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9.xml.rels" ContentType="application/vnd.openxmlformats-package.relationships+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6" firstSheet="0" activeTab="0"/>
  </bookViews>
  <sheets>
    <sheet name="Sets data" sheetId="1" state="visible" r:id="rId2"/>
    <sheet name="Set comments" sheetId="2" state="visible" r:id="rId3"/>
    <sheet name="ESO Dungeon constants" sheetId="3" state="visible" r:id="rId4"/>
    <sheet name="ESO dumped ZoneData" sheetId="4" state="visible" r:id="rId5"/>
    <sheet name="ESO zone constants" sheetId="5" state="visible" r:id="rId6"/>
    <sheet name="ESO map constants" sheetId="6" state="visible" r:id="rId7"/>
    <sheet name="ESO wayshrine node constants" sheetId="7" state="visible" r:id="rId8"/>
    <sheet name="ESO dumped WayshrineInfo" sheetId="8" state="visible" r:id="rId9"/>
    <sheet name="ESO wayshrine names" sheetId="9" state="visible" r:id="rId10"/>
    <sheet name="LibSets constants" sheetId="10" state="visible" r:id="rId11"/>
  </sheets>
  <definedNames>
    <definedName function="false" hidden="true" localSheetId="7" name="_xlnm._FilterDatabase" vbProcedure="false">'ESO dumped WayshrineInfo'!$A$2:$I$2</definedName>
    <definedName function="false" hidden="true" localSheetId="3" name="_xlnm._FilterDatabase" vbProcedure="false">'ESO dumped ZoneData'!$A$2:$E$751</definedName>
    <definedName function="false" hidden="true" localSheetId="2" name="_xlnm._FilterDatabase" vbProcedure="false">'ESO Dungeon constants'!$A$2:$J$94</definedName>
    <definedName function="false" hidden="true" localSheetId="5" name="_xlnm._FilterDatabase" vbProcedure="false">'ESO map constants'!$A$2:$F$2</definedName>
    <definedName function="false" hidden="true" localSheetId="8" name="_xlnm._FilterDatabase" vbProcedure="false">'ESO wayshrine names'!$A$2:$B$2</definedName>
    <definedName function="false" hidden="true" localSheetId="6" name="_xlnm._FilterDatabase" vbProcedure="false">'ESO wayshrine node constants'!$A$2:$J$426</definedName>
    <definedName function="false" hidden="true" localSheetId="4" name="_xlnm._FilterDatabase" vbProcedure="false">'ESO zone constants'!$A$1:$L$779</definedName>
    <definedName function="false" hidden="true" localSheetId="1" name="_xlnm._FilterDatabase" vbProcedure="false">'Set comments'!$A$2:$D$2</definedName>
    <definedName function="false" hidden="true" localSheetId="0" name="_xlnm._FilterDatabase" vbProcedure="false">'Sets data'!$A$2:$BA$491</definedName>
    <definedName function="false" hidden="false" localSheetId="0" name="_xlnm._FilterDatabase" vbProcedure="false">'Sets data'!$A$2:$BA$491</definedName>
    <definedName function="false" hidden="false" localSheetId="1" name="_xlnm._FilterDatabase" vbProcedure="false">'Set comments'!$A$2:$D$2</definedName>
    <definedName function="false" hidden="false" localSheetId="2" name="_xlnm._FilterDatabase" vbProcedure="false">'ESO Dungeon constants'!$A$2:$J$94</definedName>
    <definedName function="false" hidden="false" localSheetId="3" name="_xlnm._FilterDatabase" vbProcedure="false">'ESO dumped ZoneData'!$A$2:$E$751</definedName>
    <definedName function="false" hidden="false" localSheetId="4" name="_xlnm._FilterDatabase" vbProcedure="false">'ESO zone constants'!$A$1:$L$779</definedName>
    <definedName function="false" hidden="false" localSheetId="5" name="_xlnm._FilterDatabase" vbProcedure="false">'ESO map constants'!$A$2:$F$2</definedName>
    <definedName function="false" hidden="false" localSheetId="6" name="_xlnm._FilterDatabase" vbProcedure="false">'ESO wayshrine node constants'!$A$2:$J$426</definedName>
    <definedName function="false" hidden="false" localSheetId="7" name="_xlnm._FilterDatabase" vbProcedure="false">'ESO dumped WayshrineInfo'!$A$2:$I$2</definedName>
    <definedName function="false" hidden="false" localSheetId="8" name="_xlnm._FilterDatabase" vbProcedure="false">'ESO wayshrine names'!$A$2:$B$2</definedName>
    <definedName function="false" hidden="false" localSheetId="9" name="_xlnm._FilterDatabase" vbProcedure="false">'libsets constants'!#ref!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<sst xmlns="http://schemas.openxmlformats.org/spreadsheetml/2006/main" count="5703" uniqueCount="2434">
  <si>
    <t xml:space="preserve">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</si>
  <si>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 xml:space="preserve">ESO ingame setId</t>
  </si>
  <si>
    <t xml:space="preserve">Name DE</t>
  </si>
  <si>
    <t xml:space="preserve">Name EN</t>
  </si>
  <si>
    <t xml:space="preserve">ESO setId for SVERWEIS formulas</t>
  </si>
  <si>
    <t xml:space="preserve">Comment</t>
  </si>
  <si>
    <t xml:space="preserve">Special Set Name</t>
  </si>
  <si>
    <t xml:space="preserve">Set Type</t>
  </si>
  <si>
    <t xml:space="preserve">Undaunted 
chest ID
(Shoulder)</t>
  </si>
  <si>
    <t xml:space="preserve">Veteran dungeon needed for drop ({table containing ESO equiptType as KEY and boolean as value} or just bool if all parts are affected</t>
  </si>
  <si>
    <t xml:space="preserve">Multi
Trial
Set</t>
  </si>
  <si>
    <t xml:space="preserve">Wayshrine ingame
nodeId AD</t>
  </si>
  <si>
    <t xml:space="preserve">Wayshrine
ingame
nodeId DC</t>
  </si>
  <si>
    <t xml:space="preserve">Wayshrine
ingame
nodeId EP</t>
  </si>
  <si>
    <t xml:space="preserve">Traits
researched
to craft 
this set</t>
  </si>
  <si>
    <t xml:space="preserve">Drop Zone Name override</t>
  </si>
  <si>
    <t xml:space="preserve">ESO drop zone ID 1</t>
  </si>
  <si>
    <t xml:space="preserve">ESO Drop zone1
Name EN</t>
  </si>
  <si>
    <t xml:space="preserve">DLC overwrite</t>
  </si>
  <si>
    <t xml:space="preserve">LibSets
DLC id</t>
  </si>
  <si>
    <t xml:space="preserve">DLC Name</t>
  </si>
  <si>
    <t xml:space="preserve">ESO Drop Zone 1
Boss/Drop NPC/Drop mechanic LibSets ID</t>
  </si>
  <si>
    <t xml:space="preserve">ESO Drop Zone 1
Boss/Drop NPC/Drop mechanic name EN</t>
  </si>
  <si>
    <t xml:space="preserve">ESO Drop Zone 1
Boss/Drop NPC/Drop mechanic name DE</t>
  </si>
  <si>
    <t xml:space="preserve">ESO drop zone ID 2</t>
  </si>
  <si>
    <t xml:space="preserve">ESO Drop zone2
Name EN</t>
  </si>
  <si>
    <t xml:space="preserve">ESO Drop Zone 2
Boss/Drop NPC/Drop mechanic LibSets ID</t>
  </si>
  <si>
    <t xml:space="preserve">ESO Drop Zone 2
Boss/Drop NPC/Drop mechanic name EN</t>
  </si>
  <si>
    <t xml:space="preserve">ESO Drop Zone 2
Boss/Drop NPC/Drop mechanic name DE</t>
  </si>
  <si>
    <t xml:space="preserve">ESO drop zone ID 3</t>
  </si>
  <si>
    <t xml:space="preserve">ESO Drop zone3
Name EN</t>
  </si>
  <si>
    <t xml:space="preserve">ESO Drop Zone 3
Boss/Drop NPC/Drop mechanic LibSets ID</t>
  </si>
  <si>
    <t xml:space="preserve">ESO Drop Zone 3
Boss/Drop NPC/Drop mechanic name EN</t>
  </si>
  <si>
    <t xml:space="preserve">ESO Drop Zone 3
Boss/Drop NPC/Drop mechanic name DE</t>
  </si>
  <si>
    <t xml:space="preserve">ESO drop zone ID 4</t>
  </si>
  <si>
    <t xml:space="preserve">ESO Drop zone4
Name EN</t>
  </si>
  <si>
    <t xml:space="preserve">ESO Drop Zone 4
Boss/Drop NPC/Drop mechanic LibSets ID</t>
  </si>
  <si>
    <t xml:space="preserve">ESO Drop Zone 4
Boss/Drop NPC/Drop mechanic name EN</t>
  </si>
  <si>
    <t xml:space="preserve">ESO Drop Zone 4
Boss/Drop NPC/Drop mechanic name DE</t>
  </si>
  <si>
    <t xml:space="preserve">ESO drop zone ID 5</t>
  </si>
  <si>
    <t xml:space="preserve">ESO Drop zone5
Name EN</t>
  </si>
  <si>
    <t xml:space="preserve">ESO Drop Zone 5
Boss/Drop NPC/Drop mechanic LibSets ID</t>
  </si>
  <si>
    <t xml:space="preserve">ESO Drop Zone 5
Boss/Drop NPC/Drop mechanic name EN</t>
  </si>
  <si>
    <t xml:space="preserve">ESO Drop Zone 5
Boss/Drop NPC/Drop mechanic name DE</t>
  </si>
  <si>
    <t xml:space="preserve">ESO drop zone ID 6</t>
  </si>
  <si>
    <t xml:space="preserve">ESO Drop zone6
Name EN</t>
  </si>
  <si>
    <t xml:space="preserve">ESO Drop Zone 6
Boss/Drop NPC/Drop mechanic LibSets ID</t>
  </si>
  <si>
    <t xml:space="preserve">ESO Drop Zone 6
Boss/Drop NPC/Drop mechanic name EN</t>
  </si>
  <si>
    <t xml:space="preserve">ESO Drop Zone 6
Boss/Drop NPC/Drop mechanic name DE</t>
  </si>
  <si>
    <t xml:space="preserve">LibSets lua table "setInfo" generated code 1/x</t>
  </si>
  <si>
    <t xml:space="preserve">LibSets lua table "setInfo" generated code 2/x</t>
  </si>
  <si>
    <t xml:space="preserve">LibSets lua table "setInfo" generated code 3/x</t>
  </si>
  <si>
    <t xml:space="preserve">LibSets lua table "setInfo" generated code 4/x</t>
  </si>
  <si>
    <t xml:space="preserve">Gewänder des Hexers</t>
  </si>
  <si>
    <t xml:space="preserve">Vestments of the Warlock</t>
  </si>
  <si>
    <t xml:space="preserve">LIBSETS_SETTYPE_DUNGEON</t>
  </si>
  <si>
    <t xml:space="preserve">false</t>
  </si>
  <si>
    <t xml:space="preserve">Selene's Web</t>
  </si>
  <si>
    <t xml:space="preserve">Hexenwerk</t>
  </si>
  <si>
    <t xml:space="preserve">Witchman Armor</t>
  </si>
  <si>
    <t xml:space="preserve">LIBSETS_SETTYPE_OVERLAND</t>
  </si>
  <si>
    <t xml:space="preserve">The Rift</t>
  </si>
  <si>
    <t xml:space="preserve">LIBSETS_DROP_MECHANIC_OVERLAND_BOSS_DELVE</t>
  </si>
  <si>
    <t xml:space="preserve">LIBSETS_DROP_MECHANIC_OVERLAND_WORLDBOSS</t>
  </si>
  <si>
    <t xml:space="preserve">LIBSETS_DROP_MECHANIC_OVERLAND_BOSS_PUBLIC_DUNGEON</t>
  </si>
  <si>
    <t xml:space="preserve">LIBSETS_DROP_MECHANIC_OVERLAND_CHEST</t>
  </si>
  <si>
    <t xml:space="preserve">Akavirische Drachengarde</t>
  </si>
  <si>
    <t xml:space="preserve">Akaviri Dragonguard</t>
  </si>
  <si>
    <t xml:space="preserve">Eastmarch</t>
  </si>
  <si>
    <t xml:space="preserve">Mantel des Träumers</t>
  </si>
  <si>
    <t xml:space="preserve">Dreamer's Mantle</t>
  </si>
  <si>
    <t xml:space="preserve">Stormhaven</t>
  </si>
  <si>
    <t xml:space="preserve">Schützensinn</t>
  </si>
  <si>
    <t xml:space="preserve">Archer's Mind</t>
  </si>
  <si>
    <t xml:space="preserve">LIBSETS_SETTYPE_ARENA</t>
  </si>
  <si>
    <t xml:space="preserve">Dragonstar Arena</t>
  </si>
  <si>
    <t xml:space="preserve">LIBSETS_DROP_MECHANIC_ARENA_STAGE_CHEST</t>
  </si>
  <si>
    <t xml:space="preserve">Geschick des Fußsoldaten</t>
  </si>
  <si>
    <t xml:space="preserve">Footman's Fortune</t>
  </si>
  <si>
    <t xml:space="preserve">Wüstenrose</t>
  </si>
  <si>
    <t xml:space="preserve">Desert Rose</t>
  </si>
  <si>
    <t xml:space="preserve">LIBSETS_SETTYPE_CYRODIIL</t>
  </si>
  <si>
    <t xml:space="preserve">Cyrodiil</t>
  </si>
  <si>
    <t xml:space="preserve">LIBSETS_DROP_MECHANIC_MAIL_PVP_REWARDS_FOR_THE_WORTHY</t>
  </si>
  <si>
    <t xml:space="preserve">LIBSETS_DROP_MECHANIC_CITY_CYRODIIL_ERNTEFURT</t>
  </si>
  <si>
    <t xml:space="preserve">Lumpen des Gefangenen</t>
  </si>
  <si>
    <t xml:space="preserve">Prisoner's Rags</t>
  </si>
  <si>
    <t xml:space="preserve">Coldharbour</t>
  </si>
  <si>
    <t xml:space="preserve">Fiords Erbe</t>
  </si>
  <si>
    <t xml:space="preserve">Fiord's Legacy</t>
  </si>
  <si>
    <t xml:space="preserve">Borkenhaut</t>
  </si>
  <si>
    <t xml:space="preserve">Barkskin</t>
  </si>
  <si>
    <t xml:space="preserve">Elden Hollow I</t>
  </si>
  <si>
    <t xml:space="preserve">Elden Hollow II</t>
  </si>
  <si>
    <t xml:space="preserve">Rüstung des Feldwebels</t>
  </si>
  <si>
    <t xml:space="preserve">Sergeant's Mail</t>
  </si>
  <si>
    <t xml:space="preserve">Wayrest Sewers I</t>
  </si>
  <si>
    <t xml:space="preserve">Wayrest Sewers II</t>
  </si>
  <si>
    <t xml:space="preserve">Donnerkäferpanzer</t>
  </si>
  <si>
    <t xml:space="preserve">Thunderbug's Carapace</t>
  </si>
  <si>
    <t xml:space="preserve">Malabal Tor</t>
  </si>
  <si>
    <t xml:space="preserve">Sonnenseide</t>
  </si>
  <si>
    <t xml:space="preserve">Silks of the Sun</t>
  </si>
  <si>
    <t xml:space="preserve">Stonefalls</t>
  </si>
  <si>
    <t xml:space="preserve">Bräuche des Heilers</t>
  </si>
  <si>
    <t xml:space="preserve">Healer's Habit</t>
  </si>
  <si>
    <t xml:space="preserve">Vipernbiss</t>
  </si>
  <si>
    <t xml:space="preserve">Viper's Sting</t>
  </si>
  <si>
    <t xml:space="preserve">Fungal Grotto I</t>
  </si>
  <si>
    <t xml:space="preserve">Fungal Grotto II</t>
  </si>
  <si>
    <t xml:space="preserve">Umarmung der Mutter der Nacht</t>
  </si>
  <si>
    <t xml:space="preserve">Night Mother's Embrace</t>
  </si>
  <si>
    <t xml:space="preserve">Deshaan</t>
  </si>
  <si>
    <t xml:space="preserve">Albtraumritter</t>
  </si>
  <si>
    <t xml:space="preserve">Knightmare</t>
  </si>
  <si>
    <t xml:space="preserve">Spindleclutch I</t>
  </si>
  <si>
    <t xml:space="preserve">Spindleclutch II</t>
  </si>
  <si>
    <t xml:space="preserve">Rüstung des Schleiererbes</t>
  </si>
  <si>
    <t xml:space="preserve">Armor of the Veiled Heritance</t>
  </si>
  <si>
    <t xml:space="preserve">Auridon</t>
  </si>
  <si>
    <t xml:space="preserve">Todeswind </t>
  </si>
  <si>
    <t xml:space="preserve">Death's Wind</t>
  </si>
  <si>
    <t xml:space="preserve">LIBSETS_SETTYPE_CRAFTED</t>
  </si>
  <si>
    <t xml:space="preserve">Zwielichtkuss </t>
  </si>
  <si>
    <t xml:space="preserve">Twilight's Embrace</t>
  </si>
  <si>
    <t xml:space="preserve">Alessianischer Orden</t>
  </si>
  <si>
    <t xml:space="preserve">Alessian Order</t>
  </si>
  <si>
    <t xml:space="preserve">LIBSETS_DROP_MECHANIC_CITY_CYRODIIL_VLASTARUS</t>
  </si>
  <si>
    <t xml:space="preserve">Stille der Nacht </t>
  </si>
  <si>
    <t xml:space="preserve">Night's Silence</t>
  </si>
  <si>
    <t xml:space="preserve">Blessed Crucible</t>
  </si>
  <si>
    <t xml:space="preserve">Weißplankes Vergeltung </t>
  </si>
  <si>
    <t xml:space="preserve">Whitestrake's Retribution</t>
  </si>
  <si>
    <t xml:space="preserve">Alik'r Desert</t>
  </si>
  <si>
    <t xml:space="preserve">Rüstung der Verführung </t>
  </si>
  <si>
    <t xml:space="preserve">Armor of the Seducer</t>
  </si>
  <si>
    <t xml:space="preserve">Kuss des Vampirs </t>
  </si>
  <si>
    <t xml:space="preserve">Vampire's Kiss</t>
  </si>
  <si>
    <t xml:space="preserve">Seide des edlen Duellanten</t>
  </si>
  <si>
    <t xml:space="preserve">Noble Duelist's Silks</t>
  </si>
  <si>
    <t xml:space="preserve">Roben der Verdorrten Hand</t>
  </si>
  <si>
    <t xml:space="preserve">Robes of the Withered Hand</t>
  </si>
  <si>
    <t xml:space="preserve">Magnus' Gabe</t>
  </si>
  <si>
    <t xml:space="preserve">Magnus' Gift</t>
  </si>
  <si>
    <t xml:space="preserve">Schatten des Roten Berges</t>
  </si>
  <si>
    <t xml:space="preserve">Shadow of the Red Mountain</t>
  </si>
  <si>
    <t xml:space="preserve">Morag Tong</t>
  </si>
  <si>
    <t xml:space="preserve">The Morag Tong</t>
  </si>
  <si>
    <t xml:space="preserve">LIBSETS_DROP_MECHANIC_CITY_CYRODIIL_BRUMA</t>
  </si>
  <si>
    <t xml:space="preserve">Blick der Mutter der Nacht</t>
  </si>
  <si>
    <t xml:space="preserve">Night Mother's Gaze</t>
  </si>
  <si>
    <t xml:space="preserve">Glenumbra</t>
  </si>
  <si>
    <t xml:space="preserve">Klingender Stahl</t>
  </si>
  <si>
    <t xml:space="preserve">Beckoning Steel</t>
  </si>
  <si>
    <t xml:space="preserve">Eisschmiede</t>
  </si>
  <si>
    <t xml:space="preserve">The Ice Furnace</t>
  </si>
  <si>
    <t xml:space="preserve">Direfrost Keep</t>
  </si>
  <si>
    <t xml:space="preserve">Aschengriff</t>
  </si>
  <si>
    <t xml:space="preserve">Ashen Grip</t>
  </si>
  <si>
    <t xml:space="preserve">Gebetstuch</t>
  </si>
  <si>
    <t xml:space="preserve">Prayer Shawl</t>
  </si>
  <si>
    <t xml:space="preserve">Stendarrs Umarmung</t>
  </si>
  <si>
    <t xml:space="preserve">Stendarr's Embrace</t>
  </si>
  <si>
    <t xml:space="preserve">Syrabanns Griff</t>
  </si>
  <si>
    <t xml:space="preserve">Syrabane's Grip</t>
  </si>
  <si>
    <t xml:space="preserve">Grahtwood</t>
  </si>
  <si>
    <t xml:space="preserve">Fell des Werwolfs</t>
  </si>
  <si>
    <t xml:space="preserve">Hide of the Werewolf</t>
  </si>
  <si>
    <t xml:space="preserve">Kynes Kuss</t>
  </si>
  <si>
    <t xml:space="preserve">Kyne's Kiss</t>
  </si>
  <si>
    <t xml:space="preserve">Dunkelschritt</t>
  </si>
  <si>
    <t xml:space="preserve">Darkstride</t>
  </si>
  <si>
    <t xml:space="preserve">Rivenspire</t>
  </si>
  <si>
    <t xml:space="preserve">Dreughkönigsschlächter</t>
  </si>
  <si>
    <t xml:space="preserve">Dreugh King Slayer</t>
  </si>
  <si>
    <t xml:space="preserve">Schlüpflingspanzer</t>
  </si>
  <si>
    <t xml:space="preserve">Hatchling's Shell</t>
  </si>
  <si>
    <t xml:space="preserve">Shadowfen</t>
  </si>
  <si>
    <t xml:space="preserve">Koloss</t>
  </si>
  <si>
    <t xml:space="preserve">The Juggernaut</t>
  </si>
  <si>
    <t xml:space="preserve">Kleidung des Schattentänzers</t>
  </si>
  <si>
    <t xml:space="preserve">Shadow Dancer's Raiment</t>
  </si>
  <si>
    <t xml:space="preserve">Greenshade</t>
  </si>
  <si>
    <t xml:space="preserve">Spur eines Blutdorns</t>
  </si>
  <si>
    <t xml:space="preserve">Bloodthorn's Touch</t>
  </si>
  <si>
    <t xml:space="preserve">Roben des Hist</t>
  </si>
  <si>
    <t xml:space="preserve">Robes of the Hist</t>
  </si>
  <si>
    <t xml:space="preserve">Schattengänger</t>
  </si>
  <si>
    <t xml:space="preserve">Shadow Walker</t>
  </si>
  <si>
    <t xml:space="preserve">Stygier</t>
  </si>
  <si>
    <t xml:space="preserve">Stygian</t>
  </si>
  <si>
    <t xml:space="preserve">Laufstil des Waldläufers</t>
  </si>
  <si>
    <t xml:space="preserve">Ranger's Gait</t>
  </si>
  <si>
    <t xml:space="preserve">Rohling der siebten Legion</t>
  </si>
  <si>
    <t xml:space="preserve">Seventh Legion Brute</t>
  </si>
  <si>
    <t xml:space="preserve">Bangkorai</t>
  </si>
  <si>
    <t xml:space="preserve">Duroks Fluch</t>
  </si>
  <si>
    <t xml:space="preserve">Durok's Bane</t>
  </si>
  <si>
    <t xml:space="preserve">Nikulas' schwere Rüstung</t>
  </si>
  <si>
    <t xml:space="preserve">Nikulas' Heavy Armor</t>
  </si>
  <si>
    <t xml:space="preserve">Erinnerung</t>
  </si>
  <si>
    <t xml:space="preserve">Oblivion's Foe</t>
  </si>
  <si>
    <t xml:space="preserve">Schemenauge</t>
  </si>
  <si>
    <t xml:space="preserve">Spectre's Eye</t>
  </si>
  <si>
    <t xml:space="preserve">Torugs Pakt</t>
  </si>
  <si>
    <t xml:space="preserve">Torug's Pact</t>
  </si>
  <si>
    <t xml:space="preserve">Roben der Veränderungsbeherrschung</t>
  </si>
  <si>
    <t xml:space="preserve">Robes of Alteration Mastery</t>
  </si>
  <si>
    <t xml:space="preserve">Glaubenskrieger</t>
  </si>
  <si>
    <t xml:space="preserve">Crusader</t>
  </si>
  <si>
    <t xml:space="preserve">Volenfell</t>
  </si>
  <si>
    <t xml:space="preserve">Histrinde</t>
  </si>
  <si>
    <t xml:space="preserve">Hist Bark</t>
  </si>
  <si>
    <t xml:space="preserve">Weidenpfad</t>
  </si>
  <si>
    <t xml:space="preserve">Willow's Path</t>
  </si>
  <si>
    <t xml:space="preserve">Hundings Zorn</t>
  </si>
  <si>
    <t xml:space="preserve">Hunding's Rage</t>
  </si>
  <si>
    <t xml:space="preserve">Lied der Lamien</t>
  </si>
  <si>
    <t xml:space="preserve">Song of Lamae</t>
  </si>
  <si>
    <t xml:space="preserve">Alessias Bollwerk</t>
  </si>
  <si>
    <t xml:space="preserve">Alessia's Bulwark</t>
  </si>
  <si>
    <t xml:space="preserve">Elfenfluch</t>
  </si>
  <si>
    <t xml:space="preserve">Elf Bane</t>
  </si>
  <si>
    <t xml:space="preserve">Orgnums Schuppen</t>
  </si>
  <si>
    <t xml:space="preserve">Orgnum's Scales</t>
  </si>
  <si>
    <t xml:space="preserve">The Earth Forge</t>
  </si>
  <si>
    <t xml:space="preserve">Almalexias Gnade</t>
  </si>
  <si>
    <t xml:space="preserve">Almalexia's Mercy</t>
  </si>
  <si>
    <t xml:space="preserve">Eleganz der Königin</t>
  </si>
  <si>
    <t xml:space="preserve">Queen's Elegance</t>
  </si>
  <si>
    <t xml:space="preserve">Augen von Mara</t>
  </si>
  <si>
    <t xml:space="preserve">Eyes of Mara</t>
  </si>
  <si>
    <t xml:space="preserve">Eyevea</t>
  </si>
  <si>
    <t xml:space="preserve">Roben der Zerstörungsbeherrschung</t>
  </si>
  <si>
    <t xml:space="preserve">Robes of Destruction Mastery</t>
  </si>
  <si>
    <t xml:space="preserve">Wachposten</t>
  </si>
  <si>
    <t xml:space="preserve">Sentry</t>
  </si>
  <si>
    <t xml:space="preserve">Biss des Senche</t>
  </si>
  <si>
    <t xml:space="preserve">Senche's Bite</t>
  </si>
  <si>
    <t xml:space="preserve">Reaper's March</t>
  </si>
  <si>
    <t xml:space="preserve">Vorteil des Vergessens</t>
  </si>
  <si>
    <t xml:space="preserve">Oblivion's Edge</t>
  </si>
  <si>
    <t xml:space="preserve">Vaults of Madness</t>
  </si>
  <si>
    <t xml:space="preserve">Kagrenacs Hoffnung</t>
  </si>
  <si>
    <t xml:space="preserve">Kagrenac's Hope</t>
  </si>
  <si>
    <t xml:space="preserve">Wut des Sturmritters</t>
  </si>
  <si>
    <t xml:space="preserve">Storm Knight's Plate</t>
  </si>
  <si>
    <t xml:space="preserve">Meridias gesegnete Rüstung</t>
  </si>
  <si>
    <t xml:space="preserve">Meridia's Blessed Armor</t>
  </si>
  <si>
    <t xml:space="preserve">Shalidors Fluch</t>
  </si>
  <si>
    <t xml:space="preserve">Shalidor's Curse</t>
  </si>
  <si>
    <t xml:space="preserve">Rüstung der Wahrheit</t>
  </si>
  <si>
    <t xml:space="preserve">Armor of Truth</t>
  </si>
  <si>
    <t xml:space="preserve">Darkshade Caverns I</t>
  </si>
  <si>
    <t xml:space="preserve">Darkshade Caverns II</t>
  </si>
  <si>
    <t xml:space="preserve">Erzmagier</t>
  </si>
  <si>
    <t xml:space="preserve">The Arch-Mage</t>
  </si>
  <si>
    <t xml:space="preserve">PVP gear vendor</t>
  </si>
  <si>
    <t xml:space="preserve">Nekropotenz</t>
  </si>
  <si>
    <t xml:space="preserve">Necropotence</t>
  </si>
  <si>
    <t xml:space="preserve">Erlösung</t>
  </si>
  <si>
    <t xml:space="preserve">Salvation</t>
  </si>
  <si>
    <t xml:space="preserve">Falkenauge</t>
  </si>
  <si>
    <t xml:space="preserve">Hawk's Eye</t>
  </si>
  <si>
    <t xml:space="preserve">Elend</t>
  </si>
  <si>
    <t xml:space="preserve">Affliction</t>
  </si>
  <si>
    <t xml:space="preserve">Schuppen des Dünenbrechers</t>
  </si>
  <si>
    <t xml:space="preserve">Duneripper's Scales</t>
  </si>
  <si>
    <t xml:space="preserve">Magickaschmiede</t>
  </si>
  <si>
    <t xml:space="preserve">Magicka Furnace</t>
  </si>
  <si>
    <t xml:space="preserve">Fluchfresser</t>
  </si>
  <si>
    <t xml:space="preserve">Curse Eater</t>
  </si>
  <si>
    <t xml:space="preserve">Zwillingsschwestern</t>
  </si>
  <si>
    <t xml:space="preserve">Twin Sisters</t>
  </si>
  <si>
    <t xml:space="preserve">Bogen der Wildkönigin</t>
  </si>
  <si>
    <t xml:space="preserve">Wilderqueen's Arch</t>
  </si>
  <si>
    <t xml:space="preserve">Segen des Wyrdbaums</t>
  </si>
  <si>
    <t xml:space="preserve">Wyrd Tree's Blessing</t>
  </si>
  <si>
    <t xml:space="preserve">Verwüster</t>
  </si>
  <si>
    <t xml:space="preserve">Ravager</t>
  </si>
  <si>
    <t xml:space="preserve">Licht von Cyrodiil</t>
  </si>
  <si>
    <t xml:space="preserve">Light of Cyrodiil</t>
  </si>
  <si>
    <t xml:space="preserve">Heiligtum</t>
  </si>
  <si>
    <t xml:space="preserve">Sanctuary</t>
  </si>
  <si>
    <t xml:space="preserve">The Banished Cells I</t>
  </si>
  <si>
    <t xml:space="preserve">The Banished Cells II</t>
  </si>
  <si>
    <t xml:space="preserve">Schutz von Cyrodiil</t>
  </si>
  <si>
    <t xml:space="preserve">Ward of Cyrodiil</t>
  </si>
  <si>
    <t xml:space="preserve">Nachtschrecken</t>
  </si>
  <si>
    <t xml:space="preserve">Night Terror</t>
  </si>
  <si>
    <t xml:space="preserve">Wappen von Cyrodiil</t>
  </si>
  <si>
    <t xml:space="preserve">Crest of Cyrodiil</t>
  </si>
  <si>
    <t xml:space="preserve">Seelenschein</t>
  </si>
  <si>
    <t xml:space="preserve">Soulshine</t>
  </si>
  <si>
    <t xml:space="preserve">Garnitur der Zerstörung</t>
  </si>
  <si>
    <t xml:space="preserve">The Destruction Suite</t>
  </si>
  <si>
    <t xml:space="preserve">Relikte des Mediziners Ansur</t>
  </si>
  <si>
    <t xml:space="preserve">Relics of the Physician, Ansur</t>
  </si>
  <si>
    <t xml:space="preserve">Schätze der Erdenschmiede</t>
  </si>
  <si>
    <t xml:space="preserve">Treasures of the Earthforge</t>
  </si>
  <si>
    <t xml:space="preserve">Relikte der Rebellion</t>
  </si>
  <si>
    <t xml:space="preserve">Relics of the Rebellion</t>
  </si>
  <si>
    <t xml:space="preserve">Waffen Infernals</t>
  </si>
  <si>
    <t xml:space="preserve">Arms of Infernace</t>
  </si>
  <si>
    <t xml:space="preserve">Waffen der Ahnen</t>
  </si>
  <si>
    <t xml:space="preserve">Arms of the Ancestors</t>
  </si>
  <si>
    <t xml:space="preserve">Ebenerzarsenal</t>
  </si>
  <si>
    <t xml:space="preserve">Ebon Armory</t>
  </si>
  <si>
    <t xml:space="preserve">Crypt of Hearts I</t>
  </si>
  <si>
    <t xml:space="preserve">Crypt of Hearts II</t>
  </si>
  <si>
    <t xml:space="preserve">Hircines Schein</t>
  </si>
  <si>
    <t xml:space="preserve">Hircine's Veneer</t>
  </si>
  <si>
    <t xml:space="preserve">Garderobe des Wurms</t>
  </si>
  <si>
    <t xml:space="preserve">The Worm's Raiment</t>
  </si>
  <si>
    <t xml:space="preserve">Zorn des Kaiserreichs</t>
  </si>
  <si>
    <t xml:space="preserve">Wrath of the Imperium</t>
  </si>
  <si>
    <t xml:space="preserve">Anmut der Uralten</t>
  </si>
  <si>
    <t xml:space="preserve">Grace of the Ancients</t>
  </si>
  <si>
    <t xml:space="preserve">Tödlicher Stoß</t>
  </si>
  <si>
    <t xml:space="preserve">Deadly Strike</t>
  </si>
  <si>
    <t xml:space="preserve">Segen des Potentaten</t>
  </si>
  <si>
    <t xml:space="preserve">Blessing of the Potentates</t>
  </si>
  <si>
    <t xml:space="preserve">Saugende Vergeltung</t>
  </si>
  <si>
    <t xml:space="preserve">Vengeance Leech</t>
  </si>
  <si>
    <t xml:space="preserve">Adlerauge</t>
  </si>
  <si>
    <t xml:space="preserve">Eagle Eye</t>
  </si>
  <si>
    <t xml:space="preserve">Bastion des Herzlandes</t>
  </si>
  <si>
    <t xml:space="preserve">Bastion of the Heartland</t>
  </si>
  <si>
    <t xml:space="preserve">Schild des Tapferen</t>
  </si>
  <si>
    <t xml:space="preserve">Shield of the Valiant</t>
  </si>
  <si>
    <t xml:space="preserve">Dämpfer des Geschwinden</t>
  </si>
  <si>
    <t xml:space="preserve">Buffer of the Swift</t>
  </si>
  <si>
    <t xml:space="preserve">Tuch des Lich</t>
  </si>
  <si>
    <t xml:space="preserve">Shroud of the Lich</t>
  </si>
  <si>
    <t xml:space="preserve">Erbe des Draugrs</t>
  </si>
  <si>
    <t xml:space="preserve">Draugr's Heritage</t>
  </si>
  <si>
    <t xml:space="preserve">Unsterblicher Krieger</t>
  </si>
  <si>
    <t xml:space="preserve">Immortal Warrior</t>
  </si>
  <si>
    <t xml:space="preserve">LIBSETS_SETTYPE_TRIAL</t>
  </si>
  <si>
    <t xml:space="preserve">Sanctum Ophidia</t>
  </si>
  <si>
    <t xml:space="preserve">LIBSETS_DROP_MECHANIC_MONSTER_NAME</t>
  </si>
  <si>
    <t xml:space="preserve">Tobender Krieger</t>
  </si>
  <si>
    <t xml:space="preserve">Berserking Warrior</t>
  </si>
  <si>
    <t xml:space="preserve">Hel Ra Citadel</t>
  </si>
  <si>
    <t xml:space="preserve">Verteidigender Krieger</t>
  </si>
  <si>
    <t xml:space="preserve">Defending Warrior</t>
  </si>
  <si>
    <t xml:space="preserve">Aetherian Archive</t>
  </si>
  <si>
    <t xml:space="preserve">Weiser Magier</t>
  </si>
  <si>
    <t xml:space="preserve">Wise Mage</t>
  </si>
  <si>
    <t xml:space="preserve">Zerstörerischer Magier</t>
  </si>
  <si>
    <t xml:space="preserve">Destructive Mage</t>
  </si>
  <si>
    <t xml:space="preserve">Heilender Magier</t>
  </si>
  <si>
    <t xml:space="preserve">Healing Mage</t>
  </si>
  <si>
    <t xml:space="preserve">Flinke Schlange</t>
  </si>
  <si>
    <t xml:space="preserve">Quick Serpent</t>
  </si>
  <si>
    <t xml:space="preserve">Giftschlange</t>
  </si>
  <si>
    <t xml:space="preserve">Poisonous Serpent</t>
  </si>
  <si>
    <t xml:space="preserve">Doppelzüngige Schlange</t>
  </si>
  <si>
    <t xml:space="preserve">Twice-Fanged Serpent</t>
  </si>
  <si>
    <t xml:space="preserve">Weg des Feuers</t>
  </si>
  <si>
    <t xml:space="preserve">Way of Fire</t>
  </si>
  <si>
    <t xml:space="preserve">Craglorn</t>
  </si>
  <si>
    <t xml:space="preserve">Weg der Luft</t>
  </si>
  <si>
    <t xml:space="preserve">Way of Air</t>
  </si>
  <si>
    <t xml:space="preserve">Weg der Kampfkunst</t>
  </si>
  <si>
    <t xml:space="preserve">Way of Martial Knowledge</t>
  </si>
  <si>
    <t xml:space="preserve">Weg der Arena</t>
  </si>
  <si>
    <t xml:space="preserve">Way of the Arena</t>
  </si>
  <si>
    <t xml:space="preserve">Unerschrockenen-Bastion</t>
  </si>
  <si>
    <t xml:space="preserve">Undaunted Bastion</t>
  </si>
  <si>
    <t xml:space="preserve">Unerschrockener Infiltrator</t>
  </si>
  <si>
    <t xml:space="preserve">Undaunted Infiltrator</t>
  </si>
  <si>
    <t xml:space="preserve">Arx Corinium</t>
  </si>
  <si>
    <t xml:space="preserve">Unerschrockener Entflechter</t>
  </si>
  <si>
    <t xml:space="preserve">Undaunted Unweaver</t>
  </si>
  <si>
    <t xml:space="preserve">Blackheart Haven</t>
  </si>
  <si>
    <t xml:space="preserve">Glutschild</t>
  </si>
  <si>
    <t xml:space="preserve">Embershield</t>
  </si>
  <si>
    <t xml:space="preserve">City of Ash I</t>
  </si>
  <si>
    <t xml:space="preserve">City of Ash II</t>
  </si>
  <si>
    <t xml:space="preserve">Trennflamme</t>
  </si>
  <si>
    <t xml:space="preserve">Sunderflame</t>
  </si>
  <si>
    <t xml:space="preserve">Branntzauberweber</t>
  </si>
  <si>
    <t xml:space="preserve">Burning Spellweave</t>
  </si>
  <si>
    <t xml:space="preserve">Doppelstern</t>
  </si>
  <si>
    <t xml:space="preserve">Twice-Born Star</t>
  </si>
  <si>
    <t xml:space="preserve">Mephalas Brut</t>
  </si>
  <si>
    <t xml:space="preserve">Spawn of Mephala</t>
  </si>
  <si>
    <t xml:space="preserve">LIBSETS_SETTYPE_MONSTER</t>
  </si>
  <si>
    <t xml:space="preserve">{[EQUIP_TYPE_HEAD]=true, [EQUIP_TYPE_SHOULDERS]=false}</t>
  </si>
  <si>
    <t xml:space="preserve">Vila Theran</t>
  </si>
  <si>
    <t xml:space="preserve">Blutbrut</t>
  </si>
  <si>
    <t xml:space="preserve">Blood Spawn</t>
  </si>
  <si>
    <t xml:space="preserve">Vorenor Winterbourne</t>
  </si>
  <si>
    <t xml:space="preserve">Vorenor Winterkind</t>
  </si>
  <si>
    <t xml:space="preserve">Hochwärter</t>
  </si>
  <si>
    <t xml:space="preserve">Lord Warden</t>
  </si>
  <si>
    <t xml:space="preserve">Imperial City Prison</t>
  </si>
  <si>
    <t xml:space="preserve">Lord Warden Dusk</t>
  </si>
  <si>
    <t xml:space="preserve">Hochwärter Dämmer</t>
  </si>
  <si>
    <t xml:space="preserve">Geißelernter</t>
  </si>
  <si>
    <t xml:space="preserve">Scourge Harvester</t>
  </si>
  <si>
    <t xml:space="preserve">Varaine and Allene Pellingare</t>
  </si>
  <si>
    <t xml:space="preserve">Varaine und Allene Pellingare</t>
  </si>
  <si>
    <t xml:space="preserve">Maschinenwächter</t>
  </si>
  <si>
    <t xml:space="preserve">Engine Guardian</t>
  </si>
  <si>
    <t xml:space="preserve">The Engine Guardian</t>
  </si>
  <si>
    <t xml:space="preserve">Der Maschinenwächter</t>
  </si>
  <si>
    <t xml:space="preserve">Nachtflamme</t>
  </si>
  <si>
    <t xml:space="preserve">Nightflame</t>
  </si>
  <si>
    <t xml:space="preserve">Bogdan the Nightflame</t>
  </si>
  <si>
    <t xml:space="preserve">Bogdan die Nachtflamme</t>
  </si>
  <si>
    <t xml:space="preserve">Nerien'eth</t>
  </si>
  <si>
    <t xml:space="preserve">Nerien\'eth</t>
  </si>
  <si>
    <t xml:space="preserve">Nerien\’eth</t>
  </si>
  <si>
    <t xml:space="preserve">Valkyn Skoria</t>
  </si>
  <si>
    <t xml:space="preserve">Schlund des Infernalen</t>
  </si>
  <si>
    <t xml:space="preserve">Maw of the Infernal</t>
  </si>
  <si>
    <t xml:space="preserve">High Kinlord Rilis</t>
  </si>
  <si>
    <t xml:space="preserve">Sippenhochfürst Rilis</t>
  </si>
  <si>
    <t xml:space="preserve">Ewiger Krieger</t>
  </si>
  <si>
    <t xml:space="preserve">Eternal Warrior</t>
  </si>
  <si>
    <t xml:space="preserve">Multi-Trial</t>
  </si>
  <si>
    <t xml:space="preserve">true</t>
  </si>
  <si>
    <t xml:space="preserve">Unfehlbare Magierin</t>
  </si>
  <si>
    <t xml:space="preserve">Infallible Mage</t>
  </si>
  <si>
    <t xml:space="preserve">Boshafte Schlange</t>
  </si>
  <si>
    <t xml:space="preserve">Vicious Serpent</t>
  </si>
  <si>
    <t xml:space="preserve">Adelssieg</t>
  </si>
  <si>
    <t xml:space="preserve">Noble's Conquest</t>
  </si>
  <si>
    <t xml:space="preserve">Umverteilung</t>
  </si>
  <si>
    <t xml:space="preserve">Redistributor</t>
  </si>
  <si>
    <t xml:space="preserve">Rüstungsmeister</t>
  </si>
  <si>
    <t xml:space="preserve">Armor Master</t>
  </si>
  <si>
    <t xml:space="preserve">Schwarze Rose</t>
  </si>
  <si>
    <t xml:space="preserve">Black Rose</t>
  </si>
  <si>
    <t xml:space="preserve">Imperial City</t>
  </si>
  <si>
    <t xml:space="preserve">LIBSETS_SETTYPE_IMPERIALCITY</t>
  </si>
  <si>
    <t xml:space="preserve">Imperial Sewers</t>
  </si>
  <si>
    <t xml:space="preserve">Kraftvoller Ansturm</t>
  </si>
  <si>
    <t xml:space="preserve">Powerful Assault</t>
  </si>
  <si>
    <t xml:space="preserve">Meritorischer Dienst</t>
  </si>
  <si>
    <t xml:space="preserve">Meritorious Service</t>
  </si>
  <si>
    <t xml:space="preserve">Molag Kena</t>
  </si>
  <si>
    <t xml:space="preserve">White-Gold Tower</t>
  </si>
  <si>
    <t xml:space="preserve">Male des Kaiserreichs</t>
  </si>
  <si>
    <t xml:space="preserve">Brands of Imperium</t>
  </si>
  <si>
    <t xml:space="preserve">Magiekraftheilung</t>
  </si>
  <si>
    <t xml:space="preserve">Spell Power Cure</t>
  </si>
  <si>
    <t xml:space="preserve">Rüttelnde Rüstung</t>
  </si>
  <si>
    <t xml:space="preserve">Jolting Arms</t>
  </si>
  <si>
    <t xml:space="preserve">Tempest Island</t>
  </si>
  <si>
    <t xml:space="preserve">Sumpfräuber</t>
  </si>
  <si>
    <t xml:space="preserve">Swamp Raider</t>
  </si>
  <si>
    <t xml:space="preserve">Sturmmeister</t>
  </si>
  <si>
    <t xml:space="preserve">Storm Master</t>
  </si>
  <si>
    <t xml:space="preserve">Verletzender Magier</t>
  </si>
  <si>
    <t xml:space="preserve">Scathing Mage</t>
  </si>
  <si>
    <t xml:space="preserve">Überwältigende Woge</t>
  </si>
  <si>
    <t xml:space="preserve">Overwhelming Surge</t>
  </si>
  <si>
    <t xml:space="preserve">Feldarzt</t>
  </si>
  <si>
    <t xml:space="preserve">Combat Physician</t>
  </si>
  <si>
    <t xml:space="preserve">Reingift</t>
  </si>
  <si>
    <t xml:space="preserve">Sheer Venom</t>
  </si>
  <si>
    <t xml:space="preserve">Auslaugende Rüstung</t>
  </si>
  <si>
    <t xml:space="preserve">Leeching Plate</t>
  </si>
  <si>
    <t xml:space="preserve">Quälender</t>
  </si>
  <si>
    <t xml:space="preserve">Tormentor</t>
  </si>
  <si>
    <t xml:space="preserve">Essenzdieb</t>
  </si>
  <si>
    <t xml:space="preserve">Essence Thief</t>
  </si>
  <si>
    <t xml:space="preserve">Schildbrecher</t>
  </si>
  <si>
    <t xml:space="preserve">Shield Breaker</t>
  </si>
  <si>
    <t xml:space="preserve">Phönix</t>
  </si>
  <si>
    <t xml:space="preserve">Phoenix</t>
  </si>
  <si>
    <t xml:space="preserve">Reaktive Rüstung</t>
  </si>
  <si>
    <t xml:space="preserve">Reactive Armor</t>
  </si>
  <si>
    <t xml:space="preserve">Beständigkeit</t>
  </si>
  <si>
    <t xml:space="preserve">Endurance</t>
  </si>
  <si>
    <t xml:space="preserve">Daily random dungeon &amp; PVP: Imperial city</t>
  </si>
  <si>
    <t xml:space="preserve">LIBSETS_SETTYPE_DAILYRANDOMDUNGEONANDICREWARD</t>
  </si>
  <si>
    <t xml:space="preserve">LIBSETS_DROP_MECHANIC_MAIL_DAILY_RANDOM_DUNGEON_REWARD</t>
  </si>
  <si>
    <t xml:space="preserve">LIBSETS_DROP_MECHANIC_IMPERIAL_CITY_VAULTS</t>
  </si>
  <si>
    <t xml:space="preserve">Willenskraft</t>
  </si>
  <si>
    <t xml:space="preserve">Willpower</t>
  </si>
  <si>
    <t xml:space="preserve">Agilität</t>
  </si>
  <si>
    <t xml:space="preserve">Agility</t>
  </si>
  <si>
    <t xml:space="preserve">Gesetz von Julianos</t>
  </si>
  <si>
    <t xml:space="preserve">Law of Julianos</t>
  </si>
  <si>
    <t xml:space="preserve">Feuertaufe</t>
  </si>
  <si>
    <t xml:space="preserve">Trial by Fire</t>
  </si>
  <si>
    <t xml:space="preserve">Armor of the Code</t>
  </si>
  <si>
    <t xml:space="preserve">Not in the game (anymore)</t>
  </si>
  <si>
    <t xml:space="preserve">Zeichen des Ausgestoßenen</t>
  </si>
  <si>
    <t xml:space="preserve">Mark of the Pariah</t>
  </si>
  <si>
    <t xml:space="preserve">Wrothgar</t>
  </si>
  <si>
    <t xml:space="preserve">Permafrost</t>
  </si>
  <si>
    <t xml:space="preserve">Maelstrom Arena</t>
  </si>
  <si>
    <t xml:space="preserve">Dornenherz</t>
  </si>
  <si>
    <t xml:space="preserve">Briarheart</t>
  </si>
  <si>
    <t xml:space="preserve">Ruhmreicher Verteidiger</t>
  </si>
  <si>
    <t xml:space="preserve">Glorious Defender</t>
  </si>
  <si>
    <t xml:space="preserve">Para Bellum</t>
  </si>
  <si>
    <t xml:space="preserve">Elementarfolge</t>
  </si>
  <si>
    <t xml:space="preserve">Elemental Succession</t>
  </si>
  <si>
    <t xml:space="preserve">Jagdleiter</t>
  </si>
  <si>
    <t xml:space="preserve">Hunt Leader</t>
  </si>
  <si>
    <t xml:space="preserve">Winterkind</t>
  </si>
  <si>
    <t xml:space="preserve">Winterborn</t>
  </si>
  <si>
    <t xml:space="preserve">Trinimacs Heldenmut</t>
  </si>
  <si>
    <t xml:space="preserve">Trinimac's Valor</t>
  </si>
  <si>
    <t xml:space="preserve">Morkuldin</t>
  </si>
  <si>
    <t xml:space="preserve">Tavas Gunst</t>
  </si>
  <si>
    <t xml:space="preserve">Tava's Favor</t>
  </si>
  <si>
    <t xml:space="preserve">Schlauer Alchemist</t>
  </si>
  <si>
    <t xml:space="preserve">Clever Alchemist</t>
  </si>
  <si>
    <t xml:space="preserve">Ewige Jagd</t>
  </si>
  <si>
    <t xml:space="preserve">Eternal Hunt</t>
  </si>
  <si>
    <t xml:space="preserve">Bahrahas Fluch</t>
  </si>
  <si>
    <t xml:space="preserve">Bahraha's Curse</t>
  </si>
  <si>
    <t xml:space="preserve">Hew's Bane</t>
  </si>
  <si>
    <t xml:space="preserve">Syvarras Schuppen</t>
  </si>
  <si>
    <t xml:space="preserve">Syvarra's Scales</t>
  </si>
  <si>
    <t xml:space="preserve">Zwielichtgenesung</t>
  </si>
  <si>
    <t xml:space="preserve">Twilight Remedy</t>
  </si>
  <si>
    <t xml:space="preserve">Maw of Lorkhaj</t>
  </si>
  <si>
    <t xml:space="preserve">Mondtänzer</t>
  </si>
  <si>
    <t xml:space="preserve">Moondancer</t>
  </si>
  <si>
    <t xml:space="preserve">Mondbastion</t>
  </si>
  <si>
    <t xml:space="preserve">Lunar Bastion</t>
  </si>
  <si>
    <t xml:space="preserve">Brüllen von Alkosh</t>
  </si>
  <si>
    <t xml:space="preserve">Roar of Alkosh</t>
  </si>
  <si>
    <t xml:space="preserve">Wappen des Meisterschützen</t>
  </si>
  <si>
    <t xml:space="preserve">Marksman's Crest</t>
  </si>
  <si>
    <t xml:space="preserve">PVP: Rewards for the Worthy</t>
  </si>
  <si>
    <t xml:space="preserve">Roben der Transmutation</t>
  </si>
  <si>
    <t xml:space="preserve">Robes of Transmutation</t>
  </si>
  <si>
    <t xml:space="preserve">Grausamer Tod</t>
  </si>
  <si>
    <t xml:space="preserve">Vicious Death</t>
  </si>
  <si>
    <t xml:space="preserve">Lekis Fokus</t>
  </si>
  <si>
    <t xml:space="preserve">Leki's Focus</t>
  </si>
  <si>
    <t xml:space="preserve">Fasallas List</t>
  </si>
  <si>
    <t xml:space="preserve">Fasalla's Guile</t>
  </si>
  <si>
    <t xml:space="preserve">Raserei des Kriegers</t>
  </si>
  <si>
    <t xml:space="preserve">Warrior's Fury</t>
  </si>
  <si>
    <t xml:space="preserve">Gladiator von Kvatch</t>
  </si>
  <si>
    <t xml:space="preserve">Kvatch Gladiator</t>
  </si>
  <si>
    <t xml:space="preserve">Varens Erbe</t>
  </si>
  <si>
    <t xml:space="preserve">Varen's Legacy</t>
  </si>
  <si>
    <t xml:space="preserve">Pelinals Talent</t>
  </si>
  <si>
    <t xml:space="preserve">Pelinal's Aptitude</t>
  </si>
  <si>
    <t xml:space="preserve">Haut von Morihaus</t>
  </si>
  <si>
    <t xml:space="preserve">Hide of Morihaus</t>
  </si>
  <si>
    <t xml:space="preserve">Gold Coast</t>
  </si>
  <si>
    <t xml:space="preserve">Flankierender Stratege</t>
  </si>
  <si>
    <t xml:space="preserve">Flanking Strategist</t>
  </si>
  <si>
    <t xml:space="preserve">Sithis' Berührung</t>
  </si>
  <si>
    <t xml:space="preserve">Sithis' Touch</t>
  </si>
  <si>
    <t xml:space="preserve">Galerions Revanche</t>
  </si>
  <si>
    <t xml:space="preserve">Galerion's Revenge</t>
  </si>
  <si>
    <t xml:space="preserve">Vizekanoniker des Gifts</t>
  </si>
  <si>
    <t xml:space="preserve">Vicecanon of Venom</t>
  </si>
  <si>
    <t xml:space="preserve">Muskeln des Vorboten</t>
  </si>
  <si>
    <t xml:space="preserve">Thews of the Harbinger</t>
  </si>
  <si>
    <t xml:space="preserve">Kaiserliche Physis</t>
  </si>
  <si>
    <t xml:space="preserve">Imperial Physique</t>
  </si>
  <si>
    <t xml:space="preserve">Mächtiger Chudan</t>
  </si>
  <si>
    <t xml:space="preserve">Mighty Chudan</t>
  </si>
  <si>
    <t xml:space="preserve">Ruins of Mazzatun</t>
  </si>
  <si>
    <t xml:space="preserve">Tree-Minder Na-Kesh</t>
  </si>
  <si>
    <t xml:space="preserve">Baumhirtin Na-Kesh</t>
  </si>
  <si>
    <t xml:space="preserve">Velidreth</t>
  </si>
  <si>
    <t xml:space="preserve">Cradle of Shadows</t>
  </si>
  <si>
    <t xml:space="preserve">Bernsteinplasma</t>
  </si>
  <si>
    <t xml:space="preserve">Amber Plasm</t>
  </si>
  <si>
    <t xml:space="preserve">Heem-Jas' Vergeltung</t>
  </si>
  <si>
    <t xml:space="preserve">Heem-Jas' Retribution</t>
  </si>
  <si>
    <t xml:space="preserve">Aspekt von Mazzatun</t>
  </si>
  <si>
    <t xml:space="preserve">Aspect of Mazzatun</t>
  </si>
  <si>
    <t xml:space="preserve">Gespinst</t>
  </si>
  <si>
    <t xml:space="preserve">Gossamer</t>
  </si>
  <si>
    <t xml:space="preserve">Witwenmacher</t>
  </si>
  <si>
    <t xml:space="preserve">Widowmaker</t>
  </si>
  <si>
    <t xml:space="preserve">Hand von Mephala</t>
  </si>
  <si>
    <t xml:space="preserve">Hand of Mephala</t>
  </si>
  <si>
    <t xml:space="preserve">Riesenspinne</t>
  </si>
  <si>
    <t xml:space="preserve">Giant Spider</t>
  </si>
  <si>
    <t xml:space="preserve">Not in the game anymore -&gt; Swarm mother replaced it</t>
  </si>
  <si>
    <t xml:space="preserve">Schattenriss</t>
  </si>
  <si>
    <t xml:space="preserve">Shadowrend</t>
  </si>
  <si>
    <t xml:space="preserve">Kra'gh</t>
  </si>
  <si>
    <t xml:space="preserve">Kra\'gh the Dreugh King</t>
  </si>
  <si>
    <t xml:space="preserve">Kra\'gh der Dreughkönig</t>
  </si>
  <si>
    <t xml:space="preserve">Schwarmmutter</t>
  </si>
  <si>
    <t xml:space="preserve">Swarm Mother</t>
  </si>
  <si>
    <t xml:space="preserve">The Whisperer</t>
  </si>
  <si>
    <t xml:space="preserve">Die Flüsterin</t>
  </si>
  <si>
    <t xml:space="preserve">Wachposten von Rkugamz</t>
  </si>
  <si>
    <t xml:space="preserve">Sentinel of Rkugamz</t>
  </si>
  <si>
    <t xml:space="preserve">Würgedorn</t>
  </si>
  <si>
    <t xml:space="preserve">Chokethorn</t>
  </si>
  <si>
    <t xml:space="preserve">Canonreeve Oraneth</t>
  </si>
  <si>
    <t xml:space="preserve">Stiftsvogt Oraneth</t>
  </si>
  <si>
    <t xml:space="preserve">Schleimkropf</t>
  </si>
  <si>
    <t xml:space="preserve">Slimecraw</t>
  </si>
  <si>
    <t xml:space="preserve">Sellistrix</t>
  </si>
  <si>
    <t xml:space="preserve">Sellistrix the Lamia Queen</t>
  </si>
  <si>
    <t xml:space="preserve">Sellistrix die Lamienkönigin</t>
  </si>
  <si>
    <t xml:space="preserve">Infernaler Wächter</t>
  </si>
  <si>
    <t xml:space="preserve">Infernal Guardian</t>
  </si>
  <si>
    <t xml:space="preserve">Razor Master Erthas</t>
  </si>
  <si>
    <t xml:space="preserve">Klingenmeister Erthas</t>
  </si>
  <si>
    <t xml:space="preserve">Ilambris</t>
  </si>
  <si>
    <t xml:space="preserve">Ilambris-Athor or Ilambris-Zaven</t>
  </si>
  <si>
    <t xml:space="preserve">Ilambris Zwillinge</t>
  </si>
  <si>
    <t xml:space="preserve">Eisherz</t>
  </si>
  <si>
    <t xml:space="preserve">Iceheart</t>
  </si>
  <si>
    <t xml:space="preserve">Drodda of Icereach</t>
  </si>
  <si>
    <t xml:space="preserve">Drodda von Eiskap</t>
  </si>
  <si>
    <t xml:space="preserve">Sturmfaust</t>
  </si>
  <si>
    <t xml:space="preserve">Stormfist</t>
  </si>
  <si>
    <t xml:space="preserve">Stormreeve Neidir</t>
  </si>
  <si>
    <t xml:space="preserve">Sturmvogt Neidir</t>
  </si>
  <si>
    <t xml:space="preserve">Bebenschuppe</t>
  </si>
  <si>
    <t xml:space="preserve">Tremorscale</t>
  </si>
  <si>
    <t xml:space="preserve">The Guardian Council</t>
  </si>
  <si>
    <t xml:space="preserve">Die Wächter</t>
  </si>
  <si>
    <t xml:space="preserve">Piratenskelett</t>
  </si>
  <si>
    <t xml:space="preserve">Pirate Skeleton</t>
  </si>
  <si>
    <t xml:space="preserve">Captain Blackheart</t>
  </si>
  <si>
    <t xml:space="preserve">Kapitän Schwarzherz</t>
  </si>
  <si>
    <t xml:space="preserve">Trollkönig</t>
  </si>
  <si>
    <t xml:space="preserve">The Troll King</t>
  </si>
  <si>
    <t xml:space="preserve">The Lava Queen</t>
  </si>
  <si>
    <t xml:space="preserve">Die Lavakönigin</t>
  </si>
  <si>
    <t xml:space="preserve">Selene</t>
  </si>
  <si>
    <t xml:space="preserve">Grothdarr</t>
  </si>
  <si>
    <t xml:space="preserve">Mad Architect</t>
  </si>
  <si>
    <t xml:space="preserve">Der Verrückte Architekt</t>
  </si>
  <si>
    <t xml:space="preserve">Rüstung des Auszubildenden</t>
  </si>
  <si>
    <t xml:space="preserve">Armor of the Trainee</t>
  </si>
  <si>
    <t xml:space="preserve">Stros M'Kai</t>
  </si>
  <si>
    <t xml:space="preserve">Khenarthi's Roost</t>
  </si>
  <si>
    <t xml:space="preserve">Bleakrock Isle</t>
  </si>
  <si>
    <t xml:space="preserve">Vampirumhang</t>
  </si>
  <si>
    <t xml:space="preserve">Vampire Cloak</t>
  </si>
  <si>
    <t xml:space="preserve">Schwertsänger</t>
  </si>
  <si>
    <t xml:space="preserve">Sword-Singer</t>
  </si>
  <si>
    <t xml:space="preserve">Orden von Diagna</t>
  </si>
  <si>
    <t xml:space="preserve">Order of Diagna</t>
  </si>
  <si>
    <t xml:space="preserve">Vampirfürst</t>
  </si>
  <si>
    <t xml:space="preserve">Vampire Lord</t>
  </si>
  <si>
    <t xml:space="preserve">Dornen des Zweiglings</t>
  </si>
  <si>
    <t xml:space="preserve">Spriggan's Thorns</t>
  </si>
  <si>
    <t xml:space="preserve">Der Grüne Pakt</t>
  </si>
  <si>
    <t xml:space="preserve">Green Pact</t>
  </si>
  <si>
    <t xml:space="preserve">Werkzeug des Bienenhüters</t>
  </si>
  <si>
    <t xml:space="preserve">Beekeeper's Gear</t>
  </si>
  <si>
    <t xml:space="preserve">Gewänder des Webers</t>
  </si>
  <si>
    <t xml:space="preserve">Spinner's Garments</t>
  </si>
  <si>
    <t xml:space="preserve">Skoomaschmuggler</t>
  </si>
  <si>
    <t xml:space="preserve">Skooma Smuggler</t>
  </si>
  <si>
    <t xml:space="preserve">Schröterpanzer</t>
  </si>
  <si>
    <t xml:space="preserve">Shalk Exoskeleton</t>
  </si>
  <si>
    <t xml:space="preserve">Muttertränen</t>
  </si>
  <si>
    <t xml:space="preserve">Mother's Sorrow</t>
  </si>
  <si>
    <t xml:space="preserve">Seuchendoktor</t>
  </si>
  <si>
    <t xml:space="preserve">Plague Doctor</t>
  </si>
  <si>
    <t xml:space="preserve">Ysgramors Geburtsrecht</t>
  </si>
  <si>
    <t xml:space="preserve">Ysgramor's Birthright</t>
  </si>
  <si>
    <t xml:space="preserve">Ausbrecher</t>
  </si>
  <si>
    <t xml:space="preserve">Jailbreaker</t>
  </si>
  <si>
    <t xml:space="preserve">Höhlenforscher</t>
  </si>
  <si>
    <t xml:space="preserve">Spelunker</t>
  </si>
  <si>
    <t xml:space="preserve">Spinnenkultistenkutte</t>
  </si>
  <si>
    <t xml:space="preserve">Spider Cultist Cowl</t>
  </si>
  <si>
    <t xml:space="preserve">Lichtsprecher</t>
  </si>
  <si>
    <t xml:space="preserve">Light Speaker</t>
  </si>
  <si>
    <t xml:space="preserve">Zahnreihe</t>
  </si>
  <si>
    <t xml:space="preserve">Toothrow</t>
  </si>
  <si>
    <t xml:space="preserve">Berührung des Netch</t>
  </si>
  <si>
    <t xml:space="preserve">Netch's Touch</t>
  </si>
  <si>
    <t xml:space="preserve">Stärke des Automaten</t>
  </si>
  <si>
    <t xml:space="preserve">Strength of the Automaton</t>
  </si>
  <si>
    <t xml:space="preserve">Leviathan</t>
  </si>
  <si>
    <t xml:space="preserve">Lied der Lamie</t>
  </si>
  <si>
    <t xml:space="preserve">Lamia's Song</t>
  </si>
  <si>
    <t xml:space="preserve">Versteinernder Blick</t>
  </si>
  <si>
    <t xml:space="preserve">Medusa</t>
  </si>
  <si>
    <t xml:space="preserve">Schatzjäger</t>
  </si>
  <si>
    <t xml:space="preserve">Treasure Hunter</t>
  </si>
  <si>
    <t xml:space="preserve">Schwerfälliger Draugr</t>
  </si>
  <si>
    <t xml:space="preserve">Draugr Hulk</t>
  </si>
  <si>
    <t xml:space="preserve">Lumpen des Knochenpiraten</t>
  </si>
  <si>
    <t xml:space="preserve">Bone Pirate's Tatters</t>
  </si>
  <si>
    <t xml:space="preserve">Platten des Wanderritters</t>
  </si>
  <si>
    <t xml:space="preserve">Knight-errant's Mail</t>
  </si>
  <si>
    <t xml:space="preserve">Schwerttänzer</t>
  </si>
  <si>
    <t xml:space="preserve">Sword Dancer</t>
  </si>
  <si>
    <t xml:space="preserve">Klapperkäfig</t>
  </si>
  <si>
    <t xml:space="preserve">Rattlecage</t>
  </si>
  <si>
    <t xml:space="preserve">Titanisches Trennen</t>
  </si>
  <si>
    <t xml:space="preserve">Titanic Cleave</t>
  </si>
  <si>
    <t xml:space="preserve">Durchschlagende Genesung</t>
  </si>
  <si>
    <t xml:space="preserve">Puncturing Remedy</t>
  </si>
  <si>
    <t xml:space="preserve">Stechende Schnitte</t>
  </si>
  <si>
    <t xml:space="preserve">Stinging Slashes</t>
  </si>
  <si>
    <t xml:space="preserve">Beißender Pfeil</t>
  </si>
  <si>
    <t xml:space="preserve">Caustic Arrow</t>
  </si>
  <si>
    <t xml:space="preserve">Zerstörerischer Einschlag</t>
  </si>
  <si>
    <t xml:space="preserve">Destructive Impact</t>
  </si>
  <si>
    <t xml:space="preserve">Große Verjüngung</t>
  </si>
  <si>
    <t xml:space="preserve">Grand Rejuvenation</t>
  </si>
  <si>
    <t xml:space="preserve">Kriegsjungfer</t>
  </si>
  <si>
    <t xml:space="preserve">War Maiden</t>
  </si>
  <si>
    <t xml:space="preserve">Vvardenfell</t>
  </si>
  <si>
    <t xml:space="preserve">Schänder</t>
  </si>
  <si>
    <t xml:space="preserve">Defiler</t>
  </si>
  <si>
    <t xml:space="preserve">Kriegerpoet</t>
  </si>
  <si>
    <t xml:space="preserve">Warrior-Poet</t>
  </si>
  <si>
    <t xml:space="preserve">Assassinenlist</t>
  </si>
  <si>
    <t xml:space="preserve">Assassin's Guile</t>
  </si>
  <si>
    <t xml:space="preserve">Daedrische Gaunerei</t>
  </si>
  <si>
    <t xml:space="preserve">Daedric Trickery</t>
  </si>
  <si>
    <t xml:space="preserve">Kettensprenger</t>
  </si>
  <si>
    <t xml:space="preserve">Shacklebreaker</t>
  </si>
  <si>
    <t xml:space="preserve">Vorhutdisput</t>
  </si>
  <si>
    <t xml:space="preserve">Vanguard's Challenge</t>
  </si>
  <si>
    <t xml:space="preserve">LIBSETS_SETTYPE_BATTLEGROUND</t>
  </si>
  <si>
    <t xml:space="preserve">!Battleground</t>
  </si>
  <si>
    <t xml:space="preserve">LIBSETS_DROP_MECHANIC_BATTLEGROUND_REWARD</t>
  </si>
  <si>
    <t xml:space="preserve">Feiglingstracht</t>
  </si>
  <si>
    <t xml:space="preserve">Coward's Gear</t>
  </si>
  <si>
    <t xml:space="preserve">Ritterschlächter</t>
  </si>
  <si>
    <t xml:space="preserve">Knight Slayer</t>
  </si>
  <si>
    <t xml:space="preserve">Zaubererreplik</t>
  </si>
  <si>
    <t xml:space="preserve">Wizard's Riposte</t>
  </si>
  <si>
    <t xml:space="preserve">Automatisierte Verteidigung</t>
  </si>
  <si>
    <t xml:space="preserve">Automated Defense</t>
  </si>
  <si>
    <t xml:space="preserve">Halls of Fabrication</t>
  </si>
  <si>
    <t xml:space="preserve">Kriegsmaschine</t>
  </si>
  <si>
    <t xml:space="preserve">War Machine</t>
  </si>
  <si>
    <t xml:space="preserve">Meisterarchitekt</t>
  </si>
  <si>
    <t xml:space="preserve">Master Architect</t>
  </si>
  <si>
    <t xml:space="preserve">Erfindergarde</t>
  </si>
  <si>
    <t xml:space="preserve">Inventor's Guard</t>
  </si>
  <si>
    <t xml:space="preserve">Unüberwindliche Rüstung</t>
  </si>
  <si>
    <t xml:space="preserve">Impregnable Armor</t>
  </si>
  <si>
    <t xml:space="preserve">Draugrruhe</t>
  </si>
  <si>
    <t xml:space="preserve">Draugr's Rest</t>
  </si>
  <si>
    <t xml:space="preserve">Falkreath Hold</t>
  </si>
  <si>
    <t xml:space="preserve">Säulen von Nirn</t>
  </si>
  <si>
    <t xml:space="preserve">Pillar of Nirn</t>
  </si>
  <si>
    <t xml:space="preserve">Eisenblut</t>
  </si>
  <si>
    <t xml:space="preserve">Ironblood</t>
  </si>
  <si>
    <t xml:space="preserve">Flammenblüte</t>
  </si>
  <si>
    <t xml:space="preserve">Flame Blossom</t>
  </si>
  <si>
    <t xml:space="preserve">Bloodroot Forge</t>
  </si>
  <si>
    <t xml:space="preserve">Bluttrinker</t>
  </si>
  <si>
    <t xml:space="preserve">Blooddrinker</t>
  </si>
  <si>
    <t xml:space="preserve">Vettelgarten</t>
  </si>
  <si>
    <t xml:space="preserve">Hagraven's Garden</t>
  </si>
  <si>
    <t xml:space="preserve">Erdbluter</t>
  </si>
  <si>
    <t xml:space="preserve">Earthgore</t>
  </si>
  <si>
    <t xml:space="preserve">Earthgore Amalgam</t>
  </si>
  <si>
    <t xml:space="preserve">Erdbluter-Amalgam</t>
  </si>
  <si>
    <t xml:space="preserve">Domihaus</t>
  </si>
  <si>
    <t xml:space="preserve">Domihaus the Bloody-Hornedin</t>
  </si>
  <si>
    <t xml:space="preserve">Domihaus der Blutgehörnte</t>
  </si>
  <si>
    <t xml:space="preserve">Caluurions Erbe</t>
  </si>
  <si>
    <t xml:space="preserve">Caluurion's Legacy</t>
  </si>
  <si>
    <t xml:space="preserve">Fang Lair</t>
  </si>
  <si>
    <t xml:space="preserve">Stärkungsprunk</t>
  </si>
  <si>
    <t xml:space="preserve">Trappings of Invigoration</t>
  </si>
  <si>
    <t xml:space="preserve">Ulfnors Gunst</t>
  </si>
  <si>
    <t xml:space="preserve">Ulfnor's Favor</t>
  </si>
  <si>
    <t xml:space="preserve">Jorvulds Führung</t>
  </si>
  <si>
    <t xml:space="preserve">Jorvuld's Guidance</t>
  </si>
  <si>
    <t xml:space="preserve">Scalecaller Peak</t>
  </si>
  <si>
    <t xml:space="preserve">Seuchenschleuder</t>
  </si>
  <si>
    <t xml:space="preserve">Plague Slinger</t>
  </si>
  <si>
    <t xml:space="preserve">Fluch von Doylemish</t>
  </si>
  <si>
    <t xml:space="preserve">Curse of Doylemish</t>
  </si>
  <si>
    <t xml:space="preserve">Thurvokun</t>
  </si>
  <si>
    <t xml:space="preserve">Zaan</t>
  </si>
  <si>
    <t xml:space="preserve">Kernaxiom</t>
  </si>
  <si>
    <t xml:space="preserve">Innate Axiom</t>
  </si>
  <si>
    <t xml:space="preserve">Messingpanzer</t>
  </si>
  <si>
    <t xml:space="preserve">Fortified Brass</t>
  </si>
  <si>
    <t xml:space="preserve">Mechanikblick</t>
  </si>
  <si>
    <t xml:space="preserve">Mechanical Acuity</t>
  </si>
  <si>
    <t xml:space="preserve">Wahntüftler</t>
  </si>
  <si>
    <t xml:space="preserve">Mad Tinkerer</t>
  </si>
  <si>
    <t xml:space="preserve">Clockwork City</t>
  </si>
  <si>
    <t xml:space="preserve">Unermessliche Dunkelheit</t>
  </si>
  <si>
    <t xml:space="preserve">Unfathomable Darkness</t>
  </si>
  <si>
    <t xml:space="preserve">Stromschlag</t>
  </si>
  <si>
    <t xml:space="preserve">Livewire</t>
  </si>
  <si>
    <t xml:space="preserve">Disziplinierter Schnitt (vollendet)</t>
  </si>
  <si>
    <t xml:space="preserve">Disciplined Slash (Perfected)</t>
  </si>
  <si>
    <t xml:space="preserve">Asylum Sanctorium</t>
  </si>
  <si>
    <t xml:space="preserve">Defensive Position (vollendet)</t>
  </si>
  <si>
    <t xml:space="preserve">Defensive Position (Perfected)</t>
  </si>
  <si>
    <t xml:space="preserve">Chaotischer Wirbelwind (vollendet)</t>
  </si>
  <si>
    <t xml:space="preserve">Chaotic Whirlwind (Perfected)</t>
  </si>
  <si>
    <t xml:space="preserve">Last Boss (veteran)</t>
  </si>
  <si>
    <t xml:space="preserve">Durchdringende Salve (vollendet)</t>
  </si>
  <si>
    <t xml:space="preserve">Piercing Spray (Perfected)</t>
  </si>
  <si>
    <t xml:space="preserve">Konzentrierte Kraft (vollendet)</t>
  </si>
  <si>
    <t xml:space="preserve">Concentrated Force (Perfected)</t>
  </si>
  <si>
    <t xml:space="preserve">Zeitloser Segen (vollendet)</t>
  </si>
  <si>
    <t xml:space="preserve">Timeless Blessing (Perfected)</t>
  </si>
  <si>
    <t xml:space="preserve">Disziplinierter Schnitt</t>
  </si>
  <si>
    <t xml:space="preserve">Disciplined Slash</t>
  </si>
  <si>
    <t xml:space="preserve">Defensive Position</t>
  </si>
  <si>
    <t xml:space="preserve">Chaotischer Wirbelwind</t>
  </si>
  <si>
    <t xml:space="preserve">Chaotic Whirlwind</t>
  </si>
  <si>
    <t xml:space="preserve">Last Boss (normal)</t>
  </si>
  <si>
    <t xml:space="preserve">Durchdringende Salve</t>
  </si>
  <si>
    <t xml:space="preserve">Piercing Spray</t>
  </si>
  <si>
    <t xml:space="preserve">Konzentrierte Kraft</t>
  </si>
  <si>
    <t xml:space="preserve">Concentrated Force</t>
  </si>
  <si>
    <t xml:space="preserve">Zeitloser Segen</t>
  </si>
  <si>
    <t xml:space="preserve">Timeless Blessing</t>
  </si>
  <si>
    <t xml:space="preserve">Gnadenloser Ansturm</t>
  </si>
  <si>
    <t xml:space="preserve">Merciless Charge</t>
  </si>
  <si>
    <t xml:space="preserve">Tobender Schnitt</t>
  </si>
  <si>
    <t xml:space="preserve">Rampaging Slash</t>
  </si>
  <si>
    <t xml:space="preserve">Grausamer Schlaghagel</t>
  </si>
  <si>
    <t xml:space="preserve">Cruel Flurry</t>
  </si>
  <si>
    <t xml:space="preserve">Donnernde Salve</t>
  </si>
  <si>
    <t xml:space="preserve">Thunderous Volley</t>
  </si>
  <si>
    <t xml:space="preserve">Zermalmende Mauer</t>
  </si>
  <si>
    <t xml:space="preserve">Crushing Wall</t>
  </si>
  <si>
    <t xml:space="preserve">Präzise Regeneration</t>
  </si>
  <si>
    <t xml:space="preserve">Precise Regeneration</t>
  </si>
  <si>
    <t xml:space="preserve">Prophet</t>
  </si>
  <si>
    <t xml:space="preserve">Prophet's</t>
  </si>
  <si>
    <t xml:space="preserve">Level up advisor grants this set during levelling</t>
  </si>
  <si>
    <t xml:space="preserve">Level up advisor</t>
  </si>
  <si>
    <t xml:space="preserve">LIBSETS_SETTYPE_SPECIAL</t>
  </si>
  <si>
    <t xml:space="preserve">!Level up advisor</t>
  </si>
  <si>
    <t xml:space="preserve">LIBSETS_DROP_MECHANIC_LEVEL_UP_REWARD</t>
  </si>
  <si>
    <t xml:space="preserve">Zerbrochene Seele</t>
  </si>
  <si>
    <t xml:space="preserve">Broken Soul</t>
  </si>
  <si>
    <t xml:space="preserve">Anmut der Gräue</t>
  </si>
  <si>
    <t xml:space="preserve">Grace of Gloom</t>
  </si>
  <si>
    <t xml:space="preserve">Summerset</t>
  </si>
  <si>
    <t xml:space="preserve">Wildheit des Greifen</t>
  </si>
  <si>
    <t xml:space="preserve">Gryphon's Ferocity</t>
  </si>
  <si>
    <t xml:space="preserve">Weisheit von Vanus</t>
  </si>
  <si>
    <t xml:space="preserve">Wisdom of Vanus</t>
  </si>
  <si>
    <t xml:space="preserve">Versierter Reiter</t>
  </si>
  <si>
    <t xml:space="preserve">Adept Rider</t>
  </si>
  <si>
    <t xml:space="preserve">Kreckenantlitz</t>
  </si>
  <si>
    <t xml:space="preserve">Sload's Semblance</t>
  </si>
  <si>
    <t xml:space="preserve">Nocturnals Gunst</t>
  </si>
  <si>
    <t xml:space="preserve">Nocturnal's Favor</t>
  </si>
  <si>
    <t xml:space="preserve">Ägis von Galenwe</t>
  </si>
  <si>
    <t xml:space="preserve">Aegis of Galenwe</t>
  </si>
  <si>
    <t xml:space="preserve">Cloudrest</t>
  </si>
  <si>
    <t xml:space="preserve">Waffen von Relequen</t>
  </si>
  <si>
    <t xml:space="preserve">Arms of Relequen</t>
  </si>
  <si>
    <t xml:space="preserve">Mantel von Siroria</t>
  </si>
  <si>
    <t xml:space="preserve">Mantle of Siroria</t>
  </si>
  <si>
    <t xml:space="preserve">Gewandung von Olorime</t>
  </si>
  <si>
    <t xml:space="preserve">Vestment of Olorime</t>
  </si>
  <si>
    <t xml:space="preserve">Perfekte Ägis von Galenwe</t>
  </si>
  <si>
    <t xml:space="preserve">Perfect Aegis of Galenwe</t>
  </si>
  <si>
    <t xml:space="preserve">Perfekte Waffen von Relequen</t>
  </si>
  <si>
    <t xml:space="preserve">Perfect Arms of Relequen</t>
  </si>
  <si>
    <t xml:space="preserve">Perfekter Mantel von Siroria</t>
  </si>
  <si>
    <t xml:space="preserve">Perfect Mantle of Siroria</t>
  </si>
  <si>
    <t xml:space="preserve">Perfekte Gewandung von Olorime</t>
  </si>
  <si>
    <t xml:space="preserve">Perfect Vestment of Olorime</t>
  </si>
  <si>
    <t xml:space="preserve">Balorgh</t>
  </si>
  <si>
    <t xml:space="preserve">March of Sacrifices</t>
  </si>
  <si>
    <t xml:space="preserve">Vykosa</t>
  </si>
  <si>
    <t xml:space="preserve">Moon Hunter Keep</t>
  </si>
  <si>
    <t xml:space="preserve">Hanus Mitgefühl</t>
  </si>
  <si>
    <t xml:space="preserve">Hanu's Compassion</t>
  </si>
  <si>
    <t xml:space="preserve">Blutmond</t>
  </si>
  <si>
    <t xml:space="preserve">Blood Moon</t>
  </si>
  <si>
    <t xml:space="preserve">Zuflucht von Ursus</t>
  </si>
  <si>
    <t xml:space="preserve">Haven of Ursus</t>
  </si>
  <si>
    <t xml:space="preserve">Mondjäger</t>
  </si>
  <si>
    <t xml:space="preserve">Moon Hunter</t>
  </si>
  <si>
    <t xml:space="preserve">Wilder Werwolf</t>
  </si>
  <si>
    <t xml:space="preserve">Savage Werewolf</t>
  </si>
  <si>
    <t xml:space="preserve">Tenazität des Kerkermeisters</t>
  </si>
  <si>
    <t xml:space="preserve">Jailer's Tenacity</t>
  </si>
  <si>
    <t xml:space="preserve">Hellhalsstolz</t>
  </si>
  <si>
    <t xml:space="preserve">Bright-Throat's Boast</t>
  </si>
  <si>
    <t xml:space="preserve">Murkmire</t>
  </si>
  <si>
    <t xml:space="preserve">Totwassertücke</t>
  </si>
  <si>
    <t xml:space="preserve">Dead-Water's Guile</t>
  </si>
  <si>
    <t xml:space="preserve">Histchampion</t>
  </si>
  <si>
    <t xml:space="preserve">Champion of the Hist</t>
  </si>
  <si>
    <t xml:space="preserve">Grabpflocksammler</t>
  </si>
  <si>
    <t xml:space="preserve">Grave-Stake Collector</t>
  </si>
  <si>
    <t xml:space="preserve">Nagaschamane</t>
  </si>
  <si>
    <t xml:space="preserve">Naga Shaman</t>
  </si>
  <si>
    <t xml:space="preserve">Macht der Verlorenen Legion</t>
  </si>
  <si>
    <t xml:space="preserve">Might of the Lost Legion</t>
  </si>
  <si>
    <t xml:space="preserve">Galanter Ansturm</t>
  </si>
  <si>
    <t xml:space="preserve">Gallant Charge</t>
  </si>
  <si>
    <t xml:space="preserve">Blackrose Prison</t>
  </si>
  <si>
    <t xml:space="preserve">Rundum-Aufwärtsschnitt</t>
  </si>
  <si>
    <t xml:space="preserve">Radial Uppercut</t>
  </si>
  <si>
    <t xml:space="preserve">Spektraler Mantel</t>
  </si>
  <si>
    <t xml:space="preserve">Spectral Cloak</t>
  </si>
  <si>
    <t xml:space="preserve">Virulenter Schuss</t>
  </si>
  <si>
    <t xml:space="preserve">Virulent Shot</t>
  </si>
  <si>
    <t xml:space="preserve">Wilder Impuls</t>
  </si>
  <si>
    <t xml:space="preserve">Wild Impulse</t>
  </si>
  <si>
    <t xml:space="preserve">Schutz des Pflegers</t>
  </si>
  <si>
    <t xml:space="preserve">Mender's Ward</t>
  </si>
  <si>
    <t xml:space="preserve">Unbeugsamer Zorn</t>
  </si>
  <si>
    <t xml:space="preserve">Indomitable Fury</t>
  </si>
  <si>
    <t xml:space="preserve">Zauberstratege</t>
  </si>
  <si>
    <t xml:space="preserve">Spell Strategist</t>
  </si>
  <si>
    <t xml:space="preserve">Schlachtfeldakrobat</t>
  </si>
  <si>
    <t xml:space="preserve">Battlefield Acrobat</t>
  </si>
  <si>
    <t xml:space="preserve">Soldat der Pein</t>
  </si>
  <si>
    <t xml:space="preserve">Soldier of Anguish</t>
  </si>
  <si>
    <t xml:space="preserve">Standhafter Held</t>
  </si>
  <si>
    <t xml:space="preserve">Steadfast Hero</t>
  </si>
  <si>
    <t xml:space="preserve">Bataillonsverteidiger</t>
  </si>
  <si>
    <t xml:space="preserve">Battalion Defender</t>
  </si>
  <si>
    <t xml:space="preserve">Perfekter galanter Ansturm</t>
  </si>
  <si>
    <t xml:space="preserve">Perfect Gallant Charge</t>
  </si>
  <si>
    <t xml:space="preserve">Perfekter Rundum-Aufwärtsschnitt</t>
  </si>
  <si>
    <t xml:space="preserve">Perfect Radial Uppercut</t>
  </si>
  <si>
    <t xml:space="preserve">Perfekter spektraler Mantel</t>
  </si>
  <si>
    <t xml:space="preserve">Perfect Spectral Cloak</t>
  </si>
  <si>
    <t xml:space="preserve">Perfekter virulenter Schuss</t>
  </si>
  <si>
    <t xml:space="preserve">Perfect Virulent Shot</t>
  </si>
  <si>
    <t xml:space="preserve">Perfekter wilder Impuls</t>
  </si>
  <si>
    <t xml:space="preserve">Perfect Wild Impulse</t>
  </si>
  <si>
    <t xml:space="preserve">Perfekter Schutz des Pflegers</t>
  </si>
  <si>
    <t xml:space="preserve">Perfect Mender's Ward</t>
  </si>
  <si>
    <t xml:space="preserve">Mächtiger Gletscher</t>
  </si>
  <si>
    <t xml:space="preserve">Mighty Glacier</t>
  </si>
  <si>
    <t xml:space="preserve">Frostvault</t>
  </si>
  <si>
    <t xml:space="preserve">Tzogvins Kriegstrupp</t>
  </si>
  <si>
    <t xml:space="preserve">Tzogvin's Warband</t>
  </si>
  <si>
    <t xml:space="preserve">Eisiger Anrufer</t>
  </si>
  <si>
    <t xml:space="preserve">Icy Conjuror</t>
  </si>
  <si>
    <t xml:space="preserve">Steinwahrer</t>
  </si>
  <si>
    <t xml:space="preserve">Stonekeeper</t>
  </si>
  <si>
    <t xml:space="preserve">The Stonekeeper</t>
  </si>
  <si>
    <t xml:space="preserve">Der Steinwahrer</t>
  </si>
  <si>
    <t xml:space="preserve">Gefrorener Beobachter</t>
  </si>
  <si>
    <t xml:space="preserve">Frozen Watcher</t>
  </si>
  <si>
    <t xml:space="preserve">Depths of Malatar</t>
  </si>
  <si>
    <t xml:space="preserve">Ausbeutender Niedergang</t>
  </si>
  <si>
    <t xml:space="preserve">Scavenging Demise</t>
  </si>
  <si>
    <t xml:space="preserve">Donner des Auroraners</t>
  </si>
  <si>
    <t xml:space="preserve">Auroran's Thunder</t>
  </si>
  <si>
    <t xml:space="preserve">Sinfonie der Klingen</t>
  </si>
  <si>
    <t xml:space="preserve">Symphony of Blades</t>
  </si>
  <si>
    <t xml:space="preserve">Die Sinfonie der Klingen</t>
  </si>
  <si>
    <t xml:space="preserve">Kalthafens Günstling</t>
  </si>
  <si>
    <t xml:space="preserve">Coldharbour's Favorite</t>
  </si>
  <si>
    <t xml:space="preserve">Northern Elsweyr</t>
  </si>
  <si>
    <t xml:space="preserve">Mut des Senche-raht</t>
  </si>
  <si>
    <t xml:space="preserve">Senche-raht's Grit</t>
  </si>
  <si>
    <t xml:space="preserve">Vastaries Vormundschaft</t>
  </si>
  <si>
    <t xml:space="preserve">Vastarie's Tutelage</t>
  </si>
  <si>
    <t xml:space="preserve">Listiger Alfiq</t>
  </si>
  <si>
    <t xml:space="preserve">Crafty Alfiq</t>
  </si>
  <si>
    <t xml:space="preserve">Gewandung von Darloc Brae</t>
  </si>
  <si>
    <t xml:space="preserve">Vesture of Darloc Brae</t>
  </si>
  <si>
    <t xml:space="preserve">Ruf des Totengräbers</t>
  </si>
  <si>
    <t xml:space="preserve">Call of the Undertaker</t>
  </si>
  <si>
    <t xml:space="preserve">Auge von Nahviintaas</t>
  </si>
  <si>
    <t xml:space="preserve">Eye of Nahviintaas</t>
  </si>
  <si>
    <t xml:space="preserve">Ergebenheit des falschen Gottes</t>
  </si>
  <si>
    <t xml:space="preserve">False God's Devotion</t>
  </si>
  <si>
    <t xml:space="preserve">Zahn von Lokkestiiz</t>
  </si>
  <si>
    <t xml:space="preserve">Tooth of Lokkestiiz</t>
  </si>
  <si>
    <t xml:space="preserve">Kralle von Yolnahkriin</t>
  </si>
  <si>
    <t xml:space="preserve">Claw of Yolnakhriin</t>
  </si>
  <si>
    <t xml:space="preserve">Perfektioniertes Auge von Nahviintaas</t>
  </si>
  <si>
    <t xml:space="preserve">Perfektionierte Ergebenheit zum falschen Gott</t>
  </si>
  <si>
    <t xml:space="preserve">Perfected False God's Devotion</t>
  </si>
  <si>
    <t xml:space="preserve">Perfektionierter Zahn von Lokkestiiz</t>
  </si>
  <si>
    <t xml:space="preserve">Perfected Tooth of Lokkestiiz</t>
  </si>
  <si>
    <t xml:space="preserve">Perfektionierte Kralle von Yolnahkriin</t>
  </si>
  <si>
    <t xml:space="preserve">Perfected Claw of Yolnakhriin</t>
  </si>
  <si>
    <t xml:space="preserve">Hohlzahndurst</t>
  </si>
  <si>
    <t xml:space="preserve">Hollowfang Thirst</t>
  </si>
  <si>
    <t xml:space="preserve">Moongrave Fane</t>
  </si>
  <si>
    <t xml:space="preserve">Dro'Zakars Krallen</t>
  </si>
  <si>
    <t xml:space="preserve">Dro'Zakar's Claws</t>
  </si>
  <si>
    <t xml:space="preserve">Renalds Entschlossenheit</t>
  </si>
  <si>
    <t xml:space="preserve">Renald's Resolve</t>
  </si>
  <si>
    <t xml:space="preserve">Z'ens Wiedergutmachung</t>
  </si>
  <si>
    <t xml:space="preserve">Z'en's Redress</t>
  </si>
  <si>
    <t xml:space="preserve">Lair of Maarselok</t>
  </si>
  <si>
    <t xml:space="preserve">Azurfäuleschnitter</t>
  </si>
  <si>
    <t xml:space="preserve">Azureblight Reaper</t>
  </si>
  <si>
    <t xml:space="preserve">Drachenschändung</t>
  </si>
  <si>
    <t xml:space="preserve">Dragon's Defilement</t>
  </si>
  <si>
    <t xml:space="preserve">Grundwulf</t>
  </si>
  <si>
    <t xml:space="preserve">Maarselok</t>
  </si>
  <si>
    <t xml:space="preserve">Verteidiger von Senchal</t>
  </si>
  <si>
    <t xml:space="preserve">Senchal Defender</t>
  </si>
  <si>
    <t xml:space="preserve">Marodeurshast</t>
  </si>
  <si>
    <t xml:space="preserve">Marauder's Haste</t>
  </si>
  <si>
    <t xml:space="preserve">Drachengardeelite</t>
  </si>
  <si>
    <t xml:space="preserve">Dragonguard Elite</t>
  </si>
  <si>
    <t xml:space="preserve">Kühner Korsar</t>
  </si>
  <si>
    <t xml:space="preserve">Daring Corsair</t>
  </si>
  <si>
    <t xml:space="preserve">Alte Drachengarde</t>
  </si>
  <si>
    <t xml:space="preserve">Ancient Dragonguard</t>
  </si>
  <si>
    <t xml:space="preserve">Akolythin des Neuen Mondes</t>
  </si>
  <si>
    <t xml:space="preserve">New Moon Acolyte</t>
  </si>
  <si>
    <t xml:space="preserve">Hitis Feuerstelle</t>
  </si>
  <si>
    <t xml:space="preserve">Hiti\'s Hearth</t>
  </si>
  <si>
    <t xml:space="preserve">Icereach</t>
  </si>
  <si>
    <t xml:space="preserve">Titanenkinds Stärke</t>
  </si>
  <si>
    <t xml:space="preserve">Titanborn Strength</t>
  </si>
  <si>
    <t xml:space="preserve">Banis Qual</t>
  </si>
  <si>
    <t xml:space="preserve">Bani’s Torment</t>
  </si>
  <si>
    <t xml:space="preserve">Griff der Draugrbrut</t>
  </si>
  <si>
    <t xml:space="preserve">Draugrkin’s Grip</t>
  </si>
  <si>
    <t xml:space="preserve">Unhallowed Grave</t>
  </si>
  <si>
    <t xml:space="preserve">Ägisrufer</t>
  </si>
  <si>
    <t xml:space="preserve">Aegis Caller</t>
  </si>
  <si>
    <t xml:space="preserve">Grabwächter</t>
  </si>
  <si>
    <t xml:space="preserve">Grave Guardian </t>
  </si>
  <si>
    <t xml:space="preserve">Mutter Ciannait</t>
  </si>
  <si>
    <t xml:space="preserve">Mother Ciannait</t>
  </si>
  <si>
    <t xml:space="preserve">Kjalnar\’s Albtraum</t>
  </si>
  <si>
    <t xml:space="preserve">Kjalnar\’s Nightmare</t>
  </si>
  <si>
    <t xml:space="preserve">Kritischer Konter</t>
  </si>
  <si>
    <t xml:space="preserve">Critical Riposte</t>
  </si>
  <si>
    <t xml:space="preserve">Entfesselter Aggressor</t>
  </si>
  <si>
    <t xml:space="preserve">Unchained Aggressor</t>
  </si>
  <si>
    <t xml:space="preserve">Furchtloser Kombattant</t>
  </si>
  <si>
    <t xml:space="preserve">Dauntless Combatant</t>
  </si>
  <si>
    <t xml:space="preserve">???</t>
  </si>
  <si>
    <t xml:space="preserve">Axt des Mahlstroms</t>
  </si>
  <si>
    <t xml:space="preserve">The Maelstrom's Axe</t>
  </si>
  <si>
    <t xml:space="preserve">See setIds 369-374</t>
  </si>
  <si>
    <t xml:space="preserve">Maelstrom weapons</t>
  </si>
  <si>
    <t xml:space="preserve">Streitaxt des Mahlstroms</t>
  </si>
  <si>
    <t xml:space="preserve">The Maelstrom's Battle Axe</t>
  </si>
  <si>
    <t xml:space="preserve">Bogen des Mahlstroms</t>
  </si>
  <si>
    <t xml:space="preserve">The Maelstrom's Bow</t>
  </si>
  <si>
    <t xml:space="preserve">Dolch des Mahlstroms</t>
  </si>
  <si>
    <t xml:space="preserve">The Maelstrom's Dagger</t>
  </si>
  <si>
    <t xml:space="preserve">Bidenhänder des Mahlstroms</t>
  </si>
  <si>
    <t xml:space="preserve">The Maelstrom's Greatsword</t>
  </si>
  <si>
    <t xml:space="preserve">Froststab des Mahlstroms</t>
  </si>
  <si>
    <t xml:space="preserve">The Maelstrom's Ice Staff</t>
  </si>
  <si>
    <t xml:space="preserve">Flammenstab des Mahlstroms</t>
  </si>
  <si>
    <t xml:space="preserve">The Maelstrom's Inferno Staff</t>
  </si>
  <si>
    <t xml:space="preserve">Blitzstab des Mahlstroms</t>
  </si>
  <si>
    <t xml:space="preserve">The Maelstrom's Lightning Staff</t>
  </si>
  <si>
    <t xml:space="preserve">Keule des Mahlstroms</t>
  </si>
  <si>
    <t xml:space="preserve">The Maelstrom's Mace</t>
  </si>
  <si>
    <t xml:space="preserve">Streitkolben des Mahlstroms</t>
  </si>
  <si>
    <t xml:space="preserve">The Maelstrom's Maul</t>
  </si>
  <si>
    <t xml:space="preserve">Heilungsstab des Mahlstroms</t>
  </si>
  <si>
    <t xml:space="preserve">The Maelstrom's Restoration Staff</t>
  </si>
  <si>
    <t xml:space="preserve">Schild des Mahlstroms</t>
  </si>
  <si>
    <t xml:space="preserve">The Maelstrom's Shield</t>
  </si>
  <si>
    <t xml:space="preserve">Schwert des Mahlstroms</t>
  </si>
  <si>
    <t xml:space="preserve">The Maelstrom's Sword</t>
  </si>
  <si>
    <t xml:space="preserve">Axt des Meisters</t>
  </si>
  <si>
    <t xml:space="preserve">The Master's Axe</t>
  </si>
  <si>
    <t xml:space="preserve">See setIds 313-318</t>
  </si>
  <si>
    <t xml:space="preserve">Master weapons</t>
  </si>
  <si>
    <t xml:space="preserve">Streitaxt des Meisters</t>
  </si>
  <si>
    <t xml:space="preserve">The Master's Battle Axe</t>
  </si>
  <si>
    <t xml:space="preserve">Bogen des Meisters</t>
  </si>
  <si>
    <t xml:space="preserve">The Master's Bow</t>
  </si>
  <si>
    <t xml:space="preserve">Dolch des Meisters</t>
  </si>
  <si>
    <t xml:space="preserve">The Master's Dagger</t>
  </si>
  <si>
    <t xml:space="preserve">Bidenhänder des Meisters</t>
  </si>
  <si>
    <t xml:space="preserve">The Master's Greatsword</t>
  </si>
  <si>
    <t xml:space="preserve">Eisstab des Meisters</t>
  </si>
  <si>
    <t xml:space="preserve">The Master's Ice Staff</t>
  </si>
  <si>
    <t xml:space="preserve">Flammenstab des Meisters</t>
  </si>
  <si>
    <t xml:space="preserve">The Master's Inferno Staff</t>
  </si>
  <si>
    <t xml:space="preserve">Blitzstab des Meisters</t>
  </si>
  <si>
    <t xml:space="preserve">The Master's Lightning Staff</t>
  </si>
  <si>
    <t xml:space="preserve">Keule des Meisters</t>
  </si>
  <si>
    <t xml:space="preserve">The Master's Mace</t>
  </si>
  <si>
    <t xml:space="preserve">Streitkolben des Meisters</t>
  </si>
  <si>
    <t xml:space="preserve">The Master's Maul</t>
  </si>
  <si>
    <t xml:space="preserve">Heilungsstab des Meisters</t>
  </si>
  <si>
    <t xml:space="preserve">The Master's Restoration Staff</t>
  </si>
  <si>
    <t xml:space="preserve">Schild des Meisters</t>
  </si>
  <si>
    <t xml:space="preserve">The Master's Shield</t>
  </si>
  <si>
    <t xml:space="preserve">Schwert des Meisters</t>
  </si>
  <si>
    <t xml:space="preserve">The Master's Sword</t>
  </si>
  <si>
    <t xml:space="preserve">Template_Drop_Magi</t>
  </si>
  <si>
    <t xml:space="preserve">PTS spawn sets for template created chars?</t>
  </si>
  <si>
    <t xml:space="preserve">Western Skyrim</t>
  </si>
  <si>
    <t xml:space="preserve">Login PTS ?</t>
  </si>
  <si>
    <t xml:space="preserve">Template_Drop_Stamina</t>
  </si>
  <si>
    <t xml:space="preserve">Template_Drop_Tank</t>
  </si>
  <si>
    <t xml:space="preserve">Template_Drop_Healer</t>
  </si>
  <si>
    <t xml:space="preserve">Winterruhe</t>
  </si>
  <si>
    <t xml:space="preserve">Winter's Respite</t>
  </si>
  <si>
    <t xml:space="preserve">Giftschlag</t>
  </si>
  <si>
    <t xml:space="preserve">Venomous Smite</t>
  </si>
  <si>
    <t xml:space="preserve">Ewiger Elan</t>
  </si>
  <si>
    <t xml:space="preserve">Eternal Vigor</t>
  </si>
  <si>
    <t xml:space="preserve">Stuhns Gunst</t>
  </si>
  <si>
    <t xml:space="preserve">Stuhn's Favor</t>
  </si>
  <si>
    <t xml:space="preserve">Appetit des Drachen</t>
  </si>
  <si>
    <t xml:space="preserve">Dragon's Appetite</t>
  </si>
  <si>
    <t xml:space="preserve">Kynes Wind</t>
  </si>
  <si>
    <t xml:space="preserve">Kyne's Wind</t>
  </si>
  <si>
    <t xml:space="preserve">Kynes perfektionierter Wind</t>
  </si>
  <si>
    <t xml:space="preserve">Perfected Kyne's Wind</t>
  </si>
  <si>
    <t xml:space="preserve">Vrols Befehl</t>
  </si>
  <si>
    <t xml:space="preserve">Vrol's Command</t>
  </si>
  <si>
    <t xml:space="preserve">Vrols perfektionierter Befehl</t>
  </si>
  <si>
    <t xml:space="preserve">Perfected Vrol's Command</t>
  </si>
  <si>
    <t xml:space="preserve">Brüllender Opportunist</t>
  </si>
  <si>
    <t xml:space="preserve">Roaring Opportunist</t>
  </si>
  <si>
    <t xml:space="preserve">Perfektionierter brüllender Opportunist</t>
  </si>
  <si>
    <t xml:space="preserve">Perfected Roaring Opportunist</t>
  </si>
  <si>
    <t xml:space="preserve">Yandirs Macht</t>
  </si>
  <si>
    <t xml:space="preserve">Yandir's Might</t>
  </si>
  <si>
    <t xml:space="preserve">Yandirs perfektionierte Macht</t>
  </si>
  <si>
    <t xml:space="preserve">Perfected Yandir's Might</t>
  </si>
  <si>
    <t xml:space="preserve">Bloodlord's Embrace (OLD)</t>
  </si>
  <si>
    <t xml:space="preserve">See setId 521</t>
  </si>
  <si>
    <t xml:space="preserve">Thrassische Würger</t>
  </si>
  <si>
    <t xml:space="preserve">Thrassian Stranglers</t>
  </si>
  <si>
    <t xml:space="preserve">LIBSETS_SETTYPE_MYTHIC</t>
  </si>
  <si>
    <t xml:space="preserve">Antiquities</t>
  </si>
  <si>
    <t xml:space="preserve">DLC_GREYMOOR</t>
  </si>
  <si>
    <t xml:space="preserve">LIBSETS_DROP_MECHANIC_ANTIQUITIES</t>
  </si>
  <si>
    <t xml:space="preserve">Snow Treaders (OLD)</t>
  </si>
  <si>
    <t xml:space="preserve">See setId 519</t>
  </si>
  <si>
    <t xml:space="preserve">Ring der Wilden Jagd</t>
  </si>
  <si>
    <t xml:space="preserve">Ring of the Wild Hunt</t>
  </si>
  <si>
    <t xml:space="preserve">Malacath's Band der Brutalität X</t>
  </si>
  <si>
    <t xml:space="preserve">Malacath's Band of Brutality X</t>
  </si>
  <si>
    <t xml:space="preserve">See setId 520</t>
  </si>
  <si>
    <t xml:space="preserve">Torques der Klangkonstanz</t>
  </si>
  <si>
    <t xml:space="preserve">Torc of Tonal Constancy</t>
  </si>
  <si>
    <t xml:space="preserve">Magieparasit</t>
  </si>
  <si>
    <t xml:space="preserve">Spell Parasite</t>
  </si>
  <si>
    <t xml:space="preserve">Template_Drop_Healer P</t>
  </si>
  <si>
    <t xml:space="preserve">Template_Drop_Tank P</t>
  </si>
  <si>
    <t xml:space="preserve">Template_Drop_Stamina P</t>
  </si>
  <si>
    <t xml:space="preserve">Template_Drop_Magi P</t>
  </si>
  <si>
    <t xml:space="preserve">Schneetreter</t>
  </si>
  <si>
    <t xml:space="preserve">Snow Treaders</t>
  </si>
  <si>
    <t xml:space="preserve">Malacaths Band der Brutalität</t>
  </si>
  <si>
    <t xml:space="preserve">Malacath's Band of Brutality</t>
  </si>
  <si>
    <t xml:space="preserve">Umarmung des Blutfürsten</t>
  </si>
  <si>
    <t xml:space="preserve">Bloodlord's Embrace</t>
  </si>
  <si>
    <t xml:space="preserve">Perfektionierter gnadenloser Ansturm</t>
  </si>
  <si>
    <t xml:space="preserve">Perfected Merciless Charge</t>
  </si>
  <si>
    <t xml:space="preserve">Perfektionierter tobender Schnitt</t>
  </si>
  <si>
    <t xml:space="preserve">Perfected Rampaging Slash</t>
  </si>
  <si>
    <t xml:space="preserve">Perfektionierter grausamer Schlaghagel</t>
  </si>
  <si>
    <t xml:space="preserve">Perfected Cruel Flurry</t>
  </si>
  <si>
    <t xml:space="preserve">Perfektionierte donnernde Salve</t>
  </si>
  <si>
    <t xml:space="preserve">Perfected Thunderous Volley</t>
  </si>
  <si>
    <t xml:space="preserve">Perfektionierte zermalmende Mauer</t>
  </si>
  <si>
    <t xml:space="preserve">Perfected Crushing Wall</t>
  </si>
  <si>
    <t xml:space="preserve">Perfektionierte präzise Regeneration</t>
  </si>
  <si>
    <t xml:space="preserve">Perfected Precise Regeneration</t>
  </si>
  <si>
    <t xml:space="preserve">Perfektioniertes titanisches Trennen</t>
  </si>
  <si>
    <t xml:space="preserve">Perfected Titanic Cleave</t>
  </si>
  <si>
    <t xml:space="preserve">Perfektionierte durchschlagende Genesung</t>
  </si>
  <si>
    <t xml:space="preserve">Perfected Puncturing Remedy</t>
  </si>
  <si>
    <t xml:space="preserve">Perfektionierte stechende Schnitte</t>
  </si>
  <si>
    <t xml:space="preserve">Perfected Stinging Slashes</t>
  </si>
  <si>
    <t xml:space="preserve">Perfektionierter beißender Pfeil</t>
  </si>
  <si>
    <t xml:space="preserve">Perfected Caustic Arrow</t>
  </si>
  <si>
    <t xml:space="preserve">Perfektionierter zerstörerischer Einschlag</t>
  </si>
  <si>
    <t xml:space="preserve">Perfected Destructive Impact</t>
  </si>
  <si>
    <t xml:space="preserve">Pefektionierte Große Verjüngung</t>
  </si>
  <si>
    <t xml:space="preserve">Perfected Grand Rejuvenation</t>
  </si>
  <si>
    <t xml:space="preserve">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</si>
  <si>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 xml:space="preserve">Please also check the "Comments" column at the map "Sets data" for further info!</t>
  </si>
  <si>
    <t xml:space="preserve">Set Name EN</t>
  </si>
  <si>
    <t xml:space="preserve">Set Name DE</t>
  </si>
  <si>
    <t xml:space="preserve">Comments</t>
  </si>
  <si>
    <t xml:space="preserve">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</si>
  <si>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 xml:space="preserve">Dungeon name EN</t>
  </si>
  <si>
    <t xml:space="preserve">Is veteran dungeon</t>
  </si>
  <si>
    <t xml:space="preserve">Is trial dungeon?</t>
  </si>
  <si>
    <t xml:space="preserve">ESO internal zoneId</t>
  </si>
  <si>
    <t xml:space="preserve">ZoneName EN</t>
  </si>
  <si>
    <t xml:space="preserve">ESPO parent zoneId</t>
  </si>
  <si>
    <t xml:space="preserve">ParentZoneName EN</t>
  </si>
  <si>
    <t xml:space="preserve">Dungeon added
with LiBSets dlcID</t>
  </si>
  <si>
    <t xml:space="preserve">LibSets DLC Id constant</t>
  </si>
  <si>
    <t xml:space="preserve">DLC name</t>
  </si>
  <si>
    <t xml:space="preserve">Sunspire</t>
  </si>
  <si>
    <t xml:space="preserve">Kyne's Aegis</t>
  </si>
  <si>
    <t xml:space="preserve">Last dumped "zone data": 2020-04-23, PTS 100031 Greymoor, via chat /script LibSets.DebugGetAllZoneInfo(). For the different languages change the language ingame via chat /script SetCVar("language.2", "&lt;lang&gt;") where &lt;lang&gt;= "de",, "en", or "fr" e.g.</t>
  </si>
  <si>
    <t xml:space="preserve">zoneId</t>
  </si>
  <si>
    <t xml:space="preserve">zoneIndex</t>
  </si>
  <si>
    <t xml:space="preserve">ParentZoneId</t>
  </si>
  <si>
    <t xml:space="preserve">Zone name EN</t>
  </si>
  <si>
    <t xml:space="preserve">In Excel map "ESO zone constants"?</t>
  </si>
  <si>
    <t xml:space="preserve">Clean Test</t>
  </si>
  <si>
    <t xml:space="preserve">Root Sunder Ruins</t>
  </si>
  <si>
    <t xml:space="preserve">Sanguine's Demesne</t>
  </si>
  <si>
    <t xml:space="preserve">Rulanyil's Fall</t>
  </si>
  <si>
    <t xml:space="preserve">Crimson Cove</t>
  </si>
  <si>
    <t xml:space="preserve">Bonesnap Ruins</t>
  </si>
  <si>
    <t xml:space="preserve">Emeric's Dream</t>
  </si>
  <si>
    <t xml:space="preserve">Obsidian Scar</t>
  </si>
  <si>
    <t xml:space="preserve">Cath Bedraud</t>
  </si>
  <si>
    <t xml:space="preserve">Bisnensel</t>
  </si>
  <si>
    <t xml:space="preserve">Razak's Wheel</t>
  </si>
  <si>
    <t xml:space="preserve">Loriasel</t>
  </si>
  <si>
    <t xml:space="preserve">The Apothecarium</t>
  </si>
  <si>
    <t xml:space="preserve">Tribunal Temple</t>
  </si>
  <si>
    <t xml:space="preserve">Reservoir of Souls</t>
  </si>
  <si>
    <t xml:space="preserve">Ash Mountain</t>
  </si>
  <si>
    <t xml:space="preserve">Virak Keep</t>
  </si>
  <si>
    <t xml:space="preserve">Tormented Spire</t>
  </si>
  <si>
    <t xml:space="preserve">The Harborage</t>
  </si>
  <si>
    <t xml:space="preserve">The Foundry of Woe</t>
  </si>
  <si>
    <t xml:space="preserve">Castle of the Worm</t>
  </si>
  <si>
    <t xml:space="preserve">Cheesemonger's Hollow</t>
  </si>
  <si>
    <t xml:space="preserve">Mzeneldt</t>
  </si>
  <si>
    <t xml:space="preserve">Halls of Submission</t>
  </si>
  <si>
    <t xml:space="preserve">Mournhold Sewers</t>
  </si>
  <si>
    <t xml:space="preserve">Sunscale Ruins</t>
  </si>
  <si>
    <t xml:space="preserve">Lair of the Skin Stealer</t>
  </si>
  <si>
    <t xml:space="preserve">Vision of the Hist</t>
  </si>
  <si>
    <t xml:space="preserve">Crow's Wood</t>
  </si>
  <si>
    <t xml:space="preserve">The Halls of Torment</t>
  </si>
  <si>
    <t xml:space="preserve">Circus of Cheerful Slaughter</t>
  </si>
  <si>
    <t xml:space="preserve">Chateau of the Ravenous Rodent</t>
  </si>
  <si>
    <t xml:space="preserve">Dresan Keep</t>
  </si>
  <si>
    <t xml:space="preserve">Tomb of Lost Kings</t>
  </si>
  <si>
    <t xml:space="preserve">Breagha-Fin</t>
  </si>
  <si>
    <t xml:space="preserve">The Sunken Road</t>
  </si>
  <si>
    <t xml:space="preserve">Bangkorai Garrison</t>
  </si>
  <si>
    <t xml:space="preserve">Nilata Ruins</t>
  </si>
  <si>
    <t xml:space="preserve">Hall of Heroes</t>
  </si>
  <si>
    <t xml:space="preserve">Silyanorn Ruins</t>
  </si>
  <si>
    <t xml:space="preserve">Ruins of Ten-Maur-Wolk</t>
  </si>
  <si>
    <t xml:space="preserve">Odious Chapel</t>
  </si>
  <si>
    <t xml:space="preserve">Temple of Sul</t>
  </si>
  <si>
    <t xml:space="preserve">White Rose Prison Dungeon</t>
  </si>
  <si>
    <t xml:space="preserve">Impervious Vault</t>
  </si>
  <si>
    <t xml:space="preserve">Salas En</t>
  </si>
  <si>
    <t xml:space="preserve">Kulati Mines</t>
  </si>
  <si>
    <t xml:space="preserve">House Indoril Crypt</t>
  </si>
  <si>
    <t xml:space="preserve">Fort Arand Dungeons</t>
  </si>
  <si>
    <t xml:space="preserve">Coral Heart Chamber</t>
  </si>
  <si>
    <t xml:space="preserve">Heimlyn Keep Reliquary</t>
  </si>
  <si>
    <t xml:space="preserve">Iliath Temple Mines</t>
  </si>
  <si>
    <t xml:space="preserve">House Dres Crypts</t>
  </si>
  <si>
    <t xml:space="preserve">Mzithumz</t>
  </si>
  <si>
    <t xml:space="preserve">Tal'Deic Crypts</t>
  </si>
  <si>
    <t xml:space="preserve">Narsis Ruins</t>
  </si>
  <si>
    <t xml:space="preserve">The Hollow Cave</t>
  </si>
  <si>
    <t xml:space="preserve">Shad Astula Underhalls</t>
  </si>
  <si>
    <t xml:space="preserve">Deepcrag Den</t>
  </si>
  <si>
    <t xml:space="preserve">Bthanual</t>
  </si>
  <si>
    <t xml:space="preserve">Crosswych Mine</t>
  </si>
  <si>
    <t xml:space="preserve">Vaults of Vernim</t>
  </si>
  <si>
    <t xml:space="preserve">Arcwind Point</t>
  </si>
  <si>
    <t xml:space="preserve">Trolhetta</t>
  </si>
  <si>
    <t xml:space="preserve">Lost Knife Cave</t>
  </si>
  <si>
    <t xml:space="preserve">Bonestrewn Barrow</t>
  </si>
  <si>
    <t xml:space="preserve">Wittestadr Crypts</t>
  </si>
  <si>
    <t xml:space="preserve">Mistwatch Crevasse</t>
  </si>
  <si>
    <t xml:space="preserve">Fort Morvunskar</t>
  </si>
  <si>
    <t xml:space="preserve">Mzulft</t>
  </si>
  <si>
    <t xml:space="preserve">Cragwallow</t>
  </si>
  <si>
    <t xml:space="preserve">Stormwarden Undercroft</t>
  </si>
  <si>
    <t xml:space="preserve">Abamath Ruins</t>
  </si>
  <si>
    <t xml:space="preserve">Shrine of the Black Maw</t>
  </si>
  <si>
    <t xml:space="preserve">Broken Tusk</t>
  </si>
  <si>
    <t xml:space="preserve">Atanaz Ruins</t>
  </si>
  <si>
    <t xml:space="preserve">Chid-Moska Ruins</t>
  </si>
  <si>
    <t xml:space="preserve">Onkobra Kwama Mine</t>
  </si>
  <si>
    <t xml:space="preserve">Gandranen Ruins</t>
  </si>
  <si>
    <t xml:space="preserve">Pregame</t>
  </si>
  <si>
    <t xml:space="preserve">Bal Foyen</t>
  </si>
  <si>
    <t xml:space="preserve">Bad Man's Hallows</t>
  </si>
  <si>
    <t xml:space="preserve">Inner Sea Armature</t>
  </si>
  <si>
    <t xml:space="preserve">Mephala's Nest</t>
  </si>
  <si>
    <t xml:space="preserve">Softloam Cavern</t>
  </si>
  <si>
    <t xml:space="preserve">Hightide Hollow</t>
  </si>
  <si>
    <t xml:space="preserve">Sheogorath's Tongue</t>
  </si>
  <si>
    <t xml:space="preserve">Emberflint Mine</t>
  </si>
  <si>
    <t xml:space="preserve">Forgotten Crypts</t>
  </si>
  <si>
    <t xml:space="preserve">Lost City of the Na-Totambu</t>
  </si>
  <si>
    <t xml:space="preserve">Ilessan Tower</t>
  </si>
  <si>
    <t xml:space="preserve">Silumm</t>
  </si>
  <si>
    <t xml:space="preserve">The Mines of Khuras</t>
  </si>
  <si>
    <t xml:space="preserve">Enduum</t>
  </si>
  <si>
    <t xml:space="preserve">Ebon Crypt</t>
  </si>
  <si>
    <t xml:space="preserve">Cryptwatch Fort</t>
  </si>
  <si>
    <t xml:space="preserve">Portdun Watch</t>
  </si>
  <si>
    <t xml:space="preserve">Koeglin Mine</t>
  </si>
  <si>
    <t xml:space="preserve">Pariah Catacombs</t>
  </si>
  <si>
    <t xml:space="preserve">Farangel's Delve</t>
  </si>
  <si>
    <t xml:space="preserve">Bearclaw Mine</t>
  </si>
  <si>
    <t xml:space="preserve">Norvulk Ruins</t>
  </si>
  <si>
    <t xml:space="preserve">Crestshade Mine</t>
  </si>
  <si>
    <t xml:space="preserve">Flyleaf Catacombs</t>
  </si>
  <si>
    <t xml:space="preserve">Tribulation Crypt</t>
  </si>
  <si>
    <t xml:space="preserve">Orc's Finger Ruins</t>
  </si>
  <si>
    <t xml:space="preserve">Erokii Ruins</t>
  </si>
  <si>
    <t xml:space="preserve">Hildune's Secret Refuge</t>
  </si>
  <si>
    <t xml:space="preserve">Santaki</t>
  </si>
  <si>
    <t xml:space="preserve">Divad's Chagrin Mine</t>
  </si>
  <si>
    <t xml:space="preserve">Aldunz</t>
  </si>
  <si>
    <t xml:space="preserve">Coldrock Diggings</t>
  </si>
  <si>
    <t xml:space="preserve">Sandblown Mine</t>
  </si>
  <si>
    <t xml:space="preserve">Yldzuun</t>
  </si>
  <si>
    <t xml:space="preserve">Torog's Spite</t>
  </si>
  <si>
    <t xml:space="preserve">Troll's Toothpick</t>
  </si>
  <si>
    <t xml:space="preserve">Viridian Watch</t>
  </si>
  <si>
    <t xml:space="preserve">Crypt of the Exiles</t>
  </si>
  <si>
    <t xml:space="preserve">Klathzgar</t>
  </si>
  <si>
    <t xml:space="preserve">Rubble Butte</t>
  </si>
  <si>
    <t xml:space="preserve">Hall of the Dead</t>
  </si>
  <si>
    <t xml:space="preserve">The Lion's Den</t>
  </si>
  <si>
    <t xml:space="preserve">Skuldafn</t>
  </si>
  <si>
    <t xml:space="preserve">Hall of Trials</t>
  </si>
  <si>
    <t xml:space="preserve">Cradlecrush Arena</t>
  </si>
  <si>
    <t xml:space="preserve">The Chill Hollow</t>
  </si>
  <si>
    <t xml:space="preserve">Icehammer's Vault</t>
  </si>
  <si>
    <t xml:space="preserve">Old Sord's Cave</t>
  </si>
  <si>
    <t xml:space="preserve">The Frigid Grotto</t>
  </si>
  <si>
    <t xml:space="preserve">Stormcrag Crypt</t>
  </si>
  <si>
    <t xml:space="preserve">The Bastard's Tomb</t>
  </si>
  <si>
    <t xml:space="preserve">Library of Dusk</t>
  </si>
  <si>
    <t xml:space="preserve">Lightless Oubliette</t>
  </si>
  <si>
    <t xml:space="preserve">Lightless Cell</t>
  </si>
  <si>
    <t xml:space="preserve">The Black Forge</t>
  </si>
  <si>
    <t xml:space="preserve">The Vile Laboratory</t>
  </si>
  <si>
    <t xml:space="preserve">Reaver Citadel Pyramid</t>
  </si>
  <si>
    <t xml:space="preserve">The Mooring</t>
  </si>
  <si>
    <t xml:space="preserve">Manor of Revelry</t>
  </si>
  <si>
    <t xml:space="preserve">The Endless Stair</t>
  </si>
  <si>
    <t xml:space="preserve">Chapel of Light</t>
  </si>
  <si>
    <t xml:space="preserve">Grunda's Gatehouse</t>
  </si>
  <si>
    <t xml:space="preserve">Dra'bul</t>
  </si>
  <si>
    <t xml:space="preserve">Shrine of Mauloch</t>
  </si>
  <si>
    <t xml:space="preserve">Silvenar's Audience Hall</t>
  </si>
  <si>
    <t xml:space="preserve">Ragnthar</t>
  </si>
  <si>
    <t xml:space="preserve">Fort Virak Ruin</t>
  </si>
  <si>
    <t xml:space="preserve">Tower of the Vale</t>
  </si>
  <si>
    <t xml:space="preserve">Phaer Catacombs</t>
  </si>
  <si>
    <t xml:space="preserve">Reliquary Ruins</t>
  </si>
  <si>
    <t xml:space="preserve">The Veiled Keep</t>
  </si>
  <si>
    <t xml:space="preserve">The Vault of Exile</t>
  </si>
  <si>
    <t xml:space="preserve">Saltspray Cave</t>
  </si>
  <si>
    <t xml:space="preserve">Ezduiin Undercroft</t>
  </si>
  <si>
    <t xml:space="preserve">The Refuge of Dread</t>
  </si>
  <si>
    <t xml:space="preserve">Ondil</t>
  </si>
  <si>
    <t xml:space="preserve">Del's Claim</t>
  </si>
  <si>
    <t xml:space="preserve">Entila's Folly</t>
  </si>
  <si>
    <t xml:space="preserve">Wansalen</t>
  </si>
  <si>
    <t xml:space="preserve">Mehrunes' Spite</t>
  </si>
  <si>
    <t xml:space="preserve">Bewan</t>
  </si>
  <si>
    <t xml:space="preserve">Shor's Stone Mine</t>
  </si>
  <si>
    <t xml:space="preserve">Northwind Mine</t>
  </si>
  <si>
    <t xml:space="preserve">Fallowstone Vault</t>
  </si>
  <si>
    <t xml:space="preserve">Lady Llarel's Shelter</t>
  </si>
  <si>
    <t xml:space="preserve">Lower Bthanual</t>
  </si>
  <si>
    <t xml:space="preserve">The Triple Circle Mine</t>
  </si>
  <si>
    <t xml:space="preserve">Taleon's Crag</t>
  </si>
  <si>
    <t xml:space="preserve">Knife Ear Grotto</t>
  </si>
  <si>
    <t xml:space="preserve">The Corpse Garden</t>
  </si>
  <si>
    <t xml:space="preserve">The Hunting Grounds</t>
  </si>
  <si>
    <t xml:space="preserve">Nimalten Barrow</t>
  </si>
  <si>
    <t xml:space="preserve">Avanchnzel</t>
  </si>
  <si>
    <t xml:space="preserve">Pinepeak Caverns</t>
  </si>
  <si>
    <t xml:space="preserve">Trolhetta Cave</t>
  </si>
  <si>
    <t xml:space="preserve">Inner Tanzelwil</t>
  </si>
  <si>
    <t xml:space="preserve">Aba-Loria</t>
  </si>
  <si>
    <t xml:space="preserve">The Vault of Haman Forgefire</t>
  </si>
  <si>
    <t xml:space="preserve">The Grotto of Depravity</t>
  </si>
  <si>
    <t xml:space="preserve">Cave of Trophies</t>
  </si>
  <si>
    <t xml:space="preserve">Mal Sorra's Tomb</t>
  </si>
  <si>
    <t xml:space="preserve">The Wailing Maw</t>
  </si>
  <si>
    <t xml:space="preserve">Camlorn Keep</t>
  </si>
  <si>
    <t xml:space="preserve">Daggerfall Castle</t>
  </si>
  <si>
    <t xml:space="preserve">Angof's Sanctum</t>
  </si>
  <si>
    <t xml:space="preserve">Glenumbra Moors Cave</t>
  </si>
  <si>
    <t xml:space="preserve">Aphren's Tomb</t>
  </si>
  <si>
    <t xml:space="preserve">Taarengrav Barrow</t>
  </si>
  <si>
    <t xml:space="preserve">Nairume's Prison</t>
  </si>
  <si>
    <t xml:space="preserve">The Orrery</t>
  </si>
  <si>
    <t xml:space="preserve">Cathedral of the Golden Path</t>
  </si>
  <si>
    <t xml:space="preserve">Reliquary Vault</t>
  </si>
  <si>
    <t xml:space="preserve">Laeloria Ruins</t>
  </si>
  <si>
    <t xml:space="preserve">Cave of Broken Sails</t>
  </si>
  <si>
    <t xml:space="preserve">Ossuary of Telacar</t>
  </si>
  <si>
    <t xml:space="preserve">The Aquifer</t>
  </si>
  <si>
    <t xml:space="preserve">Ne Salas</t>
  </si>
  <si>
    <t xml:space="preserve">Burroot Kwama Mine</t>
  </si>
  <si>
    <t xml:space="preserve">Mobar Mine</t>
  </si>
  <si>
    <t xml:space="preserve">Senalana</t>
  </si>
  <si>
    <t xml:space="preserve">Temple to the Divines</t>
  </si>
  <si>
    <t xml:space="preserve">Halls of Ichor</t>
  </si>
  <si>
    <t xml:space="preserve">Do'Krin Temple</t>
  </si>
  <si>
    <t xml:space="preserve">Rawl'kha Temple</t>
  </si>
  <si>
    <t xml:space="preserve">Five Finger Dance</t>
  </si>
  <si>
    <t xml:space="preserve">Moonmont Temple</t>
  </si>
  <si>
    <t xml:space="preserve">Fort Sphinxmoth</t>
  </si>
  <si>
    <t xml:space="preserve">Thizzrini Arena</t>
  </si>
  <si>
    <t xml:space="preserve">The Demi-Plane of Jode</t>
  </si>
  <si>
    <t xml:space="preserve">Den of Lorkhaj</t>
  </si>
  <si>
    <t xml:space="preserve">Thibaut's Cairn</t>
  </si>
  <si>
    <t xml:space="preserve">Kuna's Delve</t>
  </si>
  <si>
    <t xml:space="preserve">Fardir's Folly</t>
  </si>
  <si>
    <t xml:space="preserve">Claw's Strike</t>
  </si>
  <si>
    <t xml:space="preserve">Weeping Wind Cave</t>
  </si>
  <si>
    <t xml:space="preserve">Jode's Light</t>
  </si>
  <si>
    <t xml:space="preserve">Dead Man's Drop</t>
  </si>
  <si>
    <t xml:space="preserve">Tomb of Apostates</t>
  </si>
  <si>
    <t xml:space="preserve">Hoarvor Pit</t>
  </si>
  <si>
    <t xml:space="preserve">Shael Ruins</t>
  </si>
  <si>
    <t xml:space="preserve">Roots of Silvenar</t>
  </si>
  <si>
    <t xml:space="preserve">Black Vine Ruins</t>
  </si>
  <si>
    <t xml:space="preserve">The Scuttle Pit</t>
  </si>
  <si>
    <t xml:space="preserve">Vinedeath Cave</t>
  </si>
  <si>
    <t xml:space="preserve">Wormroot Depths</t>
  </si>
  <si>
    <t xml:space="preserve">Snapleg Cave</t>
  </si>
  <si>
    <t xml:space="preserve">Fort Greenwall</t>
  </si>
  <si>
    <t xml:space="preserve">Shroud Hearth Barrow</t>
  </si>
  <si>
    <t xml:space="preserve">Faldar's Tooth</t>
  </si>
  <si>
    <t xml:space="preserve">Broken Helm Hollow</t>
  </si>
  <si>
    <t xml:space="preserve">Toothmaul Gully</t>
  </si>
  <si>
    <t xml:space="preserve">The Vile Manse</t>
  </si>
  <si>
    <t xml:space="preserve">Tormented Spire Summit</t>
  </si>
  <si>
    <t xml:space="preserve">Breakneck Cave</t>
  </si>
  <si>
    <t xml:space="preserve">Capstone Cave</t>
  </si>
  <si>
    <t xml:space="preserve">Cracked Wood Cave</t>
  </si>
  <si>
    <t xml:space="preserve">Echo Cave</t>
  </si>
  <si>
    <t xml:space="preserve">Haynote Cave</t>
  </si>
  <si>
    <t xml:space="preserve">Kingscrest Cavern</t>
  </si>
  <si>
    <t xml:space="preserve">Lipsand Tarn</t>
  </si>
  <si>
    <t xml:space="preserve">Muck Valley Cavern</t>
  </si>
  <si>
    <t xml:space="preserve">Newt Cave</t>
  </si>
  <si>
    <t xml:space="preserve">Nisin Cave</t>
  </si>
  <si>
    <t xml:space="preserve">Pothole Caverns</t>
  </si>
  <si>
    <t xml:space="preserve">Quickwater Cave</t>
  </si>
  <si>
    <t xml:space="preserve">Red Ruby Cave</t>
  </si>
  <si>
    <t xml:space="preserve">Serpent Hollow Cave</t>
  </si>
  <si>
    <t xml:space="preserve">Bloodmayne Cave</t>
  </si>
  <si>
    <t xml:space="preserve">Foyada Quarry</t>
  </si>
  <si>
    <t xml:space="preserve">Ald Carac</t>
  </si>
  <si>
    <t xml:space="preserve">Ularra</t>
  </si>
  <si>
    <t xml:space="preserve">Arcane University</t>
  </si>
  <si>
    <t xml:space="preserve">Deeping Drome</t>
  </si>
  <si>
    <t xml:space="preserve">Mor Khazgur</t>
  </si>
  <si>
    <t xml:space="preserve">Istirus Outpost</t>
  </si>
  <si>
    <t xml:space="preserve">Istirus Outpost Arena</t>
  </si>
  <si>
    <t xml:space="preserve">Eld Angavar</t>
  </si>
  <si>
    <t xml:space="preserve">Cheesemonger Hollow</t>
  </si>
  <si>
    <t xml:space="preserve">Greenhill Catacombs</t>
  </si>
  <si>
    <t xml:space="preserve">Sancre Tor</t>
  </si>
  <si>
    <t xml:space="preserve">Eyevea Mages Guild</t>
  </si>
  <si>
    <t xml:space="preserve">Haj Uxith Corridors</t>
  </si>
  <si>
    <t xml:space="preserve">Toadstool Hollow</t>
  </si>
  <si>
    <t xml:space="preserve">Vahtacen</t>
  </si>
  <si>
    <t xml:space="preserve">Underpall Cave</t>
  </si>
  <si>
    <t xml:space="preserve">Betnikh</t>
  </si>
  <si>
    <t xml:space="preserve">Carzog's Demise</t>
  </si>
  <si>
    <t xml:space="preserve">Glade of the Divines</t>
  </si>
  <si>
    <t xml:space="preserve">Buraniim</t>
  </si>
  <si>
    <t xml:space="preserve">Dourstone Vault</t>
  </si>
  <si>
    <t xml:space="preserve">Stonefang Cavern</t>
  </si>
  <si>
    <t xml:space="preserve">Alcaire Keep</t>
  </si>
  <si>
    <t xml:space="preserve">Wayrest Castle</t>
  </si>
  <si>
    <t xml:space="preserve">Shrouded Hollow</t>
  </si>
  <si>
    <t xml:space="preserve">Silatar</t>
  </si>
  <si>
    <t xml:space="preserve">The Middens</t>
  </si>
  <si>
    <t xml:space="preserve">Imperial Underground</t>
  </si>
  <si>
    <t xml:space="preserve">Shademist Enclave</t>
  </si>
  <si>
    <t xml:space="preserve">Ilmyris</t>
  </si>
  <si>
    <t xml:space="preserve">Serpent's Grotto</t>
  </si>
  <si>
    <t xml:space="preserve">Abecean Sea</t>
  </si>
  <si>
    <t xml:space="preserve">Nereid Temple Cave</t>
  </si>
  <si>
    <t xml:space="preserve">Village of the Lost</t>
  </si>
  <si>
    <t xml:space="preserve">Hectahame Grotto</t>
  </si>
  <si>
    <t xml:space="preserve">Valenheart</t>
  </si>
  <si>
    <t xml:space="preserve">Isles of Torment</t>
  </si>
  <si>
    <t xml:space="preserve">Khaj Rawlith</t>
  </si>
  <si>
    <t xml:space="preserve">Ren-dro Caverns</t>
  </si>
  <si>
    <t xml:space="preserve">Heart of the Wyrd Tree</t>
  </si>
  <si>
    <t xml:space="preserve">Ash'abah Pass</t>
  </si>
  <si>
    <t xml:space="preserve">Tu'whacca's Sanctum</t>
  </si>
  <si>
    <t xml:space="preserve">Suturah's Crypt</t>
  </si>
  <si>
    <t xml:space="preserve">Stirk</t>
  </si>
  <si>
    <t xml:space="preserve">The Worm's Retreat</t>
  </si>
  <si>
    <t xml:space="preserve">The Valley of Blades</t>
  </si>
  <si>
    <t xml:space="preserve">Carac Dena</t>
  </si>
  <si>
    <t xml:space="preserve">Gurzag's Mine</t>
  </si>
  <si>
    <t xml:space="preserve">The Underroot</t>
  </si>
  <si>
    <t xml:space="preserve">Naril Nagaia</t>
  </si>
  <si>
    <t xml:space="preserve">Harridan's Lair</t>
  </si>
  <si>
    <t xml:space="preserve">Barrow Trench</t>
  </si>
  <si>
    <t xml:space="preserve">Heart's Grief</t>
  </si>
  <si>
    <t xml:space="preserve">Temple of Auri-El</t>
  </si>
  <si>
    <t xml:space="preserve">Nchu Duabthar Threshold</t>
  </si>
  <si>
    <t xml:space="preserve">The Wailing Prison</t>
  </si>
  <si>
    <t xml:space="preserve">Fevered Mews</t>
  </si>
  <si>
    <t xml:space="preserve">Doomcrag</t>
  </si>
  <si>
    <t xml:space="preserve">Northpoint</t>
  </si>
  <si>
    <t xml:space="preserve">Edrald Undercroft</t>
  </si>
  <si>
    <t xml:space="preserve">Lorkrata Ruins</t>
  </si>
  <si>
    <t xml:space="preserve">Shadowfate Cavern</t>
  </si>
  <si>
    <t xml:space="preserve">The Far Shores</t>
  </si>
  <si>
    <t xml:space="preserve">Abagarlas</t>
  </si>
  <si>
    <t xml:space="preserve">Blood Matron's Crypt</t>
  </si>
  <si>
    <t xml:space="preserve">The Colored Rooms</t>
  </si>
  <si>
    <t xml:space="preserve">Elden Root</t>
  </si>
  <si>
    <t xml:space="preserve">Mournhold</t>
  </si>
  <si>
    <t xml:space="preserve">Wayrest</t>
  </si>
  <si>
    <t xml:space="preserve">Skyreach Hold</t>
  </si>
  <si>
    <t xml:space="preserve">Quarantine Serk Catacombs</t>
  </si>
  <si>
    <t xml:space="preserve">Godrun's Dream</t>
  </si>
  <si>
    <t xml:space="preserve">Themond Mine</t>
  </si>
  <si>
    <t xml:space="preserve">The Dragonfire Cathedral</t>
  </si>
  <si>
    <t xml:space="preserve">Shark's Teeth Grotto</t>
  </si>
  <si>
    <t xml:space="preserve">Nikolvara's Kennel</t>
  </si>
  <si>
    <t xml:space="preserve">Thukhozod's Sanctum</t>
  </si>
  <si>
    <t xml:space="preserve">Watcher's Hold</t>
  </si>
  <si>
    <t xml:space="preserve">Coldperch Cavern</t>
  </si>
  <si>
    <t xml:space="preserve">Argent Mine</t>
  </si>
  <si>
    <t xml:space="preserve">Coldwind's Den</t>
  </si>
  <si>
    <t xml:space="preserve">Zthenganaz</t>
  </si>
  <si>
    <t xml:space="preserve">Morkul Descent</t>
  </si>
  <si>
    <t xml:space="preserve">Honor's Rest</t>
  </si>
  <si>
    <t xml:space="preserve">Exile's Barrow</t>
  </si>
  <si>
    <t xml:space="preserve">Graystone Quarry Depths</t>
  </si>
  <si>
    <t xml:space="preserve">Frostbreak Fortress</t>
  </si>
  <si>
    <t xml:space="preserve">Paragon's Remembrance</t>
  </si>
  <si>
    <t xml:space="preserve">Bonerock Cavern</t>
  </si>
  <si>
    <t xml:space="preserve">Rkindaleft</t>
  </si>
  <si>
    <t xml:space="preserve">Old Orsinium</t>
  </si>
  <si>
    <t xml:space="preserve">Ice-Heart's Lair</t>
  </si>
  <si>
    <t xml:space="preserve">Temple Library</t>
  </si>
  <si>
    <t xml:space="preserve">Fharun Prison</t>
  </si>
  <si>
    <t xml:space="preserve">Temple Rectory</t>
  </si>
  <si>
    <t xml:space="preserve">Chambers of Loyalty</t>
  </si>
  <si>
    <t xml:space="preserve">Sanctum of Prowess</t>
  </si>
  <si>
    <t xml:space="preserve">Time-Lost Throne Room</t>
  </si>
  <si>
    <t xml:space="preserve">Sorrow</t>
  </si>
  <si>
    <t xml:space="preserve">Charred Ridge</t>
  </si>
  <si>
    <t xml:space="preserve">Vulkhel Guard Outlaws Refuge</t>
  </si>
  <si>
    <t xml:space="preserve">Elden Root Outlaws Refuge</t>
  </si>
  <si>
    <t xml:space="preserve">Marbruk Outlaws Refuge</t>
  </si>
  <si>
    <t xml:space="preserve">Velyn Harbor Outlaws Refuge</t>
  </si>
  <si>
    <t xml:space="preserve">Rawl'kha Outlaws Refuge</t>
  </si>
  <si>
    <t xml:space="preserve">Belkarth Outlaws Refuge</t>
  </si>
  <si>
    <t xml:space="preserve">Wayrest Outlaws Refuge</t>
  </si>
  <si>
    <t xml:space="preserve">Daggerfall Outlaws Refuge</t>
  </si>
  <si>
    <t xml:space="preserve">Evermore Outlaws Refuge</t>
  </si>
  <si>
    <t xml:space="preserve">Shornhelm Outlaws Refuge</t>
  </si>
  <si>
    <t xml:space="preserve">Sentinel Outlaws Refuge</t>
  </si>
  <si>
    <t xml:space="preserve">Davon's Watch Outlaws Refuge</t>
  </si>
  <si>
    <t xml:space="preserve">Windhelm Outlaws Refuge</t>
  </si>
  <si>
    <t xml:space="preserve">Stormhold Outlaws Refuge</t>
  </si>
  <si>
    <t xml:space="preserve">Mournhold Outlaws Refuge</t>
  </si>
  <si>
    <t xml:space="preserve">Riften Outlaws Refuge</t>
  </si>
  <si>
    <t xml:space="preserve">Secluded Sewers</t>
  </si>
  <si>
    <t xml:space="preserve">Underground Sepulcher</t>
  </si>
  <si>
    <t xml:space="preserve">Smuggler's Den</t>
  </si>
  <si>
    <t xml:space="preserve">Trader's Cove</t>
  </si>
  <si>
    <t xml:space="preserve">Deadhollow Halls</t>
  </si>
  <si>
    <t xml:space="preserve">Sewer Tenement</t>
  </si>
  <si>
    <t xml:space="preserve">The Hideaway</t>
  </si>
  <si>
    <t xml:space="preserve">Glittering Grotto</t>
  </si>
  <si>
    <t xml:space="preserve">Cold-Blood Cavern</t>
  </si>
  <si>
    <t xml:space="preserve">Sugar-Slinger's Den</t>
  </si>
  <si>
    <t xml:space="preserve">Orsinium Outlaws Refuge</t>
  </si>
  <si>
    <t xml:space="preserve">Dragon Bridge Smuggler Caves</t>
  </si>
  <si>
    <t xml:space="preserve">Smuggler's Tunnel</t>
  </si>
  <si>
    <t xml:space="preserve">Ancient Carzog's Demise</t>
  </si>
  <si>
    <t xml:space="preserve">Temple of Ire</t>
  </si>
  <si>
    <t xml:space="preserve">Scarp Keep</t>
  </si>
  <si>
    <t xml:space="preserve">Bahraha's Gloom</t>
  </si>
  <si>
    <t xml:space="preserve">Iron Wheel Headquarters</t>
  </si>
  <si>
    <t xml:space="preserve">Al-Danobia Tomb</t>
  </si>
  <si>
    <t xml:space="preserve">Hubalajad Palace</t>
  </si>
  <si>
    <t xml:space="preserve">Thieves Den</t>
  </si>
  <si>
    <t xml:space="preserve">Hrota Cave</t>
  </si>
  <si>
    <t xml:space="preserve">Garlas Agea</t>
  </si>
  <si>
    <t xml:space="preserve">Dark Brotherhood Sanctuary</t>
  </si>
  <si>
    <t xml:space="preserve">Jarol Estate</t>
  </si>
  <si>
    <t xml:space="preserve">At-Himah Estate</t>
  </si>
  <si>
    <t xml:space="preserve">Knightsgrave</t>
  </si>
  <si>
    <t xml:space="preserve">Anvil Castle</t>
  </si>
  <si>
    <t xml:space="preserve">Castle Kvatch</t>
  </si>
  <si>
    <t xml:space="preserve">Enclave of the Hourglass</t>
  </si>
  <si>
    <t xml:space="preserve">Fulstrom Homestead</t>
  </si>
  <si>
    <t xml:space="preserve">Cathedral of Akatosh</t>
  </si>
  <si>
    <t xml:space="preserve">Anvil Outlaws Refuge</t>
  </si>
  <si>
    <t xml:space="preserve">Jerall Mountains Logging Track</t>
  </si>
  <si>
    <t xml:space="preserve">Blackwood Borderlands</t>
  </si>
  <si>
    <t xml:space="preserve">Sulima Mansion</t>
  </si>
  <si>
    <t xml:space="preserve">Velmont Mansion</t>
  </si>
  <si>
    <t xml:space="preserve">Captain Margaux's Place</t>
  </si>
  <si>
    <t xml:space="preserve">Ravenhurst</t>
  </si>
  <si>
    <t xml:space="preserve">Mournoth Keep</t>
  </si>
  <si>
    <t xml:space="preserve">Hammerdeath Bungalow</t>
  </si>
  <si>
    <t xml:space="preserve">Twin Arches</t>
  </si>
  <si>
    <t xml:space="preserve">House of the Silent Magnifico</t>
  </si>
  <si>
    <t xml:space="preserve">Cliffshade</t>
  </si>
  <si>
    <t xml:space="preserve">Black Vine Villa</t>
  </si>
  <si>
    <t xml:space="preserve">Snugpod</t>
  </si>
  <si>
    <t xml:space="preserve">Bouldertree Refuge</t>
  </si>
  <si>
    <t xml:space="preserve">Sleek Creek House</t>
  </si>
  <si>
    <t xml:space="preserve">Moonmirth House</t>
  </si>
  <si>
    <t xml:space="preserve">Autumn's-Gate</t>
  </si>
  <si>
    <t xml:space="preserve">Grymharth's Woe</t>
  </si>
  <si>
    <t xml:space="preserve">Velothi Reverie</t>
  </si>
  <si>
    <t xml:space="preserve">Kragenhome</t>
  </si>
  <si>
    <t xml:space="preserve">Humblemud</t>
  </si>
  <si>
    <t xml:space="preserve">The Ample Domicile</t>
  </si>
  <si>
    <t xml:space="preserve">Domus Phrasticus</t>
  </si>
  <si>
    <t xml:space="preserve">Cyrodilic Jungle House</t>
  </si>
  <si>
    <t xml:space="preserve">Strident Springs Demesne</t>
  </si>
  <si>
    <t xml:space="preserve">Stay-Moist Mansion</t>
  </si>
  <si>
    <t xml:space="preserve">Quondam Indorilia</t>
  </si>
  <si>
    <t xml:space="preserve">Old Mistveil Manor</t>
  </si>
  <si>
    <t xml:space="preserve">Dawnshadow</t>
  </si>
  <si>
    <t xml:space="preserve">The Gorinir Estate</t>
  </si>
  <si>
    <t xml:space="preserve">Mathiisen Manor</t>
  </si>
  <si>
    <t xml:space="preserve">Hunding's Palatial Hall</t>
  </si>
  <si>
    <t xml:space="preserve">Forsaken Stronghold</t>
  </si>
  <si>
    <t xml:space="preserve">Gardner House</t>
  </si>
  <si>
    <t xml:space="preserve">Grand Topal Hideaway</t>
  </si>
  <si>
    <t xml:space="preserve">Earthtear Cavern</t>
  </si>
  <si>
    <t xml:space="preserve">Molavar</t>
  </si>
  <si>
    <t xml:space="preserve">Rkundzelft</t>
  </si>
  <si>
    <t xml:space="preserve">Serpent's Nest</t>
  </si>
  <si>
    <t xml:space="preserve">Ilthag's Undertower</t>
  </si>
  <si>
    <t xml:space="preserve">Ruins of Kardala</t>
  </si>
  <si>
    <t xml:space="preserve">Loth'Na Caverns</t>
  </si>
  <si>
    <t xml:space="preserve">Rkhardarhrk</t>
  </si>
  <si>
    <t xml:space="preserve">Haddock's Market</t>
  </si>
  <si>
    <t xml:space="preserve">Chiselshriek Mine</t>
  </si>
  <si>
    <t xml:space="preserve">Buried Sands</t>
  </si>
  <si>
    <t xml:space="preserve">Mtharnaz</t>
  </si>
  <si>
    <t xml:space="preserve">The Howling Sepulchers</t>
  </si>
  <si>
    <t xml:space="preserve">Balamath</t>
  </si>
  <si>
    <t xml:space="preserve">Fearfangs Cavern</t>
  </si>
  <si>
    <t xml:space="preserve">Exarch's Stronghold</t>
  </si>
  <si>
    <t xml:space="preserve">Zalgaz's Den</t>
  </si>
  <si>
    <t xml:space="preserve">Tombs of the Na-Totambu</t>
  </si>
  <si>
    <t xml:space="preserve">Hircine's Haunt</t>
  </si>
  <si>
    <t xml:space="preserve">Rahni'Za, School of Warriors</t>
  </si>
  <si>
    <t xml:space="preserve">Shada's Tear</t>
  </si>
  <si>
    <t xml:space="preserve">Seeker's Archive</t>
  </si>
  <si>
    <t xml:space="preserve">Elinhir Sewerworks</t>
  </si>
  <si>
    <t xml:space="preserve">Reinhold's Retreat</t>
  </si>
  <si>
    <t xml:space="preserve">The Mage's Staff</t>
  </si>
  <si>
    <t xml:space="preserve">Skyreach Catacombs</t>
  </si>
  <si>
    <t xml:space="preserve">Skyreach Temple</t>
  </si>
  <si>
    <t xml:space="preserve">Skyreach Pinnacle</t>
  </si>
  <si>
    <t xml:space="preserve">ZTestBarbershop</t>
  </si>
  <si>
    <t xml:space="preserve">Nchuleftingth</t>
  </si>
  <si>
    <t xml:space="preserve">Forgotten Wastes</t>
  </si>
  <si>
    <t xml:space="preserve">Inanius Egg Mine</t>
  </si>
  <si>
    <t xml:space="preserve">Khartag Point</t>
  </si>
  <si>
    <t xml:space="preserve">Zainsipilu</t>
  </si>
  <si>
    <t xml:space="preserve">Matus-Akin Egg Mine</t>
  </si>
  <si>
    <t xml:space="preserve">Pulk</t>
  </si>
  <si>
    <t xml:space="preserve">Nchuleft</t>
  </si>
  <si>
    <t xml:space="preserve">Pinsun</t>
  </si>
  <si>
    <t xml:space="preserve">Vassir-Didanat Mine</t>
  </si>
  <si>
    <t xml:space="preserve">Zalkin-Sul Egg Mine</t>
  </si>
  <si>
    <t xml:space="preserve">Gnisis Egg Mine</t>
  </si>
  <si>
    <t xml:space="preserve">Flaming Nix Deluxe Garret</t>
  </si>
  <si>
    <t xml:space="preserve">Sisters of the Sands Apartment</t>
  </si>
  <si>
    <t xml:space="preserve">Barbed Hook Private Room</t>
  </si>
  <si>
    <t xml:space="preserve">Mara's Kiss Public House</t>
  </si>
  <si>
    <t xml:space="preserve">The Ebony Flask Inn Room</t>
  </si>
  <si>
    <t xml:space="preserve">The Rosy Lion</t>
  </si>
  <si>
    <t xml:space="preserve">Daggerfall Overlook</t>
  </si>
  <si>
    <t xml:space="preserve">Serenity Falls Estate</t>
  </si>
  <si>
    <t xml:space="preserve">Ebonheart Chateau</t>
  </si>
  <si>
    <t xml:space="preserve">Bal Ur</t>
  </si>
  <si>
    <t xml:space="preserve">Ramimilk</t>
  </si>
  <si>
    <t xml:space="preserve">Tusenend</t>
  </si>
  <si>
    <t xml:space="preserve">Dreudurai Glass Mine</t>
  </si>
  <si>
    <t xml:space="preserve">Zaintiraris</t>
  </si>
  <si>
    <t xml:space="preserve">Vassamsi Mine</t>
  </si>
  <si>
    <t xml:space="preserve">Shulk Ore Mine</t>
  </si>
  <si>
    <t xml:space="preserve">Arkngthunch-Sturdumz</t>
  </si>
  <si>
    <t xml:space="preserve">Galom Daeus</t>
  </si>
  <si>
    <t xml:space="preserve">Mallapi Cave</t>
  </si>
  <si>
    <t xml:space="preserve">Kaushtarari</t>
  </si>
  <si>
    <t xml:space="preserve">Dreloth Ancestral Tomb</t>
  </si>
  <si>
    <t xml:space="preserve">Veloth Ancestral Tomb</t>
  </si>
  <si>
    <t xml:space="preserve">Andrano Ancestral Tomb</t>
  </si>
  <si>
    <t xml:space="preserve">Hleran Ancestral Tomb</t>
  </si>
  <si>
    <t xml:space="preserve">Ashalmawia</t>
  </si>
  <si>
    <t xml:space="preserve">Library of Andule</t>
  </si>
  <si>
    <t xml:space="preserve">Barilzar's Tower</t>
  </si>
  <si>
    <t xml:space="preserve">Ashimanu Cave</t>
  </si>
  <si>
    <t xml:space="preserve">Skar</t>
  </si>
  <si>
    <t xml:space="preserve">Cavern of the Incarnate</t>
  </si>
  <si>
    <t xml:space="preserve">Clockwork City Vault</t>
  </si>
  <si>
    <t xml:space="preserve">Firemoth Island</t>
  </si>
  <si>
    <t xml:space="preserve">Ashurnibibi</t>
  </si>
  <si>
    <t xml:space="preserve">Redoran Garrison</t>
  </si>
  <si>
    <t xml:space="preserve">Vivec City Outlaws Refuge</t>
  </si>
  <si>
    <t xml:space="preserve">Kudanat Mine</t>
  </si>
  <si>
    <t xml:space="preserve">Prison of Xykenaz</t>
  </si>
  <si>
    <t xml:space="preserve">The Brass Fortress</t>
  </si>
  <si>
    <t xml:space="preserve">Slag Town Outlaws Refuge</t>
  </si>
  <si>
    <t xml:space="preserve">Mechanical Fundament</t>
  </si>
  <si>
    <t xml:space="preserve">Machine District</t>
  </si>
  <si>
    <t xml:space="preserve">Halls of Regulation</t>
  </si>
  <si>
    <t xml:space="preserve">The Shadow Cleft</t>
  </si>
  <si>
    <t xml:space="preserve">Clockwork City Vaults</t>
  </si>
  <si>
    <t xml:space="preserve">Ventral Terminus</t>
  </si>
  <si>
    <t xml:space="preserve">Incarnatorium</t>
  </si>
  <si>
    <t xml:space="preserve">Cogitum Centralis</t>
  </si>
  <si>
    <t xml:space="preserve">Everwound Wellspring</t>
  </si>
  <si>
    <t xml:space="preserve">Mnemonic Planisphere</t>
  </si>
  <si>
    <t xml:space="preserve">Saint Delyn Penthouse</t>
  </si>
  <si>
    <t xml:space="preserve">Amaya Lake Lodge</t>
  </si>
  <si>
    <t xml:space="preserve">Tel Galen</t>
  </si>
  <si>
    <t xml:space="preserve">Ald Velothi Harbor House</t>
  </si>
  <si>
    <t xml:space="preserve">Dranil Kir</t>
  </si>
  <si>
    <t xml:space="preserve">Evergloam</t>
  </si>
  <si>
    <t xml:space="preserve">The Serviflume</t>
  </si>
  <si>
    <t xml:space="preserve">Linchal Grand Manor</t>
  </si>
  <si>
    <t xml:space="preserve">Exorcised Coven Cottage</t>
  </si>
  <si>
    <t xml:space="preserve">Hakkvild's High Hall</t>
  </si>
  <si>
    <t xml:space="preserve">Coldharbour Surreal Estate</t>
  </si>
  <si>
    <t xml:space="preserve">The Spiral Skein</t>
  </si>
  <si>
    <t xml:space="preserve">Eldbur Sanctuary</t>
  </si>
  <si>
    <t xml:space="preserve">Tor-Hame-Khard</t>
  </si>
  <si>
    <t xml:space="preserve">Eton Nir Grotto</t>
  </si>
  <si>
    <t xml:space="preserve">Traitor's Vault</t>
  </si>
  <si>
    <t xml:space="preserve">Archon's Grove</t>
  </si>
  <si>
    <t xml:space="preserve">King's Haven Pass</t>
  </si>
  <si>
    <t xml:space="preserve">Wasten Coraldale</t>
  </si>
  <si>
    <t xml:space="preserve">Karnwasten</t>
  </si>
  <si>
    <t xml:space="preserve">Sunhold</t>
  </si>
  <si>
    <t xml:space="preserve">Direnni Acropolis</t>
  </si>
  <si>
    <t xml:space="preserve">Shimmerene Waterworks</t>
  </si>
  <si>
    <t xml:space="preserve">Eldbur Ruins</t>
  </si>
  <si>
    <t xml:space="preserve">Cey-Tarn Keep</t>
  </si>
  <si>
    <t xml:space="preserve">The Vaults of Heinarwe</t>
  </si>
  <si>
    <t xml:space="preserve">Artaeum</t>
  </si>
  <si>
    <t xml:space="preserve">Alinor Outlaws Refuge</t>
  </si>
  <si>
    <t xml:space="preserve">Ebon Sanctum</t>
  </si>
  <si>
    <t xml:space="preserve">Corgrad Wastes</t>
  </si>
  <si>
    <t xml:space="preserve">Illumination Academy Stacks</t>
  </si>
  <si>
    <t xml:space="preserve">Sea Keep</t>
  </si>
  <si>
    <t xml:space="preserve">Red Temple Catacombs</t>
  </si>
  <si>
    <t xml:space="preserve">College of Sapiarchs</t>
  </si>
  <si>
    <t xml:space="preserve">Cathedral of Webs</t>
  </si>
  <si>
    <t xml:space="preserve">The Crystal Tower</t>
  </si>
  <si>
    <t xml:space="preserve">Rellenthil Sinkhole</t>
  </si>
  <si>
    <t xml:space="preserve">Psijic Relic Vaults</t>
  </si>
  <si>
    <t xml:space="preserve">Pariah's Pinnacle</t>
  </si>
  <si>
    <t xml:space="preserve">The Orbservatory Prior</t>
  </si>
  <si>
    <t xml:space="preserve">The Erstwhile Sanctuary</t>
  </si>
  <si>
    <t xml:space="preserve">Princely Dawnlight Palace</t>
  </si>
  <si>
    <t xml:space="preserve">Saltbreeze Cave</t>
  </si>
  <si>
    <t xml:space="preserve">Monastery of Serene Harmony</t>
  </si>
  <si>
    <t xml:space="preserve">Alinor Royal Palace</t>
  </si>
  <si>
    <t xml:space="preserve">Golden Gryphon Garret</t>
  </si>
  <si>
    <t xml:space="preserve">Alinor Crest Townhouse</t>
  </si>
  <si>
    <t xml:space="preserve">Colossal Aldmeri Grotto</t>
  </si>
  <si>
    <t xml:space="preserve">Grand Psijic Villa</t>
  </si>
  <si>
    <t xml:space="preserve">Hunter's Glade</t>
  </si>
  <si>
    <t xml:space="preserve">Blight Bog Sump</t>
  </si>
  <si>
    <t xml:space="preserve">Tsofeer Cavern</t>
  </si>
  <si>
    <t xml:space="preserve">The Dreaming Nest</t>
  </si>
  <si>
    <t xml:space="preserve">Ixtaxh Xanmeer</t>
  </si>
  <si>
    <t xml:space="preserve">Tomb of Many Spears</t>
  </si>
  <si>
    <t xml:space="preserve">Lilmoth Outlaws Refuge</t>
  </si>
  <si>
    <t xml:space="preserve">Xul-Thuxis</t>
  </si>
  <si>
    <t xml:space="preserve">Norg-Tzel</t>
  </si>
  <si>
    <t xml:space="preserve">Teeth of Sithis</t>
  </si>
  <si>
    <t xml:space="preserve">The Sunless Hollow</t>
  </si>
  <si>
    <t xml:space="preserve">The Swallowed Grove</t>
  </si>
  <si>
    <t xml:space="preserve">Remnant of Argon</t>
  </si>
  <si>
    <t xml:space="preserve">Vakka-Bok Xanmeer</t>
  </si>
  <si>
    <t xml:space="preserve">Deep-Root</t>
  </si>
  <si>
    <t xml:space="preserve">Halls of Colossus</t>
  </si>
  <si>
    <t xml:space="preserve">Rimmen Outlaws Refuge</t>
  </si>
  <si>
    <t xml:space="preserve">Rimmen Necropolis</t>
  </si>
  <si>
    <t xml:space="preserve">Orcrest</t>
  </si>
  <si>
    <t xml:space="preserve">Abode of Ignominy</t>
  </si>
  <si>
    <t xml:space="preserve">Predator Mesa</t>
  </si>
  <si>
    <t xml:space="preserve">Tomb of the Serpents</t>
  </si>
  <si>
    <t xml:space="preserve">Darkpool Mine</t>
  </si>
  <si>
    <t xml:space="preserve">The Tangle</t>
  </si>
  <si>
    <t xml:space="preserve">Sleepy Senche Mine</t>
  </si>
  <si>
    <t xml:space="preserve">Riverhold</t>
  </si>
  <si>
    <t xml:space="preserve">Rimmen Palace</t>
  </si>
  <si>
    <t xml:space="preserve">Rimmen Palace Recesses</t>
  </si>
  <si>
    <t xml:space="preserve">Sepulcher of Mischance</t>
  </si>
  <si>
    <t xml:space="preserve">Moon Gate of Anequina</t>
  </si>
  <si>
    <t xml:space="preserve">Skooma Cat's Cloister</t>
  </si>
  <si>
    <t xml:space="preserve">Star Haven Adeptorium</t>
  </si>
  <si>
    <t xml:space="preserve">ZWicksTest</t>
  </si>
  <si>
    <t xml:space="preserve">Lakemire Xanmeer Manor</t>
  </si>
  <si>
    <t xml:space="preserve">Enchanted Snow Globe Home</t>
  </si>
  <si>
    <t xml:space="preserve">Dov-Vahl Shrine</t>
  </si>
  <si>
    <t xml:space="preserve">Cicatrice Caverns</t>
  </si>
  <si>
    <t xml:space="preserve">Tenarr Zalviit Ossuary</t>
  </si>
  <si>
    <t xml:space="preserve">Hidden Moon Crypts</t>
  </si>
  <si>
    <t xml:space="preserve">Hakoshae Tombs</t>
  </si>
  <si>
    <t xml:space="preserve">Merryvale Sugar Farm Caves</t>
  </si>
  <si>
    <t xml:space="preserve">Moon Gate</t>
  </si>
  <si>
    <t xml:space="preserve">Shadow Dance Temple</t>
  </si>
  <si>
    <t xml:space="preserve">Vault of the Heavenly Scourge</t>
  </si>
  <si>
    <t xml:space="preserve">Desert Wind Caverns</t>
  </si>
  <si>
    <t xml:space="preserve">Meirvale Keep</t>
  </si>
  <si>
    <t xml:space="preserve">Frostvault Chasm</t>
  </si>
  <si>
    <t xml:space="preserve">Elinhir Private Arena</t>
  </si>
  <si>
    <t xml:space="preserve">Sugar Bowl Suite</t>
  </si>
  <si>
    <t xml:space="preserve">Hall of the Lunar Champion</t>
  </si>
  <si>
    <t xml:space="preserve">Jode's Embrace</t>
  </si>
  <si>
    <t xml:space="preserve">Southern Elsweyr</t>
  </si>
  <si>
    <t xml:space="preserve">Forsaken Citadel</t>
  </si>
  <si>
    <t xml:space="preserve">Moonlit Cove</t>
  </si>
  <si>
    <t xml:space="preserve">Zazaradi's Quarry and Mine</t>
  </si>
  <si>
    <t xml:space="preserve">Path of Pride</t>
  </si>
  <si>
    <t xml:space="preserve">Dragonhold</t>
  </si>
  <si>
    <t xml:space="preserve">Senchal Outlaws Refuge</t>
  </si>
  <si>
    <t xml:space="preserve">Wind Scour Temple</t>
  </si>
  <si>
    <t xml:space="preserve">Dark Water Temple</t>
  </si>
  <si>
    <t xml:space="preserve">Storm Talon Temple</t>
  </si>
  <si>
    <t xml:space="preserve">Vahlokzin's Lair</t>
  </si>
  <si>
    <t xml:space="preserve">Passage of Dad'na Ghaten</t>
  </si>
  <si>
    <t xml:space="preserve">Tideholm</t>
  </si>
  <si>
    <t xml:space="preserve">New Moon Fortress</t>
  </si>
  <si>
    <t xml:space="preserve">Halls of the Highmane</t>
  </si>
  <si>
    <t xml:space="preserve">Doomstone Keep</t>
  </si>
  <si>
    <t xml:space="preserve">Doomstone Caverns</t>
  </si>
  <si>
    <t xml:space="preserve">Dragonhold Ruins</t>
  </si>
  <si>
    <t xml:space="preserve">Moon-Sugar Meadow</t>
  </si>
  <si>
    <t xml:space="preserve">Wraithhome</t>
  </si>
  <si>
    <t xml:space="preserve">Blackreach: Greymoor Caverns</t>
  </si>
  <si>
    <t xml:space="preserve">The Scraps</t>
  </si>
  <si>
    <t xml:space="preserve">Chillwind Depths</t>
  </si>
  <si>
    <t xml:space="preserve">Dragonhome</t>
  </si>
  <si>
    <t xml:space="preserve">Frozen Coast</t>
  </si>
  <si>
    <t xml:space="preserve">Midnight Barrow</t>
  </si>
  <si>
    <t xml:space="preserve">Shadowgreen</t>
  </si>
  <si>
    <t xml:space="preserve">Not Used/REUSE?</t>
  </si>
  <si>
    <t xml:space="preserve">Greymoor Keep</t>
  </si>
  <si>
    <t xml:space="preserve">Greymoor Keep: West Wing</t>
  </si>
  <si>
    <t xml:space="preserve">Verglas Hollow</t>
  </si>
  <si>
    <t xml:space="preserve">Not used/REUSE?</t>
  </si>
  <si>
    <t xml:space="preserve">Kilkreath Temple</t>
  </si>
  <si>
    <t xml:space="preserve">Bleakridge Barrow</t>
  </si>
  <si>
    <t xml:space="preserve">Solitude Outlaws Refuge</t>
  </si>
  <si>
    <t xml:space="preserve">Mor Khazgur Mine</t>
  </si>
  <si>
    <t xml:space="preserve">Kagnthamz</t>
  </si>
  <si>
    <t xml:space="preserve">Morthal Barrow</t>
  </si>
  <si>
    <t xml:space="preserve">Tzinghalis's Tower</t>
  </si>
  <si>
    <t xml:space="preserve">Castle Dour</t>
  </si>
  <si>
    <t xml:space="preserve">Deepwood Vale</t>
  </si>
  <si>
    <t xml:space="preserve">Labyrinthian</t>
  </si>
  <si>
    <t xml:space="preserve">Nchuthnkarst</t>
  </si>
  <si>
    <t xml:space="preserve">Palace of Kings</t>
  </si>
  <si>
    <t xml:space="preserve">Riften Ratway</t>
  </si>
  <si>
    <t xml:space="preserve">Blackreach</t>
  </si>
  <si>
    <t xml:space="preserve">Lucky Cat Landing</t>
  </si>
  <si>
    <t xml:space="preserve">Potentate's Retreat</t>
  </si>
  <si>
    <t xml:space="preserve">The Undergrove</t>
  </si>
  <si>
    <t xml:space="preserve">Forgemaster Falls</t>
  </si>
  <si>
    <t xml:space="preserve">Thieves' Oasis</t>
  </si>
  <si>
    <t xml:space="preserve">Snowmelt Suite</t>
  </si>
  <si>
    <t xml:space="preserve">Proudspire Manor</t>
  </si>
  <si>
    <t xml:space="preserve">Bastion Sanguinaris</t>
  </si>
  <si>
    <t xml:space="preserve">ESO internal zoneIndex</t>
  </si>
  <si>
    <t xml:space="preserve">ESO internal parent zoneId</t>
  </si>
  <si>
    <t xml:space="preserve">Zone Name EN</t>
  </si>
  <si>
    <t xml:space="preserve">Is a dungeon?</t>
  </si>
  <si>
    <t xml:space="preserve">Is a parent zone?</t>
  </si>
  <si>
    <t xml:space="preserve">Parent Zone Name EN</t>
  </si>
  <si>
    <t xml:space="preserve">ESO internal
zoneId
(for SVERWEIS
formulas)</t>
  </si>
  <si>
    <t xml:space="preserve">ESO internal parent zoneId
(for SVERWEIS formulas)</t>
  </si>
  <si>
    <t xml:space="preserve">ESO DLC ID</t>
  </si>
  <si>
    <t xml:space="preserve">LibSets DLC constant</t>
  </si>
  <si>
    <t xml:space="preserve">DLC Name EN</t>
  </si>
  <si>
    <t xml:space="preserve">Last dumped "map names" on: 2020-04-23, PTS 100031 Greymoor,  via chat /script LibSets.DebugGetAllMapNames(). For the different languages change the language ingame via chat /script SetCVar("language.2", "&lt;lang&gt;") where &lt;lang&gt;= "de",, "en", or "fr" e.g.</t>
  </si>
  <si>
    <t xml:space="preserve">ESO internal mapIndex</t>
  </si>
  <si>
    <t xml:space="preserve">ESO internal mapId</t>
  </si>
  <si>
    <t xml:space="preserve">ESO internal map name EN</t>
  </si>
  <si>
    <t xml:space="preserve">ESO internal zone name EN</t>
  </si>
  <si>
    <t xml:space="preserve">Last dumped "wayshrines" on: 2020-04-23, PTS 100031 Greymoor, via chat /script LibSets.DebugGetAllWayshrineInfo(). For the different languages change the language ingame via chat /script SetCVar("language.2", "&lt;lang&gt;") where &lt;lang&gt;= "de",, "en", or "fr" e.g.</t>
  </si>
  <si>
    <t xml:space="preserve">Wayshrine ESO internal node ID</t>
  </si>
  <si>
    <t xml:space="preserve">ESO ingame POI type</t>
  </si>
  <si>
    <t xml:space="preserve">Wayshrine Name EN</t>
  </si>
  <si>
    <t xml:space="preserve">ESO lua code table LIBSETS_TABLEKEY_WAYSHRINENODEID2ZONEID</t>
  </si>
  <si>
    <t xml:space="preserve">nodeId</t>
  </si>
  <si>
    <t xml:space="preserve">currentMapIndex</t>
  </si>
  <si>
    <t xml:space="preserve">currentMapId</t>
  </si>
  <si>
    <t xml:space="preserve">currentMapeName EN</t>
  </si>
  <si>
    <t xml:space="preserve">mapZoneIndex</t>
  </si>
  <si>
    <t xml:space="preserve">mapZoneId</t>
  </si>
  <si>
    <t xml:space="preserve">zoneName EN</t>
  </si>
  <si>
    <t xml:space="preserve">POI type</t>
  </si>
  <si>
    <t xml:space="preserve">wayshrine name EN</t>
  </si>
  <si>
    <t xml:space="preserve">Riverhold Wayshrine </t>
  </si>
  <si>
    <t xml:space="preserve">Rimmen Wayshrine </t>
  </si>
  <si>
    <t xml:space="preserve">The Stitches Wayshrine </t>
  </si>
  <si>
    <t xml:space="preserve">Tenmar Temple Wayshrine </t>
  </si>
  <si>
    <t xml:space="preserve">Scar's End Wayshrine </t>
  </si>
  <si>
    <t xml:space="preserve">Hakoshae Wayshrine </t>
  </si>
  <si>
    <t xml:space="preserve">Dungeon: Moongrave Fane </t>
  </si>
  <si>
    <t xml:space="preserve">Sugar Bowl Suite </t>
  </si>
  <si>
    <t xml:space="preserve">Star Haven Wayshrine </t>
  </si>
  <si>
    <t xml:space="preserve">Trial: Sunspire </t>
  </si>
  <si>
    <t xml:space="preserve">Hall of the Lunar Champion </t>
  </si>
  <si>
    <t xml:space="preserve">Jode's Embrace </t>
  </si>
  <si>
    <t xml:space="preserve">Senchal Wayshrine </t>
  </si>
  <si>
    <t xml:space="preserve">South Guard Ruins Wayshrine </t>
  </si>
  <si>
    <t xml:space="preserve">Western Plains Wayshrine </t>
  </si>
  <si>
    <t xml:space="preserve">Black Heights Wayshrine </t>
  </si>
  <si>
    <t xml:space="preserve">Pridehome Wayshrine </t>
  </si>
  <si>
    <t xml:space="preserve">Moon-Sugar Meadow </t>
  </si>
  <si>
    <t xml:space="preserve">Dusktown Wayshrine </t>
  </si>
  <si>
    <t xml:space="preserve">Greymoor Keep Wayshrine </t>
  </si>
  <si>
    <t xml:space="preserve">Lightless Hollow Wayshrine </t>
  </si>
  <si>
    <t xml:space="preserve">Dark Moon Grotto Wayshrine </t>
  </si>
  <si>
    <t xml:space="preserve">Kilkreath Temple Wayshrine </t>
  </si>
  <si>
    <t xml:space="preserve">Morthal Wayshrine </t>
  </si>
  <si>
    <t xml:space="preserve">Mor Khazgur Wayshrine </t>
  </si>
  <si>
    <t xml:space="preserve">Dragon Bridge Wayshrine </t>
  </si>
  <si>
    <t xml:space="preserve">Southern Watch Wayshrine </t>
  </si>
  <si>
    <t xml:space="preserve">Frozen Coast Wayshrine </t>
  </si>
  <si>
    <t xml:space="preserve">Solitude Wayshrine </t>
  </si>
  <si>
    <t xml:space="preserve">Lucky Cat Landing </t>
  </si>
  <si>
    <t xml:space="preserve">Potentate's Retreat </t>
  </si>
  <si>
    <t xml:space="preserve">Solitude Docks Wayshrine </t>
  </si>
  <si>
    <t xml:space="preserve">Deepwood Vale Wayshrine </t>
  </si>
  <si>
    <t xml:space="preserve">Dwarven Run Wayshrine </t>
  </si>
  <si>
    <t xml:space="preserve">Grotto Falls Wayshrine </t>
  </si>
  <si>
    <t xml:space="preserve">Deep Overlook Wayshrine </t>
  </si>
  <si>
    <t xml:space="preserve">Western Greymoor Wayshrine </t>
  </si>
  <si>
    <t xml:space="preserve">Trial: Kyne's Aegis </t>
  </si>
  <si>
    <t xml:space="preserve">Last dumped "wayshrine names" on: 2020-04-23, PTS 100031 Greymoor, via chat /script LibSets.DebugGetAllWayshrineNames(). For the different languages change the language ingame via chat /script SetCVar("language.2", "&lt;lang&gt;") where &lt;lang&gt;= "de",, "en", or "fr" e.g.												</t>
  </si>
  <si>
    <t xml:space="preserve">Wayshrine Node  ID</t>
  </si>
  <si>
    <t xml:space="preserve">Wyrd Tree Wayshrine </t>
  </si>
  <si>
    <t xml:space="preserve">Aldcroft Wayshrine </t>
  </si>
  <si>
    <t xml:space="preserve">Deleyn's Mill Wayshrine </t>
  </si>
  <si>
    <t xml:space="preserve">Eagle's Brook Wayshrine </t>
  </si>
  <si>
    <t xml:space="preserve">North Hag Fen Wayshrine </t>
  </si>
  <si>
    <t xml:space="preserve">Lion Guard Redoubt Wayshrine </t>
  </si>
  <si>
    <t xml:space="preserve">Crosswych Wayshrine </t>
  </si>
  <si>
    <t xml:space="preserve">Farwatch Wayshrine </t>
  </si>
  <si>
    <t xml:space="preserve">Oldgate Wayshrine </t>
  </si>
  <si>
    <t xml:space="preserve">Crestshade Wayshrine </t>
  </si>
  <si>
    <t xml:space="preserve">Tamrith Camp Wayshrine </t>
  </si>
  <si>
    <t xml:space="preserve">Boralis Wayshrine </t>
  </si>
  <si>
    <t xml:space="preserve">Staging Grounds Wayshrine </t>
  </si>
  <si>
    <t xml:space="preserve">Koeglin Village Wayshrine </t>
  </si>
  <si>
    <t xml:space="preserve">Alcaire Castle Wayshrine </t>
  </si>
  <si>
    <t xml:space="preserve">Firebrand Keep Wayshrine </t>
  </si>
  <si>
    <t xml:space="preserve">Bonesnap Ruins Wayshrine </t>
  </si>
  <si>
    <t xml:space="preserve">Soulshriven Wayshrine </t>
  </si>
  <si>
    <t xml:space="preserve">Pariah Abbey Wayshrine </t>
  </si>
  <si>
    <t xml:space="preserve">Baelborne Rock Wayshrine </t>
  </si>
  <si>
    <t xml:space="preserve">Elden Root Temple Wayshrine </t>
  </si>
  <si>
    <t xml:space="preserve">Wind Keep Wayshrine </t>
  </si>
  <si>
    <t xml:space="preserve">Dro-Dara Plantation Wayshrine </t>
  </si>
  <si>
    <t xml:space="preserve">West Narsis Wayshrine </t>
  </si>
  <si>
    <t xml:space="preserve">Muth Gnaar Hills Wayshrine </t>
  </si>
  <si>
    <t xml:space="preserve">Quarantine Serk Wayshrine </t>
  </si>
  <si>
    <t xml:space="preserve">Ghost Snake Vale Wayshrine </t>
  </si>
  <si>
    <t xml:space="preserve">Mournhold Wayshrine </t>
  </si>
  <si>
    <t xml:space="preserve">Tal'Deic Grounds Wayshrine </t>
  </si>
  <si>
    <t xml:space="preserve">Obsidian Gorge Wayshrine </t>
  </si>
  <si>
    <t xml:space="preserve">Weeping Giant Wayshrine </t>
  </si>
  <si>
    <t xml:space="preserve">Mzithumz Wayshrine </t>
  </si>
  <si>
    <t xml:space="preserve">Evermore Wayshrine </t>
  </si>
  <si>
    <t xml:space="preserve">Troll's Toothpick Wayshrine </t>
  </si>
  <si>
    <t xml:space="preserve">Viridian Woods Wayshrine </t>
  </si>
  <si>
    <t xml:space="preserve">Bangkorai Pass Wayshrine </t>
  </si>
  <si>
    <t xml:space="preserve">Nilata Ruins Wayshrine </t>
  </si>
  <si>
    <t xml:space="preserve">Hallin's Stand Wayshrine </t>
  </si>
  <si>
    <t xml:space="preserve">Old Tower Wayshrine </t>
  </si>
  <si>
    <t xml:space="preserve">Onsi's Breath Wayshrine </t>
  </si>
  <si>
    <t xml:space="preserve">Fort Arand Wayshrine </t>
  </si>
  <si>
    <t xml:space="preserve">Morwha's Bounty Wayshrine </t>
  </si>
  <si>
    <t xml:space="preserve">Sentinel Wayshrine </t>
  </si>
  <si>
    <t xml:space="preserve">Bergama Wayshrine </t>
  </si>
  <si>
    <t xml:space="preserve">Leki's Blade Wayshrine </t>
  </si>
  <si>
    <t xml:space="preserve">Satakalaam Wayshrine </t>
  </si>
  <si>
    <t xml:space="preserve">Stillrise Wayshrine </t>
  </si>
  <si>
    <t xml:space="preserve">Stormhold Wayshrine </t>
  </si>
  <si>
    <t xml:space="preserve">Hatching Pools Wayshrine </t>
  </si>
  <si>
    <t xml:space="preserve">Alten Corimont Wayshrine </t>
  </si>
  <si>
    <t xml:space="preserve">Percolating Mire Wayshrine </t>
  </si>
  <si>
    <t xml:space="preserve">Hissmir Wayshrine </t>
  </si>
  <si>
    <t xml:space="preserve">Loriasel Wayshrine </t>
  </si>
  <si>
    <t xml:space="preserve"> </t>
  </si>
  <si>
    <t xml:space="preserve">Shornhelm Wayshrine </t>
  </si>
  <si>
    <t xml:space="preserve">Wayrest Wayshrine </t>
  </si>
  <si>
    <t xml:space="preserve">Divad's Chagrin Mine Wayshrine </t>
  </si>
  <si>
    <t xml:space="preserve">Kulati Mines Wayshrine </t>
  </si>
  <si>
    <t xml:space="preserve">Aswala Stables Wayshrine </t>
  </si>
  <si>
    <t xml:space="preserve">Shrikes' Aerie Wayshrine </t>
  </si>
  <si>
    <t xml:space="preserve">HoonDing's Watch Wayshrine </t>
  </si>
  <si>
    <t xml:space="preserve">Daggerfall Wayshrine </t>
  </si>
  <si>
    <t xml:space="preserve">Sunken Road Wayshrine </t>
  </si>
  <si>
    <t xml:space="preserve">Burial Tombs Wayshrine </t>
  </si>
  <si>
    <t xml:space="preserve">Davon's Watch Wayshrine </t>
  </si>
  <si>
    <t xml:space="preserve">Othrenis Wayshrine </t>
  </si>
  <si>
    <t xml:space="preserve">Ebonheart Wayshrine </t>
  </si>
  <si>
    <t xml:space="preserve">Vivec's Antlers Wayshrine </t>
  </si>
  <si>
    <t xml:space="preserve">Sulfur Pools Wayshrine </t>
  </si>
  <si>
    <t xml:space="preserve">Brothers of Strife Wayshrine </t>
  </si>
  <si>
    <t xml:space="preserve">Hrogar's Hold Wayshrine </t>
  </si>
  <si>
    <t xml:space="preserve">Fort Virak Wayshrine </t>
  </si>
  <si>
    <t xml:space="preserve">Iliath Temple Wayshrine </t>
  </si>
  <si>
    <t xml:space="preserve">Sathram Plantation Wayshrine </t>
  </si>
  <si>
    <t xml:space="preserve">Kragenmoor Wayshrine </t>
  </si>
  <si>
    <t xml:space="preserve">Ashen Road Wayshrine </t>
  </si>
  <si>
    <t xml:space="preserve">Venomous Fens Wayshrine </t>
  </si>
  <si>
    <t xml:space="preserve">Selfora Wayshrine </t>
  </si>
  <si>
    <t xml:space="preserve">Silent Mire Wayshrine </t>
  </si>
  <si>
    <t xml:space="preserve">Eidolon's Hollow Wayshrine </t>
  </si>
  <si>
    <t xml:space="preserve">Northpoint Wayshrine </t>
  </si>
  <si>
    <t xml:space="preserve">Fell's Run Wayshrine </t>
  </si>
  <si>
    <t xml:space="preserve">Hoarfrost Downs Wayshrine </t>
  </si>
  <si>
    <t xml:space="preserve">Forsaken Hamlet Wayshrine </t>
  </si>
  <si>
    <t xml:space="preserve">Sanguine Barrows Wayshrine </t>
  </si>
  <si>
    <t xml:space="preserve">Windhelm Wayshrine </t>
  </si>
  <si>
    <t xml:space="preserve">Fort Morvunskar Wayshrine </t>
  </si>
  <si>
    <t xml:space="preserve">Kynesgrove Wayshrine </t>
  </si>
  <si>
    <t xml:space="preserve">Voljar Meadery Wayshrine </t>
  </si>
  <si>
    <t xml:space="preserve">Cradlecrush Wayshrine </t>
  </si>
  <si>
    <t xml:space="preserve">Fort Amol Wayshrine </t>
  </si>
  <si>
    <t xml:space="preserve">Wittestadr Wayshrine </t>
  </si>
  <si>
    <t xml:space="preserve">Mistwatch Wayshrine </t>
  </si>
  <si>
    <t xml:space="preserve">Jorunn's Stand Wayshrine </t>
  </si>
  <si>
    <t xml:space="preserve">Logging Camp Wayshrine </t>
  </si>
  <si>
    <t xml:space="preserve">Skuldafn Wayshrine </t>
  </si>
  <si>
    <t xml:space="preserve">Dungeon: Fungal Grotto I </t>
  </si>
  <si>
    <t xml:space="preserve">Ilayas Ruins Wayshrine </t>
  </si>
  <si>
    <t xml:space="preserve">Vulkwasten Wayshrine </t>
  </si>
  <si>
    <t xml:space="preserve">Dra'bul Wayshrine </t>
  </si>
  <si>
    <t xml:space="preserve">Velyn Harbor Wayshrine </t>
  </si>
  <si>
    <t xml:space="preserve">Bloodtoil Wayshrine </t>
  </si>
  <si>
    <t xml:space="preserve">Abamath Wayshrine </t>
  </si>
  <si>
    <t xml:space="preserve">Wilding Run Wayshrine </t>
  </si>
  <si>
    <t xml:space="preserve">Baandari TradingPost Wayshrine </t>
  </si>
  <si>
    <t xml:space="preserve">Valeguard Wayshrine </t>
  </si>
  <si>
    <t xml:space="preserve">Senie Wayshrine </t>
  </si>
  <si>
    <t xml:space="preserve">Riften Wayshrine </t>
  </si>
  <si>
    <t xml:space="preserve">Skald's Retreat Wayshrine </t>
  </si>
  <si>
    <t xml:space="preserve">Trolhetta Wayshrine </t>
  </si>
  <si>
    <t xml:space="preserve">Trolhetta Summit Wayshrine </t>
  </si>
  <si>
    <t xml:space="preserve">Honrich Tower Wayshrine </t>
  </si>
  <si>
    <t xml:space="preserve">Fallowstone Hall Wayshrine </t>
  </si>
  <si>
    <t xml:space="preserve">Northwind Mine Wayshrine </t>
  </si>
  <si>
    <t xml:space="preserve">Geirmund's Hall Wayshrine </t>
  </si>
  <si>
    <t xml:space="preserve">Taarengrav Wayshrine </t>
  </si>
  <si>
    <t xml:space="preserve">Nimalten Wayshrine </t>
  </si>
  <si>
    <t xml:space="preserve">Ragged Hills Wayshrine </t>
  </si>
  <si>
    <t xml:space="preserve">Fullhelm Fort Wayshrine </t>
  </si>
  <si>
    <t xml:space="preserve">Skywatch Wayshrine </t>
  </si>
  <si>
    <t xml:space="preserve">Quendeluun Wayshrine </t>
  </si>
  <si>
    <t xml:space="preserve">College Wayshrine </t>
  </si>
  <si>
    <t xml:space="preserve">Greenwater Wayshrine </t>
  </si>
  <si>
    <t xml:space="preserve">Fort Zeren Wayshrine </t>
  </si>
  <si>
    <t xml:space="preserve">Foyen Docks Wayshrine </t>
  </si>
  <si>
    <t xml:space="preserve">Windy Glade Wayshrine </t>
  </si>
  <si>
    <t xml:space="preserve">Library of Dusk Wayshrine </t>
  </si>
  <si>
    <t xml:space="preserve">Great Shackle Wayshrine </t>
  </si>
  <si>
    <t xml:space="preserve">The Chasm Wayshrine </t>
  </si>
  <si>
    <t xml:space="preserve">Hollow City Wayshrine </t>
  </si>
  <si>
    <t xml:space="preserve">Endless Stair Wayshrine </t>
  </si>
  <si>
    <t xml:space="preserve">Everfull Flagon Wayshrine </t>
  </si>
  <si>
    <t xml:space="preserve">Moonless Walk Wayshrine </t>
  </si>
  <si>
    <t xml:space="preserve">Haj Uxith Wayshrine </t>
  </si>
  <si>
    <t xml:space="preserve">Manor of Revelry Wayshrine </t>
  </si>
  <si>
    <t xml:space="preserve">Sep's Spine Wayshrine </t>
  </si>
  <si>
    <t xml:space="preserve">Port Hunding Wayshrine </t>
  </si>
  <si>
    <t xml:space="preserve">Reaver Citadel Wayshrine </t>
  </si>
  <si>
    <t xml:space="preserve">The Orchard Wayshrine </t>
  </si>
  <si>
    <t xml:space="preserve">Khenarthi's Roost Wayshrine </t>
  </si>
  <si>
    <t xml:space="preserve">Mistral Wayshrine </t>
  </si>
  <si>
    <t xml:space="preserve">Marbruk Wayshrine </t>
  </si>
  <si>
    <t xml:space="preserve">Vinedusk Wayshrine </t>
  </si>
  <si>
    <t xml:space="preserve">Shrouded Plains Wayshrine </t>
  </si>
  <si>
    <t xml:space="preserve">Court of Contempt Wayshrine </t>
  </si>
  <si>
    <t xml:space="preserve">Greenheart Wayshrine </t>
  </si>
  <si>
    <t xml:space="preserve">Labyrinth Wayshrine </t>
  </si>
  <si>
    <t xml:space="preserve">Falinesti Wayshrine </t>
  </si>
  <si>
    <t xml:space="preserve">Seaside Sanctuary </t>
  </si>
  <si>
    <t xml:space="preserve">Verrant Morass Wayshrine </t>
  </si>
  <si>
    <t xml:space="preserve">Woodhearth Wayshrine </t>
  </si>
  <si>
    <t xml:space="preserve">Moonhenge Wayshrine </t>
  </si>
  <si>
    <t xml:space="preserve">Serpent's Grotto Wayshrine </t>
  </si>
  <si>
    <t xml:space="preserve">Goat's Head Oasis Wayshrine </t>
  </si>
  <si>
    <t xml:space="preserve">Fort Grimwatch Wayshrine </t>
  </si>
  <si>
    <t xml:space="preserve">Fort Sphinxmoth Wayshrine </t>
  </si>
  <si>
    <t xml:space="preserve">Arenthia Wayshrine </t>
  </si>
  <si>
    <t xml:space="preserve">Dune Wayshrine </t>
  </si>
  <si>
    <t xml:space="preserve">Willowgrove Wayshrine </t>
  </si>
  <si>
    <t xml:space="preserve">Moonmont Wayshrine </t>
  </si>
  <si>
    <t xml:space="preserve">Rawl'kha Wayshrine </t>
  </si>
  <si>
    <t xml:space="preserve">S'ren-ja Wayshrine </t>
  </si>
  <si>
    <t xml:space="preserve">Gil-Var-Delle Wayshrine </t>
  </si>
  <si>
    <t xml:space="preserve">Haven Wayshrine </t>
  </si>
  <si>
    <t xml:space="preserve">Redfur Trading Post Wayshrine </t>
  </si>
  <si>
    <t xml:space="preserve">Southpoint Wayshrine </t>
  </si>
  <si>
    <t xml:space="preserve">Cormount Wayshrine </t>
  </si>
  <si>
    <t xml:space="preserve">Ossuary Wayshrine </t>
  </si>
  <si>
    <t xml:space="preserve">Northern High Rock Wayshrine </t>
  </si>
  <si>
    <t xml:space="preserve">Bogmother Wayshrine </t>
  </si>
  <si>
    <t xml:space="preserve">Bleakrock Wayshrine </t>
  </si>
  <si>
    <t xml:space="preserve">Dhalmora Wayshrine </t>
  </si>
  <si>
    <t xml:space="preserve">Tanzelwil Wayshrine </t>
  </si>
  <si>
    <t xml:space="preserve">Firsthold Wayshrine </t>
  </si>
  <si>
    <t xml:space="preserve">Mathiisen Wayshrine </t>
  </si>
  <si>
    <t xml:space="preserve">Vulkhel Guard Wayshrine </t>
  </si>
  <si>
    <t xml:space="preserve">Phaer Wayshrine </t>
  </si>
  <si>
    <t xml:space="preserve">Sandy Grotto Wayshrine </t>
  </si>
  <si>
    <t xml:space="preserve">Saintsport Wayshrine </t>
  </si>
  <si>
    <t xml:space="preserve">Stonetooth Wayshrine </t>
  </si>
  <si>
    <t xml:space="preserve">Grimfield Wayshrine </t>
  </si>
  <si>
    <t xml:space="preserve">Carved Hills Wayshrine </t>
  </si>
  <si>
    <t xml:space="preserve">Dungeon: Vaults of Madness </t>
  </si>
  <si>
    <t xml:space="preserve">Dungeon: Selene's Web </t>
  </si>
  <si>
    <t xml:space="preserve">Dungeon: Blackheart Haven </t>
  </si>
  <si>
    <t xml:space="preserve">Dungeon: Blessed Crucible </t>
  </si>
  <si>
    <t xml:space="preserve">Dungeon: Tempest Island </t>
  </si>
  <si>
    <t xml:space="preserve">Dungeon: Wayrest Sewers I </t>
  </si>
  <si>
    <t xml:space="preserve">Dungeon: Crypt of Hearts I </t>
  </si>
  <si>
    <t xml:space="preserve">Dungeon: Elden Hollow I </t>
  </si>
  <si>
    <t xml:space="preserve">Dungeon: Arx Corinium </t>
  </si>
  <si>
    <t xml:space="preserve">Dungeon: Spindleclutch I </t>
  </si>
  <si>
    <t xml:space="preserve">Dungeon: The Banished Cells I </t>
  </si>
  <si>
    <t xml:space="preserve">Dungeon: Direfrost Keep </t>
  </si>
  <si>
    <t xml:space="preserve">Dungeon: Volenfell </t>
  </si>
  <si>
    <t xml:space="preserve">Dungeon: City of Ash I </t>
  </si>
  <si>
    <t xml:space="preserve">Dungeon: Darkshade Caverns I </t>
  </si>
  <si>
    <t xml:space="preserve">Southern High Rock Wayshrine </t>
  </si>
  <si>
    <t xml:space="preserve">Eastern Elsweyr Wayshrine </t>
  </si>
  <si>
    <t xml:space="preserve">Western Elsweyr Wayshrine </t>
  </si>
  <si>
    <t xml:space="preserve">North Morrowind Wayshrine </t>
  </si>
  <si>
    <t xml:space="preserve">South Morrowind Wayshrine </t>
  </si>
  <si>
    <t xml:space="preserve">Eastern Evermore Wayshrine </t>
  </si>
  <si>
    <t xml:space="preserve">Shad Astula Wayshrine </t>
  </si>
  <si>
    <t xml:space="preserve">Halcyon Lake Wayshrine </t>
  </si>
  <si>
    <t xml:space="preserve">Gray Mire Wayshrine </t>
  </si>
  <si>
    <t xml:space="preserve">Shrouded Pass Wayshrine </t>
  </si>
  <si>
    <t xml:space="preserve">The Harborage </t>
  </si>
  <si>
    <t xml:space="preserve">Falinesti Winter Wayshrine </t>
  </si>
  <si>
    <t xml:space="preserve">Elden Root Wayshrine </t>
  </si>
  <si>
    <t xml:space="preserve">Eyevea </t>
  </si>
  <si>
    <t xml:space="preserve">Hag Fen Wayshrine </t>
  </si>
  <si>
    <t xml:space="preserve">Seeker's Archive Wayshrine </t>
  </si>
  <si>
    <t xml:space="preserve">Shada's Tear Wayshrine </t>
  </si>
  <si>
    <t xml:space="preserve">Sandy Path Wayshrine </t>
  </si>
  <si>
    <t xml:space="preserve">Belkarth Wayshrine </t>
  </si>
  <si>
    <t xml:space="preserve">The Earth Forge </t>
  </si>
  <si>
    <t xml:space="preserve">Spellscar Wayshrine </t>
  </si>
  <si>
    <t xml:space="preserve">Mountain Overlook Wayshrine </t>
  </si>
  <si>
    <t xml:space="preserve">Inazzur's Hold Wayshrine </t>
  </si>
  <si>
    <t xml:space="preserve">Elinhir Wayshrine </t>
  </si>
  <si>
    <t xml:space="preserve">Trial: Hel Ra Citadel </t>
  </si>
  <si>
    <t xml:space="preserve">Trial: Aetherian Archive </t>
  </si>
  <si>
    <t xml:space="preserve">Trial: Sanctum Ophidia </t>
  </si>
  <si>
    <t xml:space="preserve">Dragonstar Wayshrine </t>
  </si>
  <si>
    <t xml:space="preserve">Skyreach Wayshrine </t>
  </si>
  <si>
    <t xml:space="preserve">Valley of Scars Wayshrine </t>
  </si>
  <si>
    <t xml:space="preserve">Dungeon: Imperial City Prison </t>
  </si>
  <si>
    <t xml:space="preserve">Shatul Wayshrine </t>
  </si>
  <si>
    <t xml:space="preserve">Icy Shore Wayshrine </t>
  </si>
  <si>
    <t xml:space="preserve">Two Rivers Wayshrine </t>
  </si>
  <si>
    <t xml:space="preserve">Morkul Plain Wayshrine </t>
  </si>
  <si>
    <t xml:space="preserve">Great Bay Wayshrine </t>
  </si>
  <si>
    <t xml:space="preserve">Frostbreak Ridge Wayshrine </t>
  </si>
  <si>
    <t xml:space="preserve">Siege Road Wayshrine </t>
  </si>
  <si>
    <t xml:space="preserve">Orsinium Wayshrine </t>
  </si>
  <si>
    <t xml:space="preserve">Trader's Road Wayshrine </t>
  </si>
  <si>
    <t xml:space="preserve">Merchant's Gate Wayshrine </t>
  </si>
  <si>
    <t xml:space="preserve">Dungeon: White-Gold Tower </t>
  </si>
  <si>
    <t xml:space="preserve">Maelstrom Arena </t>
  </si>
  <si>
    <t xml:space="preserve">Anvil Wayshrine </t>
  </si>
  <si>
    <t xml:space="preserve">Kvatch Wayshrine </t>
  </si>
  <si>
    <t xml:space="preserve">Strid River Wayshrine </t>
  </si>
  <si>
    <t xml:space="preserve">Gold Coast Wayshrine </t>
  </si>
  <si>
    <t xml:space="preserve">Abah's Landing Wayshrine </t>
  </si>
  <si>
    <t xml:space="preserve">Zeht's Displeasure Wayshrine </t>
  </si>
  <si>
    <t xml:space="preserve">No Shira Citadel Wayshrine </t>
  </si>
  <si>
    <t xml:space="preserve">Trial: Maw of Lorkhaj </t>
  </si>
  <si>
    <t xml:space="preserve">Dungeon: Ruins of Mazzatun </t>
  </si>
  <si>
    <t xml:space="preserve">Dungeon: Cradle of Shadows </t>
  </si>
  <si>
    <t xml:space="preserve">Dungeon: The Banished Cells II </t>
  </si>
  <si>
    <t xml:space="preserve">Dungeon: Wayrest Sewers II </t>
  </si>
  <si>
    <t xml:space="preserve">Dungeon: Darkshade Caverns II </t>
  </si>
  <si>
    <t xml:space="preserve">Dungeon: Elden Hollow II </t>
  </si>
  <si>
    <t xml:space="preserve">Dungeon: Fungal Grotto II </t>
  </si>
  <si>
    <t xml:space="preserve">Dungeon: Spindleclutch II </t>
  </si>
  <si>
    <t xml:space="preserve">Dungeon: City of Ash II </t>
  </si>
  <si>
    <t xml:space="preserve">Dungeon: Crypt of Hearts II </t>
  </si>
  <si>
    <t xml:space="preserve">Dragonstar Arena </t>
  </si>
  <si>
    <t xml:space="preserve">Seyda Neen Wayshrine </t>
  </si>
  <si>
    <t xml:space="preserve">Gnisis Wayshrine </t>
  </si>
  <si>
    <t xml:space="preserve">Ald'ruhn Wayshrine </t>
  </si>
  <si>
    <t xml:space="preserve">Balmora Wayshrine </t>
  </si>
  <si>
    <t xml:space="preserve">Suran Wayshrine </t>
  </si>
  <si>
    <t xml:space="preserve">Molag Mar Wayshrine </t>
  </si>
  <si>
    <t xml:space="preserve">Tel Branora Wayshrine </t>
  </si>
  <si>
    <t xml:space="preserve">Nchuleftingth Wayshrine </t>
  </si>
  <si>
    <t xml:space="preserve">Tel Mora Wayshrine </t>
  </si>
  <si>
    <t xml:space="preserve">Sadrith Mora Wayshrine </t>
  </si>
  <si>
    <t xml:space="preserve">Valley of the Wind Wayshrine </t>
  </si>
  <si>
    <t xml:space="preserve">Vivec City Wayshrine </t>
  </si>
  <si>
    <t xml:space="preserve">Barbed Hook Private Room </t>
  </si>
  <si>
    <t xml:space="preserve">Sisters of the Sands Apartment </t>
  </si>
  <si>
    <t xml:space="preserve">Flaming Nix Deluxe Garret </t>
  </si>
  <si>
    <t xml:space="preserve">Mara's Kiss Public House </t>
  </si>
  <si>
    <t xml:space="preserve">The Rosy Lion </t>
  </si>
  <si>
    <t xml:space="preserve">The Ebony Flask Inn Room </t>
  </si>
  <si>
    <t xml:space="preserve">Serenity Falls Estate </t>
  </si>
  <si>
    <t xml:space="preserve">Daggerfall Overlook </t>
  </si>
  <si>
    <t xml:space="preserve">Ebonheart Chateau </t>
  </si>
  <si>
    <t xml:space="preserve">Black Vine Villa </t>
  </si>
  <si>
    <t xml:space="preserve">Humblemud </t>
  </si>
  <si>
    <t xml:space="preserve">Snugpod </t>
  </si>
  <si>
    <t xml:space="preserve">Captain Margaux's Place </t>
  </si>
  <si>
    <t xml:space="preserve">Kragenhome </t>
  </si>
  <si>
    <t xml:space="preserve">Cyrodilic Jungle House </t>
  </si>
  <si>
    <t xml:space="preserve">Moonmirth House </t>
  </si>
  <si>
    <t xml:space="preserve">Autumn's-Gate </t>
  </si>
  <si>
    <t xml:space="preserve">Hammerdeath Bungalow </t>
  </si>
  <si>
    <t xml:space="preserve">Twin Arches </t>
  </si>
  <si>
    <t xml:space="preserve">Cliffshade </t>
  </si>
  <si>
    <t xml:space="preserve">The Ample Domicile </t>
  </si>
  <si>
    <t xml:space="preserve">Bouldertree Refuge </t>
  </si>
  <si>
    <t xml:space="preserve">Ravenhurst </t>
  </si>
  <si>
    <t xml:space="preserve">Velothi Reverie </t>
  </si>
  <si>
    <t xml:space="preserve">Domus Phrasticus </t>
  </si>
  <si>
    <t xml:space="preserve">Sleek Creek House </t>
  </si>
  <si>
    <t xml:space="preserve">Grymharth's Woe </t>
  </si>
  <si>
    <t xml:space="preserve">Mournoth Keep </t>
  </si>
  <si>
    <t xml:space="preserve">House of the Silent Magnifico </t>
  </si>
  <si>
    <t xml:space="preserve">Mathiisen Manor </t>
  </si>
  <si>
    <t xml:space="preserve">Stay-Moist Mansion </t>
  </si>
  <si>
    <t xml:space="preserve">The Gorinir Estate </t>
  </si>
  <si>
    <t xml:space="preserve">Gardner House </t>
  </si>
  <si>
    <t xml:space="preserve">Quondam Indorilia </t>
  </si>
  <si>
    <t xml:space="preserve">Strident Springs Demesne </t>
  </si>
  <si>
    <t xml:space="preserve">Dawnshadow </t>
  </si>
  <si>
    <t xml:space="preserve">Old Mistveil Manor </t>
  </si>
  <si>
    <t xml:space="preserve">Forsaken Stronghold </t>
  </si>
  <si>
    <t xml:space="preserve">Hunding's Palatial Hall </t>
  </si>
  <si>
    <t xml:space="preserve">Grand Topal Hideaway </t>
  </si>
  <si>
    <t xml:space="preserve">Dungeon: Bloodroot Forge </t>
  </si>
  <si>
    <t xml:space="preserve">Earthtear Cavern </t>
  </si>
  <si>
    <t xml:space="preserve">Vivec Temple Wayshrine </t>
  </si>
  <si>
    <t xml:space="preserve">West Gash Wayshrine </t>
  </si>
  <si>
    <t xml:space="preserve">Urshilaku Camp Wayshrine </t>
  </si>
  <si>
    <t xml:space="preserve">Trial: Halls of Fabrication </t>
  </si>
  <si>
    <t xml:space="preserve">Dungeon: Falkreath Hold </t>
  </si>
  <si>
    <t xml:space="preserve">Saint Delyn Penthouse </t>
  </si>
  <si>
    <t xml:space="preserve">Amaya Lake Lodge </t>
  </si>
  <si>
    <t xml:space="preserve">Ald Velothi Harbor House </t>
  </si>
  <si>
    <t xml:space="preserve">Tel Galen </t>
  </si>
  <si>
    <t xml:space="preserve">Brass Fortress Wayshrine </t>
  </si>
  <si>
    <t xml:space="preserve">Clockwork Crossroads Wayshrine </t>
  </si>
  <si>
    <t xml:space="preserve">Mire Mechanica Wayshrine </t>
  </si>
  <si>
    <t xml:space="preserve">Sanctuary Wayshrine </t>
  </si>
  <si>
    <t xml:space="preserve">Dungeon: Fang Lair </t>
  </si>
  <si>
    <t xml:space="preserve">Exorcised Coven Cottage </t>
  </si>
  <si>
    <t xml:space="preserve">Linchal Grand Manor </t>
  </si>
  <si>
    <t xml:space="preserve">Coldharbour Surreal Estate </t>
  </si>
  <si>
    <t xml:space="preserve">Hakkvild's High Hall </t>
  </si>
  <si>
    <t xml:space="preserve">Trial: Asylum Sanctorium </t>
  </si>
  <si>
    <t xml:space="preserve">The Orbservatory Prior </t>
  </si>
  <si>
    <t xml:space="preserve">Pariah's Pinnacle </t>
  </si>
  <si>
    <t xml:space="preserve">King's Haven Pass Wayshrine </t>
  </si>
  <si>
    <t xml:space="preserve">Shimmerene Wayshrine </t>
  </si>
  <si>
    <t xml:space="preserve">Sil-Var-Woad Wayshrine </t>
  </si>
  <si>
    <t xml:space="preserve">Russafeld Heights Wayshrine </t>
  </si>
  <si>
    <t xml:space="preserve">Cey-Tarn Keep Wayshrine </t>
  </si>
  <si>
    <t xml:space="preserve">Ebon Stadmont Wayshrine </t>
  </si>
  <si>
    <t xml:space="preserve">Alinor Wayshrine </t>
  </si>
  <si>
    <t xml:space="preserve">Lillandril Wayshrine </t>
  </si>
  <si>
    <t xml:space="preserve">Eastern Pass Wayshrine </t>
  </si>
  <si>
    <t xml:space="preserve">The Crystal Tower Wayshrine </t>
  </si>
  <si>
    <t xml:space="preserve">Eldbur Ruins Wayshrine </t>
  </si>
  <si>
    <t xml:space="preserve">Artaeum Wayshrine </t>
  </si>
  <si>
    <t xml:space="preserve">Princely Dawnlight Palace </t>
  </si>
  <si>
    <t xml:space="preserve">The Erstwhile Sanctuary </t>
  </si>
  <si>
    <t xml:space="preserve">Dungeon: Scalecaller Peak </t>
  </si>
  <si>
    <t xml:space="preserve">Trial: Cloudrest </t>
  </si>
  <si>
    <t xml:space="preserve">Sunhold Wayshrine </t>
  </si>
  <si>
    <t xml:space="preserve">Golden Gryphon Garret </t>
  </si>
  <si>
    <t xml:space="preserve">Alinor Crest Townhouse </t>
  </si>
  <si>
    <t xml:space="preserve">Colossal Aldmeri Grotto </t>
  </si>
  <si>
    <t xml:space="preserve">Veyond Wyte Wayshrine </t>
  </si>
  <si>
    <t xml:space="preserve">Dungeon: March of Sacrifices </t>
  </si>
  <si>
    <t xml:space="preserve">Dungeon: Moon Hunter Keep </t>
  </si>
  <si>
    <t xml:space="preserve">Hunter's Glade </t>
  </si>
  <si>
    <t xml:space="preserve">Grand Psijic Villa </t>
  </si>
  <si>
    <t xml:space="preserve">Lilmoth Wayshrine </t>
  </si>
  <si>
    <t xml:space="preserve">Bright-Throat Wayshrine </t>
  </si>
  <si>
    <t xml:space="preserve">Dead-Water Wayshrine </t>
  </si>
  <si>
    <t xml:space="preserve">Root-Whisper Wayshrine </t>
  </si>
  <si>
    <t xml:space="preserve">Blackrose Prison </t>
  </si>
  <si>
    <t xml:space="preserve">Blackrose Prison Wayshrine </t>
  </si>
  <si>
    <t xml:space="preserve">Enchanted Snow Globe Home </t>
  </si>
  <si>
    <t xml:space="preserve">Lakemire Xanmeer Manor </t>
  </si>
  <si>
    <t xml:space="preserve">Dungeon: Frostvault </t>
  </si>
  <si>
    <t xml:space="preserve">Dungeon: Depths of Malatar </t>
  </si>
  <si>
    <t xml:space="preserve">Frostvault Chasm </t>
  </si>
  <si>
    <t xml:space="preserve">Elinhir Private Arena </t>
  </si>
  <si>
    <t xml:space="preserve">Dungeon: Lair of Maarselok </t>
  </si>
  <si>
    <t xml:space="preserve">Dragonguard Sanctum Wayshrine </t>
  </si>
  <si>
    <t xml:space="preserve">Wraithhome </t>
  </si>
  <si>
    <t xml:space="preserve">Dungeon: Icereach </t>
  </si>
  <si>
    <t xml:space="preserve">Dungeon: Unhallowed Grave </t>
  </si>
  <si>
    <t xml:space="preserve">Thieves' Oasis </t>
  </si>
  <si>
    <t xml:space="preserve">Forgemaster Falls </t>
  </si>
  <si>
    <r>
      <rPr>
        <b val="true"/>
        <sz val="11"/>
        <rFont val="Calibri"/>
        <family val="2"/>
        <charset val="1"/>
      </rPr>
      <t xml:space="preserve">Last updated on: 2020-04-23, PTS 100031 Greymoor. Update these constants with the same names and values like inside the file "</t>
    </r>
    <r>
      <rPr>
        <b val="true"/>
        <sz val="11"/>
        <color rgb="FFED7D31"/>
        <rFont val="Calibri"/>
        <family val="2"/>
        <charset val="1"/>
      </rPr>
      <t xml:space="preserve">LibSets_ConstantsLibraryInternal.lua</t>
    </r>
    <r>
      <rPr>
        <b val="true"/>
        <sz val="11"/>
        <rFont val="Calibri"/>
        <family val="2"/>
        <charset val="1"/>
      </rPr>
      <t xml:space="preserve">"!</t>
    </r>
  </si>
  <si>
    <t xml:space="preserve">DLC or CHAPTER Id</t>
  </si>
  <si>
    <t xml:space="preserve">LibSets constant</t>
  </si>
  <si>
    <t xml:space="preserve">Undaunted chest Id</t>
  </si>
  <si>
    <t xml:space="preserve">Chest owner name</t>
  </si>
  <si>
    <t xml:space="preserve">Set Types</t>
  </si>
  <si>
    <t xml:space="preserve">Set Type Description</t>
  </si>
  <si>
    <t xml:space="preserve">Set Type Value</t>
  </si>
  <si>
    <t xml:space="preserve">LibSets drop mechanic ID</t>
  </si>
  <si>
    <t xml:space="preserve">Drop mechanic
ID number</t>
  </si>
  <si>
    <t xml:space="preserve">Drop mechanic name EN</t>
  </si>
  <si>
    <t xml:space="preserve">Drop mechanic name DE</t>
  </si>
  <si>
    <t xml:space="preserve">DLC_ITERATION_START</t>
  </si>
  <si>
    <t xml:space="preserve">Used for iterations start, should be always the lowest DLCId (currently 0)!</t>
  </si>
  <si>
    <t xml:space="preserve">Gilirion the Redbeard</t>
  </si>
  <si>
    <t xml:space="preserve">LIBSETS_SETTYPE_ITERATION_BEGIN</t>
  </si>
  <si>
    <t xml:space="preserve">Used for iterations start, should be always the lowest setType (currently 1)!</t>
  </si>
  <si>
    <t xml:space="preserve">LIBSETS_DROP_MECHANIC_ITERATION_BEGIN</t>
  </si>
  <si>
    <t xml:space="preserve">Used for iterations start, should be always the lowest drop_mechanic (currently 1)!</t>
  </si>
  <si>
    <t xml:space="preserve">Aufzählung Start (Niedrigster Wert der Drop Mechaniken)</t>
  </si>
  <si>
    <t xml:space="preserve">DLC_BASE_GAME</t>
  </si>
  <si>
    <t xml:space="preserve">Included in base game</t>
  </si>
  <si>
    <t xml:space="preserve">Maj al-Ragath</t>
  </si>
  <si>
    <t xml:space="preserve">Arena</t>
  </si>
  <si>
    <t xml:space="preserve">Rewards for the worthy (Cyrodiil/Battleground mail)</t>
  </si>
  <si>
    <t xml:space="preserve">Gerechter Lohn (Cyrodiil/Schlachtfeld Mail)</t>
  </si>
  <si>
    <t xml:space="preserve">DLC_IMPERIAL_CITY</t>
  </si>
  <si>
    <t xml:space="preserve">Urgalarg Chief-bane</t>
  </si>
  <si>
    <t xml:space="preserve">Battleground</t>
  </si>
  <si>
    <t xml:space="preserve">City Bruma (quartermaster)</t>
  </si>
  <si>
    <t xml:space="preserve">Stadt Bruma (Quartiermeister)</t>
  </si>
  <si>
    <t xml:space="preserve">DLC_ORSINIUM</t>
  </si>
  <si>
    <t xml:space="preserve">Orsinium</t>
  </si>
  <si>
    <t xml:space="preserve">Crafted</t>
  </si>
  <si>
    <t xml:space="preserve">City Erntefurt (quartermaster)</t>
  </si>
  <si>
    <t xml:space="preserve">Stadt Erntefurt (Quartiermeister)</t>
  </si>
  <si>
    <t xml:space="preserve">DLC_THIEVES_GUILD</t>
  </si>
  <si>
    <t xml:space="preserve">Thieves Guild</t>
  </si>
  <si>
    <t xml:space="preserve">City Vlastarus (quartermaster)</t>
  </si>
  <si>
    <t xml:space="preserve">Stadt Vlastarus (Quartiermeister)</t>
  </si>
  <si>
    <t xml:space="preserve">DLC_DARK_BROTHERHOOD</t>
  </si>
  <si>
    <t xml:space="preserve">Dark Brotherhood</t>
  </si>
  <si>
    <t xml:space="preserve">Daily random dungeon or Imperial city reward</t>
  </si>
  <si>
    <t xml:space="preserve">Arena stage chest</t>
  </si>
  <si>
    <t xml:space="preserve">Arena-Phasen Schatztruhe</t>
  </si>
  <si>
    <t xml:space="preserve">DLC_SHADOWS_OF_THE_HIST</t>
  </si>
  <si>
    <t xml:space="preserve">Shadows of the Hist</t>
  </si>
  <si>
    <t xml:space="preserve">Dungeon</t>
  </si>
  <si>
    <t xml:space="preserve">Bosses in dungeons, providing a monster set helm</t>
  </si>
  <si>
    <t xml:space="preserve">Bosse in Gruppenverliesen, gewähren einen Monster-Set Helm</t>
  </si>
  <si>
    <t xml:space="preserve">DLC_MORROWIND</t>
  </si>
  <si>
    <t xml:space="preserve">Morrowind</t>
  </si>
  <si>
    <t xml:space="preserve">Delve bosses have a chance to drop a waist or feet.</t>
  </si>
  <si>
    <t xml:space="preserve">Bosse in Gewölben haben die Chance, eine Taille oder Füße fallen zu lassen.</t>
  </si>
  <si>
    <t xml:space="preserve">DLC_HORNS_OF_THE_REACH</t>
  </si>
  <si>
    <t xml:space="preserve">Horns of the Reach</t>
  </si>
  <si>
    <t xml:space="preserve">Monster</t>
  </si>
  <si>
    <t xml:space="preserve">Overland group bosses have a 100% chance to drop head, chest, legs, or weapon.</t>
  </si>
  <si>
    <t xml:space="preserve">Überland Gruppenbosse haben eine Chance von 100%, Kopf, Brust, Beine oder Waffen fallen zu lassen.</t>
  </si>
  <si>
    <t xml:space="preserve">DLC_CLOCKWORK_CITY</t>
  </si>
  <si>
    <t xml:space="preserve">Overland</t>
  </si>
  <si>
    <t xml:space="preserve">Public dungeon bosses have a chance to drop a shoulder, hand, or weapon.</t>
  </si>
  <si>
    <t xml:space="preserve">Öffentliche Dungeon-Bosse haben die Möglichkeit, eine Schulter, Handschuhe oder eine Waffe fallen zu lassen.</t>
  </si>
  <si>
    <t xml:space="preserve">DLC_DRAGON_BONES</t>
  </si>
  <si>
    <t xml:space="preserve">Dragon Bones</t>
  </si>
  <si>
    <t xml:space="preserve">Special (e.g. Prophet or level up reward)</t>
  </si>
  <si>
    <t xml:space="preserve">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</si>
  <si>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 xml:space="preserve">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</si>
  <si>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 xml:space="preserve">DLC_SUMMERSET</t>
  </si>
  <si>
    <t xml:space="preserve">Trial</t>
  </si>
  <si>
    <t xml:space="preserve">Battlegounds reward</t>
  </si>
  <si>
    <t xml:space="preserve">Belohnung in Schlachtfeldern</t>
  </si>
  <si>
    <t xml:space="preserve">DLC_WOLFHUNTER</t>
  </si>
  <si>
    <t xml:space="preserve">Wolfhunter</t>
  </si>
  <si>
    <t xml:space="preserve">Mythic</t>
  </si>
  <si>
    <t xml:space="preserve">Daily random dungeon reward mail</t>
  </si>
  <si>
    <t xml:space="preserve">Tägliches Zufallsverlies Belohnungsemail</t>
  </si>
  <si>
    <t xml:space="preserve">DLC_MURKMIRE</t>
  </si>
  <si>
    <t xml:space="preserve">LIBSETS_SETTYPE_ITERATION_END</t>
  </si>
  <si>
    <t xml:space="preserve">Used for iterations end, should be always the highest setType (currently 12)!</t>
  </si>
  <si>
    <t xml:space="preserve">Imperial city vaults</t>
  </si>
  <si>
    <t xml:space="preserve">Kaiserstadt Bunker</t>
  </si>
  <si>
    <t xml:space="preserve">DLC_WRATHSTONE</t>
  </si>
  <si>
    <t xml:space="preserve">Wrathstone</t>
  </si>
  <si>
    <t xml:space="preserve">Level up reward</t>
  </si>
  <si>
    <t xml:space="preserve">Level Aufstieg Belohnung</t>
  </si>
  <si>
    <t xml:space="preserve">DLC_ELSWEYR</t>
  </si>
  <si>
    <t xml:space="preserve">Elsweyr</t>
  </si>
  <si>
    <t xml:space="preserve">Antiquities (Mythic set items)</t>
  </si>
  <si>
    <t xml:space="preserve">Antiquitäten (Mytische Set Gegenstände)</t>
  </si>
  <si>
    <t xml:space="preserve">DLC_SCALEBREAKER</t>
  </si>
  <si>
    <t xml:space="preserve">Scalebraker</t>
  </si>
  <si>
    <t xml:space="preserve">LIBSETS_DROP_MECHANIC_ITERATION_END</t>
  </si>
  <si>
    <t xml:space="preserve">Used for iterations end, should be always the highest drop_mechanic (currently 15)!</t>
  </si>
  <si>
    <t xml:space="preserve">Aufzählung Ende (Höchster Wert der Drop Mechaniken)</t>
  </si>
  <si>
    <t xml:space="preserve">DLC_DRAGONHOLD</t>
  </si>
  <si>
    <t xml:space="preserve">DLC_HARROWSTORM</t>
  </si>
  <si>
    <t xml:space="preserve">Harrowstorm</t>
  </si>
  <si>
    <t xml:space="preserve">Greymoor</t>
  </si>
  <si>
    <t xml:space="preserve">DLC_ITERATION_END</t>
  </si>
  <si>
    <t xml:space="preserve">Used for iterations endt, should be always the highest DLCId (currently 18)!</t>
  </si>
</sst>
</file>

<file path=xl/styles.xml><?xml version="1.0" encoding="utf-8"?>
<styleSheet xmlns="http://schemas.openxmlformats.org/spreadsheetml/2006/main">
  <numFmts count="2">
    <numFmt numFmtId="164" formatCode="General"/>
    <numFmt numFmtId="165" formatCode="@"/>
  </numFmts>
  <fonts count="25">
    <font>
      <sz val="11"/>
      <color rgb="FF000000"/>
      <name val="Calibri"/>
      <family val="2"/>
      <charset val="1"/>
    </font>
    <font>
      <sz val="10"/>
      <name val="Arial"/>
      <family val="0"/>
    </font>
    <font>
      <sz val="10"/>
      <name val="Arial"/>
      <family val="0"/>
    </font>
    <font>
      <sz val="10"/>
      <name val="Arial"/>
      <family val="0"/>
    </font>
    <font>
      <sz val="11"/>
      <color rgb="FF006100"/>
      <name val="Calibri"/>
      <family val="2"/>
      <charset val="1"/>
    </font>
    <font>
      <b val="true"/>
      <sz val="11"/>
      <color rgb="FFFA7D00"/>
      <name val="Calibri"/>
      <family val="2"/>
      <charset val="1"/>
    </font>
    <font>
      <b val="true"/>
      <sz val="11"/>
      <color rgb="FF3F3F3F"/>
      <name val="Calibri"/>
      <family val="2"/>
      <charset val="1"/>
    </font>
    <font>
      <sz val="11"/>
      <color rgb="FF3F3F76"/>
      <name val="Calibri"/>
      <family val="2"/>
      <charset val="1"/>
    </font>
    <font>
      <sz val="11"/>
      <color rgb="FF9C6500"/>
      <name val="Calibri"/>
      <family val="2"/>
      <charset val="1"/>
    </font>
    <font>
      <b val="true"/>
      <sz val="11"/>
      <color rgb="FF000000"/>
      <name val="Calibri"/>
      <family val="2"/>
      <charset val="1"/>
    </font>
    <font>
      <strike val="true"/>
      <sz val="11"/>
      <color rgb="FFFF0000"/>
      <name val="Calibri"/>
      <family val="2"/>
      <charset val="1"/>
    </font>
    <font>
      <strike val="true"/>
      <sz val="11"/>
      <color rgb="FF000000"/>
      <name val="Calibri"/>
      <family val="2"/>
      <charset val="1"/>
    </font>
    <font>
      <b val="true"/>
      <strike val="true"/>
      <sz val="11"/>
      <color rgb="FFFF0000"/>
      <name val="Calibri"/>
      <family val="2"/>
      <charset val="1"/>
    </font>
    <font>
      <b val="true"/>
      <strike val="true"/>
      <sz val="11"/>
      <color rgb="FFFA7D00"/>
      <name val="Calibri"/>
      <family val="2"/>
      <charset val="1"/>
    </font>
    <font>
      <sz val="11"/>
      <color rgb="FFFF0000"/>
      <name val="Calibri"/>
      <family val="2"/>
      <charset val="1"/>
    </font>
    <font>
      <b val="true"/>
      <sz val="11"/>
      <color rgb="FF006100"/>
      <name val="Calibri"/>
      <family val="2"/>
      <charset val="1"/>
    </font>
    <font>
      <b val="true"/>
      <sz val="16"/>
      <color rgb="FFFF0000"/>
      <name val="Calibri"/>
      <family val="2"/>
      <charset val="1"/>
    </font>
    <font>
      <sz val="10"/>
      <color rgb="FF000000"/>
      <name val="Courier New"/>
      <family val="3"/>
      <charset val="1"/>
    </font>
    <font>
      <sz val="12"/>
      <color rgb="FF006100"/>
      <name val="Calibri"/>
      <family val="2"/>
      <charset val="1"/>
    </font>
    <font>
      <b val="true"/>
      <sz val="11"/>
      <name val="Calibri"/>
      <family val="2"/>
      <charset val="1"/>
    </font>
    <font>
      <b val="true"/>
      <sz val="11"/>
      <color rgb="FFED7D31"/>
      <name val="Calibri"/>
      <family val="2"/>
      <charset val="1"/>
    </font>
    <font>
      <sz val="11"/>
      <color rgb="FF70AD47"/>
      <name val="Calibri"/>
      <family val="2"/>
      <charset val="1"/>
    </font>
    <font>
      <b val="true"/>
      <sz val="11"/>
      <color rgb="FF70AD47"/>
      <name val="Calibri"/>
      <family val="2"/>
      <charset val="1"/>
    </font>
    <font>
      <sz val="11"/>
      <color rgb="FF333333"/>
      <name val="Arial"/>
      <family val="2"/>
      <charset val="1"/>
    </font>
    <font>
      <b val="true"/>
      <sz val="11"/>
      <color rgb="FFFF0000"/>
      <name val="Calibri"/>
      <family val="2"/>
      <charset val="1"/>
    </font>
  </fonts>
  <fills count="8">
    <fill>
      <patternFill patternType="none"/>
    </fill>
    <fill>
      <patternFill patternType="gray125"/>
    </fill>
    <fill>
      <patternFill patternType="solid">
        <fgColor rgb="FFC6EFCE"/>
        <bgColor rgb="FFCCFFFF"/>
      </patternFill>
    </fill>
    <fill>
      <patternFill patternType="solid">
        <fgColor rgb="FFF2F2F2"/>
        <bgColor rgb="FFFFFFCC"/>
      </patternFill>
    </fill>
    <fill>
      <patternFill patternType="solid">
        <fgColor rgb="FFFFFFCC"/>
        <bgColor rgb="FFF2F2F2"/>
      </patternFill>
    </fill>
    <fill>
      <patternFill patternType="solid">
        <fgColor rgb="FFFFCC99"/>
        <bgColor rgb="FFFFEB9C"/>
      </patternFill>
    </fill>
    <fill>
      <patternFill patternType="solid">
        <fgColor rgb="FFFFEB9C"/>
        <bgColor rgb="FFFFFFCC"/>
      </patternFill>
    </fill>
    <fill>
      <patternFill patternType="solid">
        <fgColor rgb="FFFFFF00"/>
        <bgColor rgb="FFFFFF00"/>
      </patternFill>
    </fill>
  </fills>
  <borders count="6">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right style="thin">
        <color rgb="FF3F3F3F"/>
      </right>
      <top/>
      <bottom/>
      <diagonal/>
    </border>
    <border diagonalUp="false" diagonalDown="false">
      <left style="thin">
        <color rgb="FF7F7F7F"/>
      </left>
      <right style="thin">
        <color rgb="FF7F7F7F"/>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3" borderId="1" applyFont="true" applyBorder="true" applyAlignment="true" applyProtection="false">
      <alignment horizontal="general" vertical="bottom" textRotation="0" wrapText="false" indent="0" shrinkToFit="false"/>
    </xf>
    <xf numFmtId="164" fontId="6" fillId="3" borderId="2" applyFont="true" applyBorder="true" applyAlignment="true" applyProtection="false">
      <alignment horizontal="general" vertical="bottom" textRotation="0" wrapText="false" indent="0" shrinkToFit="false"/>
    </xf>
    <xf numFmtId="164" fontId="0" fillId="4" borderId="3" applyFont="true" applyBorder="true" applyAlignment="true" applyProtection="false">
      <alignment horizontal="general" vertical="bottom" textRotation="0" wrapText="false" indent="0" shrinkToFit="false"/>
    </xf>
    <xf numFmtId="164" fontId="7" fillId="5" borderId="1" applyFont="true" applyBorder="true" applyAlignment="true" applyProtection="false">
      <alignment horizontal="general" vertical="bottom" textRotation="0" wrapText="false" indent="0" shrinkToFit="false"/>
    </xf>
    <xf numFmtId="164" fontId="8" fillId="6" borderId="0" applyFont="true" applyBorder="false" applyAlignment="true" applyProtection="false">
      <alignment horizontal="general" vertical="bottom" textRotation="0" wrapText="false" indent="0" shrinkToFit="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20" applyFont="false" applyBorder="true" applyAlignment="true" applyProtection="true">
      <alignment horizontal="general" vertical="bottom" textRotation="0" wrapText="false" indent="0" shrinkToFit="false"/>
      <protection locked="true" hidden="false"/>
    </xf>
    <xf numFmtId="164" fontId="5" fillId="3" borderId="1" xfId="21" applyFont="false" applyBorder="false" applyAlignment="true" applyProtection="true">
      <alignment horizontal="general" vertical="bottom" textRotation="0" wrapText="false" indent="0" shrinkToFit="false"/>
      <protection locked="true" hidden="false"/>
    </xf>
    <xf numFmtId="164" fontId="6" fillId="3" borderId="2" xfId="22" applyFont="false" applyBorder="false" applyAlignment="true" applyProtection="true">
      <alignment horizontal="general" vertical="bottom" textRotation="0" wrapText="false" indent="0" shrinkToFit="false"/>
      <protection locked="true" hidden="false"/>
    </xf>
    <xf numFmtId="164" fontId="5" fillId="4" borderId="3" xfId="23" applyFont="true" applyBorder="false" applyAlignment="true" applyProtection="true">
      <alignment horizontal="general" vertical="bottom" textRotation="0" wrapText="false" indent="0" shrinkToFit="false"/>
      <protection locked="true" hidden="false"/>
    </xf>
    <xf numFmtId="164" fontId="7" fillId="5" borderId="1" xfId="24" applyFont="false" applyBorder="false" applyAlignment="true" applyProtection="true">
      <alignment horizontal="general" vertical="bottom" textRotation="0" wrapText="false" indent="0" shrinkToFit="false"/>
      <protection locked="true" hidden="false"/>
    </xf>
    <xf numFmtId="164" fontId="8" fillId="6" borderId="2" xfId="25" applyFont="false" applyBorder="true" applyAlignment="true" applyProtection="true">
      <alignment horizontal="general" vertical="bottom" textRotation="0" wrapText="false" indent="0" shrinkToFit="false"/>
      <protection locked="true" hidden="false"/>
    </xf>
    <xf numFmtId="164" fontId="4" fillId="0" borderId="0" xfId="2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false" indent="0" shrinkToFit="false"/>
      <protection locked="true" hidden="false"/>
    </xf>
    <xf numFmtId="164" fontId="0" fillId="7" borderId="4" xfId="0" applyFont="false" applyBorder="true" applyAlignment="true" applyProtection="false">
      <alignment horizontal="general"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3" borderId="1" xfId="21"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6" fillId="3" borderId="2" xfId="22" applyFont="true" applyBorder="false" applyAlignment="true" applyProtection="true">
      <alignment horizontal="general" vertical="bottom" textRotation="0" wrapText="true" indent="0" shrinkToFit="false"/>
      <protection locked="true" hidden="false"/>
    </xf>
    <xf numFmtId="164" fontId="5" fillId="3" borderId="1" xfId="21"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4" borderId="3" xfId="23" applyFont="true" applyBorder="false" applyAlignment="true" applyProtection="true">
      <alignment horizontal="general" vertical="bottom" textRotation="0" wrapText="true" indent="0" shrinkToFit="false"/>
      <protection locked="true" hidden="false"/>
    </xf>
    <xf numFmtId="164" fontId="7" fillId="5" borderId="1" xfId="24" applyFont="true" applyBorder="false" applyAlignment="true" applyProtection="true">
      <alignment horizontal="general" vertical="bottom" textRotation="0" wrapText="true" indent="0" shrinkToFit="false"/>
      <protection locked="true" hidden="false"/>
    </xf>
    <xf numFmtId="164" fontId="8" fillId="6" borderId="2" xfId="25" applyFont="true" applyBorder="true" applyAlignment="true" applyProtection="true">
      <alignment horizontal="general" vertical="center" textRotation="0" wrapText="false" indent="0" shrinkToFit="false"/>
      <protection locked="true" hidden="false"/>
    </xf>
    <xf numFmtId="164" fontId="4" fillId="2" borderId="0" xfId="20" applyFont="false" applyBorder="true" applyAlignment="true" applyProtection="true">
      <alignment horizontal="general" vertical="center" textRotation="0" wrapText="false" indent="0" shrinkToFit="false"/>
      <protection locked="true" hidden="false"/>
    </xf>
    <xf numFmtId="164" fontId="5" fillId="3" borderId="1" xfId="21" applyFont="true" applyBorder="false" applyAlignment="true" applyProtection="true">
      <alignment horizontal="general" vertical="center" textRotation="0" wrapText="false" indent="0" shrinkToFit="false"/>
      <protection locked="true" hidden="false"/>
    </xf>
    <xf numFmtId="164" fontId="5" fillId="3" borderId="1" xfId="21" applyFont="false" applyBorder="true" applyAlignment="true" applyProtection="true">
      <alignment horizontal="general" vertical="bottom" textRotation="0" wrapText="false" indent="0" shrinkToFit="false"/>
      <protection locked="true" hidden="false"/>
    </xf>
    <xf numFmtId="164" fontId="7" fillId="5" borderId="1" xfId="24" applyFont="fals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0" fillId="2" borderId="0" xfId="20" applyFont="true" applyBorder="true" applyAlignment="true" applyProtection="true">
      <alignment horizontal="general" vertical="center" textRotation="0" wrapText="false" indent="0" shrinkToFit="false"/>
      <protection locked="true" hidden="false"/>
    </xf>
    <xf numFmtId="164" fontId="12" fillId="3" borderId="1" xfId="21" applyFont="true" applyBorder="false" applyAlignment="true" applyProtection="true">
      <alignment horizontal="general" vertical="bottom" textRotation="0" wrapText="false" indent="0" shrinkToFit="false"/>
      <protection locked="true" hidden="false"/>
    </xf>
    <xf numFmtId="164" fontId="13" fillId="3" borderId="1" xfId="21" applyFont="true" applyBorder="false" applyAlignment="true" applyProtection="true">
      <alignment horizontal="general" vertical="center" textRotation="0" wrapText="false" indent="0" shrinkToFit="false"/>
      <protection locked="true" hidden="false"/>
    </xf>
    <xf numFmtId="164" fontId="5" fillId="3" borderId="0" xfId="21" applyFont="false" applyBorder="true" applyAlignment="true" applyProtection="true">
      <alignment horizontal="general" vertical="bottom" textRotation="0" wrapText="false" indent="0" shrinkToFit="false"/>
      <protection locked="true" hidden="false"/>
    </xf>
    <xf numFmtId="164" fontId="7" fillId="5" borderId="0" xfId="24"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0"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4" borderId="0" xfId="23" applyFont="true" applyBorder="true" applyAlignment="true" applyProtection="true">
      <alignment horizontal="general" vertical="bottom" textRotation="0" wrapText="false" indent="0" shrinkToFit="false"/>
      <protection locked="true" hidden="false"/>
    </xf>
    <xf numFmtId="164" fontId="0" fillId="4" borderId="0" xfId="23" applyFont="true" applyBorder="true" applyAlignment="true" applyProtection="true">
      <alignment horizontal="general" vertical="bottom" textRotation="0" wrapText="false" indent="0" shrinkToFit="false"/>
      <protection locked="true" hidden="false"/>
    </xf>
    <xf numFmtId="164" fontId="8" fillId="6" borderId="0" xfId="25"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left" vertical="bottom" textRotation="0" wrapText="tru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15" fillId="2"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7" borderId="4" xfId="0" applyFont="true" applyBorder="true" applyAlignment="true" applyProtection="false">
      <alignment horizontal="left" vertical="bottom" textRotation="0" wrapText="false" indent="0" shrinkToFit="false"/>
      <protection locked="true" hidden="false"/>
    </xf>
    <xf numFmtId="164" fontId="16" fillId="0" borderId="0" xfId="21" applyFont="true" applyBorder="true" applyAlignment="true" applyProtection="tru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left" vertical="top"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left" vertical="bottom" textRotation="0" wrapText="false" indent="0" shrinkToFit="false"/>
      <protection locked="true" hidden="false"/>
    </xf>
    <xf numFmtId="164" fontId="18" fillId="7" borderId="0" xfId="20" applyFont="true" applyBorder="true" applyAlignment="true" applyProtection="true">
      <alignment horizontal="left"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7" borderId="0" xfId="20" applyFont="true" applyBorder="true" applyAlignment="true" applyProtection="true">
      <alignment horizontal="general" vertical="bottom" textRotation="0" wrapText="false" indent="0" shrinkToFit="false"/>
      <protection locked="true" hidden="false"/>
    </xf>
    <xf numFmtId="164" fontId="19" fillId="7" borderId="5" xfId="21"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3" borderId="1" xfId="21" applyFont="true" applyBorder="false" applyAlignment="true" applyProtection="true">
      <alignment horizontal="general" vertical="center" textRotation="0" wrapText="false" indent="0" shrinkToFit="false"/>
      <protection locked="true" hidden="false"/>
    </xf>
    <xf numFmtId="164" fontId="22" fillId="3" borderId="1" xfId="21"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4" fillId="3" borderId="1" xfId="21" applyFont="true" applyBorder="false" applyAlignment="true" applyProtection="true">
      <alignment horizontal="general" vertical="center" textRotation="0" wrapText="false" indent="0" shrinkToFit="false"/>
      <protection locked="true" hidden="false"/>
    </xf>
    <xf numFmtId="164" fontId="24" fillId="3" borderId="1" xfId="21"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 name="Excel Built-in Calculation" xfId="21" builtinId="53" customBuiltin="true"/>
    <cellStyle name="Excel Built-in Output" xfId="22" builtinId="53" customBuiltin="true"/>
    <cellStyle name="Excel Built-in Note" xfId="23" builtinId="53" customBuiltin="true"/>
    <cellStyle name="Excel Built-in Input" xfId="24" builtinId="53" customBuiltin="true"/>
    <cellStyle name="Excel Built-in Neutral" xfId="25" builtinId="53" customBuiltin="true"/>
  </cellStyles>
  <colors>
    <indexedColors>
      <rgbColor rgb="FF000000"/>
      <rgbColor rgb="FFF2F2F2"/>
      <rgbColor rgb="FFFF0000"/>
      <rgbColor rgb="FF00FF00"/>
      <rgbColor rgb="FF0000FF"/>
      <rgbColor rgb="FFFFFF00"/>
      <rgbColor rgb="FFFF00FF"/>
      <rgbColor rgb="FF00FFFF"/>
      <rgbColor rgb="FF800000"/>
      <rgbColor rgb="FF006100"/>
      <rgbColor rgb="FF000080"/>
      <rgbColor rgb="FF9C6500"/>
      <rgbColor rgb="FF800080"/>
      <rgbColor rgb="FF008080"/>
      <rgbColor rgb="FFB2B2B2"/>
      <rgbColor rgb="FF7F7F7F"/>
      <rgbColor rgb="FF9999FF"/>
      <rgbColor rgb="FF993366"/>
      <rgbColor rgb="FFFFFFCC"/>
      <rgbColor rgb="FFCCFFFF"/>
      <rgbColor rgb="FF660066"/>
      <rgbColor rgb="FFED7D31"/>
      <rgbColor rgb="FF0066CC"/>
      <rgbColor rgb="FFCCCCFF"/>
      <rgbColor rgb="FF000080"/>
      <rgbColor rgb="FFFF00FF"/>
      <rgbColor rgb="FFFFFF00"/>
      <rgbColor rgb="FF00FFFF"/>
      <rgbColor rgb="FF800080"/>
      <rgbColor rgb="FF800000"/>
      <rgbColor rgb="FF008080"/>
      <rgbColor rgb="FF0000FF"/>
      <rgbColor rgb="FF00B0F0"/>
      <rgbColor rgb="FFCCFFFF"/>
      <rgbColor rgb="FFC6EFCE"/>
      <rgbColor rgb="FFFFEB9C"/>
      <rgbColor rgb="FF99CCFF"/>
      <rgbColor rgb="FFFF99CC"/>
      <rgbColor rgb="FFCC99FF"/>
      <rgbColor rgb="FFFFCC99"/>
      <rgbColor rgb="FF4472C4"/>
      <rgbColor rgb="FF33CCCC"/>
      <rgbColor rgb="FF99CC00"/>
      <rgbColor rgb="FFFFC000"/>
      <rgbColor rgb="FFFF9900"/>
      <rgbColor rgb="FFFA7D00"/>
      <rgbColor rgb="FF666699"/>
      <rgbColor rgb="FF70AD47"/>
      <rgbColor rgb="FF003366"/>
      <rgbColor rgb="FF339966"/>
      <rgbColor rgb="FF003300"/>
      <rgbColor rgb="FF3F3F3F"/>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A491"/>
  <sheetViews>
    <sheetView windowProtection="true" showFormulas="false" showGridLines="true" showRowColHeaders="true" showZeros="true" rightToLeft="false" tabSelected="true" showOutlineSymbols="true" defaultGridColor="true" view="normal" topLeftCell="E1" colorId="64" zoomScale="100" zoomScaleNormal="100" zoomScalePageLayoutView="100" workbookViewId="0">
      <pane xSplit="0" ySplit="2" topLeftCell="H370" activePane="bottomLeft" state="frozen"/>
      <selection pane="topLeft" activeCell="E1" activeCellId="0" sqref="E1"/>
      <selection pane="bottomLeft" activeCell="N386" activeCellId="0" sqref="N386"/>
    </sheetView>
  </sheetViews>
  <sheetFormatPr defaultRowHeight="15"/>
  <cols>
    <col collapsed="false" hidden="false" max="1" min="1" style="1" width="17.4615384615385"/>
    <col collapsed="false" hidden="false" max="2" min="2" style="0" width="51.246963562753"/>
    <col collapsed="false" hidden="false" max="3" min="3" style="0" width="39.663967611336"/>
    <col collapsed="false" hidden="false" max="4" min="4" style="2" width="25.3643724696356"/>
    <col collapsed="false" hidden="false" max="5" min="5" style="0" width="15.4817813765182"/>
    <col collapsed="false" hidden="false" max="6" min="6" style="0" width="18.080971659919"/>
    <col collapsed="false" hidden="false" max="7" min="7" style="2" width="30.6801619433198"/>
    <col collapsed="false" hidden="false" max="8" min="8" style="0" width="8.63967611336032"/>
    <col collapsed="false" hidden="false" max="9" min="9" style="0" width="17.0121457489879"/>
    <col collapsed="false" hidden="false" max="10" min="10" style="0" width="8.63967611336032"/>
    <col collapsed="false" hidden="false" max="11" min="11" style="0" width="12.5991902834008"/>
    <col collapsed="false" hidden="false" max="12" min="12" style="0" width="13.0526315789474"/>
    <col collapsed="false" hidden="false" max="13" min="13" style="0" width="12.9392712550607"/>
    <col collapsed="false" hidden="false" max="14" min="14" style="0" width="10.17004048583"/>
    <col collapsed="false" hidden="false" max="15" min="15" style="3" width="20.004048582996"/>
    <col collapsed="false" hidden="false" max="16" min="16" style="2" width="21.0728744939271"/>
    <col collapsed="false" hidden="false" max="17" min="17" style="0" width="27.8502024291498"/>
    <col collapsed="false" hidden="false" max="18" min="18" style="3" width="19.8866396761134"/>
    <col collapsed="false" hidden="false" max="19" min="19" style="4" width="17.0121457489879"/>
    <col collapsed="false" hidden="false" max="20" min="20" style="2" width="23.8461538461538"/>
    <col collapsed="false" hidden="false" max="21" min="21" style="5" width="23.8461538461538"/>
    <col collapsed="false" hidden="false" max="22" min="22" style="2" width="30.0566801619433"/>
    <col collapsed="false" hidden="false" max="23" min="23" style="2" width="30.6801619433198"/>
    <col collapsed="false" hidden="false" max="24" min="24" style="2" width="21.0728744939271"/>
    <col collapsed="false" hidden="false" max="25" min="25" style="0" width="20.6801619433198"/>
    <col collapsed="false" hidden="false" max="26" min="26" style="5" width="20.6801619433198"/>
    <col collapsed="false" hidden="false" max="28" min="27" style="2" width="18.8178137651822"/>
    <col collapsed="false" hidden="false" max="29" min="29" style="0" width="21.0728744939271"/>
    <col collapsed="false" hidden="false" max="30" min="30" style="0" width="18.8178137651822"/>
    <col collapsed="false" hidden="false" max="31" min="31" style="5" width="18.8178137651822"/>
    <col collapsed="false" hidden="false" max="33" min="32" style="2" width="18.8178137651822"/>
    <col collapsed="false" hidden="false" max="34" min="34" style="0" width="21.0728744939271"/>
    <col collapsed="false" hidden="false" max="35" min="35" style="0" width="18.8178137651822"/>
    <col collapsed="false" hidden="false" max="36" min="36" style="5" width="18.8178137651822"/>
    <col collapsed="false" hidden="false" max="38" min="37" style="2" width="18.8178137651822"/>
    <col collapsed="false" hidden="false" max="39" min="39" style="2" width="21.0728744939271"/>
    <col collapsed="false" hidden="false" max="40" min="40" style="0" width="18.2550607287449"/>
    <col collapsed="false" hidden="false" max="41" min="41" style="5" width="18.2550607287449"/>
    <col collapsed="false" hidden="false" max="43" min="42" style="2" width="18.8178137651822"/>
    <col collapsed="false" hidden="false" max="44" min="44" style="2" width="21.0728744939271"/>
    <col collapsed="false" hidden="false" max="45" min="45" style="0" width="18.2550607287449"/>
    <col collapsed="false" hidden="false" max="46" min="46" style="5" width="18.2550607287449"/>
    <col collapsed="false" hidden="false" max="48" min="47" style="2" width="18.8178137651822"/>
    <col collapsed="false" hidden="false" max="49" min="49" style="6" width="84.0728744939271"/>
    <col collapsed="false" hidden="false" max="50" min="50" style="6" width="80.4048582995952"/>
    <col collapsed="false" hidden="false" max="51" min="51" style="6" width="77.6882591093117"/>
    <col collapsed="false" hidden="false" max="52" min="52" style="6" width="176.910931174089"/>
    <col collapsed="false" hidden="false" max="53" min="53" style="6" width="93.6801619433198"/>
    <col collapsed="false" hidden="false" max="1025" min="54" style="0" width="10.9028340080972"/>
  </cols>
  <sheetData>
    <row r="1" s="8" customFormat="true" ht="15" hidden="false" customHeight="false" outlineLevel="0" collapsed="false">
      <c r="A1" s="7"/>
      <c r="D1" s="9" t="s">
        <v>0</v>
      </c>
      <c r="E1" s="9"/>
      <c r="F1" s="9"/>
      <c r="G1" s="9"/>
      <c r="H1" s="9"/>
      <c r="I1" s="9"/>
      <c r="J1" s="9"/>
      <c r="K1" s="9"/>
      <c r="L1" s="9"/>
      <c r="M1" s="9"/>
      <c r="N1" s="9"/>
      <c r="O1" s="3"/>
      <c r="P1" s="9"/>
      <c r="Q1" s="9"/>
      <c r="R1" s="3"/>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10"/>
    </row>
    <row r="2" s="12" customFormat="true" ht="120" hidden="false" customHeight="true" outlineLevel="0" collapsed="false">
      <c r="A2" s="11" t="s">
        <v>1</v>
      </c>
      <c r="B2" s="12" t="s">
        <v>2</v>
      </c>
      <c r="C2" s="12" t="s">
        <v>3</v>
      </c>
      <c r="D2" s="13" t="s">
        <v>4</v>
      </c>
      <c r="E2" s="12" t="s">
        <v>5</v>
      </c>
      <c r="F2" s="12" t="s">
        <v>6</v>
      </c>
      <c r="G2" s="13" t="s">
        <v>7</v>
      </c>
      <c r="H2" s="14" t="s">
        <v>8</v>
      </c>
      <c r="I2" s="14" t="s">
        <v>9</v>
      </c>
      <c r="J2" s="14" t="s">
        <v>10</v>
      </c>
      <c r="K2" s="14" t="s">
        <v>11</v>
      </c>
      <c r="L2" s="14" t="s">
        <v>12</v>
      </c>
      <c r="M2" s="14" t="s">
        <v>13</v>
      </c>
      <c r="N2" s="14" t="s">
        <v>14</v>
      </c>
      <c r="O2" s="15" t="s">
        <v>15</v>
      </c>
      <c r="P2" s="16" t="s">
        <v>16</v>
      </c>
      <c r="Q2" s="17" t="s">
        <v>17</v>
      </c>
      <c r="R2" s="15" t="s">
        <v>18</v>
      </c>
      <c r="S2" s="18" t="s">
        <v>19</v>
      </c>
      <c r="T2" s="13" t="s">
        <v>20</v>
      </c>
      <c r="U2" s="19" t="s">
        <v>21</v>
      </c>
      <c r="V2" s="16" t="s">
        <v>22</v>
      </c>
      <c r="W2" s="16" t="s">
        <v>23</v>
      </c>
      <c r="X2" s="16" t="s">
        <v>24</v>
      </c>
      <c r="Y2" s="17" t="s">
        <v>25</v>
      </c>
      <c r="Z2" s="19" t="s">
        <v>26</v>
      </c>
      <c r="AA2" s="16" t="s">
        <v>27</v>
      </c>
      <c r="AB2" s="16" t="s">
        <v>28</v>
      </c>
      <c r="AC2" s="16" t="s">
        <v>29</v>
      </c>
      <c r="AD2" s="17" t="s">
        <v>30</v>
      </c>
      <c r="AE2" s="19" t="s">
        <v>31</v>
      </c>
      <c r="AF2" s="16" t="s">
        <v>32</v>
      </c>
      <c r="AG2" s="16" t="s">
        <v>33</v>
      </c>
      <c r="AH2" s="16" t="s">
        <v>34</v>
      </c>
      <c r="AI2" s="17" t="s">
        <v>35</v>
      </c>
      <c r="AJ2" s="19" t="s">
        <v>36</v>
      </c>
      <c r="AK2" s="16" t="s">
        <v>37</v>
      </c>
      <c r="AL2" s="16" t="s">
        <v>38</v>
      </c>
      <c r="AM2" s="16" t="s">
        <v>39</v>
      </c>
      <c r="AN2" s="17" t="s">
        <v>40</v>
      </c>
      <c r="AO2" s="19" t="s">
        <v>41</v>
      </c>
      <c r="AP2" s="16" t="s">
        <v>42</v>
      </c>
      <c r="AQ2" s="16" t="s">
        <v>43</v>
      </c>
      <c r="AR2" s="16" t="s">
        <v>44</v>
      </c>
      <c r="AS2" s="17" t="s">
        <v>45</v>
      </c>
      <c r="AT2" s="19" t="s">
        <v>46</v>
      </c>
      <c r="AU2" s="16" t="s">
        <v>47</v>
      </c>
      <c r="AV2" s="16" t="s">
        <v>48</v>
      </c>
      <c r="AW2" s="20" t="s">
        <v>49</v>
      </c>
      <c r="AX2" s="20" t="s">
        <v>50</v>
      </c>
      <c r="AY2" s="20" t="s">
        <v>51</v>
      </c>
      <c r="AZ2" s="20"/>
      <c r="BA2" s="20" t="s">
        <v>52</v>
      </c>
    </row>
    <row r="3" customFormat="false" ht="15" hidden="false" customHeight="false" outlineLevel="0" collapsed="false">
      <c r="A3" s="21" t="n">
        <v>19</v>
      </c>
      <c r="B3" s="0" t="s">
        <v>53</v>
      </c>
      <c r="C3" s="0" t="s">
        <v>54</v>
      </c>
      <c r="D3" s="2" t="n">
        <f aca="false">A3</f>
        <v>19</v>
      </c>
      <c r="G3" s="22" t="s">
        <v>55</v>
      </c>
      <c r="I3" s="0" t="s">
        <v>56</v>
      </c>
      <c r="J3" s="0" t="s">
        <v>56</v>
      </c>
      <c r="K3" s="0" t="n">
        <v>-1</v>
      </c>
      <c r="L3" s="0" t="n">
        <v>-1</v>
      </c>
      <c r="M3" s="0" t="n">
        <v>-1</v>
      </c>
      <c r="N3" s="0" t="n">
        <v>0</v>
      </c>
      <c r="O3" s="3" t="s">
        <v>57</v>
      </c>
      <c r="P3" s="2" t="n">
        <f aca="false">IF(AND(G3&lt;&gt;"LIBSETS_SETTYPE_BATTLEGROUND",G3&lt;&gt;"LIBSETS_SETTYPE_SPECIAL",G3&lt;&gt;"LIBSETS_SETTYPE_MYTHIC"), IF(Q3&lt;&gt;"",VLOOKUP(Q3,'ESO zone constants'!$D$2:$H$4950,5,0),""),"")</f>
        <v>31</v>
      </c>
      <c r="Q3" s="0" t="str">
        <f aca="false">IF(OR(K3="",K3&lt;=0,ISERROR(K3)),IF(AND(O3&lt;&gt;"",NOT(ISERROR(O3))),O3, ""),VLOOKUP(K3,'ESO wayshrine node constants'!$A$3:$D$10003,4,0))</f>
        <v>Selene's Web</v>
      </c>
      <c r="R3" s="0"/>
      <c r="S3" s="4" t="str">
        <f aca="false">IF(AND(R3&lt;&gt;"",NOT(ISERROR(R3))),R3,IF(P3&lt;&gt;"",IF(NOT(ISERROR(VLOOKUP(P3,'ESO Dungeon constants'!$D$3:$H$9999,5,0))),VLOOKUP(P3,'ESO Dungeon constants'!$D$3:$I$9999,6,0),VLOOKUP(P3,'ESO zone constants'!$H$2:$K$9984,4,0)),""))</f>
        <v>DLC_BASE_GAME</v>
      </c>
      <c r="T3" s="2" t="str">
        <f aca="false">IF(S3&lt;&gt;"",VLOOKUP(S3,'LibSets constants'!$B$4:$C$1000,2,0),"")</f>
        <v>Included in base game</v>
      </c>
      <c r="U3" s="0"/>
      <c r="V3" s="23" t="str">
        <f aca="false">IF(U3&lt;&gt;"",IF(U3&lt;&gt;"LIBSETS_DROP_MECHANIC_MONSTER_NAME",VLOOKUP(U3,'LibSets constants'!$I$4:$L$1000,3,0),""),"")</f>
        <v/>
      </c>
      <c r="W3" s="23" t="str">
        <f aca="false">IF(U3&lt;&gt;"",IF(U3&lt;&gt;"LIBSETS_DROP_MECHANIC_MONSTER_NAME",VLOOKUP(U3,'LibSets constants'!$I$4:$L$1000,4,0),""),"")</f>
        <v/>
      </c>
      <c r="X3" s="2" t="str">
        <f aca="false">IF(G3&lt;&gt;"LIBSETS_SETTYPE_BATTLEGROUND",IF(G3&lt;&gt;"LIBSETS_SETTYPE_SPECIAL",IF(Y3&lt;&gt;"",VLOOKUP(Y3,'ESO zone constants'!$D$2:$H$4950,5,0),""),""),"")</f>
        <v/>
      </c>
      <c r="Z3" s="24"/>
      <c r="AA3" s="23" t="str">
        <f aca="false">IF(Z3&lt;&gt;"",IF(Z3&lt;&gt;"LIBSETS_DROP_MECHANIC_MONSTER_NAME",VLOOKUP(Z3,'LibSets constants'!$I$4:$L$1000,3,0),""),"")</f>
        <v/>
      </c>
      <c r="AB3" s="23" t="str">
        <f aca="false">IF(Z3&lt;&gt;"",IF(Z3&lt;&gt;"LIBSETS_DROP_MECHANIC_MONSTER_NAME",VLOOKUP(Z3,'LibSets constants'!$I$4:$L$1000,4,0),""),"")</f>
        <v/>
      </c>
      <c r="AC3" s="2" t="str">
        <f aca="false">IF(G3&lt;&gt;"LIBSETS_SETTYPE_BATTLEGROUND",IF(G3&lt;&gt;"LIBSETS_SETTYPE_SPECIAL",IF(AD3&lt;&gt;"",VLOOKUP(AD3,'ESO zone constants'!$D$2:$H$4950,5,0),""),""),"")</f>
        <v/>
      </c>
      <c r="AE3" s="24"/>
      <c r="AF3" s="23" t="str">
        <f aca="false">IF(AE3&lt;&gt;"",IF(AE3&lt;&gt;"LIBSETS_DROP_MECHANIC_MONSTER_NAME",VLOOKUP(AE3,'LibSets constants'!$I$4:$L$1000,3,0),""),"")</f>
        <v/>
      </c>
      <c r="AG3" s="23" t="str">
        <f aca="false">IF(AE3&lt;&gt;"",IF(AE3&lt;&gt;"LIBSETS_DROP_MECHANIC_MONSTER_NAME",VLOOKUP(AE3,'LibSets constants'!$I$4:$L$1000,4,0),""),"")</f>
        <v/>
      </c>
      <c r="AH3" s="2" t="str">
        <f aca="false">IF(G3&lt;&gt;"LIBSETS_SETTYPE_BATTLEGROUND",IF(G3&lt;&gt;"LIBSETS_SETTYPE_SPECIAL",IF(AI3&lt;&gt;"",VLOOKUP(AI3,'ESO zone constants'!$D$2:$H$4950,5,0),""),""),"")</f>
        <v/>
      </c>
      <c r="AJ3" s="24"/>
      <c r="AK3" s="23" t="str">
        <f aca="false">IF(AJ3&lt;&gt;"",IF(AJ3&lt;&gt;"LIBSETS_DROP_MECHANIC_MONSTER_NAME",VLOOKUP(AJ3,'LibSets constants'!$I$4:$L$1000,3,0),""),"")</f>
        <v/>
      </c>
      <c r="AL3" s="23" t="str">
        <f aca="false">IF(AJ3&lt;&gt;"",IF(AJ3&lt;&gt;"LIBSETS_DROP_MECHANIC_MONSTER_NAME",VLOOKUP(AJ3,'LibSets constants'!$I$4:$L$1000,4,0),""),"")</f>
        <v/>
      </c>
      <c r="AM3" s="2" t="str">
        <f aca="false">IF(G3&lt;&gt;"LIBSETS_SETTYPE_BATTLEGROUND",IF(G3&lt;&gt;"LIBSETS_SETTYPE_SPECIAL",IF(AN3&lt;&gt;"",VLOOKUP(AN3,'ESO zone constants'!$D$2:$H$4950,5,0),""),""),"")</f>
        <v/>
      </c>
      <c r="AO3" s="24"/>
      <c r="AP3" s="23" t="str">
        <f aca="false">IF(AO3&lt;&gt;"",IF(AO3&lt;&gt;"LIBSETS_DROP_MECHANIC_MONSTER_NAME",VLOOKUP(AO3,'LibSets constants'!$I$4:$L$1000,3,0),""),"")</f>
        <v/>
      </c>
      <c r="AQ3" s="23" t="str">
        <f aca="false">IF(AO3&lt;&gt;"",IF(AO3&lt;&gt;"LIBSETS_DROP_MECHANIC_MONSTER_NAME",VLOOKUP(AO3,'LibSets constants'!$I$4:$L$1000,4,0),""),"")</f>
        <v/>
      </c>
      <c r="AR3" s="2" t="str">
        <f aca="false">IF(G3&lt;&gt;"LIBSETS_SETTYPE_BATTLEGROUND",IF(G3&lt;&gt;"LIBSETS_SETTYPE_SPECIAL",IF(AS3&lt;&gt;"",VLOOKUP(AS3,'ESO zone constants'!$D$2:$H$4950,5,0),""),""),"")</f>
        <v/>
      </c>
      <c r="AT3" s="24"/>
      <c r="AU3" s="23" t="str">
        <f aca="false">IF(AT3&lt;&gt;"",IF(AT3&lt;&gt;"LIBSETS_DROP_MECHANIC_MONSTER_NAME",VLOOKUP(AT3,'LibSets constants'!$I$4:$L$1000,3,0),""),"")</f>
        <v/>
      </c>
      <c r="AV3" s="23" t="str">
        <f aca="false">IF(AT3&lt;&gt;"",IF(AT3&lt;&gt;"LIBSETS_DROP_MECHANIC_MONSTER_NAME",VLOOKUP(AT3,'LibSets constants'!$I$4:$L$1000,4,0),""),"")</f>
        <v/>
      </c>
      <c r="AW3" s="6" t="str">
        <f aca="false">IF(A3="???","--","")&amp;IF(F3&lt;&gt;"Not in the game (anymore)",IF(A3&lt;&gt;"",CONCATENATE("[",A3,"] = {wayshrines={")&amp;IF(K3&lt;&gt;"",CONCATENATE(K3,","),"")&amp;IF(L3&lt;&gt;"",CONCATENATE(L3,","),"")&amp;IF(M3&lt;&gt;"",CONCATENATE(M3,","),"")&amp;CONCATENATE("}")&amp;IF(VALUE(N3)&gt;0,CONCATENATE(", traitsNeeded=",N3),"")&amp;CONCATENATE(", dlcId=",IF(S3&lt;&gt;"",S3,"DLC_BASE_GAME")),""),"")</f>
        <v>[19] = {wayshrines={-1,-1,-1,}, dlcId=DLC_BASE_GAME</v>
      </c>
      <c r="AX3" s="6" t="str">
        <f aca="false">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6" t="str">
        <f aca="false">IF(F3&lt;&gt;"Not in the game (anymore)",IF(A3&lt;&gt;"",", setType="&amp;G3,"")&amp;IF(J3="true",", multiTrialSet=true",""),"")</f>
        <v>, setType=LIBSETS_SETTYPE_DUNGEON</v>
      </c>
      <c r="AZ3" s="6" t="str">
        <f aca="false">IF(F3&lt;&gt;"Not in the game (anymore)",IF(U3&lt;&gt;"",", dropMechanic={"&amp;U3&amp;IF(Z3&lt;&gt;"",","&amp;Z3,"")&amp;IF(AE3&lt;&gt;"",","&amp;AE3,"")&amp;IF(AJ3&lt;&gt;"",","&amp;AJ3,"")&amp;IF(AO3&lt;&gt;"",","&amp;AO3,"")&amp;IF(AT3&lt;&gt;"",","&amp;AT3,"")&amp;"}"&amp;IF(U3="LIBSETS_DROP_MECHANIC_MONSTER_NAME",", dropMechanicNames={" &amp; IF(V3&lt;&gt;"","['en']='"&amp;V3&amp;"'","") &amp; IF(W3&lt;&gt;"",", ['de']='" &amp; W3&amp;"'","") &amp; "}",""),"")&amp;"},","")</f>
        <v>},</v>
      </c>
      <c r="BA3" s="6" t="str">
        <f aca="false">IF(F3&lt;&gt;"Not in the game (anymore)",IF(C3&lt;&gt;"",CONCATENATE(" --",C3," / ",B3,"   [",IF(Q3&lt;&gt;"",Q3,""),IF(Y3&lt;&gt;"",", "&amp;Y3,""),IF(AD3&lt;&gt;"",", "&amp;AD3,""),IF(AI3&lt;&gt;"",", "&amp;AI3,""),IF(AN3&lt;&gt;"",", "&amp;AN3,""),IF(AS3&lt;&gt;"",", "&amp;AS3,""),"]")),"")</f>
        <v> --Vestments of the Warlock / Gewänder des Hexers   [Selene's Web]</v>
      </c>
    </row>
    <row r="4" customFormat="false" ht="15" hidden="false" customHeight="false" outlineLevel="0" collapsed="false">
      <c r="A4" s="21" t="n">
        <v>20</v>
      </c>
      <c r="B4" s="0" t="s">
        <v>58</v>
      </c>
      <c r="C4" s="0" t="s">
        <v>59</v>
      </c>
      <c r="D4" s="2" t="n">
        <f aca="false">A4</f>
        <v>20</v>
      </c>
      <c r="G4" s="22" t="s">
        <v>60</v>
      </c>
      <c r="I4" s="0" t="s">
        <v>56</v>
      </c>
      <c r="J4" s="0" t="s">
        <v>56</v>
      </c>
      <c r="K4" s="0" t="n">
        <v>-1</v>
      </c>
      <c r="L4" s="0" t="n">
        <v>-1</v>
      </c>
      <c r="M4" s="0" t="n">
        <v>-1</v>
      </c>
      <c r="N4" s="0" t="n">
        <v>0</v>
      </c>
      <c r="O4" s="3" t="s">
        <v>61</v>
      </c>
      <c r="P4" s="2" t="n">
        <f aca="false">IF(AND(G4&lt;&gt;"LIBSETS_SETTYPE_BATTLEGROUND",G4&lt;&gt;"LIBSETS_SETTYPE_SPECIAL",G4&lt;&gt;"LIBSETS_SETTYPE_MYTHIC"), IF(Q4&lt;&gt;"",VLOOKUP(Q4,'ESO zone constants'!$D$2:$H$4950,5,0),""),"")</f>
        <v>103</v>
      </c>
      <c r="Q4" s="0" t="str">
        <f aca="false">IF(OR(K4="",K4&lt;=0,ISERROR(K4)),IF(AND(O4&lt;&gt;"",NOT(ISERROR(O4))),O4, ""),VLOOKUP(K4,'ESO wayshrine node constants'!$A$3:$D$10003,4,0))</f>
        <v>The Rift</v>
      </c>
      <c r="R4" s="0"/>
      <c r="S4" s="4" t="str">
        <f aca="false">IF(AND(R4&lt;&gt;"",NOT(ISERROR(R4))),R4,IF(P4&lt;&gt;"",IF(NOT(ISERROR(VLOOKUP(P4,'ESO Dungeon constants'!$D$3:$H$9999,5,0))),VLOOKUP(P4,'ESO Dungeon constants'!$D$3:$I$9999,6,0),VLOOKUP(P4,'ESO zone constants'!$H$2:$K$9984,4,0)),""))</f>
        <v>DLC_BASE_GAME</v>
      </c>
      <c r="T4" s="2" t="str">
        <f aca="false">IF(S4&lt;&gt;"",VLOOKUP(S4,'LibSets constants'!$B$4:$C$1000,2,0),"")</f>
        <v>Included in base game</v>
      </c>
      <c r="U4" s="5" t="s">
        <v>62</v>
      </c>
      <c r="V4" s="23" t="str">
        <f aca="false">IF(U4&lt;&gt;"",IF(U4&lt;&gt;"LIBSETS_DROP_MECHANIC_MONSTER_NAME",VLOOKUP(U4,'LibSets constants'!$I$4:$L$1000,3,0),""),"")</f>
        <v>Delve bosses have a chance to drop a waist or feet.</v>
      </c>
      <c r="W4" s="23" t="str">
        <f aca="false">IF(U4&lt;&gt;"",IF(U4&lt;&gt;"LIBSETS_DROP_MECHANIC_MONSTER_NAME",VLOOKUP(U4,'LibSets constants'!$I$4:$L$1000,4,0),""),"")</f>
        <v>Bosse in Gewölben haben die Chance, eine Taille oder Füße fallen zu lassen.</v>
      </c>
      <c r="X4" s="2" t="str">
        <f aca="false">IF(G4&lt;&gt;"LIBSETS_SETTYPE_BATTLEGROUND",IF(G4&lt;&gt;"LIBSETS_SETTYPE_SPECIAL",IF(Y4&lt;&gt;"",VLOOKUP(Y4,'ESO zone constants'!$D$2:$H$4950,5,0),""),""),"")</f>
        <v/>
      </c>
      <c r="Z4" s="24" t="s">
        <v>63</v>
      </c>
      <c r="AA4" s="23" t="str">
        <f aca="false">IF(Z4&lt;&gt;"",IF(Z4&lt;&gt;"LIBSETS_DROP_MECHANIC_MONSTER_NAME",VLOOKUP(Z4,'LibSets constants'!$I$4:$L$1000,3,0),""),"")</f>
        <v>Overland group bosses have a 100% chance to drop head, chest, legs, or weapon.</v>
      </c>
      <c r="AB4" s="23" t="str">
        <f aca="false">IF(Z4&lt;&gt;"",IF(Z4&lt;&gt;"LIBSETS_DROP_MECHANIC_MONSTER_NAME",VLOOKUP(Z4,'LibSets constants'!$I$4:$L$1000,4,0),""),"")</f>
        <v>Überland Gruppenbosse haben eine Chance von 100%, Kopf, Brust, Beine oder Waffen fallen zu lassen.</v>
      </c>
      <c r="AC4" s="2" t="str">
        <f aca="false">IF(G4&lt;&gt;"LIBSETS_SETTYPE_BATTLEGROUND",IF(G4&lt;&gt;"LIBSETS_SETTYPE_SPECIAL",IF(AD4&lt;&gt;"",VLOOKUP(AD4,'ESO zone constants'!$D$2:$H$4950,5,0),""),""),"")</f>
        <v/>
      </c>
      <c r="AE4" s="24" t="s">
        <v>64</v>
      </c>
      <c r="AF4" s="23" t="str">
        <f aca="false">IF(AE4&lt;&gt;"",IF(AE4&lt;&gt;"LIBSETS_DROP_MECHANIC_MONSTER_NAME",VLOOKUP(AE4,'LibSets constants'!$I$4:$L$1000,3,0),""),"")</f>
        <v>Public dungeon bosses have a chance to drop a shoulder, hand, or weapon.</v>
      </c>
      <c r="AG4" s="23" t="str">
        <f aca="false">IF(AE4&lt;&gt;"",IF(AE4&lt;&gt;"LIBSETS_DROP_MECHANIC_MONSTER_NAME",VLOOKUP(AE4,'LibSets constants'!$I$4:$L$1000,4,0),""),"")</f>
        <v>Öffentliche Dungeon-Bosse haben die Möglichkeit, eine Schulter, Handschuhe oder eine Waffe fallen zu lassen.</v>
      </c>
      <c r="AH4" s="2" t="str">
        <f aca="false">IF(G4&lt;&gt;"LIBSETS_SETTYPE_BATTLEGROUND",IF(G4&lt;&gt;"LIBSETS_SETTYPE_SPECIAL",IF(AI4&lt;&gt;"",VLOOKUP(AI4,'ESO zone constants'!$D$2:$H$4950,5,0),""),""),"")</f>
        <v/>
      </c>
      <c r="AJ4" s="24" t="s">
        <v>65</v>
      </c>
      <c r="AK4" s="23" t="str">
        <f aca="false">IF(AJ4&lt;&gt;"",IF(AJ4&lt;&gt;"LIBSETS_DROP_MECHANIC_MONSTER_NAME",VLOOKUP(AJ4,'LibSets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23" t="str">
        <f aca="false">IF(AJ4&lt;&gt;"",IF(AJ4&lt;&gt;"LIBSETS_DROP_MECHANIC_MONSTER_NAME",VLOOKUP(AJ4,'LibSets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2" t="str">
        <f aca="false">IF(G4&lt;&gt;"LIBSETS_SETTYPE_BATTLEGROUND",IF(G4&lt;&gt;"LIBSETS_SETTYPE_SPECIAL",IF(AN4&lt;&gt;"",VLOOKUP(AN4,'ESO zone constants'!$D$2:$H$4950,5,0),""),""),"")</f>
        <v/>
      </c>
      <c r="AO4" s="24"/>
      <c r="AP4" s="23" t="str">
        <f aca="false">IF(AO4&lt;&gt;"",IF(AO4&lt;&gt;"LIBSETS_DROP_MECHANIC_MONSTER_NAME",VLOOKUP(AO4,'LibSets constants'!$I$4:$L$1000,3,0),""),"")</f>
        <v/>
      </c>
      <c r="AQ4" s="23" t="str">
        <f aca="false">IF(AO4&lt;&gt;"",IF(AO4&lt;&gt;"LIBSETS_DROP_MECHANIC_MONSTER_NAME",VLOOKUP(AO4,'LibSets constants'!$I$4:$L$1000,4,0),""),"")</f>
        <v/>
      </c>
      <c r="AR4" s="2" t="str">
        <f aca="false">IF(G4&lt;&gt;"LIBSETS_SETTYPE_BATTLEGROUND",IF(G4&lt;&gt;"LIBSETS_SETTYPE_SPECIAL",IF(AS4&lt;&gt;"",VLOOKUP(AS4,'ESO zone constants'!$D$2:$H$4950,5,0),""),""),"")</f>
        <v/>
      </c>
      <c r="AT4" s="24"/>
      <c r="AU4" s="23" t="str">
        <f aca="false">IF(AT4&lt;&gt;"",IF(AT4&lt;&gt;"LIBSETS_DROP_MECHANIC_MONSTER_NAME",VLOOKUP(AT4,'LibSets constants'!$I$4:$L$1000,3,0),""),"")</f>
        <v/>
      </c>
      <c r="AV4" s="23" t="str">
        <f aca="false">IF(AT4&lt;&gt;"",IF(AT4&lt;&gt;"LIBSETS_DROP_MECHANIC_MONSTER_NAME",VLOOKUP(AT4,'LibSets constants'!$I$4:$L$1000,4,0),""),"")</f>
        <v/>
      </c>
      <c r="AW4" s="6" t="str">
        <f aca="false">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X4" s="6" t="str">
        <f aca="false">IF(F4&lt;&gt;"Not in the game (anymore)",IF(A4&lt;&gt;"",IF(P4&lt;&gt;"",CONCATENATE(", zoneIds={",P4),"")&amp;IF(X4&lt;&gt;"",CONCATENATE(",",X4),"")&amp;IF(AC4&lt;&gt;"",CONCATENATE(",",AC4),"")&amp;IF(AH4&lt;&gt;"",CONCATENATE(",",AH4),"")&amp;IF(AM4&lt;&gt;"",CONCATENATE(",",AM4),"")&amp;IF(AR4&lt;&gt;"",CONCATENATE(",",AR4),"")&amp;IF(P4&lt;&gt;"",CONCATENATE("}",""),"")&amp;IF(OR(I4="true",I4="false",I4&lt;&gt;""), CONCATENATE(", veteran=", I4), ""),""),"")</f>
        <v>, zoneIds={103}, veteran=false</v>
      </c>
      <c r="AY4" s="6" t="str">
        <f aca="false">IF(F4&lt;&gt;"Not in the game (anymore)",IF(A4&lt;&gt;"",", setType="&amp;G4,"")&amp;IF(J4="true",", multiTrialSet=true",""),"")</f>
        <v>, setType=LIBSETS_SETTYPE_OVERLAND</v>
      </c>
      <c r="AZ4" s="6" t="str">
        <f aca="false">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A4" s="6" t="str">
        <f aca="false">IF(F4&lt;&gt;"Not in the game (anymore)",IF(C4&lt;&gt;"",CONCATENATE(" --",C4," / ",B4,"   [",IF(Q4&lt;&gt;"",Q4,""),IF(Y4&lt;&gt;"",", "&amp;Y4,""),IF(AD4&lt;&gt;"",", "&amp;AD4,""),IF(AI4&lt;&gt;"",", "&amp;AI4,""),IF(AN4&lt;&gt;"",", "&amp;AN4,""),IF(AS4&lt;&gt;"",", "&amp;AS4,""),"]")),"")</f>
        <v> --Witchman Armor / Hexenwerk   [The Rift]</v>
      </c>
    </row>
    <row r="5" customFormat="false" ht="15" hidden="false" customHeight="false" outlineLevel="0" collapsed="false">
      <c r="A5" s="21" t="n">
        <v>21</v>
      </c>
      <c r="B5" s="0" t="s">
        <v>66</v>
      </c>
      <c r="C5" s="0" t="s">
        <v>67</v>
      </c>
      <c r="D5" s="2" t="n">
        <f aca="false">A5</f>
        <v>21</v>
      </c>
      <c r="G5" s="22" t="s">
        <v>60</v>
      </c>
      <c r="I5" s="0" t="s">
        <v>56</v>
      </c>
      <c r="J5" s="0" t="s">
        <v>56</v>
      </c>
      <c r="K5" s="0" t="n">
        <v>-1</v>
      </c>
      <c r="L5" s="0" t="n">
        <v>-1</v>
      </c>
      <c r="M5" s="0" t="n">
        <v>-1</v>
      </c>
      <c r="N5" s="0" t="n">
        <v>0</v>
      </c>
      <c r="O5" s="3" t="s">
        <v>68</v>
      </c>
      <c r="P5" s="2" t="n">
        <f aca="false">IF(AND(G5&lt;&gt;"LIBSETS_SETTYPE_BATTLEGROUND",G5&lt;&gt;"LIBSETS_SETTYPE_SPECIAL",G5&lt;&gt;"LIBSETS_SETTYPE_MYTHIC"), IF(Q5&lt;&gt;"",VLOOKUP(Q5,'ESO zone constants'!$D$2:$H$4950,5,0),""),"")</f>
        <v>101</v>
      </c>
      <c r="Q5" s="0" t="str">
        <f aca="false">IF(OR(K5="",K5&lt;=0,ISERROR(K5)),IF(AND(O5&lt;&gt;"",NOT(ISERROR(O5))),O5, ""),VLOOKUP(K5,'ESO wayshrine node constants'!$A$3:$D$10003,4,0))</f>
        <v>Eastmarch</v>
      </c>
      <c r="R5" s="0"/>
      <c r="S5" s="4" t="str">
        <f aca="false">IF(AND(R5&lt;&gt;"",NOT(ISERROR(R5))),R5,IF(P5&lt;&gt;"",IF(NOT(ISERROR(VLOOKUP(P5,'ESO Dungeon constants'!$D$3:$H$9999,5,0))),VLOOKUP(P5,'ESO Dungeon constants'!$D$3:$I$9999,6,0),VLOOKUP(P5,'ESO zone constants'!$H$2:$K$9984,4,0)),""))</f>
        <v>DLC_BASE_GAME</v>
      </c>
      <c r="T5" s="2" t="str">
        <f aca="false">IF(S5&lt;&gt;"",VLOOKUP(S5,'LibSets constants'!$B$4:$C$1000,2,0),"")</f>
        <v>Included in base game</v>
      </c>
      <c r="U5" s="5" t="s">
        <v>62</v>
      </c>
      <c r="V5" s="2" t="str">
        <f aca="false">IF(U5&lt;&gt;"",IF(U5&lt;&gt;"LIBSETS_DROP_MECHANIC_MONSTER_NAME",VLOOKUP(U5,'LibSets constants'!$I$4:$L$1000,3,0),""),"")</f>
        <v>Delve bosses have a chance to drop a waist or feet.</v>
      </c>
      <c r="W5" s="2" t="str">
        <f aca="false">IF(U5&lt;&gt;"",IF(U5&lt;&gt;"LIBSETS_DROP_MECHANIC_MONSTER_NAME",VLOOKUP(U5,'LibSets constants'!$I$4:$L$1000,4,0),""),"")</f>
        <v>Bosse in Gewölben haben die Chance, eine Taille oder Füße fallen zu lassen.</v>
      </c>
      <c r="X5" s="2" t="str">
        <f aca="false">IF(G5&lt;&gt;"LIBSETS_SETTYPE_BATTLEGROUND",IF(G5&lt;&gt;"LIBSETS_SETTYPE_SPECIAL",IF(Y5&lt;&gt;"",VLOOKUP(Y5,'ESO zone constants'!$D$2:$H$4950,5,0),""),""),"")</f>
        <v/>
      </c>
      <c r="Z5" s="5" t="s">
        <v>63</v>
      </c>
      <c r="AA5" s="2" t="str">
        <f aca="false">IF(Z5&lt;&gt;"",IF(Z5&lt;&gt;"LIBSETS_DROP_MECHANIC_MONSTER_NAME",VLOOKUP(Z5,'LibSets constants'!$I$4:$L$1000,3,0),""),"")</f>
        <v>Overland group bosses have a 100% chance to drop head, chest, legs, or weapon.</v>
      </c>
      <c r="AB5" s="2" t="str">
        <f aca="false">IF(Z5&lt;&gt;"",IF(Z5&lt;&gt;"LIBSETS_DROP_MECHANIC_MONSTER_NAME",VLOOKUP(Z5,'LibSets constants'!$I$4:$L$1000,4,0),""),"")</f>
        <v>Überland Gruppenbosse haben eine Chance von 100%, Kopf, Brust, Beine oder Waffen fallen zu lassen.</v>
      </c>
      <c r="AC5" s="2" t="str">
        <f aca="false">IF(G5&lt;&gt;"LIBSETS_SETTYPE_BATTLEGROUND",IF(G5&lt;&gt;"LIBSETS_SETTYPE_SPECIAL",IF(AD5&lt;&gt;"",VLOOKUP(AD5,'ESO zone constants'!$D$2:$H$4950,5,0),""),""),"")</f>
        <v/>
      </c>
      <c r="AE5" s="5" t="s">
        <v>64</v>
      </c>
      <c r="AF5" s="2" t="str">
        <f aca="false">IF(AE5&lt;&gt;"",IF(AE5&lt;&gt;"LIBSETS_DROP_MECHANIC_MONSTER_NAME",VLOOKUP(AE5,'LibSets constants'!$I$4:$L$1000,3,0),""),"")</f>
        <v>Public dungeon bosses have a chance to drop a shoulder, hand, or weapon.</v>
      </c>
      <c r="AG5" s="2" t="str">
        <f aca="false">IF(AE5&lt;&gt;"",IF(AE5&lt;&gt;"LIBSETS_DROP_MECHANIC_MONSTER_NAME",VLOOKUP(AE5,'LibSets constants'!$I$4:$L$1000,4,0),""),"")</f>
        <v>Öffentliche Dungeon-Bosse haben die Möglichkeit, eine Schulter, Handschuhe oder eine Waffe fallen zu lassen.</v>
      </c>
      <c r="AH5" s="2" t="str">
        <f aca="false">IF(G5&lt;&gt;"LIBSETS_SETTYPE_BATTLEGROUND",IF(G5&lt;&gt;"LIBSETS_SETTYPE_SPECIAL",IF(AI5&lt;&gt;"",VLOOKUP(AI5,'ESO zone constants'!$D$2:$H$4950,5,0),""),""),"")</f>
        <v/>
      </c>
      <c r="AJ5" s="5" t="s">
        <v>65</v>
      </c>
      <c r="AK5" s="2" t="str">
        <f aca="false">IF(AJ5&lt;&gt;"",IF(AJ5&lt;&gt;"LIBSETS_DROP_MECHANIC_MONSTER_NAME",VLOOKUP(AJ5,'LibSets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2" t="str">
        <f aca="false">IF(AJ5&lt;&gt;"",IF(AJ5&lt;&gt;"LIBSETS_DROP_MECHANIC_MONSTER_NAME",VLOOKUP(AJ5,'LibSets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2" t="str">
        <f aca="false">IF(G5&lt;&gt;"LIBSETS_SETTYPE_BATTLEGROUND",IF(G5&lt;&gt;"LIBSETS_SETTYPE_SPECIAL",IF(AN5&lt;&gt;"",VLOOKUP(AN5,'ESO zone constants'!$D$2:$H$4950,5,0),""),""),"")</f>
        <v/>
      </c>
      <c r="AO5" s="0"/>
      <c r="AP5" s="2" t="str">
        <f aca="false">IF(AO5&lt;&gt;"",IF(AO5&lt;&gt;"LIBSETS_DROP_MECHANIC_MONSTER_NAME",VLOOKUP(AO5,'LibSets constants'!$I$4:$L$1000,3,0),""),"")</f>
        <v/>
      </c>
      <c r="AQ5" s="2" t="str">
        <f aca="false">IF(AO5&lt;&gt;"",IF(AO5&lt;&gt;"LIBSETS_DROP_MECHANIC_MONSTER_NAME",VLOOKUP(AO5,'LibSets constants'!$I$4:$L$1000,4,0),""),"")</f>
        <v/>
      </c>
      <c r="AR5" s="2" t="str">
        <f aca="false">IF(G5&lt;&gt;"LIBSETS_SETTYPE_BATTLEGROUND",IF(G5&lt;&gt;"LIBSETS_SETTYPE_SPECIAL",IF(AS5&lt;&gt;"",VLOOKUP(AS5,'ESO zone constants'!$D$2:$H$4950,5,0),""),""),"")</f>
        <v/>
      </c>
      <c r="AT5" s="0"/>
      <c r="AU5" s="2" t="str">
        <f aca="false">IF(AT5&lt;&gt;"",IF(AT5&lt;&gt;"LIBSETS_DROP_MECHANIC_MONSTER_NAME",VLOOKUP(AT5,'LibSets constants'!$I$4:$L$1000,3,0),""),"")</f>
        <v/>
      </c>
      <c r="AV5" s="2" t="str">
        <f aca="false">IF(AT5&lt;&gt;"",IF(AT5&lt;&gt;"LIBSETS_DROP_MECHANIC_MONSTER_NAME",VLOOKUP(AT5,'LibSets constants'!$I$4:$L$1000,4,0),""),"")</f>
        <v/>
      </c>
      <c r="AW5" s="6" t="str">
        <f aca="false">IF(A5="???","--","")&amp;IF(F5&lt;&gt;"Not in the game (anymore)",IF(A5&lt;&gt;"",CONCATENATE("[",A5,"] = {wayshrines={")&amp;IF(K5&lt;&gt;"",CONCATENATE(K5,","),"")&amp;IF(L5&lt;&gt;"",CONCATENATE(L5,","),"")&amp;IF(M5&lt;&gt;"",CONCATENATE(M5,","),"")&amp;CONCATENATE("}")&amp;IF(VALUE(N5)&gt;0,CONCATENATE(", traitsNeeded=",N5),"")&amp;CONCATENATE(", dlcId=",IF(S5&lt;&gt;"",S5,"DLC_BASE_GAME")),""),"")</f>
        <v>[21] = {wayshrines={-1,-1,-1,}, dlcId=DLC_BASE_GAME</v>
      </c>
      <c r="AX5" s="6" t="str">
        <f aca="false">IF(F5&lt;&gt;"Not in the game (anymore)",IF(A5&lt;&gt;"",IF(P5&lt;&gt;"",CONCATENATE(", zoneIds={",P5),"")&amp;IF(X5&lt;&gt;"",CONCATENATE(",",X5),"")&amp;IF(AC5&lt;&gt;"",CONCATENATE(",",AC5),"")&amp;IF(AH5&lt;&gt;"",CONCATENATE(",",AH5),"")&amp;IF(AM5&lt;&gt;"",CONCATENATE(",",AM5),"")&amp;IF(AR5&lt;&gt;"",CONCATENATE(",",AR5),"")&amp;IF(P5&lt;&gt;"",CONCATENATE("}",""),"")&amp;IF(OR(I5="true",I5="false",I5&lt;&gt;""), CONCATENATE(", veteran=", I5), ""),""),"")</f>
        <v>, zoneIds={101}, veteran=false</v>
      </c>
      <c r="AY5" s="6" t="str">
        <f aca="false">IF(F5&lt;&gt;"Not in the game (anymore)",IF(A5&lt;&gt;"",", setType="&amp;G5,"")&amp;IF(J5="true",", multiTrialSet=true",""),"")</f>
        <v>, setType=LIBSETS_SETTYPE_OVERLAND</v>
      </c>
      <c r="AZ5" s="6" t="str">
        <f aca="false">IF(F5&lt;&gt;"Not in the game (anymore)",IF(U5&lt;&gt;"",", dropMechanic={"&amp;U5&amp;IF(Z5&lt;&gt;"",","&amp;Z5,"")&amp;IF(AE5&lt;&gt;"",","&amp;AE5,"")&amp;IF(AJ5&lt;&gt;"",","&amp;AJ5,"")&amp;IF(AO5&lt;&gt;"",","&amp;AO5,"")&amp;IF(AT5&lt;&gt;"",","&amp;AT5,"")&amp;"}"&amp;IF(U5="LIBSETS_DROP_MECHANIC_MONSTER_NAME",", dropMechanicNames={" &amp; IF(V5&lt;&gt;"","['en']='"&amp;V5&amp;"'","") &amp; IF(W5&lt;&gt;"",", ['de']='" &amp; W5&amp;"'","") &amp; "}",""),"")&amp;"},","")</f>
        <v>, dropMechanic={LIBSETS_DROP_MECHANIC_OVERLAND_BOSS_DELVE,LIBSETS_DROP_MECHANIC_OVERLAND_WORLDBOSS,LIBSETS_DROP_MECHANIC_OVERLAND_BOSS_PUBLIC_DUNGEON,LIBSETS_DROP_MECHANIC_OVERLAND_CHEST}},</v>
      </c>
      <c r="BA5" s="6" t="str">
        <f aca="false">IF(F5&lt;&gt;"Not in the game (anymore)",IF(C5&lt;&gt;"",CONCATENATE(" --",C5," / ",B5,"   [",IF(Q5&lt;&gt;"",Q5,""),IF(Y5&lt;&gt;"",", "&amp;Y5,""),IF(AD5&lt;&gt;"",", "&amp;AD5,""),IF(AI5&lt;&gt;"",", "&amp;AI5,""),IF(AN5&lt;&gt;"",", "&amp;AN5,""),IF(AS5&lt;&gt;"",", "&amp;AS5,""),"]")),"")</f>
        <v> --Akaviri Dragonguard / Akavirische Drachengarde   [Eastmarch]</v>
      </c>
    </row>
    <row r="6" customFormat="false" ht="15" hidden="false" customHeight="false" outlineLevel="0" collapsed="false">
      <c r="A6" s="21" t="n">
        <v>22</v>
      </c>
      <c r="B6" s="0" t="s">
        <v>69</v>
      </c>
      <c r="C6" s="0" t="s">
        <v>70</v>
      </c>
      <c r="D6" s="2" t="n">
        <f aca="false">A6</f>
        <v>22</v>
      </c>
      <c r="G6" s="22" t="s">
        <v>60</v>
      </c>
      <c r="I6" s="0" t="s">
        <v>56</v>
      </c>
      <c r="J6" s="0" t="s">
        <v>56</v>
      </c>
      <c r="K6" s="0" t="n">
        <v>-1</v>
      </c>
      <c r="L6" s="0" t="n">
        <v>-1</v>
      </c>
      <c r="M6" s="0" t="n">
        <v>-1</v>
      </c>
      <c r="N6" s="0" t="n">
        <v>0</v>
      </c>
      <c r="O6" s="3" t="s">
        <v>71</v>
      </c>
      <c r="P6" s="2" t="n">
        <f aca="false">IF(AND(G6&lt;&gt;"LIBSETS_SETTYPE_BATTLEGROUND",G6&lt;&gt;"LIBSETS_SETTYPE_SPECIAL",G6&lt;&gt;"LIBSETS_SETTYPE_MYTHIC"), IF(Q6&lt;&gt;"",VLOOKUP(Q6,'ESO zone constants'!$D$2:$H$4950,5,0),""),"")</f>
        <v>19</v>
      </c>
      <c r="Q6" s="0" t="str">
        <f aca="false">IF(OR(K6="",K6&lt;=0,ISERROR(K6)),IF(AND(O6&lt;&gt;"",NOT(ISERROR(O6))),O6, ""),VLOOKUP(K6,'ESO wayshrine node constants'!$A$3:$D$10003,4,0))</f>
        <v>Stormhaven</v>
      </c>
      <c r="R6" s="0"/>
      <c r="S6" s="4" t="str">
        <f aca="false">IF(AND(R6&lt;&gt;"",NOT(ISERROR(R6))),R6,IF(P6&lt;&gt;"",IF(NOT(ISERROR(VLOOKUP(P6,'ESO Dungeon constants'!$D$3:$H$9999,5,0))),VLOOKUP(P6,'ESO Dungeon constants'!$D$3:$I$9999,6,0),VLOOKUP(P6,'ESO zone constants'!$H$2:$K$9984,4,0)),""))</f>
        <v>DLC_BASE_GAME</v>
      </c>
      <c r="T6" s="2" t="str">
        <f aca="false">IF(S6&lt;&gt;"",VLOOKUP(S6,'LibSets constants'!$B$4:$C$1000,2,0),"")</f>
        <v>Included in base game</v>
      </c>
      <c r="U6" s="5" t="s">
        <v>62</v>
      </c>
      <c r="V6" s="2" t="str">
        <f aca="false">IF(U6&lt;&gt;"",IF(U6&lt;&gt;"LIBSETS_DROP_MECHANIC_MONSTER_NAME",VLOOKUP(U6,'LibSets constants'!$I$4:$L$1000,3,0),""),"")</f>
        <v>Delve bosses have a chance to drop a waist or feet.</v>
      </c>
      <c r="W6" s="2" t="str">
        <f aca="false">IF(U6&lt;&gt;"",IF(U6&lt;&gt;"LIBSETS_DROP_MECHANIC_MONSTER_NAME",VLOOKUP(U6,'LibSets constants'!$I$4:$L$1000,4,0),""),"")</f>
        <v>Bosse in Gewölben haben die Chance, eine Taille oder Füße fallen zu lassen.</v>
      </c>
      <c r="X6" s="2" t="str">
        <f aca="false">IF(G6&lt;&gt;"LIBSETS_SETTYPE_BATTLEGROUND",IF(G6&lt;&gt;"LIBSETS_SETTYPE_SPECIAL",IF(Y6&lt;&gt;"",VLOOKUP(Y6,'ESO zone constants'!$D$2:$H$4950,5,0),""),""),"")</f>
        <v/>
      </c>
      <c r="Z6" s="5" t="s">
        <v>63</v>
      </c>
      <c r="AA6" s="2" t="str">
        <f aca="false">IF(Z6&lt;&gt;"",IF(Z6&lt;&gt;"LIBSETS_DROP_MECHANIC_MONSTER_NAME",VLOOKUP(Z6,'LibSets constants'!$I$4:$L$1000,3,0),""),"")</f>
        <v>Overland group bosses have a 100% chance to drop head, chest, legs, or weapon.</v>
      </c>
      <c r="AB6" s="2" t="str">
        <f aca="false">IF(Z6&lt;&gt;"",IF(Z6&lt;&gt;"LIBSETS_DROP_MECHANIC_MONSTER_NAME",VLOOKUP(Z6,'LibSets constants'!$I$4:$L$1000,4,0),""),"")</f>
        <v>Überland Gruppenbosse haben eine Chance von 100%, Kopf, Brust, Beine oder Waffen fallen zu lassen.</v>
      </c>
      <c r="AC6" s="2" t="str">
        <f aca="false">IF(G6&lt;&gt;"LIBSETS_SETTYPE_BATTLEGROUND",IF(G6&lt;&gt;"LIBSETS_SETTYPE_SPECIAL",IF(AD6&lt;&gt;"",VLOOKUP(AD6,'ESO zone constants'!$D$2:$H$4950,5,0),""),""),"")</f>
        <v/>
      </c>
      <c r="AE6" s="5" t="s">
        <v>64</v>
      </c>
      <c r="AF6" s="2" t="str">
        <f aca="false">IF(AE6&lt;&gt;"",IF(AE6&lt;&gt;"LIBSETS_DROP_MECHANIC_MONSTER_NAME",VLOOKUP(AE6,'LibSets constants'!$I$4:$L$1000,3,0),""),"")</f>
        <v>Public dungeon bosses have a chance to drop a shoulder, hand, or weapon.</v>
      </c>
      <c r="AG6" s="2" t="str">
        <f aca="false">IF(AE6&lt;&gt;"",IF(AE6&lt;&gt;"LIBSETS_DROP_MECHANIC_MONSTER_NAME",VLOOKUP(AE6,'LibSets constants'!$I$4:$L$1000,4,0),""),"")</f>
        <v>Öffentliche Dungeon-Bosse haben die Möglichkeit, eine Schulter, Handschuhe oder eine Waffe fallen zu lassen.</v>
      </c>
      <c r="AH6" s="2" t="str">
        <f aca="false">IF(G6&lt;&gt;"LIBSETS_SETTYPE_BATTLEGROUND",IF(G6&lt;&gt;"LIBSETS_SETTYPE_SPECIAL",IF(AI6&lt;&gt;"",VLOOKUP(AI6,'ESO zone constants'!$D$2:$H$4950,5,0),""),""),"")</f>
        <v/>
      </c>
      <c r="AJ6" s="5" t="s">
        <v>65</v>
      </c>
      <c r="AK6" s="2" t="str">
        <f aca="false">IF(AJ6&lt;&gt;"",IF(AJ6&lt;&gt;"LIBSETS_DROP_MECHANIC_MONSTER_NAME",VLOOKUP(AJ6,'LibSets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2" t="str">
        <f aca="false">IF(AJ6&lt;&gt;"",IF(AJ6&lt;&gt;"LIBSETS_DROP_MECHANIC_MONSTER_NAME",VLOOKUP(AJ6,'LibSets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2" t="str">
        <f aca="false">IF(G6&lt;&gt;"LIBSETS_SETTYPE_BATTLEGROUND",IF(G6&lt;&gt;"LIBSETS_SETTYPE_SPECIAL",IF(AN6&lt;&gt;"",VLOOKUP(AN6,'ESO zone constants'!$D$2:$H$4950,5,0),""),""),"")</f>
        <v/>
      </c>
      <c r="AO6" s="0"/>
      <c r="AP6" s="2" t="str">
        <f aca="false">IF(AO6&lt;&gt;"",IF(AO6&lt;&gt;"LIBSETS_DROP_MECHANIC_MONSTER_NAME",VLOOKUP(AO6,'LibSets constants'!$I$4:$L$1000,3,0),""),"")</f>
        <v/>
      </c>
      <c r="AQ6" s="2" t="str">
        <f aca="false">IF(AO6&lt;&gt;"",IF(AO6&lt;&gt;"LIBSETS_DROP_MECHANIC_MONSTER_NAME",VLOOKUP(AO6,'LibSets constants'!$I$4:$L$1000,4,0),""),"")</f>
        <v/>
      </c>
      <c r="AR6" s="2" t="str">
        <f aca="false">IF(G6&lt;&gt;"LIBSETS_SETTYPE_BATTLEGROUND",IF(G6&lt;&gt;"LIBSETS_SETTYPE_SPECIAL",IF(AS6&lt;&gt;"",VLOOKUP(AS6,'ESO zone constants'!$D$2:$H$4950,5,0),""),""),"")</f>
        <v/>
      </c>
      <c r="AT6" s="0"/>
      <c r="AU6" s="2" t="str">
        <f aca="false">IF(AT6&lt;&gt;"",IF(AT6&lt;&gt;"LIBSETS_DROP_MECHANIC_MONSTER_NAME",VLOOKUP(AT6,'LibSets constants'!$I$4:$L$1000,3,0),""),"")</f>
        <v/>
      </c>
      <c r="AV6" s="2" t="str">
        <f aca="false">IF(AT6&lt;&gt;"",IF(AT6&lt;&gt;"LIBSETS_DROP_MECHANIC_MONSTER_NAME",VLOOKUP(AT6,'LibSets constants'!$I$4:$L$1000,4,0),""),"")</f>
        <v/>
      </c>
      <c r="AW6" s="6" t="str">
        <f aca="false">IF(A6="???","--","")&amp;IF(F6&lt;&gt;"Not in the game (anymore)",IF(A6&lt;&gt;"",CONCATENATE("[",A6,"] = {wayshrines={")&amp;IF(K6&lt;&gt;"",CONCATENATE(K6,","),"")&amp;IF(L6&lt;&gt;"",CONCATENATE(L6,","),"")&amp;IF(M6&lt;&gt;"",CONCATENATE(M6,","),"")&amp;CONCATENATE("}")&amp;IF(VALUE(N6)&gt;0,CONCATENATE(", traitsNeeded=",N6),"")&amp;CONCATENATE(", dlcId=",IF(S6&lt;&gt;"",S6,"DLC_BASE_GAME")),""),"")</f>
        <v>[22] = {wayshrines={-1,-1,-1,}, dlcId=DLC_BASE_GAME</v>
      </c>
      <c r="AX6" s="6" t="str">
        <f aca="false">IF(F6&lt;&gt;"Not in the game (anymore)",IF(A6&lt;&gt;"",IF(P6&lt;&gt;"",CONCATENATE(", zoneIds={",P6),"")&amp;IF(X6&lt;&gt;"",CONCATENATE(",",X6),"")&amp;IF(AC6&lt;&gt;"",CONCATENATE(",",AC6),"")&amp;IF(AH6&lt;&gt;"",CONCATENATE(",",AH6),"")&amp;IF(AM6&lt;&gt;"",CONCATENATE(",",AM6),"")&amp;IF(AR6&lt;&gt;"",CONCATENATE(",",AR6),"")&amp;IF(P6&lt;&gt;"",CONCATENATE("}",""),"")&amp;IF(OR(I6="true",I6="false",I6&lt;&gt;""), CONCATENATE(", veteran=", I6), ""),""),"")</f>
        <v>, zoneIds={19}, veteran=false</v>
      </c>
      <c r="AY6" s="6" t="str">
        <f aca="false">IF(F6&lt;&gt;"Not in the game (anymore)",IF(A6&lt;&gt;"",", setType="&amp;G6,"")&amp;IF(J6="true",", multiTrialSet=true",""),"")</f>
        <v>, setType=LIBSETS_SETTYPE_OVERLAND</v>
      </c>
      <c r="AZ6" s="6" t="str">
        <f aca="false">IF(F6&lt;&gt;"Not in the game (anymore)",IF(U6&lt;&gt;"",", dropMechanic={"&amp;U6&amp;IF(Z6&lt;&gt;"",","&amp;Z6,"")&amp;IF(AE6&lt;&gt;"",","&amp;AE6,"")&amp;IF(AJ6&lt;&gt;"",","&amp;AJ6,"")&amp;IF(AO6&lt;&gt;"",","&amp;AO6,"")&amp;IF(AT6&lt;&gt;"",","&amp;AT6,"")&amp;"}"&amp;IF(U6="LIBSETS_DROP_MECHANIC_MONSTER_NAME",", dropMechanicNames={" &amp; IF(V6&lt;&gt;"","['en']='"&amp;V6&amp;"'","") &amp; IF(W6&lt;&gt;"",", ['de']='" &amp; W6&amp;"'","") &amp; "}",""),"")&amp;"},","")</f>
        <v>, dropMechanic={LIBSETS_DROP_MECHANIC_OVERLAND_BOSS_DELVE,LIBSETS_DROP_MECHANIC_OVERLAND_WORLDBOSS,LIBSETS_DROP_MECHANIC_OVERLAND_BOSS_PUBLIC_DUNGEON,LIBSETS_DROP_MECHANIC_OVERLAND_CHEST}},</v>
      </c>
      <c r="BA6" s="6" t="str">
        <f aca="false">IF(F6&lt;&gt;"Not in the game (anymore)",IF(C6&lt;&gt;"",CONCATENATE(" --",C6," / ",B6,"   [",IF(Q6&lt;&gt;"",Q6,""),IF(Y6&lt;&gt;"",", "&amp;Y6,""),IF(AD6&lt;&gt;"",", "&amp;AD6,""),IF(AI6&lt;&gt;"",", "&amp;AI6,""),IF(AN6&lt;&gt;"",", "&amp;AN6,""),IF(AS6&lt;&gt;"",", "&amp;AS6,""),"]")),"")</f>
        <v> --Dreamer's Mantle / Mantel des Träumers   [Stormhaven]</v>
      </c>
    </row>
    <row r="7" customFormat="false" ht="15" hidden="false" customHeight="false" outlineLevel="0" collapsed="false">
      <c r="A7" s="21" t="n">
        <v>23</v>
      </c>
      <c r="B7" s="0" t="s">
        <v>72</v>
      </c>
      <c r="C7" s="0" t="s">
        <v>73</v>
      </c>
      <c r="D7" s="2" t="n">
        <f aca="false">A7</f>
        <v>23</v>
      </c>
      <c r="G7" s="22" t="s">
        <v>74</v>
      </c>
      <c r="I7" s="0" t="s">
        <v>56</v>
      </c>
      <c r="J7" s="0" t="s">
        <v>56</v>
      </c>
      <c r="K7" s="0" t="n">
        <v>-1</v>
      </c>
      <c r="L7" s="0" t="n">
        <v>-1</v>
      </c>
      <c r="M7" s="0" t="n">
        <v>-1</v>
      </c>
      <c r="N7" s="0" t="n">
        <v>0</v>
      </c>
      <c r="O7" s="3" t="s">
        <v>75</v>
      </c>
      <c r="P7" s="2" t="n">
        <f aca="false">IF(AND(G7&lt;&gt;"LIBSETS_SETTYPE_BATTLEGROUND",G7&lt;&gt;"LIBSETS_SETTYPE_SPECIAL",G7&lt;&gt;"LIBSETS_SETTYPE_MYTHIC"), IF(Q7&lt;&gt;"",VLOOKUP(Q7,'ESO zone constants'!$D$2:$H$4950,5,0),""),"")</f>
        <v>635</v>
      </c>
      <c r="Q7" s="0" t="str">
        <f aca="false">IF(OR(K7="",K7&lt;=0,ISERROR(K7)),IF(AND(O7&lt;&gt;"",NOT(ISERROR(O7))),O7, ""),VLOOKUP(K7,'ESO wayshrine node constants'!$A$3:$D$10003,4,0))</f>
        <v>Dragonstar Arena</v>
      </c>
      <c r="R7" s="0"/>
      <c r="S7" s="4" t="str">
        <f aca="false">IF(AND(R7&lt;&gt;"",NOT(ISERROR(R7))),R7,IF(P7&lt;&gt;"",IF(NOT(ISERROR(VLOOKUP(P7,'ESO Dungeon constants'!$D$3:$H$9999,5,0))),VLOOKUP(P7,'ESO Dungeon constants'!$D$3:$I$9999,6,0),VLOOKUP(P7,'ESO zone constants'!$H$2:$K$9984,4,0)),""))</f>
        <v>DLC_BASE_GAME</v>
      </c>
      <c r="T7" s="2" t="str">
        <f aca="false">IF(S7&lt;&gt;"",VLOOKUP(S7,'LibSets constants'!$B$4:$C$1000,2,0),"")</f>
        <v>Included in base game</v>
      </c>
      <c r="U7" s="5" t="s">
        <v>76</v>
      </c>
      <c r="V7" s="2" t="str">
        <f aca="false">IF(U7&lt;&gt;"",IF(U7&lt;&gt;"LIBSETS_DROP_MECHANIC_MONSTER_NAME",VLOOKUP(U7,'LibSets constants'!$I$4:$L$1000,3,0),""),"")</f>
        <v>Arena stage chest</v>
      </c>
      <c r="W7" s="2" t="str">
        <f aca="false">IF(U7&lt;&gt;"",IF(U7&lt;&gt;"LIBSETS_DROP_MECHANIC_MONSTER_NAME",VLOOKUP(U7,'LibSets constants'!$I$4:$L$1000,4,0),""),"")</f>
        <v>Arena-Phasen Schatztruhe</v>
      </c>
      <c r="X7" s="2" t="str">
        <f aca="false">IF(G7&lt;&gt;"LIBSETS_SETTYPE_BATTLEGROUND",IF(G7&lt;&gt;"LIBSETS_SETTYPE_SPECIAL",IF(Y7&lt;&gt;"",VLOOKUP(Y7,'ESO zone constants'!$D$2:$H$4950,5,0),""),""),"")</f>
        <v/>
      </c>
      <c r="Z7" s="0"/>
      <c r="AA7" s="2" t="str">
        <f aca="false">IF(Z7&lt;&gt;"",IF(Z7&lt;&gt;"LIBSETS_DROP_MECHANIC_MONSTER_NAME",VLOOKUP(Z7,'LibSets constants'!$I$4:$L$1000,3,0),""),"")</f>
        <v/>
      </c>
      <c r="AB7" s="2" t="str">
        <f aca="false">IF(Z7&lt;&gt;"",IF(Z7&lt;&gt;"LIBSETS_DROP_MECHANIC_MONSTER_NAME",VLOOKUP(Z7,'LibSets constants'!$I$4:$L$1000,4,0),""),"")</f>
        <v/>
      </c>
      <c r="AC7" s="2" t="str">
        <f aca="false">IF(G7&lt;&gt;"LIBSETS_SETTYPE_BATTLEGROUND",IF(G7&lt;&gt;"LIBSETS_SETTYPE_SPECIAL",IF(AD7&lt;&gt;"",VLOOKUP(AD7,'ESO zone constants'!$D$2:$H$4950,5,0),""),""),"")</f>
        <v/>
      </c>
      <c r="AE7" s="0"/>
      <c r="AF7" s="2" t="str">
        <f aca="false">IF(AE7&lt;&gt;"",IF(AE7&lt;&gt;"LIBSETS_DROP_MECHANIC_MONSTER_NAME",VLOOKUP(AE7,'LibSets constants'!$I$4:$L$1000,3,0),""),"")</f>
        <v/>
      </c>
      <c r="AG7" s="2" t="str">
        <f aca="false">IF(AE7&lt;&gt;"",IF(AE7&lt;&gt;"LIBSETS_DROP_MECHANIC_MONSTER_NAME",VLOOKUP(AE7,'LibSets constants'!$I$4:$L$1000,4,0),""),"")</f>
        <v/>
      </c>
      <c r="AH7" s="2" t="str">
        <f aca="false">IF(G7&lt;&gt;"LIBSETS_SETTYPE_BATTLEGROUND",IF(G7&lt;&gt;"LIBSETS_SETTYPE_SPECIAL",IF(AI7&lt;&gt;"",VLOOKUP(AI7,'ESO zone constants'!$D$2:$H$4950,5,0),""),""),"")</f>
        <v/>
      </c>
      <c r="AJ7" s="0"/>
      <c r="AK7" s="2" t="str">
        <f aca="false">IF(AJ7&lt;&gt;"",IF(AJ7&lt;&gt;"LIBSETS_DROP_MECHANIC_MONSTER_NAME",VLOOKUP(AJ7,'LibSets constants'!$I$4:$L$1000,3,0),""),"")</f>
        <v/>
      </c>
      <c r="AL7" s="2" t="str">
        <f aca="false">IF(AJ7&lt;&gt;"",IF(AJ7&lt;&gt;"LIBSETS_DROP_MECHANIC_MONSTER_NAME",VLOOKUP(AJ7,'LibSets constants'!$I$4:$L$1000,4,0),""),"")</f>
        <v/>
      </c>
      <c r="AM7" s="2" t="str">
        <f aca="false">IF(G7&lt;&gt;"LIBSETS_SETTYPE_BATTLEGROUND",IF(G7&lt;&gt;"LIBSETS_SETTYPE_SPECIAL",IF(AN7&lt;&gt;"",VLOOKUP(AN7,'ESO zone constants'!$D$2:$H$4950,5,0),""),""),"")</f>
        <v/>
      </c>
      <c r="AO7" s="0"/>
      <c r="AP7" s="2" t="str">
        <f aca="false">IF(AO7&lt;&gt;"",IF(AO7&lt;&gt;"LIBSETS_DROP_MECHANIC_MONSTER_NAME",VLOOKUP(AO7,'LibSets constants'!$I$4:$L$1000,3,0),""),"")</f>
        <v/>
      </c>
      <c r="AQ7" s="2" t="str">
        <f aca="false">IF(AO7&lt;&gt;"",IF(AO7&lt;&gt;"LIBSETS_DROP_MECHANIC_MONSTER_NAME",VLOOKUP(AO7,'LibSets constants'!$I$4:$L$1000,4,0),""),"")</f>
        <v/>
      </c>
      <c r="AR7" s="2" t="str">
        <f aca="false">IF(G7&lt;&gt;"LIBSETS_SETTYPE_BATTLEGROUND",IF(G7&lt;&gt;"LIBSETS_SETTYPE_SPECIAL",IF(AS7&lt;&gt;"",VLOOKUP(AS7,'ESO zone constants'!$D$2:$H$4950,5,0),""),""),"")</f>
        <v/>
      </c>
      <c r="AT7" s="0"/>
      <c r="AU7" s="2" t="str">
        <f aca="false">IF(AT7&lt;&gt;"",IF(AT7&lt;&gt;"LIBSETS_DROP_MECHANIC_MONSTER_NAME",VLOOKUP(AT7,'LibSets constants'!$I$4:$L$1000,3,0),""),"")</f>
        <v/>
      </c>
      <c r="AV7" s="2" t="str">
        <f aca="false">IF(AT7&lt;&gt;"",IF(AT7&lt;&gt;"LIBSETS_DROP_MECHANIC_MONSTER_NAME",VLOOKUP(AT7,'LibSets constants'!$I$4:$L$1000,4,0),""),"")</f>
        <v/>
      </c>
      <c r="AW7" s="6" t="str">
        <f aca="false">IF(A7="???","--","")&amp;IF(F7&lt;&gt;"Not in the game (anymore)",IF(A7&lt;&gt;"",CONCATENATE("[",A7,"] = {wayshrines={")&amp;IF(K7&lt;&gt;"",CONCATENATE(K7,","),"")&amp;IF(L7&lt;&gt;"",CONCATENATE(L7,","),"")&amp;IF(M7&lt;&gt;"",CONCATENATE(M7,","),"")&amp;CONCATENATE("}")&amp;IF(VALUE(N7)&gt;0,CONCATENATE(", traitsNeeded=",N7),"")&amp;CONCATENATE(", dlcId=",IF(S7&lt;&gt;"",S7,"DLC_BASE_GAME")),""),"")</f>
        <v>[23] = {wayshrines={-1,-1,-1,}, dlcId=DLC_BASE_GAME</v>
      </c>
      <c r="AX7" s="6" t="str">
        <f aca="false">IF(F7&lt;&gt;"Not in the game (anymore)",IF(A7&lt;&gt;"",IF(P7&lt;&gt;"",CONCATENATE(", zoneIds={",P7),"")&amp;IF(X7&lt;&gt;"",CONCATENATE(",",X7),"")&amp;IF(AC7&lt;&gt;"",CONCATENATE(",",AC7),"")&amp;IF(AH7&lt;&gt;"",CONCATENATE(",",AH7),"")&amp;IF(AM7&lt;&gt;"",CONCATENATE(",",AM7),"")&amp;IF(AR7&lt;&gt;"",CONCATENATE(",",AR7),"")&amp;IF(P7&lt;&gt;"",CONCATENATE("}",""),"")&amp;IF(OR(I7="true",I7="false",I7&lt;&gt;""), CONCATENATE(", veteran=", I7), ""),""),"")</f>
        <v>, zoneIds={635}, veteran=false</v>
      </c>
      <c r="AY7" s="6" t="str">
        <f aca="false">IF(F7&lt;&gt;"Not in the game (anymore)",IF(A7&lt;&gt;"",", setType="&amp;G7,"")&amp;IF(J7="true",", multiTrialSet=true",""),"")</f>
        <v>, setType=LIBSETS_SETTYPE_ARENA</v>
      </c>
      <c r="AZ7" s="6" t="str">
        <f aca="false">IF(F7&lt;&gt;"Not in the game (anymore)",IF(U7&lt;&gt;"",", dropMechanic={"&amp;U7&amp;IF(Z7&lt;&gt;"",","&amp;Z7,"")&amp;IF(AE7&lt;&gt;"",","&amp;AE7,"")&amp;IF(AJ7&lt;&gt;"",","&amp;AJ7,"")&amp;IF(AO7&lt;&gt;"",","&amp;AO7,"")&amp;IF(AT7&lt;&gt;"",","&amp;AT7,"")&amp;"}"&amp;IF(U7="LIBSETS_DROP_MECHANIC_MONSTER_NAME",", dropMechanicNames={" &amp; IF(V7&lt;&gt;"","['en']='"&amp;V7&amp;"'","") &amp; IF(W7&lt;&gt;"",", ['de']='" &amp; W7&amp;"'","") &amp; "}",""),"")&amp;"},","")</f>
        <v>, dropMechanic={LIBSETS_DROP_MECHANIC_ARENA_STAGE_CHEST}},</v>
      </c>
      <c r="BA7" s="6" t="str">
        <f aca="false">IF(F7&lt;&gt;"Not in the game (anymore)",IF(C7&lt;&gt;"",CONCATENATE(" --",C7," / ",B7,"   [",IF(Q7&lt;&gt;"",Q7,""),IF(Y7&lt;&gt;"",", "&amp;Y7,""),IF(AD7&lt;&gt;"",", "&amp;AD7,""),IF(AI7&lt;&gt;"",", "&amp;AI7,""),IF(AN7&lt;&gt;"",", "&amp;AN7,""),IF(AS7&lt;&gt;"",", "&amp;AS7,""),"]")),"")</f>
        <v> --Archer's Mind / Schützensinn   [Dragonstar Arena]</v>
      </c>
    </row>
    <row r="8" customFormat="false" ht="15" hidden="false" customHeight="false" outlineLevel="0" collapsed="false">
      <c r="A8" s="21" t="n">
        <v>24</v>
      </c>
      <c r="B8" s="0" t="s">
        <v>77</v>
      </c>
      <c r="C8" s="0" t="s">
        <v>78</v>
      </c>
      <c r="D8" s="2" t="n">
        <f aca="false">A8</f>
        <v>24</v>
      </c>
      <c r="G8" s="22" t="s">
        <v>74</v>
      </c>
      <c r="I8" s="0" t="s">
        <v>56</v>
      </c>
      <c r="J8" s="0" t="s">
        <v>56</v>
      </c>
      <c r="K8" s="0" t="n">
        <v>-1</v>
      </c>
      <c r="L8" s="0" t="n">
        <v>-1</v>
      </c>
      <c r="M8" s="0" t="n">
        <v>-1</v>
      </c>
      <c r="N8" s="0" t="n">
        <v>0</v>
      </c>
      <c r="O8" s="3" t="s">
        <v>75</v>
      </c>
      <c r="P8" s="2" t="n">
        <f aca="false">IF(AND(G8&lt;&gt;"LIBSETS_SETTYPE_BATTLEGROUND",G8&lt;&gt;"LIBSETS_SETTYPE_SPECIAL",G8&lt;&gt;"LIBSETS_SETTYPE_MYTHIC"), IF(Q8&lt;&gt;"",VLOOKUP(Q8,'ESO zone constants'!$D$2:$H$4950,5,0),""),"")</f>
        <v>635</v>
      </c>
      <c r="Q8" s="0" t="str">
        <f aca="false">IF(OR(K8="",K8&lt;=0,ISERROR(K8)),IF(AND(O8&lt;&gt;"",NOT(ISERROR(O8))),O8, ""),VLOOKUP(K8,'ESO wayshrine node constants'!$A$3:$D$10003,4,0))</f>
        <v>Dragonstar Arena</v>
      </c>
      <c r="R8" s="0"/>
      <c r="S8" s="4" t="str">
        <f aca="false">IF(AND(R8&lt;&gt;"",NOT(ISERROR(R8))),R8,IF(P8&lt;&gt;"",IF(NOT(ISERROR(VLOOKUP(P8,'ESO Dungeon constants'!$D$3:$H$9999,5,0))),VLOOKUP(P8,'ESO Dungeon constants'!$D$3:$I$9999,6,0),VLOOKUP(P8,'ESO zone constants'!$H$2:$K$9984,4,0)),""))</f>
        <v>DLC_BASE_GAME</v>
      </c>
      <c r="T8" s="2" t="str">
        <f aca="false">IF(S8&lt;&gt;"",VLOOKUP(S8,'LibSets constants'!$B$4:$C$1000,2,0),"")</f>
        <v>Included in base game</v>
      </c>
      <c r="U8" s="5" t="s">
        <v>76</v>
      </c>
      <c r="V8" s="2" t="str">
        <f aca="false">IF(U8&lt;&gt;"",IF(U8&lt;&gt;"LIBSETS_DROP_MECHANIC_MONSTER_NAME",VLOOKUP(U8,'LibSets constants'!$I$4:$L$1000,3,0),""),"")</f>
        <v>Arena stage chest</v>
      </c>
      <c r="W8" s="2" t="str">
        <f aca="false">IF(U8&lt;&gt;"",IF(U8&lt;&gt;"LIBSETS_DROP_MECHANIC_MONSTER_NAME",VLOOKUP(U8,'LibSets constants'!$I$4:$L$1000,4,0),""),"")</f>
        <v>Arena-Phasen Schatztruhe</v>
      </c>
      <c r="X8" s="2" t="str">
        <f aca="false">IF(G8&lt;&gt;"LIBSETS_SETTYPE_BATTLEGROUND",IF(G8&lt;&gt;"LIBSETS_SETTYPE_SPECIAL",IF(Y8&lt;&gt;"",VLOOKUP(Y8,'ESO zone constants'!$D$2:$H$4950,5,0),""),""),"")</f>
        <v/>
      </c>
      <c r="Z8" s="0"/>
      <c r="AA8" s="2" t="str">
        <f aca="false">IF(Z8&lt;&gt;"",IF(Z8&lt;&gt;"LIBSETS_DROP_MECHANIC_MONSTER_NAME",VLOOKUP(Z8,'LibSets constants'!$I$4:$L$1000,3,0),""),"")</f>
        <v/>
      </c>
      <c r="AB8" s="2" t="str">
        <f aca="false">IF(Z8&lt;&gt;"",IF(Z8&lt;&gt;"LIBSETS_DROP_MECHANIC_MONSTER_NAME",VLOOKUP(Z8,'LibSets constants'!$I$4:$L$1000,4,0),""),"")</f>
        <v/>
      </c>
      <c r="AC8" s="2" t="str">
        <f aca="false">IF(G8&lt;&gt;"LIBSETS_SETTYPE_BATTLEGROUND",IF(G8&lt;&gt;"LIBSETS_SETTYPE_SPECIAL",IF(AD8&lt;&gt;"",VLOOKUP(AD8,'ESO zone constants'!$D$2:$H$4950,5,0),""),""),"")</f>
        <v/>
      </c>
      <c r="AE8" s="0"/>
      <c r="AF8" s="2" t="str">
        <f aca="false">IF(AE8&lt;&gt;"",IF(AE8&lt;&gt;"LIBSETS_DROP_MECHANIC_MONSTER_NAME",VLOOKUP(AE8,'LibSets constants'!$I$4:$L$1000,3,0),""),"")</f>
        <v/>
      </c>
      <c r="AG8" s="2" t="str">
        <f aca="false">IF(AE8&lt;&gt;"",IF(AE8&lt;&gt;"LIBSETS_DROP_MECHANIC_MONSTER_NAME",VLOOKUP(AE8,'LibSets constants'!$I$4:$L$1000,4,0),""),"")</f>
        <v/>
      </c>
      <c r="AH8" s="2" t="str">
        <f aca="false">IF(G8&lt;&gt;"LIBSETS_SETTYPE_BATTLEGROUND",IF(G8&lt;&gt;"LIBSETS_SETTYPE_SPECIAL",IF(AI8&lt;&gt;"",VLOOKUP(AI8,'ESO zone constants'!$D$2:$H$4950,5,0),""),""),"")</f>
        <v/>
      </c>
      <c r="AJ8" s="0"/>
      <c r="AK8" s="2" t="str">
        <f aca="false">IF(AJ8&lt;&gt;"",IF(AJ8&lt;&gt;"LIBSETS_DROP_MECHANIC_MONSTER_NAME",VLOOKUP(AJ8,'LibSets constants'!$I$4:$L$1000,3,0),""),"")</f>
        <v/>
      </c>
      <c r="AL8" s="2" t="str">
        <f aca="false">IF(AJ8&lt;&gt;"",IF(AJ8&lt;&gt;"LIBSETS_DROP_MECHANIC_MONSTER_NAME",VLOOKUP(AJ8,'LibSets constants'!$I$4:$L$1000,4,0),""),"")</f>
        <v/>
      </c>
      <c r="AM8" s="2" t="str">
        <f aca="false">IF(G8&lt;&gt;"LIBSETS_SETTYPE_BATTLEGROUND",IF(G8&lt;&gt;"LIBSETS_SETTYPE_SPECIAL",IF(AN8&lt;&gt;"",VLOOKUP(AN8,'ESO zone constants'!$D$2:$H$4950,5,0),""),""),"")</f>
        <v/>
      </c>
      <c r="AO8" s="0"/>
      <c r="AP8" s="2" t="str">
        <f aca="false">IF(AO8&lt;&gt;"",IF(AO8&lt;&gt;"LIBSETS_DROP_MECHANIC_MONSTER_NAME",VLOOKUP(AO8,'LibSets constants'!$I$4:$L$1000,3,0),""),"")</f>
        <v/>
      </c>
      <c r="AQ8" s="2" t="str">
        <f aca="false">IF(AO8&lt;&gt;"",IF(AO8&lt;&gt;"LIBSETS_DROP_MECHANIC_MONSTER_NAME",VLOOKUP(AO8,'LibSets constants'!$I$4:$L$1000,4,0),""),"")</f>
        <v/>
      </c>
      <c r="AR8" s="2" t="str">
        <f aca="false">IF(G8&lt;&gt;"LIBSETS_SETTYPE_BATTLEGROUND",IF(G8&lt;&gt;"LIBSETS_SETTYPE_SPECIAL",IF(AS8&lt;&gt;"",VLOOKUP(AS8,'ESO zone constants'!$D$2:$H$4950,5,0),""),""),"")</f>
        <v/>
      </c>
      <c r="AT8" s="0"/>
      <c r="AU8" s="2" t="str">
        <f aca="false">IF(AT8&lt;&gt;"",IF(AT8&lt;&gt;"LIBSETS_DROP_MECHANIC_MONSTER_NAME",VLOOKUP(AT8,'LibSets constants'!$I$4:$L$1000,3,0),""),"")</f>
        <v/>
      </c>
      <c r="AV8" s="2" t="str">
        <f aca="false">IF(AT8&lt;&gt;"",IF(AT8&lt;&gt;"LIBSETS_DROP_MECHANIC_MONSTER_NAME",VLOOKUP(AT8,'LibSets constants'!$I$4:$L$1000,4,0),""),"")</f>
        <v/>
      </c>
      <c r="AW8" s="6" t="str">
        <f aca="false">IF(A8="???","--","")&amp;IF(F8&lt;&gt;"Not in the game (anymore)",IF(A8&lt;&gt;"",CONCATENATE("[",A8,"] = {wayshrines={")&amp;IF(K8&lt;&gt;"",CONCATENATE(K8,","),"")&amp;IF(L8&lt;&gt;"",CONCATENATE(L8,","),"")&amp;IF(M8&lt;&gt;"",CONCATENATE(M8,","),"")&amp;CONCATENATE("}")&amp;IF(VALUE(N8)&gt;0,CONCATENATE(", traitsNeeded=",N8),"")&amp;CONCATENATE(", dlcId=",IF(S8&lt;&gt;"",S8,"DLC_BASE_GAME")),""),"")</f>
        <v>[24] = {wayshrines={-1,-1,-1,}, dlcId=DLC_BASE_GAME</v>
      </c>
      <c r="AX8" s="6" t="str">
        <f aca="false">IF(F8&lt;&gt;"Not in the game (anymore)",IF(A8&lt;&gt;"",IF(P8&lt;&gt;"",CONCATENATE(", zoneIds={",P8),"")&amp;IF(X8&lt;&gt;"",CONCATENATE(",",X8),"")&amp;IF(AC8&lt;&gt;"",CONCATENATE(",",AC8),"")&amp;IF(AH8&lt;&gt;"",CONCATENATE(",",AH8),"")&amp;IF(AM8&lt;&gt;"",CONCATENATE(",",AM8),"")&amp;IF(AR8&lt;&gt;"",CONCATENATE(",",AR8),"")&amp;IF(P8&lt;&gt;"",CONCATENATE("}",""),"")&amp;IF(OR(I8="true",I8="false",I8&lt;&gt;""), CONCATENATE(", veteran=", I8), ""),""),"")</f>
        <v>, zoneIds={635}, veteran=false</v>
      </c>
      <c r="AY8" s="6" t="str">
        <f aca="false">IF(F8&lt;&gt;"Not in the game (anymore)",IF(A8&lt;&gt;"",", setType="&amp;G8,"")&amp;IF(J8="true",", multiTrialSet=true",""),"")</f>
        <v>, setType=LIBSETS_SETTYPE_ARENA</v>
      </c>
      <c r="AZ8" s="6" t="str">
        <f aca="false">IF(F8&lt;&gt;"Not in the game (anymore)",IF(U8&lt;&gt;"",", dropMechanic={"&amp;U8&amp;IF(Z8&lt;&gt;"",","&amp;Z8,"")&amp;IF(AE8&lt;&gt;"",","&amp;AE8,"")&amp;IF(AJ8&lt;&gt;"",","&amp;AJ8,"")&amp;IF(AO8&lt;&gt;"",","&amp;AO8,"")&amp;IF(AT8&lt;&gt;"",","&amp;AT8,"")&amp;"}"&amp;IF(U8="LIBSETS_DROP_MECHANIC_MONSTER_NAME",", dropMechanicNames={" &amp; IF(V8&lt;&gt;"","['en']='"&amp;V8&amp;"'","") &amp; IF(W8&lt;&gt;"",", ['de']='" &amp; W8&amp;"'","") &amp; "}",""),"")&amp;"},","")</f>
        <v>, dropMechanic={LIBSETS_DROP_MECHANIC_ARENA_STAGE_CHEST}},</v>
      </c>
      <c r="BA8" s="6" t="str">
        <f aca="false">IF(F8&lt;&gt;"Not in the game (anymore)",IF(C8&lt;&gt;"",CONCATENATE(" --",C8," / ",B8,"   [",IF(Q8&lt;&gt;"",Q8,""),IF(Y8&lt;&gt;"",", "&amp;Y8,""),IF(AD8&lt;&gt;"",", "&amp;AD8,""),IF(AI8&lt;&gt;"",", "&amp;AI8,""),IF(AN8&lt;&gt;"",", "&amp;AN8,""),IF(AS8&lt;&gt;"",", "&amp;AS8,""),"]")),"")</f>
        <v> --Footman's Fortune / Geschick des Fußsoldaten   [Dragonstar Arena]</v>
      </c>
    </row>
    <row r="9" customFormat="false" ht="15" hidden="false" customHeight="false" outlineLevel="0" collapsed="false">
      <c r="A9" s="21" t="n">
        <v>25</v>
      </c>
      <c r="B9" s="0" t="s">
        <v>79</v>
      </c>
      <c r="C9" s="0" t="s">
        <v>80</v>
      </c>
      <c r="D9" s="2" t="n">
        <f aca="false">A9</f>
        <v>25</v>
      </c>
      <c r="G9" s="22" t="s">
        <v>81</v>
      </c>
      <c r="I9" s="0" t="s">
        <v>56</v>
      </c>
      <c r="J9" s="0" t="s">
        <v>56</v>
      </c>
      <c r="K9" s="0" t="n">
        <v>-1</v>
      </c>
      <c r="L9" s="0" t="n">
        <v>-1</v>
      </c>
      <c r="M9" s="0" t="n">
        <v>-1</v>
      </c>
      <c r="N9" s="0" t="n">
        <v>0</v>
      </c>
      <c r="O9" s="3" t="s">
        <v>82</v>
      </c>
      <c r="P9" s="2" t="n">
        <f aca="false">IF(AND(G9&lt;&gt;"LIBSETS_SETTYPE_BATTLEGROUND",G9&lt;&gt;"LIBSETS_SETTYPE_SPECIAL",G9&lt;&gt;"LIBSETS_SETTYPE_MYTHIC"), IF(Q9&lt;&gt;"",VLOOKUP(Q9,'ESO zone constants'!$D$2:$H$4950,5,0),""),"")</f>
        <v>181</v>
      </c>
      <c r="Q9" s="0" t="str">
        <f aca="false">IF(OR(K9="",K9&lt;=0,ISERROR(K9)),IF(AND(O9&lt;&gt;"",NOT(ISERROR(O9))),O9, ""),VLOOKUP(K9,'ESO wayshrine node constants'!$A$3:$D$10003,4,0))</f>
        <v>Cyrodiil</v>
      </c>
      <c r="R9" s="0"/>
      <c r="S9" s="4" t="str">
        <f aca="false">IF(AND(R9&lt;&gt;"",NOT(ISERROR(R9))),R9,IF(P9&lt;&gt;"",IF(NOT(ISERROR(VLOOKUP(P9,'ESO Dungeon constants'!$D$3:$H$9999,5,0))),VLOOKUP(P9,'ESO Dungeon constants'!$D$3:$I$9999,6,0),VLOOKUP(P9,'ESO zone constants'!$H$2:$K$9984,4,0)),""))</f>
        <v>DLC_BASE_GAME</v>
      </c>
      <c r="T9" s="2" t="str">
        <f aca="false">IF(S9&lt;&gt;"",VLOOKUP(S9,'LibSets constants'!$B$4:$C$1000,2,0),"")</f>
        <v>Included in base game</v>
      </c>
      <c r="U9" s="5" t="s">
        <v>83</v>
      </c>
      <c r="V9" s="2" t="str">
        <f aca="false">IF(U9&lt;&gt;"",IF(U9&lt;&gt;"LIBSETS_DROP_MECHANIC_MONSTER_NAME",VLOOKUP(U9,'LibSets constants'!$I$4:$L$1000,3,0),""),"")</f>
        <v>Rewards for the worthy (Cyrodiil/Battleground mail)</v>
      </c>
      <c r="W9" s="2" t="str">
        <f aca="false">IF(U9&lt;&gt;"",IF(U9&lt;&gt;"LIBSETS_DROP_MECHANIC_MONSTER_NAME",VLOOKUP(U9,'LibSets constants'!$I$4:$L$1000,4,0),""),"")</f>
        <v>Gerechter Lohn (Cyrodiil/Schlachtfeld Mail)</v>
      </c>
      <c r="X9" s="2" t="n">
        <f aca="false">IF(G9&lt;&gt;"LIBSETS_SETTYPE_BATTLEGROUND",IF(G9&lt;&gt;"LIBSETS_SETTYPE_SPECIAL",IF(Y9&lt;&gt;"",VLOOKUP(Y9,'ESO zone constants'!$D$2:$H$4950,5,0),""),""),"")</f>
        <v>181</v>
      </c>
      <c r="Y9" s="0" t="s">
        <v>82</v>
      </c>
      <c r="Z9" s="5" t="s">
        <v>84</v>
      </c>
      <c r="AA9" s="2" t="str">
        <f aca="false">IF(Z9&lt;&gt;"",IF(Z9&lt;&gt;"LIBSETS_DROP_MECHANIC_MONSTER_NAME",VLOOKUP(Z9,'LibSets constants'!$I$4:$L$1000,3,0),""),"")</f>
        <v>City Erntefurt (quartermaster)</v>
      </c>
      <c r="AB9" s="2" t="str">
        <f aca="false">IF(Z9&lt;&gt;"",IF(Z9&lt;&gt;"LIBSETS_DROP_MECHANIC_MONSTER_NAME",VLOOKUP(Z9,'LibSets constants'!$I$4:$L$1000,4,0),""),"")</f>
        <v>Stadt Erntefurt (Quartiermeister)</v>
      </c>
      <c r="AC9" s="2" t="str">
        <f aca="false">IF(G9&lt;&gt;"LIBSETS_SETTYPE_BATTLEGROUND",IF(G9&lt;&gt;"LIBSETS_SETTYPE_SPECIAL",IF(AD9&lt;&gt;"",VLOOKUP(AD9,'ESO zone constants'!$D$2:$H$4950,5,0),""),""),"")</f>
        <v/>
      </c>
      <c r="AE9" s="0"/>
      <c r="AF9" s="2" t="str">
        <f aca="false">IF(AE9&lt;&gt;"",IF(AE9&lt;&gt;"LIBSETS_DROP_MECHANIC_MONSTER_NAME",VLOOKUP(AE9,'LibSets constants'!$I$4:$L$1000,3,0),""),"")</f>
        <v/>
      </c>
      <c r="AG9" s="2" t="str">
        <f aca="false">IF(AE9&lt;&gt;"",IF(AE9&lt;&gt;"LIBSETS_DROP_MECHANIC_MONSTER_NAME",VLOOKUP(AE9,'LibSets constants'!$I$4:$L$1000,4,0),""),"")</f>
        <v/>
      </c>
      <c r="AH9" s="2" t="str">
        <f aca="false">IF(G9&lt;&gt;"LIBSETS_SETTYPE_BATTLEGROUND",IF(G9&lt;&gt;"LIBSETS_SETTYPE_SPECIAL",IF(AI9&lt;&gt;"",VLOOKUP(AI9,'ESO zone constants'!$D$2:$H$4950,5,0),""),""),"")</f>
        <v/>
      </c>
      <c r="AJ9" s="0"/>
      <c r="AK9" s="2" t="str">
        <f aca="false">IF(AJ9&lt;&gt;"",IF(AJ9&lt;&gt;"LIBSETS_DROP_MECHANIC_MONSTER_NAME",VLOOKUP(AJ9,'LibSets constants'!$I$4:$L$1000,3,0),""),"")</f>
        <v/>
      </c>
      <c r="AL9" s="2" t="str">
        <f aca="false">IF(AJ9&lt;&gt;"",IF(AJ9&lt;&gt;"LIBSETS_DROP_MECHANIC_MONSTER_NAME",VLOOKUP(AJ9,'LibSets constants'!$I$4:$L$1000,4,0),""),"")</f>
        <v/>
      </c>
      <c r="AM9" s="2" t="str">
        <f aca="false">IF(G9&lt;&gt;"LIBSETS_SETTYPE_BATTLEGROUND",IF(G9&lt;&gt;"LIBSETS_SETTYPE_SPECIAL",IF(AN9&lt;&gt;"",VLOOKUP(AN9,'ESO zone constants'!$D$2:$H$4950,5,0),""),""),"")</f>
        <v/>
      </c>
      <c r="AO9" s="0"/>
      <c r="AP9" s="2" t="str">
        <f aca="false">IF(AO9&lt;&gt;"",IF(AO9&lt;&gt;"LIBSETS_DROP_MECHANIC_MONSTER_NAME",VLOOKUP(AO9,'LibSets constants'!$I$4:$L$1000,3,0),""),"")</f>
        <v/>
      </c>
      <c r="AQ9" s="2" t="str">
        <f aca="false">IF(AO9&lt;&gt;"",IF(AO9&lt;&gt;"LIBSETS_DROP_MECHANIC_MONSTER_NAME",VLOOKUP(AO9,'LibSets constants'!$I$4:$L$1000,4,0),""),"")</f>
        <v/>
      </c>
      <c r="AR9" s="2" t="str">
        <f aca="false">IF(G9&lt;&gt;"LIBSETS_SETTYPE_BATTLEGROUND",IF(G9&lt;&gt;"LIBSETS_SETTYPE_SPECIAL",IF(AS9&lt;&gt;"",VLOOKUP(AS9,'ESO zone constants'!$D$2:$H$4950,5,0),""),""),"")</f>
        <v/>
      </c>
      <c r="AT9" s="0"/>
      <c r="AU9" s="2" t="str">
        <f aca="false">IF(AT9&lt;&gt;"",IF(AT9&lt;&gt;"LIBSETS_DROP_MECHANIC_MONSTER_NAME",VLOOKUP(AT9,'LibSets constants'!$I$4:$L$1000,3,0),""),"")</f>
        <v/>
      </c>
      <c r="AV9" s="2" t="str">
        <f aca="false">IF(AT9&lt;&gt;"",IF(AT9&lt;&gt;"LIBSETS_DROP_MECHANIC_MONSTER_NAME",VLOOKUP(AT9,'LibSets constants'!$I$4:$L$1000,4,0),""),"")</f>
        <v/>
      </c>
      <c r="AW9" s="6" t="str">
        <f aca="false">IF(A9="???","--","")&amp;IF(F9&lt;&gt;"Not in the game (anymore)",IF(A9&lt;&gt;"",CONCATENATE("[",A9,"] = {wayshrines={")&amp;IF(K9&lt;&gt;"",CONCATENATE(K9,","),"")&amp;IF(L9&lt;&gt;"",CONCATENATE(L9,","),"")&amp;IF(M9&lt;&gt;"",CONCATENATE(M9,","),"")&amp;CONCATENATE("}")&amp;IF(VALUE(N9)&gt;0,CONCATENATE(", traitsNeeded=",N9),"")&amp;CONCATENATE(", dlcId=",IF(S9&lt;&gt;"",S9,"DLC_BASE_GAME")),""),"")</f>
        <v>[25] = {wayshrines={-1,-1,-1,}, dlcId=DLC_BASE_GAME</v>
      </c>
      <c r="AX9" s="6" t="str">
        <f aca="false">IF(F9&lt;&gt;"Not in the game (anymore)",IF(A9&lt;&gt;"",IF(P9&lt;&gt;"",CONCATENATE(", zoneIds={",P9),"")&amp;IF(X9&lt;&gt;"",CONCATENATE(",",X9),"")&amp;IF(AC9&lt;&gt;"",CONCATENATE(",",AC9),"")&amp;IF(AH9&lt;&gt;"",CONCATENATE(",",AH9),"")&amp;IF(AM9&lt;&gt;"",CONCATENATE(",",AM9),"")&amp;IF(AR9&lt;&gt;"",CONCATENATE(",",AR9),"")&amp;IF(P9&lt;&gt;"",CONCATENATE("}",""),"")&amp;IF(OR(I9="true",I9="false",I9&lt;&gt;""), CONCATENATE(", veteran=", I9), ""),""),"")</f>
        <v>, zoneIds={181,181}, veteran=false</v>
      </c>
      <c r="AY9" s="6" t="str">
        <f aca="false">IF(F9&lt;&gt;"Not in the game (anymore)",IF(A9&lt;&gt;"",", setType="&amp;G9,"")&amp;IF(J9="true",", multiTrialSet=true",""),"")</f>
        <v>, setType=LIBSETS_SETTYPE_CYRODIIL</v>
      </c>
      <c r="AZ9" s="6" t="str">
        <f aca="false">IF(F9&lt;&gt;"Not in the game (anymore)",IF(U9&lt;&gt;"",", dropMechanic={"&amp;U9&amp;IF(Z9&lt;&gt;"",","&amp;Z9,"")&amp;IF(AE9&lt;&gt;"",","&amp;AE9,"")&amp;IF(AJ9&lt;&gt;"",","&amp;AJ9,"")&amp;IF(AO9&lt;&gt;"",","&amp;AO9,"")&amp;IF(AT9&lt;&gt;"",","&amp;AT9,"")&amp;"}"&amp;IF(U9="LIBSETS_DROP_MECHANIC_MONSTER_NAME",", dropMechanicNames={" &amp; IF(V9&lt;&gt;"","['en']='"&amp;V9&amp;"'","") &amp; IF(W9&lt;&gt;"",", ['de']='" &amp; W9&amp;"'","") &amp; "}",""),"")&amp;"},","")</f>
        <v>, dropMechanic={LIBSETS_DROP_MECHANIC_MAIL_PVP_REWARDS_FOR_THE_WORTHY,LIBSETS_DROP_MECHANIC_CITY_CYRODIIL_ERNTEFURT}},</v>
      </c>
      <c r="BA9" s="6" t="str">
        <f aca="false">IF(F9&lt;&gt;"Not in the game (anymore)",IF(C9&lt;&gt;"",CONCATENATE(" --",C9," / ",B9,"   [",IF(Q9&lt;&gt;"",Q9,""),IF(Y9&lt;&gt;"",", "&amp;Y9,""),IF(AD9&lt;&gt;"",", "&amp;AD9,""),IF(AI9&lt;&gt;"",", "&amp;AI9,""),IF(AN9&lt;&gt;"",", "&amp;AN9,""),IF(AS9&lt;&gt;"",", "&amp;AS9,""),"]")),"")</f>
        <v> --Desert Rose / Wüstenrose   [Cyrodiil, Cyrodiil]</v>
      </c>
    </row>
    <row r="10" customFormat="false" ht="15" hidden="false" customHeight="false" outlineLevel="0" collapsed="false">
      <c r="A10" s="21" t="n">
        <v>26</v>
      </c>
      <c r="B10" s="0" t="s">
        <v>85</v>
      </c>
      <c r="C10" s="0" t="s">
        <v>86</v>
      </c>
      <c r="D10" s="2" t="n">
        <f aca="false">A10</f>
        <v>26</v>
      </c>
      <c r="G10" s="22" t="s">
        <v>60</v>
      </c>
      <c r="I10" s="0" t="s">
        <v>56</v>
      </c>
      <c r="J10" s="0" t="s">
        <v>56</v>
      </c>
      <c r="K10" s="0" t="n">
        <v>-1</v>
      </c>
      <c r="L10" s="0" t="n">
        <v>-1</v>
      </c>
      <c r="M10" s="0" t="n">
        <v>-1</v>
      </c>
      <c r="N10" s="0" t="n">
        <v>0</v>
      </c>
      <c r="O10" s="3" t="s">
        <v>87</v>
      </c>
      <c r="P10" s="2" t="n">
        <f aca="false">IF(AND(G10&lt;&gt;"LIBSETS_SETTYPE_BATTLEGROUND",G10&lt;&gt;"LIBSETS_SETTYPE_SPECIAL",G10&lt;&gt;"LIBSETS_SETTYPE_MYTHIC"), IF(Q10&lt;&gt;"",VLOOKUP(Q10,'ESO zone constants'!$D$2:$H$4950,5,0),""),"")</f>
        <v>347</v>
      </c>
      <c r="Q10" s="0" t="str">
        <f aca="false">IF(OR(K10="",K10&lt;=0,ISERROR(K10)),IF(AND(O10&lt;&gt;"",NOT(ISERROR(O10))),O10, ""),VLOOKUP(K10,'ESO wayshrine node constants'!$A$3:$D$10003,4,0))</f>
        <v>Coldharbour</v>
      </c>
      <c r="R10" s="0"/>
      <c r="S10" s="4" t="str">
        <f aca="false">IF(AND(R10&lt;&gt;"",NOT(ISERROR(R10))),R10,IF(P10&lt;&gt;"",IF(NOT(ISERROR(VLOOKUP(P10,'ESO Dungeon constants'!$D$3:$H$9999,5,0))),VLOOKUP(P10,'ESO Dungeon constants'!$D$3:$I$9999,6,0),VLOOKUP(P10,'ESO zone constants'!$H$2:$K$9984,4,0)),""))</f>
        <v>DLC_BASE_GAME</v>
      </c>
      <c r="T10" s="2" t="str">
        <f aca="false">IF(S10&lt;&gt;"",VLOOKUP(S10,'LibSets constants'!$B$4:$C$1000,2,0),"")</f>
        <v>Included in base game</v>
      </c>
      <c r="U10" s="5" t="s">
        <v>62</v>
      </c>
      <c r="V10" s="2" t="str">
        <f aca="false">IF(U10&lt;&gt;"",IF(U10&lt;&gt;"LIBSETS_DROP_MECHANIC_MONSTER_NAME",VLOOKUP(U10,'LibSets constants'!$I$4:$L$1000,3,0),""),"")</f>
        <v>Delve bosses have a chance to drop a waist or feet.</v>
      </c>
      <c r="W10" s="2" t="str">
        <f aca="false">IF(U10&lt;&gt;"",IF(U10&lt;&gt;"LIBSETS_DROP_MECHANIC_MONSTER_NAME",VLOOKUP(U10,'LibSets constants'!$I$4:$L$1000,4,0),""),"")</f>
        <v>Bosse in Gewölben haben die Chance, eine Taille oder Füße fallen zu lassen.</v>
      </c>
      <c r="X10" s="2" t="str">
        <f aca="false">IF(G10&lt;&gt;"LIBSETS_SETTYPE_BATTLEGROUND",IF(G10&lt;&gt;"LIBSETS_SETTYPE_SPECIAL",IF(Y10&lt;&gt;"",VLOOKUP(Y10,'ESO zone constants'!$D$2:$H$4950,5,0),""),""),"")</f>
        <v/>
      </c>
      <c r="Z10" s="5" t="s">
        <v>63</v>
      </c>
      <c r="AA10" s="2" t="str">
        <f aca="false">IF(Z10&lt;&gt;"",IF(Z10&lt;&gt;"LIBSETS_DROP_MECHANIC_MONSTER_NAME",VLOOKUP(Z10,'LibSets constants'!$I$4:$L$1000,3,0),""),"")</f>
        <v>Overland group bosses have a 100% chance to drop head, chest, legs, or weapon.</v>
      </c>
      <c r="AB10" s="2" t="str">
        <f aca="false">IF(Z10&lt;&gt;"",IF(Z10&lt;&gt;"LIBSETS_DROP_MECHANIC_MONSTER_NAME",VLOOKUP(Z10,'LibSets constants'!$I$4:$L$1000,4,0),""),"")</f>
        <v>Überland Gruppenbosse haben eine Chance von 100%, Kopf, Brust, Beine oder Waffen fallen zu lassen.</v>
      </c>
      <c r="AC10" s="2" t="str">
        <f aca="false">IF(G10&lt;&gt;"LIBSETS_SETTYPE_BATTLEGROUND",IF(G10&lt;&gt;"LIBSETS_SETTYPE_SPECIAL",IF(AD10&lt;&gt;"",VLOOKUP(AD10,'ESO zone constants'!$D$2:$H$4950,5,0),""),""),"")</f>
        <v/>
      </c>
      <c r="AE10" s="5" t="s">
        <v>64</v>
      </c>
      <c r="AF10" s="2" t="str">
        <f aca="false">IF(AE10&lt;&gt;"",IF(AE10&lt;&gt;"LIBSETS_DROP_MECHANIC_MONSTER_NAME",VLOOKUP(AE10,'LibSets constants'!$I$4:$L$1000,3,0),""),"")</f>
        <v>Public dungeon bosses have a chance to drop a shoulder, hand, or weapon.</v>
      </c>
      <c r="AG10" s="2" t="str">
        <f aca="false">IF(AE10&lt;&gt;"",IF(AE10&lt;&gt;"LIBSETS_DROP_MECHANIC_MONSTER_NAME",VLOOKUP(AE10,'LibSets constants'!$I$4:$L$1000,4,0),""),"")</f>
        <v>Öffentliche Dungeon-Bosse haben die Möglichkeit, eine Schulter, Handschuhe oder eine Waffe fallen zu lassen.</v>
      </c>
      <c r="AH10" s="2" t="str">
        <f aca="false">IF(G10&lt;&gt;"LIBSETS_SETTYPE_BATTLEGROUND",IF(G10&lt;&gt;"LIBSETS_SETTYPE_SPECIAL",IF(AI10&lt;&gt;"",VLOOKUP(AI10,'ESO zone constants'!$D$2:$H$4950,5,0),""),""),"")</f>
        <v/>
      </c>
      <c r="AJ10" s="5" t="s">
        <v>65</v>
      </c>
      <c r="AK10" s="2" t="str">
        <f aca="false">IF(AJ10&lt;&gt;"",IF(AJ10&lt;&gt;"LIBSETS_DROP_MECHANIC_MONSTER_NAME",VLOOKUP(AJ10,'LibSets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2" t="str">
        <f aca="false">IF(AJ10&lt;&gt;"",IF(AJ10&lt;&gt;"LIBSETS_DROP_MECHANIC_MONSTER_NAME",VLOOKUP(AJ10,'LibSets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2" t="str">
        <f aca="false">IF(G10&lt;&gt;"LIBSETS_SETTYPE_BATTLEGROUND",IF(G10&lt;&gt;"LIBSETS_SETTYPE_SPECIAL",IF(AN10&lt;&gt;"",VLOOKUP(AN10,'ESO zone constants'!$D$2:$H$4950,5,0),""),""),"")</f>
        <v/>
      </c>
      <c r="AO10" s="0"/>
      <c r="AP10" s="2" t="str">
        <f aca="false">IF(AO10&lt;&gt;"",IF(AO10&lt;&gt;"LIBSETS_DROP_MECHANIC_MONSTER_NAME",VLOOKUP(AO10,'LibSets constants'!$I$4:$L$1000,3,0),""),"")</f>
        <v/>
      </c>
      <c r="AQ10" s="2" t="str">
        <f aca="false">IF(AO10&lt;&gt;"",IF(AO10&lt;&gt;"LIBSETS_DROP_MECHANIC_MONSTER_NAME",VLOOKUP(AO10,'LibSets constants'!$I$4:$L$1000,4,0),""),"")</f>
        <v/>
      </c>
      <c r="AR10" s="2" t="str">
        <f aca="false">IF(G10&lt;&gt;"LIBSETS_SETTYPE_BATTLEGROUND",IF(G10&lt;&gt;"LIBSETS_SETTYPE_SPECIAL",IF(AS10&lt;&gt;"",VLOOKUP(AS10,'ESO zone constants'!$D$2:$H$4950,5,0),""),""),"")</f>
        <v/>
      </c>
      <c r="AT10" s="0"/>
      <c r="AU10" s="2" t="str">
        <f aca="false">IF(AT10&lt;&gt;"",IF(AT10&lt;&gt;"LIBSETS_DROP_MECHANIC_MONSTER_NAME",VLOOKUP(AT10,'LibSets constants'!$I$4:$L$1000,3,0),""),"")</f>
        <v/>
      </c>
      <c r="AV10" s="2" t="str">
        <f aca="false">IF(AT10&lt;&gt;"",IF(AT10&lt;&gt;"LIBSETS_DROP_MECHANIC_MONSTER_NAME",VLOOKUP(AT10,'LibSets constants'!$I$4:$L$1000,4,0),""),"")</f>
        <v/>
      </c>
      <c r="AW10" s="6" t="str">
        <f aca="false">IF(A10="???","--","")&amp;IF(F10&lt;&gt;"Not in the game (anymore)",IF(A10&lt;&gt;"",CONCATENATE("[",A10,"] = {wayshrines={")&amp;IF(K10&lt;&gt;"",CONCATENATE(K10,","),"")&amp;IF(L10&lt;&gt;"",CONCATENATE(L10,","),"")&amp;IF(M10&lt;&gt;"",CONCATENATE(M10,","),"")&amp;CONCATENATE("}")&amp;IF(VALUE(N10)&gt;0,CONCATENATE(", traitsNeeded=",N10),"")&amp;CONCATENATE(", dlcId=",IF(S10&lt;&gt;"",S10,"DLC_BASE_GAME")),""),"")</f>
        <v>[26] = {wayshrines={-1,-1,-1,}, dlcId=DLC_BASE_GAME</v>
      </c>
      <c r="AX10" s="6" t="str">
        <f aca="false">IF(F10&lt;&gt;"Not in the game (anymore)",IF(A10&lt;&gt;"",IF(P10&lt;&gt;"",CONCATENATE(", zoneIds={",P10),"")&amp;IF(X10&lt;&gt;"",CONCATENATE(",",X10),"")&amp;IF(AC10&lt;&gt;"",CONCATENATE(",",AC10),"")&amp;IF(AH10&lt;&gt;"",CONCATENATE(",",AH10),"")&amp;IF(AM10&lt;&gt;"",CONCATENATE(",",AM10),"")&amp;IF(AR10&lt;&gt;"",CONCATENATE(",",AR10),"")&amp;IF(P10&lt;&gt;"",CONCATENATE("}",""),"")&amp;IF(OR(I10="true",I10="false",I10&lt;&gt;""), CONCATENATE(", veteran=", I10), ""),""),"")</f>
        <v>, zoneIds={347}, veteran=false</v>
      </c>
      <c r="AY10" s="6" t="str">
        <f aca="false">IF(F10&lt;&gt;"Not in the game (anymore)",IF(A10&lt;&gt;"",", setType="&amp;G10,"")&amp;IF(J10="true",", multiTrialSet=true",""),"")</f>
        <v>, setType=LIBSETS_SETTYPE_OVERLAND</v>
      </c>
      <c r="AZ10" s="6" t="str">
        <f aca="false">IF(F10&lt;&gt;"Not in the game (anymore)",IF(U10&lt;&gt;"",", dropMechanic={"&amp;U10&amp;IF(Z10&lt;&gt;"",","&amp;Z10,"")&amp;IF(AE10&lt;&gt;"",","&amp;AE10,"")&amp;IF(AJ10&lt;&gt;"",","&amp;AJ10,"")&amp;IF(AO10&lt;&gt;"",","&amp;AO10,"")&amp;IF(AT10&lt;&gt;"",","&amp;AT10,"")&amp;"}"&amp;IF(U10="LIBSETS_DROP_MECHANIC_MONSTER_NAME",", dropMechanicNames={" &amp; IF(V10&lt;&gt;"","['en']='"&amp;V10&amp;"'","") &amp; IF(W10&lt;&gt;"",", ['de']='" &amp; W10&amp;"'","") &amp; "}",""),"")&amp;"},","")</f>
        <v>, dropMechanic={LIBSETS_DROP_MECHANIC_OVERLAND_BOSS_DELVE,LIBSETS_DROP_MECHANIC_OVERLAND_WORLDBOSS,LIBSETS_DROP_MECHANIC_OVERLAND_BOSS_PUBLIC_DUNGEON,LIBSETS_DROP_MECHANIC_OVERLAND_CHEST}},</v>
      </c>
      <c r="BA10" s="6" t="str">
        <f aca="false">IF(F10&lt;&gt;"Not in the game (anymore)",IF(C10&lt;&gt;"",CONCATENATE(" --",C10," / ",B10,"   [",IF(Q10&lt;&gt;"",Q10,""),IF(Y10&lt;&gt;"",", "&amp;Y10,""),IF(AD10&lt;&gt;"",", "&amp;AD10,""),IF(AI10&lt;&gt;"",", "&amp;AI10,""),IF(AN10&lt;&gt;"",", "&amp;AN10,""),IF(AS10&lt;&gt;"",", "&amp;AS10,""),"]")),"")</f>
        <v> --Prisoner's Rags / Lumpen des Gefangenen   [Coldharbour]</v>
      </c>
    </row>
    <row r="11" customFormat="false" ht="15" hidden="false" customHeight="false" outlineLevel="0" collapsed="false">
      <c r="A11" s="21" t="n">
        <v>27</v>
      </c>
      <c r="B11" s="0" t="s">
        <v>88</v>
      </c>
      <c r="C11" s="0" t="s">
        <v>89</v>
      </c>
      <c r="D11" s="2" t="n">
        <f aca="false">A11</f>
        <v>27</v>
      </c>
      <c r="G11" s="22" t="s">
        <v>60</v>
      </c>
      <c r="I11" s="0" t="s">
        <v>56</v>
      </c>
      <c r="J11" s="0" t="s">
        <v>56</v>
      </c>
      <c r="K11" s="0" t="n">
        <v>-1</v>
      </c>
      <c r="L11" s="0" t="n">
        <v>-1</v>
      </c>
      <c r="M11" s="0" t="n">
        <v>-1</v>
      </c>
      <c r="N11" s="0" t="n">
        <v>0</v>
      </c>
      <c r="O11" s="3" t="s">
        <v>68</v>
      </c>
      <c r="P11" s="2" t="n">
        <f aca="false">IF(AND(G11&lt;&gt;"LIBSETS_SETTYPE_BATTLEGROUND",G11&lt;&gt;"LIBSETS_SETTYPE_SPECIAL",G11&lt;&gt;"LIBSETS_SETTYPE_MYTHIC"), IF(Q11&lt;&gt;"",VLOOKUP(Q11,'ESO zone constants'!$D$2:$H$4950,5,0),""),"")</f>
        <v>101</v>
      </c>
      <c r="Q11" s="0" t="str">
        <f aca="false">IF(OR(K11="",K11&lt;=0,ISERROR(K11)),IF(AND(O11&lt;&gt;"",NOT(ISERROR(O11))),O11, ""),VLOOKUP(K11,'ESO wayshrine node constants'!$A$3:$D$10003,4,0))</f>
        <v>Eastmarch</v>
      </c>
      <c r="R11" s="0"/>
      <c r="S11" s="4" t="str">
        <f aca="false">IF(AND(R11&lt;&gt;"",NOT(ISERROR(R11))),R11,IF(P11&lt;&gt;"",IF(NOT(ISERROR(VLOOKUP(P11,'ESO Dungeon constants'!$D$3:$H$9999,5,0))),VLOOKUP(P11,'ESO Dungeon constants'!$D$3:$I$9999,6,0),VLOOKUP(P11,'ESO zone constants'!$H$2:$K$9984,4,0)),""))</f>
        <v>DLC_BASE_GAME</v>
      </c>
      <c r="T11" s="2" t="str">
        <f aca="false">IF(S11&lt;&gt;"",VLOOKUP(S11,'LibSets constants'!$B$4:$C$1000,2,0),"")</f>
        <v>Included in base game</v>
      </c>
      <c r="U11" s="5" t="s">
        <v>62</v>
      </c>
      <c r="V11" s="2" t="str">
        <f aca="false">IF(U11&lt;&gt;"",IF(U11&lt;&gt;"LIBSETS_DROP_MECHANIC_MONSTER_NAME",VLOOKUP(U11,'LibSets constants'!$I$4:$L$1000,3,0),""),"")</f>
        <v>Delve bosses have a chance to drop a waist or feet.</v>
      </c>
      <c r="W11" s="2" t="str">
        <f aca="false">IF(U11&lt;&gt;"",IF(U11&lt;&gt;"LIBSETS_DROP_MECHANIC_MONSTER_NAME",VLOOKUP(U11,'LibSets constants'!$I$4:$L$1000,4,0),""),"")</f>
        <v>Bosse in Gewölben haben die Chance, eine Taille oder Füße fallen zu lassen.</v>
      </c>
      <c r="X11" s="2" t="str">
        <f aca="false">IF(G11&lt;&gt;"LIBSETS_SETTYPE_BATTLEGROUND",IF(G11&lt;&gt;"LIBSETS_SETTYPE_SPECIAL",IF(Y11&lt;&gt;"",VLOOKUP(Y11,'ESO zone constants'!$D$2:$H$4950,5,0),""),""),"")</f>
        <v/>
      </c>
      <c r="Z11" s="5" t="s">
        <v>63</v>
      </c>
      <c r="AA11" s="2" t="str">
        <f aca="false">IF(Z11&lt;&gt;"",IF(Z11&lt;&gt;"LIBSETS_DROP_MECHANIC_MONSTER_NAME",VLOOKUP(Z11,'LibSets constants'!$I$4:$L$1000,3,0),""),"")</f>
        <v>Overland group bosses have a 100% chance to drop head, chest, legs, or weapon.</v>
      </c>
      <c r="AB11" s="2" t="str">
        <f aca="false">IF(Z11&lt;&gt;"",IF(Z11&lt;&gt;"LIBSETS_DROP_MECHANIC_MONSTER_NAME",VLOOKUP(Z11,'LibSets constants'!$I$4:$L$1000,4,0),""),"")</f>
        <v>Überland Gruppenbosse haben eine Chance von 100%, Kopf, Brust, Beine oder Waffen fallen zu lassen.</v>
      </c>
      <c r="AC11" s="2" t="str">
        <f aca="false">IF(G11&lt;&gt;"LIBSETS_SETTYPE_BATTLEGROUND",IF(G11&lt;&gt;"LIBSETS_SETTYPE_SPECIAL",IF(AD11&lt;&gt;"",VLOOKUP(AD11,'ESO zone constants'!$D$2:$H$4950,5,0),""),""),"")</f>
        <v/>
      </c>
      <c r="AE11" s="5" t="s">
        <v>64</v>
      </c>
      <c r="AF11" s="2" t="str">
        <f aca="false">IF(AE11&lt;&gt;"",IF(AE11&lt;&gt;"LIBSETS_DROP_MECHANIC_MONSTER_NAME",VLOOKUP(AE11,'LibSets constants'!$I$4:$L$1000,3,0),""),"")</f>
        <v>Public dungeon bosses have a chance to drop a shoulder, hand, or weapon.</v>
      </c>
      <c r="AG11" s="2" t="str">
        <f aca="false">IF(AE11&lt;&gt;"",IF(AE11&lt;&gt;"LIBSETS_DROP_MECHANIC_MONSTER_NAME",VLOOKUP(AE11,'LibSets constants'!$I$4:$L$1000,4,0),""),"")</f>
        <v>Öffentliche Dungeon-Bosse haben die Möglichkeit, eine Schulter, Handschuhe oder eine Waffe fallen zu lassen.</v>
      </c>
      <c r="AH11" s="2" t="str">
        <f aca="false">IF(G11&lt;&gt;"LIBSETS_SETTYPE_BATTLEGROUND",IF(G11&lt;&gt;"LIBSETS_SETTYPE_SPECIAL",IF(AI11&lt;&gt;"",VLOOKUP(AI11,'ESO zone constants'!$D$2:$H$4950,5,0),""),""),"")</f>
        <v/>
      </c>
      <c r="AJ11" s="5" t="s">
        <v>65</v>
      </c>
      <c r="AK11" s="2" t="str">
        <f aca="false">IF(AJ11&lt;&gt;"",IF(AJ11&lt;&gt;"LIBSETS_DROP_MECHANIC_MONSTER_NAME",VLOOKUP(AJ11,'LibSets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2" t="str">
        <f aca="false">IF(AJ11&lt;&gt;"",IF(AJ11&lt;&gt;"LIBSETS_DROP_MECHANIC_MONSTER_NAME",VLOOKUP(AJ11,'LibSets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2" t="str">
        <f aca="false">IF(G11&lt;&gt;"LIBSETS_SETTYPE_BATTLEGROUND",IF(G11&lt;&gt;"LIBSETS_SETTYPE_SPECIAL",IF(AN11&lt;&gt;"",VLOOKUP(AN11,'ESO zone constants'!$D$2:$H$4950,5,0),""),""),"")</f>
        <v/>
      </c>
      <c r="AO11" s="0"/>
      <c r="AP11" s="2" t="str">
        <f aca="false">IF(AO11&lt;&gt;"",IF(AO11&lt;&gt;"LIBSETS_DROP_MECHANIC_MONSTER_NAME",VLOOKUP(AO11,'LibSets constants'!$I$4:$L$1000,3,0),""),"")</f>
        <v/>
      </c>
      <c r="AQ11" s="2" t="str">
        <f aca="false">IF(AO11&lt;&gt;"",IF(AO11&lt;&gt;"LIBSETS_DROP_MECHANIC_MONSTER_NAME",VLOOKUP(AO11,'LibSets constants'!$I$4:$L$1000,4,0),""),"")</f>
        <v/>
      </c>
      <c r="AR11" s="2" t="str">
        <f aca="false">IF(G11&lt;&gt;"LIBSETS_SETTYPE_BATTLEGROUND",IF(G11&lt;&gt;"LIBSETS_SETTYPE_SPECIAL",IF(AS11&lt;&gt;"",VLOOKUP(AS11,'ESO zone constants'!$D$2:$H$4950,5,0),""),""),"")</f>
        <v/>
      </c>
      <c r="AT11" s="0"/>
      <c r="AU11" s="2" t="str">
        <f aca="false">IF(AT11&lt;&gt;"",IF(AT11&lt;&gt;"LIBSETS_DROP_MECHANIC_MONSTER_NAME",VLOOKUP(AT11,'LibSets constants'!$I$4:$L$1000,3,0),""),"")</f>
        <v/>
      </c>
      <c r="AV11" s="2" t="str">
        <f aca="false">IF(AT11&lt;&gt;"",IF(AT11&lt;&gt;"LIBSETS_DROP_MECHANIC_MONSTER_NAME",VLOOKUP(AT11,'LibSets constants'!$I$4:$L$1000,4,0),""),"")</f>
        <v/>
      </c>
      <c r="AW11" s="6" t="str">
        <f aca="false">IF(A11="???","--","")&amp;IF(F11&lt;&gt;"Not in the game (anymore)",IF(A11&lt;&gt;"",CONCATENATE("[",A11,"] = {wayshrines={")&amp;IF(K11&lt;&gt;"",CONCATENATE(K11,","),"")&amp;IF(L11&lt;&gt;"",CONCATENATE(L11,","),"")&amp;IF(M11&lt;&gt;"",CONCATENATE(M11,","),"")&amp;CONCATENATE("}")&amp;IF(VALUE(N11)&gt;0,CONCATENATE(", traitsNeeded=",N11),"")&amp;CONCATENATE(", dlcId=",IF(S11&lt;&gt;"",S11,"DLC_BASE_GAME")),""),"")</f>
        <v>[27] = {wayshrines={-1,-1,-1,}, dlcId=DLC_BASE_GAME</v>
      </c>
      <c r="AX11" s="6" t="str">
        <f aca="false">IF(F11&lt;&gt;"Not in the game (anymore)",IF(A11&lt;&gt;"",IF(P11&lt;&gt;"",CONCATENATE(", zoneIds={",P11),"")&amp;IF(X11&lt;&gt;"",CONCATENATE(",",X11),"")&amp;IF(AC11&lt;&gt;"",CONCATENATE(",",AC11),"")&amp;IF(AH11&lt;&gt;"",CONCATENATE(",",AH11),"")&amp;IF(AM11&lt;&gt;"",CONCATENATE(",",AM11),"")&amp;IF(AR11&lt;&gt;"",CONCATENATE(",",AR11),"")&amp;IF(P11&lt;&gt;"",CONCATENATE("}",""),"")&amp;IF(OR(I11="true",I11="false",I11&lt;&gt;""), CONCATENATE(", veteran=", I11), ""),""),"")</f>
        <v>, zoneIds={101}, veteran=false</v>
      </c>
      <c r="AY11" s="6" t="str">
        <f aca="false">IF(F11&lt;&gt;"Not in the game (anymore)",IF(A11&lt;&gt;"",", setType="&amp;G11,"")&amp;IF(J11="true",", multiTrialSet=true",""),"")</f>
        <v>, setType=LIBSETS_SETTYPE_OVERLAND</v>
      </c>
      <c r="AZ11" s="6" t="str">
        <f aca="false">IF(F11&lt;&gt;"Not in the game (anymore)",IF(U11&lt;&gt;"",", dropMechanic={"&amp;U11&amp;IF(Z11&lt;&gt;"",","&amp;Z11,"")&amp;IF(AE11&lt;&gt;"",","&amp;AE11,"")&amp;IF(AJ11&lt;&gt;"",","&amp;AJ11,"")&amp;IF(AO11&lt;&gt;"",","&amp;AO11,"")&amp;IF(AT11&lt;&gt;"",","&amp;AT11,"")&amp;"}"&amp;IF(U11="LIBSETS_DROP_MECHANIC_MONSTER_NAME",", dropMechanicNames={" &amp; IF(V11&lt;&gt;"","['en']='"&amp;V11&amp;"'","") &amp; IF(W11&lt;&gt;"",", ['de']='" &amp; W11&amp;"'","") &amp; "}",""),"")&amp;"},","")</f>
        <v>, dropMechanic={LIBSETS_DROP_MECHANIC_OVERLAND_BOSS_DELVE,LIBSETS_DROP_MECHANIC_OVERLAND_WORLDBOSS,LIBSETS_DROP_MECHANIC_OVERLAND_BOSS_PUBLIC_DUNGEON,LIBSETS_DROP_MECHANIC_OVERLAND_CHEST}},</v>
      </c>
      <c r="BA11" s="6" t="str">
        <f aca="false">IF(F11&lt;&gt;"Not in the game (anymore)",IF(C11&lt;&gt;"",CONCATENATE(" --",C11," / ",B11,"   [",IF(Q11&lt;&gt;"",Q11,""),IF(Y11&lt;&gt;"",", "&amp;Y11,""),IF(AD11&lt;&gt;"",", "&amp;AD11,""),IF(AI11&lt;&gt;"",", "&amp;AI11,""),IF(AN11&lt;&gt;"",", "&amp;AN11,""),IF(AS11&lt;&gt;"",", "&amp;AS11,""),"]")),"")</f>
        <v> --Fiord's Legacy / Fiords Erbe   [Eastmarch]</v>
      </c>
    </row>
    <row r="12" customFormat="false" ht="15" hidden="false" customHeight="false" outlineLevel="0" collapsed="false">
      <c r="A12" s="21" t="n">
        <v>28</v>
      </c>
      <c r="B12" s="0" t="s">
        <v>90</v>
      </c>
      <c r="C12" s="0" t="s">
        <v>91</v>
      </c>
      <c r="D12" s="2" t="n">
        <f aca="false">A12</f>
        <v>28</v>
      </c>
      <c r="G12" s="22" t="s">
        <v>55</v>
      </c>
      <c r="I12" s="0" t="s">
        <v>56</v>
      </c>
      <c r="J12" s="0" t="s">
        <v>56</v>
      </c>
      <c r="K12" s="0" t="n">
        <v>-1</v>
      </c>
      <c r="L12" s="0" t="n">
        <v>-1</v>
      </c>
      <c r="M12" s="0" t="n">
        <v>-1</v>
      </c>
      <c r="N12" s="0" t="n">
        <v>0</v>
      </c>
      <c r="O12" s="3" t="s">
        <v>92</v>
      </c>
      <c r="P12" s="2" t="n">
        <f aca="false">IF(AND(G12&lt;&gt;"LIBSETS_SETTYPE_BATTLEGROUND",G12&lt;&gt;"LIBSETS_SETTYPE_SPECIAL",G12&lt;&gt;"LIBSETS_SETTYPE_MYTHIC"), IF(Q12&lt;&gt;"",VLOOKUP(Q12,'ESO zone constants'!$D$2:$H$4950,5,0),""),"")</f>
        <v>126</v>
      </c>
      <c r="Q12" s="0" t="str">
        <f aca="false">IF(OR(K12="",K12&lt;=0,ISERROR(K12)),IF(AND(O12&lt;&gt;"",NOT(ISERROR(O12))),O12, ""),VLOOKUP(K12,'ESO wayshrine node constants'!$A$3:$D$10003,4,0))</f>
        <v>Elden Hollow I</v>
      </c>
      <c r="R12" s="0"/>
      <c r="S12" s="4" t="str">
        <f aca="false">IF(AND(R12&lt;&gt;"",NOT(ISERROR(R12))),R12,IF(P12&lt;&gt;"",IF(NOT(ISERROR(VLOOKUP(P12,'ESO Dungeon constants'!$D$3:$H$9999,5,0))),VLOOKUP(P12,'ESO Dungeon constants'!$D$3:$I$9999,6,0),VLOOKUP(P12,'ESO zone constants'!$H$2:$K$9984,4,0)),""))</f>
        <v>DLC_BASE_GAME</v>
      </c>
      <c r="T12" s="2" t="str">
        <f aca="false">IF(S12&lt;&gt;"",VLOOKUP(S12,'LibSets constants'!$B$4:$C$1000,2,0),"")</f>
        <v>Included in base game</v>
      </c>
      <c r="U12" s="0"/>
      <c r="V12" s="2" t="str">
        <f aca="false">IF(U12&lt;&gt;"",IF(U12&lt;&gt;"LIBSETS_DROP_MECHANIC_MONSTER_NAME",VLOOKUP(U12,'LibSets constants'!$I$4:$L$1000,3,0),""),"")</f>
        <v/>
      </c>
      <c r="W12" s="2" t="str">
        <f aca="false">IF(U12&lt;&gt;"",IF(U12&lt;&gt;"LIBSETS_DROP_MECHANIC_MONSTER_NAME",VLOOKUP(U12,'LibSets constants'!$I$4:$L$1000,4,0),""),"")</f>
        <v/>
      </c>
      <c r="X12" s="2" t="n">
        <f aca="false">IF(G12&lt;&gt;"LIBSETS_SETTYPE_BATTLEGROUND",IF(G12&lt;&gt;"LIBSETS_SETTYPE_SPECIAL",IF(Y12&lt;&gt;"",VLOOKUP(Y12,'ESO zone constants'!$D$2:$H$4950,5,0),""),""),"")</f>
        <v>931</v>
      </c>
      <c r="Y12" s="0" t="s">
        <v>93</v>
      </c>
      <c r="Z12" s="0"/>
      <c r="AA12" s="2" t="str">
        <f aca="false">IF(Z12&lt;&gt;"",IF(Z12&lt;&gt;"LIBSETS_DROP_MECHANIC_MONSTER_NAME",VLOOKUP(Z12,'LibSets constants'!$I$4:$L$1000,3,0),""),"")</f>
        <v/>
      </c>
      <c r="AB12" s="2" t="str">
        <f aca="false">IF(Z12&lt;&gt;"",IF(Z12&lt;&gt;"LIBSETS_DROP_MECHANIC_MONSTER_NAME",VLOOKUP(Z12,'LibSets constants'!$I$4:$L$1000,4,0),""),"")</f>
        <v/>
      </c>
      <c r="AC12" s="2" t="str">
        <f aca="false">IF(G12&lt;&gt;"LIBSETS_SETTYPE_BATTLEGROUND",IF(G12&lt;&gt;"LIBSETS_SETTYPE_SPECIAL",IF(AD12&lt;&gt;"",VLOOKUP(AD12,'ESO zone constants'!$D$2:$H$4950,5,0),""),""),"")</f>
        <v/>
      </c>
      <c r="AE12" s="0"/>
      <c r="AF12" s="2" t="str">
        <f aca="false">IF(AE12&lt;&gt;"",IF(AE12&lt;&gt;"LIBSETS_DROP_MECHANIC_MONSTER_NAME",VLOOKUP(AE12,'LibSets constants'!$I$4:$L$1000,3,0),""),"")</f>
        <v/>
      </c>
      <c r="AG12" s="2" t="str">
        <f aca="false">IF(AE12&lt;&gt;"",IF(AE12&lt;&gt;"LIBSETS_DROP_MECHANIC_MONSTER_NAME",VLOOKUP(AE12,'LibSets constants'!$I$4:$L$1000,4,0),""),"")</f>
        <v/>
      </c>
      <c r="AH12" s="2" t="str">
        <f aca="false">IF(G12&lt;&gt;"LIBSETS_SETTYPE_BATTLEGROUND",IF(G12&lt;&gt;"LIBSETS_SETTYPE_SPECIAL",IF(AI12&lt;&gt;"",VLOOKUP(AI12,'ESO zone constants'!$D$2:$H$4950,5,0),""),""),"")</f>
        <v/>
      </c>
      <c r="AJ12" s="0"/>
      <c r="AK12" s="2" t="str">
        <f aca="false">IF(AJ12&lt;&gt;"",IF(AJ12&lt;&gt;"LIBSETS_DROP_MECHANIC_MONSTER_NAME",VLOOKUP(AJ12,'LibSets constants'!$I$4:$L$1000,3,0),""),"")</f>
        <v/>
      </c>
      <c r="AL12" s="2" t="str">
        <f aca="false">IF(AJ12&lt;&gt;"",IF(AJ12&lt;&gt;"LIBSETS_DROP_MECHANIC_MONSTER_NAME",VLOOKUP(AJ12,'LibSets constants'!$I$4:$L$1000,4,0),""),"")</f>
        <v/>
      </c>
      <c r="AM12" s="2" t="str">
        <f aca="false">IF(G12&lt;&gt;"LIBSETS_SETTYPE_BATTLEGROUND",IF(G12&lt;&gt;"LIBSETS_SETTYPE_SPECIAL",IF(AN12&lt;&gt;"",VLOOKUP(AN12,'ESO zone constants'!$D$2:$H$4950,5,0),""),""),"")</f>
        <v/>
      </c>
      <c r="AO12" s="0"/>
      <c r="AP12" s="2" t="str">
        <f aca="false">IF(AO12&lt;&gt;"",IF(AO12&lt;&gt;"LIBSETS_DROP_MECHANIC_MONSTER_NAME",VLOOKUP(AO12,'LibSets constants'!$I$4:$L$1000,3,0),""),"")</f>
        <v/>
      </c>
      <c r="AQ12" s="2" t="str">
        <f aca="false">IF(AO12&lt;&gt;"",IF(AO12&lt;&gt;"LIBSETS_DROP_MECHANIC_MONSTER_NAME",VLOOKUP(AO12,'LibSets constants'!$I$4:$L$1000,4,0),""),"")</f>
        <v/>
      </c>
      <c r="AR12" s="2" t="str">
        <f aca="false">IF(G12&lt;&gt;"LIBSETS_SETTYPE_BATTLEGROUND",IF(G12&lt;&gt;"LIBSETS_SETTYPE_SPECIAL",IF(AS12&lt;&gt;"",VLOOKUP(AS12,'ESO zone constants'!$D$2:$H$4950,5,0),""),""),"")</f>
        <v/>
      </c>
      <c r="AT12" s="0"/>
      <c r="AU12" s="2" t="str">
        <f aca="false">IF(AT12&lt;&gt;"",IF(AT12&lt;&gt;"LIBSETS_DROP_MECHANIC_MONSTER_NAME",VLOOKUP(AT12,'LibSets constants'!$I$4:$L$1000,3,0),""),"")</f>
        <v/>
      </c>
      <c r="AV12" s="2" t="str">
        <f aca="false">IF(AT12&lt;&gt;"",IF(AT12&lt;&gt;"LIBSETS_DROP_MECHANIC_MONSTER_NAME",VLOOKUP(AT12,'LibSets constants'!$I$4:$L$1000,4,0),""),"")</f>
        <v/>
      </c>
      <c r="AW12" s="6" t="str">
        <f aca="false">IF(A12="???","--","")&amp;IF(F12&lt;&gt;"Not in the game (anymore)",IF(A12&lt;&gt;"",CONCATENATE("[",A12,"] = {wayshrines={")&amp;IF(K12&lt;&gt;"",CONCATENATE(K12,","),"")&amp;IF(L12&lt;&gt;"",CONCATENATE(L12,","),"")&amp;IF(M12&lt;&gt;"",CONCATENATE(M12,","),"")&amp;CONCATENATE("}")&amp;IF(VALUE(N12)&gt;0,CONCATENATE(", traitsNeeded=",N12),"")&amp;CONCATENATE(", dlcId=",IF(S12&lt;&gt;"",S12,"DLC_BASE_GAME")),""),"")</f>
        <v>[28] = {wayshrines={-1,-1,-1,}, dlcId=DLC_BASE_GAME</v>
      </c>
      <c r="AX12" s="6" t="str">
        <f aca="false">IF(F12&lt;&gt;"Not in the game (anymore)",IF(A12&lt;&gt;"",IF(P12&lt;&gt;"",CONCATENATE(", zoneIds={",P12),"")&amp;IF(X12&lt;&gt;"",CONCATENATE(",",X12),"")&amp;IF(AC12&lt;&gt;"",CONCATENATE(",",AC12),"")&amp;IF(AH12&lt;&gt;"",CONCATENATE(",",AH12),"")&amp;IF(AM12&lt;&gt;"",CONCATENATE(",",AM12),"")&amp;IF(AR12&lt;&gt;"",CONCATENATE(",",AR12),"")&amp;IF(P12&lt;&gt;"",CONCATENATE("}",""),"")&amp;IF(OR(I12="true",I12="false",I12&lt;&gt;""), CONCATENATE(", veteran=", I12), ""),""),"")</f>
        <v>, zoneIds={126,931}, veteran=false</v>
      </c>
      <c r="AY12" s="6" t="str">
        <f aca="false">IF(F12&lt;&gt;"Not in the game (anymore)",IF(A12&lt;&gt;"",", setType="&amp;G12,"")&amp;IF(J12="true",", multiTrialSet=true",""),"")</f>
        <v>, setType=LIBSETS_SETTYPE_DUNGEON</v>
      </c>
      <c r="AZ12" s="6" t="str">
        <f aca="false">IF(F12&lt;&gt;"Not in the game (anymore)",IF(U12&lt;&gt;"",", dropMechanic={"&amp;U12&amp;IF(Z12&lt;&gt;"",","&amp;Z12,"")&amp;IF(AE12&lt;&gt;"",","&amp;AE12,"")&amp;IF(AJ12&lt;&gt;"",","&amp;AJ12,"")&amp;IF(AO12&lt;&gt;"",","&amp;AO12,"")&amp;IF(AT12&lt;&gt;"",","&amp;AT12,"")&amp;"}"&amp;IF(U12="LIBSETS_DROP_MECHANIC_MONSTER_NAME",", dropMechanicNames={" &amp; IF(V12&lt;&gt;"","['en']='"&amp;V12&amp;"'","") &amp; IF(W12&lt;&gt;"",", ['de']='" &amp; W12&amp;"'","") &amp; "}",""),"")&amp;"},","")</f>
        <v>},</v>
      </c>
      <c r="BA12" s="6" t="str">
        <f aca="false">IF(F12&lt;&gt;"Not in the game (anymore)",IF(C12&lt;&gt;"",CONCATENATE(" --",C12," / ",B12,"   [",IF(Q12&lt;&gt;"",Q12,""),IF(Y12&lt;&gt;"",", "&amp;Y12,""),IF(AD12&lt;&gt;"",", "&amp;AD12,""),IF(AI12&lt;&gt;"",", "&amp;AI12,""),IF(AN12&lt;&gt;"",", "&amp;AN12,""),IF(AS12&lt;&gt;"",", "&amp;AS12,""),"]")),"")</f>
        <v> --Barkskin / Borkenhaut   [Elden Hollow I, Elden Hollow II]</v>
      </c>
    </row>
    <row r="13" customFormat="false" ht="15" hidden="false" customHeight="false" outlineLevel="0" collapsed="false">
      <c r="A13" s="21" t="n">
        <v>29</v>
      </c>
      <c r="B13" s="0" t="s">
        <v>94</v>
      </c>
      <c r="C13" s="0" t="s">
        <v>95</v>
      </c>
      <c r="D13" s="2" t="n">
        <f aca="false">A13</f>
        <v>29</v>
      </c>
      <c r="G13" s="22" t="s">
        <v>55</v>
      </c>
      <c r="I13" s="0" t="s">
        <v>56</v>
      </c>
      <c r="J13" s="0" t="s">
        <v>56</v>
      </c>
      <c r="K13" s="0" t="n">
        <v>-1</v>
      </c>
      <c r="L13" s="0" t="n">
        <v>-1</v>
      </c>
      <c r="M13" s="0" t="n">
        <v>-1</v>
      </c>
      <c r="N13" s="0" t="n">
        <v>0</v>
      </c>
      <c r="O13" s="3" t="s">
        <v>96</v>
      </c>
      <c r="P13" s="2" t="n">
        <f aca="false">IF(AND(G13&lt;&gt;"LIBSETS_SETTYPE_BATTLEGROUND",G13&lt;&gt;"LIBSETS_SETTYPE_SPECIAL",G13&lt;&gt;"LIBSETS_SETTYPE_MYTHIC"), IF(Q13&lt;&gt;"",VLOOKUP(Q13,'ESO zone constants'!$D$2:$H$4950,5,0),""),"")</f>
        <v>146</v>
      </c>
      <c r="Q13" s="0" t="str">
        <f aca="false">IF(OR(K13="",K13&lt;=0,ISERROR(K13)),IF(AND(O13&lt;&gt;"",NOT(ISERROR(O13))),O13, ""),VLOOKUP(K13,'ESO wayshrine node constants'!$A$3:$D$10003,4,0))</f>
        <v>Wayrest Sewers I</v>
      </c>
      <c r="R13" s="0"/>
      <c r="S13" s="4" t="str">
        <f aca="false">IF(AND(R13&lt;&gt;"",NOT(ISERROR(R13))),R13,IF(P13&lt;&gt;"",IF(NOT(ISERROR(VLOOKUP(P13,'ESO Dungeon constants'!$D$3:$H$9999,5,0))),VLOOKUP(P13,'ESO Dungeon constants'!$D$3:$I$9999,6,0),VLOOKUP(P13,'ESO zone constants'!$H$2:$K$9984,4,0)),""))</f>
        <v>DLC_BASE_GAME</v>
      </c>
      <c r="T13" s="2" t="str">
        <f aca="false">IF(S13&lt;&gt;"",VLOOKUP(S13,'LibSets constants'!$B$4:$C$1000,2,0),"")</f>
        <v>Included in base game</v>
      </c>
      <c r="U13" s="0"/>
      <c r="V13" s="2" t="str">
        <f aca="false">IF(U13&lt;&gt;"",IF(U13&lt;&gt;"LIBSETS_DROP_MECHANIC_MONSTER_NAME",VLOOKUP(U13,'LibSets constants'!$I$4:$L$1000,3,0),""),"")</f>
        <v/>
      </c>
      <c r="W13" s="2" t="str">
        <f aca="false">IF(U13&lt;&gt;"",IF(U13&lt;&gt;"LIBSETS_DROP_MECHANIC_MONSTER_NAME",VLOOKUP(U13,'LibSets constants'!$I$4:$L$1000,4,0),""),"")</f>
        <v/>
      </c>
      <c r="X13" s="2" t="n">
        <f aca="false">IF(G13&lt;&gt;"LIBSETS_SETTYPE_BATTLEGROUND",IF(G13&lt;&gt;"LIBSETS_SETTYPE_SPECIAL",IF(Y13&lt;&gt;"",VLOOKUP(Y13,'ESO zone constants'!$D$2:$H$4950,5,0),""),""),"")</f>
        <v>933</v>
      </c>
      <c r="Y13" s="0" t="s">
        <v>97</v>
      </c>
      <c r="Z13" s="0"/>
      <c r="AA13" s="2" t="str">
        <f aca="false">IF(Z13&lt;&gt;"",IF(Z13&lt;&gt;"LIBSETS_DROP_MECHANIC_MONSTER_NAME",VLOOKUP(Z13,'LibSets constants'!$I$4:$L$1000,3,0),""),"")</f>
        <v/>
      </c>
      <c r="AB13" s="2" t="str">
        <f aca="false">IF(Z13&lt;&gt;"",IF(Z13&lt;&gt;"LIBSETS_DROP_MECHANIC_MONSTER_NAME",VLOOKUP(Z13,'LibSets constants'!$I$4:$L$1000,4,0),""),"")</f>
        <v/>
      </c>
      <c r="AC13" s="2" t="str">
        <f aca="false">IF(G13&lt;&gt;"LIBSETS_SETTYPE_BATTLEGROUND",IF(G13&lt;&gt;"LIBSETS_SETTYPE_SPECIAL",IF(AD13&lt;&gt;"",VLOOKUP(AD13,'ESO zone constants'!$D$2:$H$4950,5,0),""),""),"")</f>
        <v/>
      </c>
      <c r="AE13" s="0"/>
      <c r="AF13" s="2" t="str">
        <f aca="false">IF(AE13&lt;&gt;"",IF(AE13&lt;&gt;"LIBSETS_DROP_MECHANIC_MONSTER_NAME",VLOOKUP(AE13,'LibSets constants'!$I$4:$L$1000,3,0),""),"")</f>
        <v/>
      </c>
      <c r="AG13" s="2" t="str">
        <f aca="false">IF(AE13&lt;&gt;"",IF(AE13&lt;&gt;"LIBSETS_DROP_MECHANIC_MONSTER_NAME",VLOOKUP(AE13,'LibSets constants'!$I$4:$L$1000,4,0),""),"")</f>
        <v/>
      </c>
      <c r="AH13" s="2" t="str">
        <f aca="false">IF(G13&lt;&gt;"LIBSETS_SETTYPE_BATTLEGROUND",IF(G13&lt;&gt;"LIBSETS_SETTYPE_SPECIAL",IF(AI13&lt;&gt;"",VLOOKUP(AI13,'ESO zone constants'!$D$2:$H$4950,5,0),""),""),"")</f>
        <v/>
      </c>
      <c r="AJ13" s="0"/>
      <c r="AK13" s="2" t="str">
        <f aca="false">IF(AJ13&lt;&gt;"",IF(AJ13&lt;&gt;"LIBSETS_DROP_MECHANIC_MONSTER_NAME",VLOOKUP(AJ13,'LibSets constants'!$I$4:$L$1000,3,0),""),"")</f>
        <v/>
      </c>
      <c r="AL13" s="2" t="str">
        <f aca="false">IF(AJ13&lt;&gt;"",IF(AJ13&lt;&gt;"LIBSETS_DROP_MECHANIC_MONSTER_NAME",VLOOKUP(AJ13,'LibSets constants'!$I$4:$L$1000,4,0),""),"")</f>
        <v/>
      </c>
      <c r="AM13" s="2" t="str">
        <f aca="false">IF(G13&lt;&gt;"LIBSETS_SETTYPE_BATTLEGROUND",IF(G13&lt;&gt;"LIBSETS_SETTYPE_SPECIAL",IF(AN13&lt;&gt;"",VLOOKUP(AN13,'ESO zone constants'!$D$2:$H$4950,5,0),""),""),"")</f>
        <v/>
      </c>
      <c r="AO13" s="0"/>
      <c r="AP13" s="2" t="str">
        <f aca="false">IF(AO13&lt;&gt;"",IF(AO13&lt;&gt;"LIBSETS_DROP_MECHANIC_MONSTER_NAME",VLOOKUP(AO13,'LibSets constants'!$I$4:$L$1000,3,0),""),"")</f>
        <v/>
      </c>
      <c r="AQ13" s="2" t="str">
        <f aca="false">IF(AO13&lt;&gt;"",IF(AO13&lt;&gt;"LIBSETS_DROP_MECHANIC_MONSTER_NAME",VLOOKUP(AO13,'LibSets constants'!$I$4:$L$1000,4,0),""),"")</f>
        <v/>
      </c>
      <c r="AR13" s="2" t="str">
        <f aca="false">IF(G13&lt;&gt;"LIBSETS_SETTYPE_BATTLEGROUND",IF(G13&lt;&gt;"LIBSETS_SETTYPE_SPECIAL",IF(AS13&lt;&gt;"",VLOOKUP(AS13,'ESO zone constants'!$D$2:$H$4950,5,0),""),""),"")</f>
        <v/>
      </c>
      <c r="AT13" s="0"/>
      <c r="AU13" s="2" t="str">
        <f aca="false">IF(AT13&lt;&gt;"",IF(AT13&lt;&gt;"LIBSETS_DROP_MECHANIC_MONSTER_NAME",VLOOKUP(AT13,'LibSets constants'!$I$4:$L$1000,3,0),""),"")</f>
        <v/>
      </c>
      <c r="AV13" s="2" t="str">
        <f aca="false">IF(AT13&lt;&gt;"",IF(AT13&lt;&gt;"LIBSETS_DROP_MECHANIC_MONSTER_NAME",VLOOKUP(AT13,'LibSets constants'!$I$4:$L$1000,4,0),""),"")</f>
        <v/>
      </c>
      <c r="AW13" s="6" t="str">
        <f aca="false">IF(A13="???","--","")&amp;IF(F13&lt;&gt;"Not in the game (anymore)",IF(A13&lt;&gt;"",CONCATENATE("[",A13,"] = {wayshrines={")&amp;IF(K13&lt;&gt;"",CONCATENATE(K13,","),"")&amp;IF(L13&lt;&gt;"",CONCATENATE(L13,","),"")&amp;IF(M13&lt;&gt;"",CONCATENATE(M13,","),"")&amp;CONCATENATE("}")&amp;IF(VALUE(N13)&gt;0,CONCATENATE(", traitsNeeded=",N13),"")&amp;CONCATENATE(", dlcId=",IF(S13&lt;&gt;"",S13,"DLC_BASE_GAME")),""),"")</f>
        <v>[29] = {wayshrines={-1,-1,-1,}, dlcId=DLC_BASE_GAME</v>
      </c>
      <c r="AX13" s="6" t="str">
        <f aca="false">IF(F13&lt;&gt;"Not in the game (anymore)",IF(A13&lt;&gt;"",IF(P13&lt;&gt;"",CONCATENATE(", zoneIds={",P13),"")&amp;IF(X13&lt;&gt;"",CONCATENATE(",",X13),"")&amp;IF(AC13&lt;&gt;"",CONCATENATE(",",AC13),"")&amp;IF(AH13&lt;&gt;"",CONCATENATE(",",AH13),"")&amp;IF(AM13&lt;&gt;"",CONCATENATE(",",AM13),"")&amp;IF(AR13&lt;&gt;"",CONCATENATE(",",AR13),"")&amp;IF(P13&lt;&gt;"",CONCATENATE("}",""),"")&amp;IF(OR(I13="true",I13="false",I13&lt;&gt;""), CONCATENATE(", veteran=", I13), ""),""),"")</f>
        <v>, zoneIds={146,933}, veteran=false</v>
      </c>
      <c r="AY13" s="6" t="str">
        <f aca="false">IF(F13&lt;&gt;"Not in the game (anymore)",IF(A13&lt;&gt;"",", setType="&amp;G13,"")&amp;IF(J13="true",", multiTrialSet=true",""),"")</f>
        <v>, setType=LIBSETS_SETTYPE_DUNGEON</v>
      </c>
      <c r="AZ13" s="6" t="str">
        <f aca="false">IF(F13&lt;&gt;"Not in the game (anymore)",IF(U13&lt;&gt;"",", dropMechanic={"&amp;U13&amp;IF(Z13&lt;&gt;"",","&amp;Z13,"")&amp;IF(AE13&lt;&gt;"",","&amp;AE13,"")&amp;IF(AJ13&lt;&gt;"",","&amp;AJ13,"")&amp;IF(AO13&lt;&gt;"",","&amp;AO13,"")&amp;IF(AT13&lt;&gt;"",","&amp;AT13,"")&amp;"}"&amp;IF(U13="LIBSETS_DROP_MECHANIC_MONSTER_NAME",", dropMechanicNames={" &amp; IF(V13&lt;&gt;"","['en']='"&amp;V13&amp;"'","") &amp; IF(W13&lt;&gt;"",", ['de']='" &amp; W13&amp;"'","") &amp; "}",""),"")&amp;"},","")</f>
        <v>},</v>
      </c>
      <c r="BA13" s="6" t="str">
        <f aca="false">IF(F13&lt;&gt;"Not in the game (anymore)",IF(C13&lt;&gt;"",CONCATENATE(" --",C13," / ",B13,"   [",IF(Q13&lt;&gt;"",Q13,""),IF(Y13&lt;&gt;"",", "&amp;Y13,""),IF(AD13&lt;&gt;"",", "&amp;AD13,""),IF(AI13&lt;&gt;"",", "&amp;AI13,""),IF(AN13&lt;&gt;"",", "&amp;AN13,""),IF(AS13&lt;&gt;"",", "&amp;AS13,""),"]")),"")</f>
        <v> --Sergeant's Mail / Rüstung des Feldwebels   [Wayrest Sewers I, Wayrest Sewers II]</v>
      </c>
    </row>
    <row r="14" s="25" customFormat="true" ht="15" hidden="false" customHeight="false" outlineLevel="0" collapsed="false">
      <c r="A14" s="21" t="n">
        <v>30</v>
      </c>
      <c r="B14" s="25" t="s">
        <v>98</v>
      </c>
      <c r="C14" s="25" t="s">
        <v>99</v>
      </c>
      <c r="D14" s="2" t="n">
        <f aca="false">A14</f>
        <v>30</v>
      </c>
      <c r="G14" s="22" t="s">
        <v>60</v>
      </c>
      <c r="I14" s="25" t="s">
        <v>56</v>
      </c>
      <c r="J14" s="25" t="s">
        <v>56</v>
      </c>
      <c r="K14" s="25" t="n">
        <v>-1</v>
      </c>
      <c r="L14" s="25" t="n">
        <v>-1</v>
      </c>
      <c r="M14" s="25" t="n">
        <v>-1</v>
      </c>
      <c r="N14" s="25" t="n">
        <v>0</v>
      </c>
      <c r="O14" s="3" t="s">
        <v>100</v>
      </c>
      <c r="P14" s="2" t="n">
        <f aca="false">IF(AND(G14&lt;&gt;"LIBSETS_SETTYPE_BATTLEGROUND",G14&lt;&gt;"LIBSETS_SETTYPE_SPECIAL",G14&lt;&gt;"LIBSETS_SETTYPE_MYTHIC"), IF(Q14&lt;&gt;"",VLOOKUP(Q14,'ESO zone constants'!$D$2:$H$4950,5,0),""),"")</f>
        <v>58</v>
      </c>
      <c r="Q14" s="25" t="str">
        <f aca="false">IF(OR(K14="",K14&lt;=0,ISERROR(K14)),IF(AND(O14&lt;&gt;"",NOT(ISERROR(O14))),O14, ""),VLOOKUP(K14,'ESO wayshrine node constants'!$A$3:$D$10003,4,0))</f>
        <v>Malabal Tor</v>
      </c>
      <c r="R14" s="3"/>
      <c r="S14" s="4" t="str">
        <f aca="false">IF(AND(R14&lt;&gt;"",NOT(ISERROR(R14))),R14,IF(P14&lt;&gt;"",IF(NOT(ISERROR(VLOOKUP(P14,'ESO Dungeon constants'!$D$3:$H$9999,5,0))),VLOOKUP(P14,'ESO Dungeon constants'!$D$3:$I$9999,6,0),VLOOKUP(P14,'ESO zone constants'!$H$2:$K$9984,4,0)),""))</f>
        <v>DLC_BASE_GAME</v>
      </c>
      <c r="T14" s="2" t="str">
        <f aca="false">IF(S14&lt;&gt;"",VLOOKUP(S14,'LibSets constants'!$B$4:$C$1000,2,0),"")</f>
        <v>Included in base game</v>
      </c>
      <c r="U14" s="5" t="s">
        <v>62</v>
      </c>
      <c r="V14" s="2" t="str">
        <f aca="false">IF(U14&lt;&gt;"",IF(U14&lt;&gt;"LIBSETS_DROP_MECHANIC_MONSTER_NAME",VLOOKUP(U14,'LibSets constants'!$I$4:$L$1000,3,0),""),"")</f>
        <v>Delve bosses have a chance to drop a waist or feet.</v>
      </c>
      <c r="W14" s="2" t="str">
        <f aca="false">IF(U14&lt;&gt;"",IF(U14&lt;&gt;"LIBSETS_DROP_MECHANIC_MONSTER_NAME",VLOOKUP(U14,'LibSets constants'!$I$4:$L$1000,4,0),""),"")</f>
        <v>Bosse in Gewölben haben die Chance, eine Taille oder Füße fallen zu lassen.</v>
      </c>
      <c r="X14" s="2" t="str">
        <f aca="false">IF(G14&lt;&gt;"LIBSETS_SETTYPE_BATTLEGROUND",IF(G14&lt;&gt;"LIBSETS_SETTYPE_SPECIAL",IF(Y14&lt;&gt;"",VLOOKUP(Y14,'ESO zone constants'!$D$2:$H$4950,5,0),""),""),"")</f>
        <v/>
      </c>
      <c r="Z14" s="5" t="s">
        <v>63</v>
      </c>
      <c r="AA14" s="2" t="str">
        <f aca="false">IF(Z14&lt;&gt;"",IF(Z14&lt;&gt;"LIBSETS_DROP_MECHANIC_MONSTER_NAME",VLOOKUP(Z14,'LibSets constants'!$I$4:$L$1000,3,0),""),"")</f>
        <v>Overland group bosses have a 100% chance to drop head, chest, legs, or weapon.</v>
      </c>
      <c r="AB14" s="2" t="str">
        <f aca="false">IF(Z14&lt;&gt;"",IF(Z14&lt;&gt;"LIBSETS_DROP_MECHANIC_MONSTER_NAME",VLOOKUP(Z14,'LibSets constants'!$I$4:$L$1000,4,0),""),"")</f>
        <v>Überland Gruppenbosse haben eine Chance von 100%, Kopf, Brust, Beine oder Waffen fallen zu lassen.</v>
      </c>
      <c r="AC14" s="2" t="str">
        <f aca="false">IF(G14&lt;&gt;"LIBSETS_SETTYPE_BATTLEGROUND",IF(G14&lt;&gt;"LIBSETS_SETTYPE_SPECIAL",IF(AD14&lt;&gt;"",VLOOKUP(AD14,'ESO zone constants'!$D$2:$H$4950,5,0),""),""),"")</f>
        <v/>
      </c>
      <c r="AE14" s="5" t="s">
        <v>64</v>
      </c>
      <c r="AF14" s="2" t="str">
        <f aca="false">IF(AE14&lt;&gt;"",IF(AE14&lt;&gt;"LIBSETS_DROP_MECHANIC_MONSTER_NAME",VLOOKUP(AE14,'LibSets constants'!$I$4:$L$1000,3,0),""),"")</f>
        <v>Public dungeon bosses have a chance to drop a shoulder, hand, or weapon.</v>
      </c>
      <c r="AG14" s="2" t="str">
        <f aca="false">IF(AE14&lt;&gt;"",IF(AE14&lt;&gt;"LIBSETS_DROP_MECHANIC_MONSTER_NAME",VLOOKUP(AE14,'LibSets constants'!$I$4:$L$1000,4,0),""),"")</f>
        <v>Öffentliche Dungeon-Bosse haben die Möglichkeit, eine Schulter, Handschuhe oder eine Waffe fallen zu lassen.</v>
      </c>
      <c r="AH14" s="2" t="str">
        <f aca="false">IF(G14&lt;&gt;"LIBSETS_SETTYPE_BATTLEGROUND",IF(G14&lt;&gt;"LIBSETS_SETTYPE_SPECIAL",IF(AI14&lt;&gt;"",VLOOKUP(AI14,'ESO zone constants'!$D$2:$H$4950,5,0),""),""),"")</f>
        <v/>
      </c>
      <c r="AJ14" s="5" t="s">
        <v>65</v>
      </c>
      <c r="AK14" s="2" t="str">
        <f aca="false">IF(AJ14&lt;&gt;"",IF(AJ14&lt;&gt;"LIBSETS_DROP_MECHANIC_MONSTER_NAME",VLOOKUP(AJ14,'LibSets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2" t="str">
        <f aca="false">IF(AJ14&lt;&gt;"",IF(AJ14&lt;&gt;"LIBSETS_DROP_MECHANIC_MONSTER_NAME",VLOOKUP(AJ14,'LibSets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2" t="str">
        <f aca="false">IF(G14&lt;&gt;"LIBSETS_SETTYPE_BATTLEGROUND",IF(G14&lt;&gt;"LIBSETS_SETTYPE_SPECIAL",IF(AN14&lt;&gt;"",VLOOKUP(AN14,'ESO zone constants'!$D$2:$H$4950,5,0),""),""),"")</f>
        <v/>
      </c>
      <c r="AO14" s="5"/>
      <c r="AP14" s="2" t="str">
        <f aca="false">IF(AO14&lt;&gt;"",IF(AO14&lt;&gt;"LIBSETS_DROP_MECHANIC_MONSTER_NAME",VLOOKUP(AO14,'LibSets constants'!$I$4:$L$1000,3,0),""),"")</f>
        <v/>
      </c>
      <c r="AQ14" s="2" t="str">
        <f aca="false">IF(AO14&lt;&gt;"",IF(AO14&lt;&gt;"LIBSETS_DROP_MECHANIC_MONSTER_NAME",VLOOKUP(AO14,'LibSets constants'!$I$4:$L$1000,4,0),""),"")</f>
        <v/>
      </c>
      <c r="AR14" s="2" t="str">
        <f aca="false">IF(G14&lt;&gt;"LIBSETS_SETTYPE_BATTLEGROUND",IF(G14&lt;&gt;"LIBSETS_SETTYPE_SPECIAL",IF(AS14&lt;&gt;"",VLOOKUP(AS14,'ESO zone constants'!$D$2:$H$4950,5,0),""),""),"")</f>
        <v/>
      </c>
      <c r="AT14" s="5"/>
      <c r="AU14" s="2" t="str">
        <f aca="false">IF(AT14&lt;&gt;"",IF(AT14&lt;&gt;"LIBSETS_DROP_MECHANIC_MONSTER_NAME",VLOOKUP(AT14,'LibSets constants'!$I$4:$L$1000,3,0),""),"")</f>
        <v/>
      </c>
      <c r="AV14" s="2" t="str">
        <f aca="false">IF(AT14&lt;&gt;"",IF(AT14&lt;&gt;"LIBSETS_DROP_MECHANIC_MONSTER_NAME",VLOOKUP(AT14,'LibSets constants'!$I$4:$L$1000,4,0),""),"")</f>
        <v/>
      </c>
      <c r="AW14" s="6" t="str">
        <f aca="false">IF(A14="???","--","")&amp;IF(F14&lt;&gt;"Not in the game (anymore)",IF(A14&lt;&gt;"",CONCATENATE("[",A14,"] = {wayshrines={")&amp;IF(K14&lt;&gt;"",CONCATENATE(K14,","),"")&amp;IF(L14&lt;&gt;"",CONCATENATE(L14,","),"")&amp;IF(M14&lt;&gt;"",CONCATENATE(M14,","),"")&amp;CONCATENATE("}")&amp;IF(VALUE(N14)&gt;0,CONCATENATE(", traitsNeeded=",N14),"")&amp;CONCATENATE(", dlcId=",IF(S14&lt;&gt;"",S14,"DLC_BASE_GAME")),""),"")</f>
        <v>[30] = {wayshrines={-1,-1,-1,}, dlcId=DLC_BASE_GAME</v>
      </c>
      <c r="AX14" s="6" t="str">
        <f aca="false">IF(F14&lt;&gt;"Not in the game (anymore)",IF(A14&lt;&gt;"",IF(P14&lt;&gt;"",CONCATENATE(", zoneIds={",P14),"")&amp;IF(X14&lt;&gt;"",CONCATENATE(",",X14),"")&amp;IF(AC14&lt;&gt;"",CONCATENATE(",",AC14),"")&amp;IF(AH14&lt;&gt;"",CONCATENATE(",",AH14),"")&amp;IF(AM14&lt;&gt;"",CONCATENATE(",",AM14),"")&amp;IF(AR14&lt;&gt;"",CONCATENATE(",",AR14),"")&amp;IF(P14&lt;&gt;"",CONCATENATE("}",""),"")&amp;IF(OR(I14="true",I14="false",I14&lt;&gt;""), CONCATENATE(", veteran=", I14), ""),""),"")</f>
        <v>, zoneIds={58}, veteran=false</v>
      </c>
      <c r="AY14" s="6" t="str">
        <f aca="false">IF(F14&lt;&gt;"Not in the game (anymore)",IF(A14&lt;&gt;"",", setType="&amp;G14,"")&amp;IF(J14="true",", multiTrialSet=true",""),"")</f>
        <v>, setType=LIBSETS_SETTYPE_OVERLAND</v>
      </c>
      <c r="AZ14" s="6" t="str">
        <f aca="false">IF(F14&lt;&gt;"Not in the game (anymore)",IF(U14&lt;&gt;"",", dropMechanic={"&amp;U14&amp;IF(Z14&lt;&gt;"",","&amp;Z14,"")&amp;IF(AE14&lt;&gt;"",","&amp;AE14,"")&amp;IF(AJ14&lt;&gt;"",","&amp;AJ14,"")&amp;IF(AO14&lt;&gt;"",","&amp;AO14,"")&amp;IF(AT14&lt;&gt;"",","&amp;AT14,"")&amp;"}"&amp;IF(U14="LIBSETS_DROP_MECHANIC_MONSTER_NAME",", dropMechanicNames={" &amp; IF(V14&lt;&gt;"","['en']='"&amp;V14&amp;"'","") &amp; IF(W14&lt;&gt;"",", ['de']='" &amp; W14&amp;"'","") &amp; "}",""),"")&amp;"},","")</f>
        <v>, dropMechanic={LIBSETS_DROP_MECHANIC_OVERLAND_BOSS_DELVE,LIBSETS_DROP_MECHANIC_OVERLAND_WORLDBOSS,LIBSETS_DROP_MECHANIC_OVERLAND_BOSS_PUBLIC_DUNGEON,LIBSETS_DROP_MECHANIC_OVERLAND_CHEST}},</v>
      </c>
      <c r="BA14" s="6" t="str">
        <f aca="false">IF(F14&lt;&gt;"Not in the game (anymore)",IF(C14&lt;&gt;"",CONCATENATE(" --",C14," / ",B14,"   [",IF(Q14&lt;&gt;"",Q14,""),IF(Y14&lt;&gt;"",", "&amp;Y14,""),IF(AD14&lt;&gt;"",", "&amp;AD14,""),IF(AI14&lt;&gt;"",", "&amp;AI14,""),IF(AN14&lt;&gt;"",", "&amp;AN14,""),IF(AS14&lt;&gt;"",", "&amp;AS14,""),"]")),"")</f>
        <v> --Thunderbug's Carapace / Donnerkäferpanzer   [Malabal Tor]</v>
      </c>
    </row>
    <row r="15" customFormat="false" ht="15" hidden="false" customHeight="false" outlineLevel="0" collapsed="false">
      <c r="A15" s="21" t="n">
        <v>31</v>
      </c>
      <c r="B15" s="0" t="s">
        <v>101</v>
      </c>
      <c r="C15" s="0" t="s">
        <v>102</v>
      </c>
      <c r="D15" s="2" t="n">
        <f aca="false">A15</f>
        <v>31</v>
      </c>
      <c r="G15" s="22" t="s">
        <v>60</v>
      </c>
      <c r="I15" s="0" t="s">
        <v>56</v>
      </c>
      <c r="J15" s="0" t="s">
        <v>56</v>
      </c>
      <c r="K15" s="0" t="n">
        <v>-1</v>
      </c>
      <c r="L15" s="0" t="n">
        <v>-1</v>
      </c>
      <c r="M15" s="0" t="n">
        <v>-1</v>
      </c>
      <c r="N15" s="0" t="n">
        <v>0</v>
      </c>
      <c r="O15" s="3" t="s">
        <v>103</v>
      </c>
      <c r="P15" s="2" t="n">
        <f aca="false">IF(AND(G15&lt;&gt;"LIBSETS_SETTYPE_BATTLEGROUND",G15&lt;&gt;"LIBSETS_SETTYPE_SPECIAL",G15&lt;&gt;"LIBSETS_SETTYPE_MYTHIC"), IF(Q15&lt;&gt;"",VLOOKUP(Q15,'ESO zone constants'!$D$2:$H$4950,5,0),""),"")</f>
        <v>41</v>
      </c>
      <c r="Q15" s="0" t="str">
        <f aca="false">IF(OR(K15="",K15&lt;=0,ISERROR(K15)),IF(AND(O15&lt;&gt;"",NOT(ISERROR(O15))),O15, ""),VLOOKUP(K15,'ESO wayshrine node constants'!$A$3:$D$10003,4,0))</f>
        <v>Stonefalls</v>
      </c>
      <c r="R15" s="0"/>
      <c r="S15" s="4" t="str">
        <f aca="false">IF(AND(R15&lt;&gt;"",NOT(ISERROR(R15))),R15,IF(P15&lt;&gt;"",IF(NOT(ISERROR(VLOOKUP(P15,'ESO Dungeon constants'!$D$3:$H$9999,5,0))),VLOOKUP(P15,'ESO Dungeon constants'!$D$3:$I$9999,6,0),VLOOKUP(P15,'ESO zone constants'!$H$2:$K$9984,4,0)),""))</f>
        <v>DLC_BASE_GAME</v>
      </c>
      <c r="T15" s="2" t="str">
        <f aca="false">IF(S15&lt;&gt;"",VLOOKUP(S15,'LibSets constants'!$B$4:$C$1000,2,0),"")</f>
        <v>Included in base game</v>
      </c>
      <c r="U15" s="5" t="s">
        <v>62</v>
      </c>
      <c r="V15" s="2" t="str">
        <f aca="false">IF(U15&lt;&gt;"",IF(U15&lt;&gt;"LIBSETS_DROP_MECHANIC_MONSTER_NAME",VLOOKUP(U15,'LibSets constants'!$I$4:$L$1000,3,0),""),"")</f>
        <v>Delve bosses have a chance to drop a waist or feet.</v>
      </c>
      <c r="W15" s="2" t="str">
        <f aca="false">IF(U15&lt;&gt;"",IF(U15&lt;&gt;"LIBSETS_DROP_MECHANIC_MONSTER_NAME",VLOOKUP(U15,'LibSets constants'!$I$4:$L$1000,4,0),""),"")</f>
        <v>Bosse in Gewölben haben die Chance, eine Taille oder Füße fallen zu lassen.</v>
      </c>
      <c r="X15" s="2" t="str">
        <f aca="false">IF(G15&lt;&gt;"LIBSETS_SETTYPE_BATTLEGROUND",IF(G15&lt;&gt;"LIBSETS_SETTYPE_SPECIAL",IF(Y15&lt;&gt;"",VLOOKUP(Y15,'ESO zone constants'!$D$2:$H$4950,5,0),""),""),"")</f>
        <v/>
      </c>
      <c r="Z15" s="5" t="s">
        <v>63</v>
      </c>
      <c r="AA15" s="2" t="str">
        <f aca="false">IF(Z15&lt;&gt;"",IF(Z15&lt;&gt;"LIBSETS_DROP_MECHANIC_MONSTER_NAME",VLOOKUP(Z15,'LibSets constants'!$I$4:$L$1000,3,0),""),"")</f>
        <v>Overland group bosses have a 100% chance to drop head, chest, legs, or weapon.</v>
      </c>
      <c r="AB15" s="2" t="str">
        <f aca="false">IF(Z15&lt;&gt;"",IF(Z15&lt;&gt;"LIBSETS_DROP_MECHANIC_MONSTER_NAME",VLOOKUP(Z15,'LibSets constants'!$I$4:$L$1000,4,0),""),"")</f>
        <v>Überland Gruppenbosse haben eine Chance von 100%, Kopf, Brust, Beine oder Waffen fallen zu lassen.</v>
      </c>
      <c r="AC15" s="2" t="str">
        <f aca="false">IF(G15&lt;&gt;"LIBSETS_SETTYPE_BATTLEGROUND",IF(G15&lt;&gt;"LIBSETS_SETTYPE_SPECIAL",IF(AD15&lt;&gt;"",VLOOKUP(AD15,'ESO zone constants'!$D$2:$H$4950,5,0),""),""),"")</f>
        <v/>
      </c>
      <c r="AE15" s="5" t="s">
        <v>64</v>
      </c>
      <c r="AF15" s="2" t="str">
        <f aca="false">IF(AE15&lt;&gt;"",IF(AE15&lt;&gt;"LIBSETS_DROP_MECHANIC_MONSTER_NAME",VLOOKUP(AE15,'LibSets constants'!$I$4:$L$1000,3,0),""),"")</f>
        <v>Public dungeon bosses have a chance to drop a shoulder, hand, or weapon.</v>
      </c>
      <c r="AG15" s="2" t="str">
        <f aca="false">IF(AE15&lt;&gt;"",IF(AE15&lt;&gt;"LIBSETS_DROP_MECHANIC_MONSTER_NAME",VLOOKUP(AE15,'LibSets constants'!$I$4:$L$1000,4,0),""),"")</f>
        <v>Öffentliche Dungeon-Bosse haben die Möglichkeit, eine Schulter, Handschuhe oder eine Waffe fallen zu lassen.</v>
      </c>
      <c r="AH15" s="2" t="str">
        <f aca="false">IF(G15&lt;&gt;"LIBSETS_SETTYPE_BATTLEGROUND",IF(G15&lt;&gt;"LIBSETS_SETTYPE_SPECIAL",IF(AI15&lt;&gt;"",VLOOKUP(AI15,'ESO zone constants'!$D$2:$H$4950,5,0),""),""),"")</f>
        <v/>
      </c>
      <c r="AJ15" s="5" t="s">
        <v>65</v>
      </c>
      <c r="AK15" s="2" t="str">
        <f aca="false">IF(AJ15&lt;&gt;"",IF(AJ15&lt;&gt;"LIBSETS_DROP_MECHANIC_MONSTER_NAME",VLOOKUP(AJ15,'LibSets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2" t="str">
        <f aca="false">IF(AJ15&lt;&gt;"",IF(AJ15&lt;&gt;"LIBSETS_DROP_MECHANIC_MONSTER_NAME",VLOOKUP(AJ15,'LibSets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2" t="str">
        <f aca="false">IF(G15&lt;&gt;"LIBSETS_SETTYPE_BATTLEGROUND",IF(G15&lt;&gt;"LIBSETS_SETTYPE_SPECIAL",IF(AN15&lt;&gt;"",VLOOKUP(AN15,'ESO zone constants'!$D$2:$H$4950,5,0),""),""),"")</f>
        <v/>
      </c>
      <c r="AO15" s="0"/>
      <c r="AP15" s="2" t="str">
        <f aca="false">IF(AO15&lt;&gt;"",IF(AO15&lt;&gt;"LIBSETS_DROP_MECHANIC_MONSTER_NAME",VLOOKUP(AO15,'LibSets constants'!$I$4:$L$1000,3,0),""),"")</f>
        <v/>
      </c>
      <c r="AQ15" s="2" t="str">
        <f aca="false">IF(AO15&lt;&gt;"",IF(AO15&lt;&gt;"LIBSETS_DROP_MECHANIC_MONSTER_NAME",VLOOKUP(AO15,'LibSets constants'!$I$4:$L$1000,4,0),""),"")</f>
        <v/>
      </c>
      <c r="AR15" s="2" t="str">
        <f aca="false">IF(G15&lt;&gt;"LIBSETS_SETTYPE_BATTLEGROUND",IF(G15&lt;&gt;"LIBSETS_SETTYPE_SPECIAL",IF(AS15&lt;&gt;"",VLOOKUP(AS15,'ESO zone constants'!$D$2:$H$4950,5,0),""),""),"")</f>
        <v/>
      </c>
      <c r="AT15" s="0"/>
      <c r="AU15" s="2" t="str">
        <f aca="false">IF(AT15&lt;&gt;"",IF(AT15&lt;&gt;"LIBSETS_DROP_MECHANIC_MONSTER_NAME",VLOOKUP(AT15,'LibSets constants'!$I$4:$L$1000,3,0),""),"")</f>
        <v/>
      </c>
      <c r="AV15" s="2" t="str">
        <f aca="false">IF(AT15&lt;&gt;"",IF(AT15&lt;&gt;"LIBSETS_DROP_MECHANIC_MONSTER_NAME",VLOOKUP(AT15,'LibSets constants'!$I$4:$L$1000,4,0),""),"")</f>
        <v/>
      </c>
      <c r="AW15" s="6" t="str">
        <f aca="false">IF(A15="???","--","")&amp;IF(F15&lt;&gt;"Not in the game (anymore)",IF(A15&lt;&gt;"",CONCATENATE("[",A15,"] = {wayshrines={")&amp;IF(K15&lt;&gt;"",CONCATENATE(K15,","),"")&amp;IF(L15&lt;&gt;"",CONCATENATE(L15,","),"")&amp;IF(M15&lt;&gt;"",CONCATENATE(M15,","),"")&amp;CONCATENATE("}")&amp;IF(VALUE(N15)&gt;0,CONCATENATE(", traitsNeeded=",N15),"")&amp;CONCATENATE(", dlcId=",IF(S15&lt;&gt;"",S15,"DLC_BASE_GAME")),""),"")</f>
        <v>[31] = {wayshrines={-1,-1,-1,}, dlcId=DLC_BASE_GAME</v>
      </c>
      <c r="AX15" s="6" t="str">
        <f aca="false">IF(F15&lt;&gt;"Not in the game (anymore)",IF(A15&lt;&gt;"",IF(P15&lt;&gt;"",CONCATENATE(", zoneIds={",P15),"")&amp;IF(X15&lt;&gt;"",CONCATENATE(",",X15),"")&amp;IF(AC15&lt;&gt;"",CONCATENATE(",",AC15),"")&amp;IF(AH15&lt;&gt;"",CONCATENATE(",",AH15),"")&amp;IF(AM15&lt;&gt;"",CONCATENATE(",",AM15),"")&amp;IF(AR15&lt;&gt;"",CONCATENATE(",",AR15),"")&amp;IF(P15&lt;&gt;"",CONCATENATE("}",""),"")&amp;IF(OR(I15="true",I15="false",I15&lt;&gt;""), CONCATENATE(", veteran=", I15), ""),""),"")</f>
        <v>, zoneIds={41}, veteran=false</v>
      </c>
      <c r="AY15" s="6" t="str">
        <f aca="false">IF(F15&lt;&gt;"Not in the game (anymore)",IF(A15&lt;&gt;"",", setType="&amp;G15,"")&amp;IF(J15="true",", multiTrialSet=true",""),"")</f>
        <v>, setType=LIBSETS_SETTYPE_OVERLAND</v>
      </c>
      <c r="AZ15" s="6" t="str">
        <f aca="false">IF(F15&lt;&gt;"Not in the game (anymore)",IF(U15&lt;&gt;"",", dropMechanic={"&amp;U15&amp;IF(Z15&lt;&gt;"",","&amp;Z15,"")&amp;IF(AE15&lt;&gt;"",","&amp;AE15,"")&amp;IF(AJ15&lt;&gt;"",","&amp;AJ15,"")&amp;IF(AO15&lt;&gt;"",","&amp;AO15,"")&amp;IF(AT15&lt;&gt;"",","&amp;AT15,"")&amp;"}"&amp;IF(U15="LIBSETS_DROP_MECHANIC_MONSTER_NAME",", dropMechanicNames={" &amp; IF(V15&lt;&gt;"","['en']='"&amp;V15&amp;"'","") &amp; IF(W15&lt;&gt;"",", ['de']='" &amp; W15&amp;"'","") &amp; "}",""),"")&amp;"},","")</f>
        <v>, dropMechanic={LIBSETS_DROP_MECHANIC_OVERLAND_BOSS_DELVE,LIBSETS_DROP_MECHANIC_OVERLAND_WORLDBOSS,LIBSETS_DROP_MECHANIC_OVERLAND_BOSS_PUBLIC_DUNGEON,LIBSETS_DROP_MECHANIC_OVERLAND_CHEST}},</v>
      </c>
      <c r="BA15" s="6" t="str">
        <f aca="false">IF(F15&lt;&gt;"Not in the game (anymore)",IF(C15&lt;&gt;"",CONCATENATE(" --",C15," / ",B15,"   [",IF(Q15&lt;&gt;"",Q15,""),IF(Y15&lt;&gt;"",", "&amp;Y15,""),IF(AD15&lt;&gt;"",", "&amp;AD15,""),IF(AI15&lt;&gt;"",", "&amp;AI15,""),IF(AN15&lt;&gt;"",", "&amp;AN15,""),IF(AS15&lt;&gt;"",", "&amp;AS15,""),"]")),"")</f>
        <v> --Silks of the Sun / Sonnenseide   [Stonefalls]</v>
      </c>
    </row>
    <row r="16" customFormat="false" ht="15" hidden="false" customHeight="false" outlineLevel="0" collapsed="false">
      <c r="A16" s="21" t="n">
        <v>32</v>
      </c>
      <c r="B16" s="0" t="s">
        <v>104</v>
      </c>
      <c r="C16" s="0" t="s">
        <v>105</v>
      </c>
      <c r="D16" s="2" t="n">
        <f aca="false">A16</f>
        <v>32</v>
      </c>
      <c r="G16" s="22" t="s">
        <v>74</v>
      </c>
      <c r="I16" s="0" t="s">
        <v>56</v>
      </c>
      <c r="J16" s="0" t="s">
        <v>56</v>
      </c>
      <c r="K16" s="0" t="n">
        <v>-1</v>
      </c>
      <c r="L16" s="0" t="n">
        <v>-1</v>
      </c>
      <c r="M16" s="0" t="n">
        <v>-1</v>
      </c>
      <c r="N16" s="0" t="n">
        <v>0</v>
      </c>
      <c r="O16" s="3" t="s">
        <v>75</v>
      </c>
      <c r="P16" s="2" t="n">
        <f aca="false">IF(AND(G16&lt;&gt;"LIBSETS_SETTYPE_BATTLEGROUND",G16&lt;&gt;"LIBSETS_SETTYPE_SPECIAL",G16&lt;&gt;"LIBSETS_SETTYPE_MYTHIC"), IF(Q16&lt;&gt;"",VLOOKUP(Q16,'ESO zone constants'!$D$2:$H$4950,5,0),""),"")</f>
        <v>635</v>
      </c>
      <c r="Q16" s="0" t="str">
        <f aca="false">IF(OR(K16="",K16&lt;=0,ISERROR(K16)),IF(AND(O16&lt;&gt;"",NOT(ISERROR(O16))),O16, ""),VLOOKUP(K16,'ESO wayshrine node constants'!$A$3:$D$10003,4,0))</f>
        <v>Dragonstar Arena</v>
      </c>
      <c r="R16" s="0"/>
      <c r="S16" s="4" t="str">
        <f aca="false">IF(AND(R16&lt;&gt;"",NOT(ISERROR(R16))),R16,IF(P16&lt;&gt;"",IF(NOT(ISERROR(VLOOKUP(P16,'ESO Dungeon constants'!$D$3:$H$9999,5,0))),VLOOKUP(P16,'ESO Dungeon constants'!$D$3:$I$9999,6,0),VLOOKUP(P16,'ESO zone constants'!$H$2:$K$9984,4,0)),""))</f>
        <v>DLC_BASE_GAME</v>
      </c>
      <c r="T16" s="2" t="str">
        <f aca="false">IF(S16&lt;&gt;"",VLOOKUP(S16,'LibSets constants'!$B$4:$C$1000,2,0),"")</f>
        <v>Included in base game</v>
      </c>
      <c r="U16" s="5" t="s">
        <v>76</v>
      </c>
      <c r="V16" s="2" t="str">
        <f aca="false">IF(U16&lt;&gt;"",IF(U16&lt;&gt;"LIBSETS_DROP_MECHANIC_MONSTER_NAME",VLOOKUP(U16,'LibSets constants'!$I$4:$L$1000,3,0),""),"")</f>
        <v>Arena stage chest</v>
      </c>
      <c r="W16" s="2" t="str">
        <f aca="false">IF(U16&lt;&gt;"",IF(U16&lt;&gt;"LIBSETS_DROP_MECHANIC_MONSTER_NAME",VLOOKUP(U16,'LibSets constants'!$I$4:$L$1000,4,0),""),"")</f>
        <v>Arena-Phasen Schatztruhe</v>
      </c>
      <c r="X16" s="2" t="str">
        <f aca="false">IF(G16&lt;&gt;"LIBSETS_SETTYPE_BATTLEGROUND",IF(G16&lt;&gt;"LIBSETS_SETTYPE_SPECIAL",IF(Y16&lt;&gt;"",VLOOKUP(Y16,'ESO zone constants'!$D$2:$H$4950,5,0),""),""),"")</f>
        <v/>
      </c>
      <c r="Z16" s="0"/>
      <c r="AA16" s="2" t="str">
        <f aca="false">IF(Z16&lt;&gt;"",IF(Z16&lt;&gt;"LIBSETS_DROP_MECHANIC_MONSTER_NAME",VLOOKUP(Z16,'LibSets constants'!$I$4:$L$1000,3,0),""),"")</f>
        <v/>
      </c>
      <c r="AB16" s="2" t="str">
        <f aca="false">IF(Z16&lt;&gt;"",IF(Z16&lt;&gt;"LIBSETS_DROP_MECHANIC_MONSTER_NAME",VLOOKUP(Z16,'LibSets constants'!$I$4:$L$1000,4,0),""),"")</f>
        <v/>
      </c>
      <c r="AC16" s="2" t="str">
        <f aca="false">IF(G16&lt;&gt;"LIBSETS_SETTYPE_BATTLEGROUND",IF(G16&lt;&gt;"LIBSETS_SETTYPE_SPECIAL",IF(AD16&lt;&gt;"",VLOOKUP(AD16,'ESO zone constants'!$D$2:$H$4950,5,0),""),""),"")</f>
        <v/>
      </c>
      <c r="AE16" s="0"/>
      <c r="AF16" s="2" t="str">
        <f aca="false">IF(AE16&lt;&gt;"",IF(AE16&lt;&gt;"LIBSETS_DROP_MECHANIC_MONSTER_NAME",VLOOKUP(AE16,'LibSets constants'!$I$4:$L$1000,3,0),""),"")</f>
        <v/>
      </c>
      <c r="AG16" s="2" t="str">
        <f aca="false">IF(AE16&lt;&gt;"",IF(AE16&lt;&gt;"LIBSETS_DROP_MECHANIC_MONSTER_NAME",VLOOKUP(AE16,'LibSets constants'!$I$4:$L$1000,4,0),""),"")</f>
        <v/>
      </c>
      <c r="AH16" s="2" t="str">
        <f aca="false">IF(G16&lt;&gt;"LIBSETS_SETTYPE_BATTLEGROUND",IF(G16&lt;&gt;"LIBSETS_SETTYPE_SPECIAL",IF(AI16&lt;&gt;"",VLOOKUP(AI16,'ESO zone constants'!$D$2:$H$4950,5,0),""),""),"")</f>
        <v/>
      </c>
      <c r="AJ16" s="0"/>
      <c r="AK16" s="2" t="str">
        <f aca="false">IF(AJ16&lt;&gt;"",IF(AJ16&lt;&gt;"LIBSETS_DROP_MECHANIC_MONSTER_NAME",VLOOKUP(AJ16,'LibSets constants'!$I$4:$L$1000,3,0),""),"")</f>
        <v/>
      </c>
      <c r="AL16" s="2" t="str">
        <f aca="false">IF(AJ16&lt;&gt;"",IF(AJ16&lt;&gt;"LIBSETS_DROP_MECHANIC_MONSTER_NAME",VLOOKUP(AJ16,'LibSets constants'!$I$4:$L$1000,4,0),""),"")</f>
        <v/>
      </c>
      <c r="AM16" s="2" t="str">
        <f aca="false">IF(G16&lt;&gt;"LIBSETS_SETTYPE_BATTLEGROUND",IF(G16&lt;&gt;"LIBSETS_SETTYPE_SPECIAL",IF(AN16&lt;&gt;"",VLOOKUP(AN16,'ESO zone constants'!$D$2:$H$4950,5,0),""),""),"")</f>
        <v/>
      </c>
      <c r="AO16" s="0"/>
      <c r="AP16" s="2" t="str">
        <f aca="false">IF(AO16&lt;&gt;"",IF(AO16&lt;&gt;"LIBSETS_DROP_MECHANIC_MONSTER_NAME",VLOOKUP(AO16,'LibSets constants'!$I$4:$L$1000,3,0),""),"")</f>
        <v/>
      </c>
      <c r="AQ16" s="2" t="str">
        <f aca="false">IF(AO16&lt;&gt;"",IF(AO16&lt;&gt;"LIBSETS_DROP_MECHANIC_MONSTER_NAME",VLOOKUP(AO16,'LibSets constants'!$I$4:$L$1000,4,0),""),"")</f>
        <v/>
      </c>
      <c r="AR16" s="2" t="str">
        <f aca="false">IF(G16&lt;&gt;"LIBSETS_SETTYPE_BATTLEGROUND",IF(G16&lt;&gt;"LIBSETS_SETTYPE_SPECIAL",IF(AS16&lt;&gt;"",VLOOKUP(AS16,'ESO zone constants'!$D$2:$H$4950,5,0),""),""),"")</f>
        <v/>
      </c>
      <c r="AT16" s="0"/>
      <c r="AU16" s="2" t="str">
        <f aca="false">IF(AT16&lt;&gt;"",IF(AT16&lt;&gt;"LIBSETS_DROP_MECHANIC_MONSTER_NAME",VLOOKUP(AT16,'LibSets constants'!$I$4:$L$1000,3,0),""),"")</f>
        <v/>
      </c>
      <c r="AV16" s="2" t="str">
        <f aca="false">IF(AT16&lt;&gt;"",IF(AT16&lt;&gt;"LIBSETS_DROP_MECHANIC_MONSTER_NAME",VLOOKUP(AT16,'LibSets constants'!$I$4:$L$1000,4,0),""),"")</f>
        <v/>
      </c>
      <c r="AW16" s="6" t="str">
        <f aca="false">IF(A16="???","--","")&amp;IF(F16&lt;&gt;"Not in the game (anymore)",IF(A16&lt;&gt;"",CONCATENATE("[",A16,"] = {wayshrines={")&amp;IF(K16&lt;&gt;"",CONCATENATE(K16,","),"")&amp;IF(L16&lt;&gt;"",CONCATENATE(L16,","),"")&amp;IF(M16&lt;&gt;"",CONCATENATE(M16,","),"")&amp;CONCATENATE("}")&amp;IF(VALUE(N16)&gt;0,CONCATENATE(", traitsNeeded=",N16),"")&amp;CONCATENATE(", dlcId=",IF(S16&lt;&gt;"",S16,"DLC_BASE_GAME")),""),"")</f>
        <v>[32] = {wayshrines={-1,-1,-1,}, dlcId=DLC_BASE_GAME</v>
      </c>
      <c r="AX16" s="6" t="str">
        <f aca="false">IF(F16&lt;&gt;"Not in the game (anymore)",IF(A16&lt;&gt;"",IF(P16&lt;&gt;"",CONCATENATE(", zoneIds={",P16),"")&amp;IF(X16&lt;&gt;"",CONCATENATE(",",X16),"")&amp;IF(AC16&lt;&gt;"",CONCATENATE(",",AC16),"")&amp;IF(AH16&lt;&gt;"",CONCATENATE(",",AH16),"")&amp;IF(AM16&lt;&gt;"",CONCATENATE(",",AM16),"")&amp;IF(AR16&lt;&gt;"",CONCATENATE(",",AR16),"")&amp;IF(P16&lt;&gt;"",CONCATENATE("}",""),"")&amp;IF(OR(I16="true",I16="false",I16&lt;&gt;""), CONCATENATE(", veteran=", I16), ""),""),"")</f>
        <v>, zoneIds={635}, veteran=false</v>
      </c>
      <c r="AY16" s="6" t="str">
        <f aca="false">IF(F16&lt;&gt;"Not in the game (anymore)",IF(A16&lt;&gt;"",", setType="&amp;G16,"")&amp;IF(J16="true",", multiTrialSet=true",""),"")</f>
        <v>, setType=LIBSETS_SETTYPE_ARENA</v>
      </c>
      <c r="AZ16" s="6" t="str">
        <f aca="false">IF(F16&lt;&gt;"Not in the game (anymore)",IF(U16&lt;&gt;"",", dropMechanic={"&amp;U16&amp;IF(Z16&lt;&gt;"",","&amp;Z16,"")&amp;IF(AE16&lt;&gt;"",","&amp;AE16,"")&amp;IF(AJ16&lt;&gt;"",","&amp;AJ16,"")&amp;IF(AO16&lt;&gt;"",","&amp;AO16,"")&amp;IF(AT16&lt;&gt;"",","&amp;AT16,"")&amp;"}"&amp;IF(U16="LIBSETS_DROP_MECHANIC_MONSTER_NAME",", dropMechanicNames={" &amp; IF(V16&lt;&gt;"","['en']='"&amp;V16&amp;"'","") &amp; IF(W16&lt;&gt;"",", ['de']='" &amp; W16&amp;"'","") &amp; "}",""),"")&amp;"},","")</f>
        <v>, dropMechanic={LIBSETS_DROP_MECHANIC_ARENA_STAGE_CHEST}},</v>
      </c>
      <c r="BA16" s="6" t="str">
        <f aca="false">IF(F16&lt;&gt;"Not in the game (anymore)",IF(C16&lt;&gt;"",CONCATENATE(" --",C16," / ",B16,"   [",IF(Q16&lt;&gt;"",Q16,""),IF(Y16&lt;&gt;"",", "&amp;Y16,""),IF(AD16&lt;&gt;"",", "&amp;AD16,""),IF(AI16&lt;&gt;"",", "&amp;AI16,""),IF(AN16&lt;&gt;"",", "&amp;AN16,""),IF(AS16&lt;&gt;"",", "&amp;AS16,""),"]")),"")</f>
        <v> --Healer's Habit / Bräuche des Heilers   [Dragonstar Arena]</v>
      </c>
    </row>
    <row r="17" customFormat="false" ht="15" hidden="false" customHeight="false" outlineLevel="0" collapsed="false">
      <c r="A17" s="21" t="n">
        <v>33</v>
      </c>
      <c r="B17" s="0" t="s">
        <v>106</v>
      </c>
      <c r="C17" s="0" t="s">
        <v>107</v>
      </c>
      <c r="D17" s="2" t="n">
        <f aca="false">A17</f>
        <v>33</v>
      </c>
      <c r="G17" s="22" t="s">
        <v>55</v>
      </c>
      <c r="I17" s="0" t="s">
        <v>56</v>
      </c>
      <c r="J17" s="0" t="s">
        <v>56</v>
      </c>
      <c r="K17" s="0" t="n">
        <v>-1</v>
      </c>
      <c r="L17" s="0" t="n">
        <v>-1</v>
      </c>
      <c r="M17" s="0" t="n">
        <v>-1</v>
      </c>
      <c r="N17" s="0" t="n">
        <v>0</v>
      </c>
      <c r="O17" s="3" t="s">
        <v>108</v>
      </c>
      <c r="P17" s="2" t="n">
        <f aca="false">IF(AND(G17&lt;&gt;"LIBSETS_SETTYPE_BATTLEGROUND",G17&lt;&gt;"LIBSETS_SETTYPE_SPECIAL",G17&lt;&gt;"LIBSETS_SETTYPE_MYTHIC"), IF(Q17&lt;&gt;"",VLOOKUP(Q17,'ESO zone constants'!$D$2:$H$4950,5,0),""),"")</f>
        <v>283</v>
      </c>
      <c r="Q17" s="0" t="str">
        <f aca="false">IF(OR(K17="",K17&lt;=0,ISERROR(K17)),IF(AND(O17&lt;&gt;"",NOT(ISERROR(O17))),O17, ""),VLOOKUP(K17,'ESO wayshrine node constants'!$A$3:$D$10003,4,0))</f>
        <v>Fungal Grotto I</v>
      </c>
      <c r="R17" s="0"/>
      <c r="S17" s="4" t="str">
        <f aca="false">IF(AND(R17&lt;&gt;"",NOT(ISERROR(R17))),R17,IF(P17&lt;&gt;"",IF(NOT(ISERROR(VLOOKUP(P17,'ESO Dungeon constants'!$D$3:$H$9999,5,0))),VLOOKUP(P17,'ESO Dungeon constants'!$D$3:$I$9999,6,0),VLOOKUP(P17,'ESO zone constants'!$H$2:$K$9984,4,0)),""))</f>
        <v>DLC_BASE_GAME</v>
      </c>
      <c r="T17" s="2" t="str">
        <f aca="false">IF(S17&lt;&gt;"",VLOOKUP(S17,'LibSets constants'!$B$4:$C$1000,2,0),"")</f>
        <v>Included in base game</v>
      </c>
      <c r="U17" s="0"/>
      <c r="V17" s="23" t="str">
        <f aca="false">IF(U17&lt;&gt;"",IF(U17&lt;&gt;"LIBSETS_DROP_MECHANIC_MONSTER_NAME",VLOOKUP(U17,'LibSets constants'!$I$4:$L$1000,3,0),""),"")</f>
        <v/>
      </c>
      <c r="W17" s="23" t="str">
        <f aca="false">IF(U17&lt;&gt;"",IF(U17&lt;&gt;"LIBSETS_DROP_MECHANIC_MONSTER_NAME",VLOOKUP(U17,'LibSets constants'!$I$4:$L$1000,4,0),""),"")</f>
        <v/>
      </c>
      <c r="X17" s="2" t="n">
        <f aca="false">IF(G17&lt;&gt;"LIBSETS_SETTYPE_BATTLEGROUND",IF(G17&lt;&gt;"LIBSETS_SETTYPE_SPECIAL",IF(Y17&lt;&gt;"",VLOOKUP(Y17,'ESO zone constants'!$D$2:$H$4950,5,0),""),""),"")</f>
        <v>934</v>
      </c>
      <c r="Y17" s="0" t="s">
        <v>109</v>
      </c>
      <c r="Z17" s="24"/>
      <c r="AA17" s="23" t="str">
        <f aca="false">IF(Z17&lt;&gt;"",IF(Z17&lt;&gt;"LIBSETS_DROP_MECHANIC_MONSTER_NAME",VLOOKUP(Z17,'LibSets constants'!$I$4:$L$1000,3,0),""),"")</f>
        <v/>
      </c>
      <c r="AB17" s="23" t="str">
        <f aca="false">IF(Z17&lt;&gt;"",IF(Z17&lt;&gt;"LIBSETS_DROP_MECHANIC_MONSTER_NAME",VLOOKUP(Z17,'LibSets constants'!$I$4:$L$1000,4,0),""),"")</f>
        <v/>
      </c>
      <c r="AC17" s="2" t="str">
        <f aca="false">IF(G17&lt;&gt;"LIBSETS_SETTYPE_BATTLEGROUND",IF(G17&lt;&gt;"LIBSETS_SETTYPE_SPECIAL",IF(AD17&lt;&gt;"",VLOOKUP(AD17,'ESO zone constants'!$D$2:$H$4950,5,0),""),""),"")</f>
        <v/>
      </c>
      <c r="AE17" s="24"/>
      <c r="AF17" s="23" t="str">
        <f aca="false">IF(AE17&lt;&gt;"",IF(AE17&lt;&gt;"LIBSETS_DROP_MECHANIC_MONSTER_NAME",VLOOKUP(AE17,'LibSets constants'!$I$4:$L$1000,3,0),""),"")</f>
        <v/>
      </c>
      <c r="AG17" s="23" t="str">
        <f aca="false">IF(AE17&lt;&gt;"",IF(AE17&lt;&gt;"LIBSETS_DROP_MECHANIC_MONSTER_NAME",VLOOKUP(AE17,'LibSets constants'!$I$4:$L$1000,4,0),""),"")</f>
        <v/>
      </c>
      <c r="AH17" s="2" t="str">
        <f aca="false">IF(G17&lt;&gt;"LIBSETS_SETTYPE_BATTLEGROUND",IF(G17&lt;&gt;"LIBSETS_SETTYPE_SPECIAL",IF(AI17&lt;&gt;"",VLOOKUP(AI17,'ESO zone constants'!$D$2:$H$4950,5,0),""),""),"")</f>
        <v/>
      </c>
      <c r="AJ17" s="24"/>
      <c r="AK17" s="23" t="str">
        <f aca="false">IF(AJ17&lt;&gt;"",IF(AJ17&lt;&gt;"LIBSETS_DROP_MECHANIC_MONSTER_NAME",VLOOKUP(AJ17,'LibSets constants'!$I$4:$L$1000,3,0),""),"")</f>
        <v/>
      </c>
      <c r="AL17" s="23" t="str">
        <f aca="false">IF(AJ17&lt;&gt;"",IF(AJ17&lt;&gt;"LIBSETS_DROP_MECHANIC_MONSTER_NAME",VLOOKUP(AJ17,'LibSets constants'!$I$4:$L$1000,4,0),""),"")</f>
        <v/>
      </c>
      <c r="AM17" s="2" t="str">
        <f aca="false">IF(G17&lt;&gt;"LIBSETS_SETTYPE_BATTLEGROUND",IF(G17&lt;&gt;"LIBSETS_SETTYPE_SPECIAL",IF(AN17&lt;&gt;"",VLOOKUP(AN17,'ESO zone constants'!$D$2:$H$4950,5,0),""),""),"")</f>
        <v/>
      </c>
      <c r="AO17" s="24"/>
      <c r="AP17" s="23" t="str">
        <f aca="false">IF(AO17&lt;&gt;"",IF(AO17&lt;&gt;"LIBSETS_DROP_MECHANIC_MONSTER_NAME",VLOOKUP(AO17,'LibSets constants'!$I$4:$L$1000,3,0),""),"")</f>
        <v/>
      </c>
      <c r="AQ17" s="23" t="str">
        <f aca="false">IF(AO17&lt;&gt;"",IF(AO17&lt;&gt;"LIBSETS_DROP_MECHANIC_MONSTER_NAME",VLOOKUP(AO17,'LibSets constants'!$I$4:$L$1000,4,0),""),"")</f>
        <v/>
      </c>
      <c r="AR17" s="2" t="str">
        <f aca="false">IF(G17&lt;&gt;"LIBSETS_SETTYPE_BATTLEGROUND",IF(G17&lt;&gt;"LIBSETS_SETTYPE_SPECIAL",IF(AS17&lt;&gt;"",VLOOKUP(AS17,'ESO zone constants'!$D$2:$H$4950,5,0),""),""),"")</f>
        <v/>
      </c>
      <c r="AT17" s="24"/>
      <c r="AU17" s="23" t="str">
        <f aca="false">IF(AT17&lt;&gt;"",IF(AT17&lt;&gt;"LIBSETS_DROP_MECHANIC_MONSTER_NAME",VLOOKUP(AT17,'LibSets constants'!$I$4:$L$1000,3,0),""),"")</f>
        <v/>
      </c>
      <c r="AV17" s="23" t="str">
        <f aca="false">IF(AT17&lt;&gt;"",IF(AT17&lt;&gt;"LIBSETS_DROP_MECHANIC_MONSTER_NAME",VLOOKUP(AT17,'LibSets constants'!$I$4:$L$1000,4,0),""),"")</f>
        <v/>
      </c>
      <c r="AW17" s="6" t="str">
        <f aca="false">IF(A17="???","--","")&amp;IF(F17&lt;&gt;"Not in the game (anymore)",IF(A17&lt;&gt;"",CONCATENATE("[",A17,"] = {wayshrines={")&amp;IF(K17&lt;&gt;"",CONCATENATE(K17,","),"")&amp;IF(L17&lt;&gt;"",CONCATENATE(L17,","),"")&amp;IF(M17&lt;&gt;"",CONCATENATE(M17,","),"")&amp;CONCATENATE("}")&amp;IF(VALUE(N17)&gt;0,CONCATENATE(", traitsNeeded=",N17),"")&amp;CONCATENATE(", dlcId=",IF(S17&lt;&gt;"",S17,"DLC_BASE_GAME")),""),"")</f>
        <v>[33] = {wayshrines={-1,-1,-1,}, dlcId=DLC_BASE_GAME</v>
      </c>
      <c r="AX17" s="6" t="str">
        <f aca="false">IF(F17&lt;&gt;"Not in the game (anymore)",IF(A17&lt;&gt;"",IF(P17&lt;&gt;"",CONCATENATE(", zoneIds={",P17),"")&amp;IF(X17&lt;&gt;"",CONCATENATE(",",X17),"")&amp;IF(AC17&lt;&gt;"",CONCATENATE(",",AC17),"")&amp;IF(AH17&lt;&gt;"",CONCATENATE(",",AH17),"")&amp;IF(AM17&lt;&gt;"",CONCATENATE(",",AM17),"")&amp;IF(AR17&lt;&gt;"",CONCATENATE(",",AR17),"")&amp;IF(P17&lt;&gt;"",CONCATENATE("}",""),"")&amp;IF(OR(I17="true",I17="false",I17&lt;&gt;""), CONCATENATE(", veteran=", I17), ""),""),"")</f>
        <v>, zoneIds={283,934}, veteran=false</v>
      </c>
      <c r="AY17" s="6" t="str">
        <f aca="false">IF(F17&lt;&gt;"Not in the game (anymore)",IF(A17&lt;&gt;"",", setType="&amp;G17,"")&amp;IF(J17="true",", multiTrialSet=true",""),"")</f>
        <v>, setType=LIBSETS_SETTYPE_DUNGEON</v>
      </c>
      <c r="AZ17" s="6" t="str">
        <f aca="false">IF(F17&lt;&gt;"Not in the game (anymore)",IF(U17&lt;&gt;"",", dropMechanic={"&amp;U17&amp;IF(Z17&lt;&gt;"",","&amp;Z17,"")&amp;IF(AE17&lt;&gt;"",","&amp;AE17,"")&amp;IF(AJ17&lt;&gt;"",","&amp;AJ17,"")&amp;IF(AO17&lt;&gt;"",","&amp;AO17,"")&amp;IF(AT17&lt;&gt;"",","&amp;AT17,"")&amp;"}"&amp;IF(U17="LIBSETS_DROP_MECHANIC_MONSTER_NAME",", dropMechanicNames={" &amp; IF(V17&lt;&gt;"","['en']='"&amp;V17&amp;"'","") &amp; IF(W17&lt;&gt;"",", ['de']='" &amp; W17&amp;"'","") &amp; "}",""),"")&amp;"},","")</f>
        <v>},</v>
      </c>
      <c r="BA17" s="6" t="str">
        <f aca="false">IF(F17&lt;&gt;"Not in the game (anymore)",IF(C17&lt;&gt;"",CONCATENATE(" --",C17," / ",B17,"   [",IF(Q17&lt;&gt;"",Q17,""),IF(Y17&lt;&gt;"",", "&amp;Y17,""),IF(AD17&lt;&gt;"",", "&amp;AD17,""),IF(AI17&lt;&gt;"",", "&amp;AI17,""),IF(AN17&lt;&gt;"",", "&amp;AN17,""),IF(AS17&lt;&gt;"",", "&amp;AS17,""),"]")),"")</f>
        <v> --Viper's Sting / Vipernbiss   [Fungal Grotto I, Fungal Grotto II]</v>
      </c>
    </row>
    <row r="18" customFormat="false" ht="15" hidden="false" customHeight="false" outlineLevel="0" collapsed="false">
      <c r="A18" s="21" t="n">
        <v>34</v>
      </c>
      <c r="B18" s="0" t="s">
        <v>110</v>
      </c>
      <c r="C18" s="0" t="s">
        <v>111</v>
      </c>
      <c r="D18" s="2" t="n">
        <f aca="false">A18</f>
        <v>34</v>
      </c>
      <c r="G18" s="22" t="s">
        <v>60</v>
      </c>
      <c r="I18" s="0" t="s">
        <v>56</v>
      </c>
      <c r="J18" s="0" t="s">
        <v>56</v>
      </c>
      <c r="K18" s="0" t="n">
        <v>-1</v>
      </c>
      <c r="L18" s="0" t="n">
        <v>-1</v>
      </c>
      <c r="M18" s="0" t="n">
        <v>-1</v>
      </c>
      <c r="N18" s="0" t="n">
        <v>0</v>
      </c>
      <c r="O18" s="3" t="s">
        <v>112</v>
      </c>
      <c r="P18" s="2" t="n">
        <f aca="false">IF(AND(G18&lt;&gt;"LIBSETS_SETTYPE_BATTLEGROUND",G18&lt;&gt;"LIBSETS_SETTYPE_SPECIAL",G18&lt;&gt;"LIBSETS_SETTYPE_MYTHIC"), IF(Q18&lt;&gt;"",VLOOKUP(Q18,'ESO zone constants'!$D$2:$H$4950,5,0),""),"")</f>
        <v>57</v>
      </c>
      <c r="Q18" s="0" t="str">
        <f aca="false">IF(OR(K18="",K18&lt;=0,ISERROR(K18)),IF(AND(O18&lt;&gt;"",NOT(ISERROR(O18))),O18, ""),VLOOKUP(K18,'ESO wayshrine node constants'!$A$3:$D$10003,4,0))</f>
        <v>Deshaan</v>
      </c>
      <c r="R18" s="0"/>
      <c r="S18" s="4" t="str">
        <f aca="false">IF(AND(R18&lt;&gt;"",NOT(ISERROR(R18))),R18,IF(P18&lt;&gt;"",IF(NOT(ISERROR(VLOOKUP(P18,'ESO Dungeon constants'!$D$3:$H$9999,5,0))),VLOOKUP(P18,'ESO Dungeon constants'!$D$3:$I$9999,6,0),VLOOKUP(P18,'ESO zone constants'!$H$2:$K$9984,4,0)),""))</f>
        <v>DLC_BASE_GAME</v>
      </c>
      <c r="T18" s="2" t="str">
        <f aca="false">IF(S18&lt;&gt;"",VLOOKUP(S18,'LibSets constants'!$B$4:$C$1000,2,0),"")</f>
        <v>Included in base game</v>
      </c>
      <c r="U18" s="5" t="s">
        <v>62</v>
      </c>
      <c r="V18" s="23" t="str">
        <f aca="false">IF(U18&lt;&gt;"",IF(U18&lt;&gt;"LIBSETS_DROP_MECHANIC_MONSTER_NAME",VLOOKUP(U18,'LibSets constants'!$I$4:$L$1000,3,0),""),"")</f>
        <v>Delve bosses have a chance to drop a waist or feet.</v>
      </c>
      <c r="W18" s="2" t="str">
        <f aca="false">IF(U18&lt;&gt;"",IF(U18&lt;&gt;"LIBSETS_DROP_MECHANIC_MONSTER_NAME",VLOOKUP(U18,'LibSets constants'!$I$4:$L$1000,4,0),""),"")</f>
        <v>Bosse in Gewölben haben die Chance, eine Taille oder Füße fallen zu lassen.</v>
      </c>
      <c r="X18" s="2" t="str">
        <f aca="false">IF(G18&lt;&gt;"LIBSETS_SETTYPE_BATTLEGROUND",IF(G18&lt;&gt;"LIBSETS_SETTYPE_SPECIAL",IF(Y18&lt;&gt;"",VLOOKUP(Y18,'ESO zone constants'!$D$2:$H$4950,5,0),""),""),"")</f>
        <v/>
      </c>
      <c r="Z18" s="24" t="s">
        <v>63</v>
      </c>
      <c r="AA18" s="23" t="str">
        <f aca="false">IF(Z18&lt;&gt;"",IF(Z18&lt;&gt;"LIBSETS_DROP_MECHANIC_MONSTER_NAME",VLOOKUP(Z18,'LibSets constants'!$I$4:$L$1000,3,0),""),"")</f>
        <v>Overland group bosses have a 100% chance to drop head, chest, legs, or weapon.</v>
      </c>
      <c r="AB18" s="23" t="str">
        <f aca="false">IF(Z18&lt;&gt;"",IF(Z18&lt;&gt;"LIBSETS_DROP_MECHANIC_MONSTER_NAME",VLOOKUP(Z18,'LibSets constants'!$I$4:$L$1000,4,0),""),"")</f>
        <v>Überland Gruppenbosse haben eine Chance von 100%, Kopf, Brust, Beine oder Waffen fallen zu lassen.</v>
      </c>
      <c r="AC18" s="2" t="str">
        <f aca="false">IF(G18&lt;&gt;"LIBSETS_SETTYPE_BATTLEGROUND",IF(G18&lt;&gt;"LIBSETS_SETTYPE_SPECIAL",IF(AD18&lt;&gt;"",VLOOKUP(AD18,'ESO zone constants'!$D$2:$H$4950,5,0),""),""),"")</f>
        <v/>
      </c>
      <c r="AE18" s="24" t="s">
        <v>64</v>
      </c>
      <c r="AF18" s="23" t="str">
        <f aca="false">IF(AE18&lt;&gt;"",IF(AE18&lt;&gt;"LIBSETS_DROP_MECHANIC_MONSTER_NAME",VLOOKUP(AE18,'LibSets constants'!$I$4:$L$1000,3,0),""),"")</f>
        <v>Public dungeon bosses have a chance to drop a shoulder, hand, or weapon.</v>
      </c>
      <c r="AG18" s="23" t="str">
        <f aca="false">IF(AE18&lt;&gt;"",IF(AE18&lt;&gt;"LIBSETS_DROP_MECHANIC_MONSTER_NAME",VLOOKUP(AE18,'LibSets constants'!$I$4:$L$1000,4,0),""),"")</f>
        <v>Öffentliche Dungeon-Bosse haben die Möglichkeit, eine Schulter, Handschuhe oder eine Waffe fallen zu lassen.</v>
      </c>
      <c r="AH18" s="2" t="str">
        <f aca="false">IF(G18&lt;&gt;"LIBSETS_SETTYPE_BATTLEGROUND",IF(G18&lt;&gt;"LIBSETS_SETTYPE_SPECIAL",IF(AI18&lt;&gt;"",VLOOKUP(AI18,'ESO zone constants'!$D$2:$H$4950,5,0),""),""),"")</f>
        <v/>
      </c>
      <c r="AJ18" s="24" t="s">
        <v>65</v>
      </c>
      <c r="AK18" s="23" t="str">
        <f aca="false">IF(AJ18&lt;&gt;"",IF(AJ18&lt;&gt;"LIBSETS_DROP_MECHANIC_MONSTER_NAME",VLOOKUP(AJ18,'LibSets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23" t="str">
        <f aca="false">IF(AJ18&lt;&gt;"",IF(AJ18&lt;&gt;"LIBSETS_DROP_MECHANIC_MONSTER_NAME",VLOOKUP(AJ18,'LibSets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2" t="str">
        <f aca="false">IF(G18&lt;&gt;"LIBSETS_SETTYPE_BATTLEGROUND",IF(G18&lt;&gt;"LIBSETS_SETTYPE_SPECIAL",IF(AN18&lt;&gt;"",VLOOKUP(AN18,'ESO zone constants'!$D$2:$H$4950,5,0),""),""),"")</f>
        <v/>
      </c>
      <c r="AO18" s="24"/>
      <c r="AP18" s="23" t="str">
        <f aca="false">IF(AO18&lt;&gt;"",IF(AO18&lt;&gt;"LIBSETS_DROP_MECHANIC_MONSTER_NAME",VLOOKUP(AO18,'LibSets constants'!$I$4:$L$1000,3,0),""),"")</f>
        <v/>
      </c>
      <c r="AQ18" s="23" t="str">
        <f aca="false">IF(AO18&lt;&gt;"",IF(AO18&lt;&gt;"LIBSETS_DROP_MECHANIC_MONSTER_NAME",VLOOKUP(AO18,'LibSets constants'!$I$4:$L$1000,4,0),""),"")</f>
        <v/>
      </c>
      <c r="AR18" s="2" t="str">
        <f aca="false">IF(G18&lt;&gt;"LIBSETS_SETTYPE_BATTLEGROUND",IF(G18&lt;&gt;"LIBSETS_SETTYPE_SPECIAL",IF(AS18&lt;&gt;"",VLOOKUP(AS18,'ESO zone constants'!$D$2:$H$4950,5,0),""),""),"")</f>
        <v/>
      </c>
      <c r="AT18" s="24"/>
      <c r="AU18" s="23" t="str">
        <f aca="false">IF(AT18&lt;&gt;"",IF(AT18&lt;&gt;"LIBSETS_DROP_MECHANIC_MONSTER_NAME",VLOOKUP(AT18,'LibSets constants'!$I$4:$L$1000,3,0),""),"")</f>
        <v/>
      </c>
      <c r="AV18" s="23" t="str">
        <f aca="false">IF(AT18&lt;&gt;"",IF(AT18&lt;&gt;"LIBSETS_DROP_MECHANIC_MONSTER_NAME",VLOOKUP(AT18,'LibSets constants'!$I$4:$L$1000,4,0),""),"")</f>
        <v/>
      </c>
      <c r="AW18" s="6" t="str">
        <f aca="false">IF(A18="???","--","")&amp;IF(F18&lt;&gt;"Not in the game (anymore)",IF(A18&lt;&gt;"",CONCATENATE("[",A18,"] = {wayshrines={")&amp;IF(K18&lt;&gt;"",CONCATENATE(K18,","),"")&amp;IF(L18&lt;&gt;"",CONCATENATE(L18,","),"")&amp;IF(M18&lt;&gt;"",CONCATENATE(M18,","),"")&amp;CONCATENATE("}")&amp;IF(VALUE(N18)&gt;0,CONCATENATE(", traitsNeeded=",N18),"")&amp;CONCATENATE(", dlcId=",IF(S18&lt;&gt;"",S18,"DLC_BASE_GAME")),""),"")</f>
        <v>[34] = {wayshrines={-1,-1,-1,}, dlcId=DLC_BASE_GAME</v>
      </c>
      <c r="AX18" s="6" t="str">
        <f aca="false">IF(F18&lt;&gt;"Not in the game (anymore)",IF(A18&lt;&gt;"",IF(P18&lt;&gt;"",CONCATENATE(", zoneIds={",P18),"")&amp;IF(X18&lt;&gt;"",CONCATENATE(",",X18),"")&amp;IF(AC18&lt;&gt;"",CONCATENATE(",",AC18),"")&amp;IF(AH18&lt;&gt;"",CONCATENATE(",",AH18),"")&amp;IF(AM18&lt;&gt;"",CONCATENATE(",",AM18),"")&amp;IF(AR18&lt;&gt;"",CONCATENATE(",",AR18),"")&amp;IF(P18&lt;&gt;"",CONCATENATE("}",""),"")&amp;IF(OR(I18="true",I18="false",I18&lt;&gt;""), CONCATENATE(", veteran=", I18), ""),""),"")</f>
        <v>, zoneIds={57}, veteran=false</v>
      </c>
      <c r="AY18" s="6" t="str">
        <f aca="false">IF(F18&lt;&gt;"Not in the game (anymore)",IF(A18&lt;&gt;"",", setType="&amp;G18,"")&amp;IF(J18="true",", multiTrialSet=true",""),"")</f>
        <v>, setType=LIBSETS_SETTYPE_OVERLAND</v>
      </c>
      <c r="AZ18" s="6" t="str">
        <f aca="false">IF(F18&lt;&gt;"Not in the game (anymore)",IF(U18&lt;&gt;"",", dropMechanic={"&amp;U18&amp;IF(Z18&lt;&gt;"",","&amp;Z18,"")&amp;IF(AE18&lt;&gt;"",","&amp;AE18,"")&amp;IF(AJ18&lt;&gt;"",","&amp;AJ18,"")&amp;IF(AO18&lt;&gt;"",","&amp;AO18,"")&amp;IF(AT18&lt;&gt;"",","&amp;AT18,"")&amp;"}"&amp;IF(U18="LIBSETS_DROP_MECHANIC_MONSTER_NAME",", dropMechanicNames={" &amp; IF(V18&lt;&gt;"","['en']='"&amp;V18&amp;"'","") &amp; IF(W18&lt;&gt;"",", ['de']='" &amp; W18&amp;"'","") &amp; "}",""),"")&amp;"},","")</f>
        <v>, dropMechanic={LIBSETS_DROP_MECHANIC_OVERLAND_BOSS_DELVE,LIBSETS_DROP_MECHANIC_OVERLAND_WORLDBOSS,LIBSETS_DROP_MECHANIC_OVERLAND_BOSS_PUBLIC_DUNGEON,LIBSETS_DROP_MECHANIC_OVERLAND_CHEST}},</v>
      </c>
      <c r="BA18" s="6" t="str">
        <f aca="false">IF(F18&lt;&gt;"Not in the game (anymore)",IF(C18&lt;&gt;"",CONCATENATE(" --",C18," / ",B18,"   [",IF(Q18&lt;&gt;"",Q18,""),IF(Y18&lt;&gt;"",", "&amp;Y18,""),IF(AD18&lt;&gt;"",", "&amp;AD18,""),IF(AI18&lt;&gt;"",", "&amp;AI18,""),IF(AN18&lt;&gt;"",", "&amp;AN18,""),IF(AS18&lt;&gt;"",", "&amp;AS18,""),"]")),"")</f>
        <v> --Night Mother's Embrace / Umarmung der Mutter der Nacht   [Deshaan]</v>
      </c>
    </row>
    <row r="19" customFormat="false" ht="15" hidden="false" customHeight="false" outlineLevel="0" collapsed="false">
      <c r="A19" s="21" t="n">
        <v>35</v>
      </c>
      <c r="B19" s="0" t="s">
        <v>113</v>
      </c>
      <c r="C19" s="0" t="s">
        <v>114</v>
      </c>
      <c r="D19" s="2" t="n">
        <f aca="false">A19</f>
        <v>35</v>
      </c>
      <c r="G19" s="22" t="s">
        <v>55</v>
      </c>
      <c r="I19" s="0" t="s">
        <v>56</v>
      </c>
      <c r="J19" s="0" t="s">
        <v>56</v>
      </c>
      <c r="K19" s="0" t="n">
        <v>-1</v>
      </c>
      <c r="L19" s="0" t="n">
        <v>-1</v>
      </c>
      <c r="M19" s="0" t="n">
        <v>-1</v>
      </c>
      <c r="N19" s="0" t="n">
        <v>0</v>
      </c>
      <c r="O19" s="3" t="s">
        <v>115</v>
      </c>
      <c r="P19" s="2" t="n">
        <f aca="false">IF(AND(G19&lt;&gt;"LIBSETS_SETTYPE_BATTLEGROUND",G19&lt;&gt;"LIBSETS_SETTYPE_SPECIAL",G19&lt;&gt;"LIBSETS_SETTYPE_MYTHIC"), IF(Q19&lt;&gt;"",VLOOKUP(Q19,'ESO zone constants'!$D$2:$H$4950,5,0),""),"")</f>
        <v>144</v>
      </c>
      <c r="Q19" s="0" t="str">
        <f aca="false">IF(OR(K19="",K19&lt;=0,ISERROR(K19)),IF(AND(O19&lt;&gt;"",NOT(ISERROR(O19))),O19, ""),VLOOKUP(K19,'ESO wayshrine node constants'!$A$3:$D$10003,4,0))</f>
        <v>Spindleclutch I</v>
      </c>
      <c r="R19" s="0"/>
      <c r="S19" s="4" t="str">
        <f aca="false">IF(AND(R19&lt;&gt;"",NOT(ISERROR(R19))),R19,IF(P19&lt;&gt;"",IF(NOT(ISERROR(VLOOKUP(P19,'ESO Dungeon constants'!$D$3:$H$9999,5,0))),VLOOKUP(P19,'ESO Dungeon constants'!$D$3:$I$9999,6,0),VLOOKUP(P19,'ESO zone constants'!$H$2:$K$9984,4,0)),""))</f>
        <v>DLC_BASE_GAME</v>
      </c>
      <c r="T19" s="2" t="str">
        <f aca="false">IF(S19&lt;&gt;"",VLOOKUP(S19,'LibSets constants'!$B$4:$C$1000,2,0),"")</f>
        <v>Included in base game</v>
      </c>
      <c r="U19" s="0"/>
      <c r="V19" s="2" t="str">
        <f aca="false">IF(U19&lt;&gt;"",IF(U19&lt;&gt;"LIBSETS_DROP_MECHANIC_MONSTER_NAME",VLOOKUP(U19,'LibSets constants'!$I$4:$L$1000,3,0),""),"")</f>
        <v/>
      </c>
      <c r="W19" s="2" t="str">
        <f aca="false">IF(U19&lt;&gt;"",IF(U19&lt;&gt;"LIBSETS_DROP_MECHANIC_MONSTER_NAME",VLOOKUP(U19,'LibSets constants'!$I$4:$L$1000,4,0),""),"")</f>
        <v/>
      </c>
      <c r="X19" s="2" t="n">
        <f aca="false">IF(G19&lt;&gt;"LIBSETS_SETTYPE_BATTLEGROUND",IF(G19&lt;&gt;"LIBSETS_SETTYPE_SPECIAL",IF(Y19&lt;&gt;"",VLOOKUP(Y19,'ESO zone constants'!$D$2:$H$4950,5,0),""),""),"")</f>
        <v>936</v>
      </c>
      <c r="Y19" s="0" t="s">
        <v>116</v>
      </c>
      <c r="Z19" s="0"/>
      <c r="AA19" s="2" t="str">
        <f aca="false">IF(Z19&lt;&gt;"",IF(Z19&lt;&gt;"LIBSETS_DROP_MECHANIC_MONSTER_NAME",VLOOKUP(Z19,'LibSets constants'!$I$4:$L$1000,3,0),""),"")</f>
        <v/>
      </c>
      <c r="AB19" s="2" t="str">
        <f aca="false">IF(Z19&lt;&gt;"",IF(Z19&lt;&gt;"LIBSETS_DROP_MECHANIC_MONSTER_NAME",VLOOKUP(Z19,'LibSets constants'!$I$4:$L$1000,4,0),""),"")</f>
        <v/>
      </c>
      <c r="AC19" s="2" t="str">
        <f aca="false">IF(G19&lt;&gt;"LIBSETS_SETTYPE_BATTLEGROUND",IF(G19&lt;&gt;"LIBSETS_SETTYPE_SPECIAL",IF(AD19&lt;&gt;"",VLOOKUP(AD19,'ESO zone constants'!$D$2:$H$4950,5,0),""),""),"")</f>
        <v/>
      </c>
      <c r="AE19" s="0"/>
      <c r="AF19" s="2" t="str">
        <f aca="false">IF(AE19&lt;&gt;"",IF(AE19&lt;&gt;"LIBSETS_DROP_MECHANIC_MONSTER_NAME",VLOOKUP(AE19,'LibSets constants'!$I$4:$L$1000,3,0),""),"")</f>
        <v/>
      </c>
      <c r="AG19" s="2" t="str">
        <f aca="false">IF(AE19&lt;&gt;"",IF(AE19&lt;&gt;"LIBSETS_DROP_MECHANIC_MONSTER_NAME",VLOOKUP(AE19,'LibSets constants'!$I$4:$L$1000,4,0),""),"")</f>
        <v/>
      </c>
      <c r="AH19" s="2" t="str">
        <f aca="false">IF(G19&lt;&gt;"LIBSETS_SETTYPE_BATTLEGROUND",IF(G19&lt;&gt;"LIBSETS_SETTYPE_SPECIAL",IF(AI19&lt;&gt;"",VLOOKUP(AI19,'ESO zone constants'!$D$2:$H$4950,5,0),""),""),"")</f>
        <v/>
      </c>
      <c r="AJ19" s="0"/>
      <c r="AK19" s="2" t="str">
        <f aca="false">IF(AJ19&lt;&gt;"",IF(AJ19&lt;&gt;"LIBSETS_DROP_MECHANIC_MONSTER_NAME",VLOOKUP(AJ19,'LibSets constants'!$I$4:$L$1000,3,0),""),"")</f>
        <v/>
      </c>
      <c r="AL19" s="2" t="str">
        <f aca="false">IF(AJ19&lt;&gt;"",IF(AJ19&lt;&gt;"LIBSETS_DROP_MECHANIC_MONSTER_NAME",VLOOKUP(AJ19,'LibSets constants'!$I$4:$L$1000,4,0),""),"")</f>
        <v/>
      </c>
      <c r="AM19" s="2" t="str">
        <f aca="false">IF(G19&lt;&gt;"LIBSETS_SETTYPE_BATTLEGROUND",IF(G19&lt;&gt;"LIBSETS_SETTYPE_SPECIAL",IF(AN19&lt;&gt;"",VLOOKUP(AN19,'ESO zone constants'!$D$2:$H$4950,5,0),""),""),"")</f>
        <v/>
      </c>
      <c r="AO19" s="0"/>
      <c r="AP19" s="2" t="str">
        <f aca="false">IF(AO19&lt;&gt;"",IF(AO19&lt;&gt;"LIBSETS_DROP_MECHANIC_MONSTER_NAME",VLOOKUP(AO19,'LibSets constants'!$I$4:$L$1000,3,0),""),"")</f>
        <v/>
      </c>
      <c r="AQ19" s="2" t="str">
        <f aca="false">IF(AO19&lt;&gt;"",IF(AO19&lt;&gt;"LIBSETS_DROP_MECHANIC_MONSTER_NAME",VLOOKUP(AO19,'LibSets constants'!$I$4:$L$1000,4,0),""),"")</f>
        <v/>
      </c>
      <c r="AR19" s="2" t="str">
        <f aca="false">IF(G19&lt;&gt;"LIBSETS_SETTYPE_BATTLEGROUND",IF(G19&lt;&gt;"LIBSETS_SETTYPE_SPECIAL",IF(AS19&lt;&gt;"",VLOOKUP(AS19,'ESO zone constants'!$D$2:$H$4950,5,0),""),""),"")</f>
        <v/>
      </c>
      <c r="AT19" s="0"/>
      <c r="AU19" s="2" t="str">
        <f aca="false">IF(AT19&lt;&gt;"",IF(AT19&lt;&gt;"LIBSETS_DROP_MECHANIC_MONSTER_NAME",VLOOKUP(AT19,'LibSets constants'!$I$4:$L$1000,3,0),""),"")</f>
        <v/>
      </c>
      <c r="AV19" s="2" t="str">
        <f aca="false">IF(AT19&lt;&gt;"",IF(AT19&lt;&gt;"LIBSETS_DROP_MECHANIC_MONSTER_NAME",VLOOKUP(AT19,'LibSets constants'!$I$4:$L$1000,4,0),""),"")</f>
        <v/>
      </c>
      <c r="AW19" s="6" t="str">
        <f aca="false">IF(A19="???","--","")&amp;IF(F19&lt;&gt;"Not in the game (anymore)",IF(A19&lt;&gt;"",CONCATENATE("[",A19,"] = {wayshrines={")&amp;IF(K19&lt;&gt;"",CONCATENATE(K19,","),"")&amp;IF(L19&lt;&gt;"",CONCATENATE(L19,","),"")&amp;IF(M19&lt;&gt;"",CONCATENATE(M19,","),"")&amp;CONCATENATE("}")&amp;IF(VALUE(N19)&gt;0,CONCATENATE(", traitsNeeded=",N19),"")&amp;CONCATENATE(", dlcId=",IF(S19&lt;&gt;"",S19,"DLC_BASE_GAME")),""),"")</f>
        <v>[35] = {wayshrines={-1,-1,-1,}, dlcId=DLC_BASE_GAME</v>
      </c>
      <c r="AX19" s="6" t="str">
        <f aca="false">IF(F19&lt;&gt;"Not in the game (anymore)",IF(A19&lt;&gt;"",IF(P19&lt;&gt;"",CONCATENATE(", zoneIds={",P19),"")&amp;IF(X19&lt;&gt;"",CONCATENATE(",",X19),"")&amp;IF(AC19&lt;&gt;"",CONCATENATE(",",AC19),"")&amp;IF(AH19&lt;&gt;"",CONCATENATE(",",AH19),"")&amp;IF(AM19&lt;&gt;"",CONCATENATE(",",AM19),"")&amp;IF(AR19&lt;&gt;"",CONCATENATE(",",AR19),"")&amp;IF(P19&lt;&gt;"",CONCATENATE("}",""),"")&amp;IF(OR(I19="true",I19="false",I19&lt;&gt;""), CONCATENATE(", veteran=", I19), ""),""),"")</f>
        <v>, zoneIds={144,936}, veteran=false</v>
      </c>
      <c r="AY19" s="6" t="str">
        <f aca="false">IF(F19&lt;&gt;"Not in the game (anymore)",IF(A19&lt;&gt;"",", setType="&amp;G19,"")&amp;IF(J19="true",", multiTrialSet=true",""),"")</f>
        <v>, setType=LIBSETS_SETTYPE_DUNGEON</v>
      </c>
      <c r="AZ19" s="6" t="str">
        <f aca="false">IF(F19&lt;&gt;"Not in the game (anymore)",IF(U19&lt;&gt;"",", dropMechanic={"&amp;U19&amp;IF(Z19&lt;&gt;"",","&amp;Z19,"")&amp;IF(AE19&lt;&gt;"",","&amp;AE19,"")&amp;IF(AJ19&lt;&gt;"",","&amp;AJ19,"")&amp;IF(AO19&lt;&gt;"",","&amp;AO19,"")&amp;IF(AT19&lt;&gt;"",","&amp;AT19,"")&amp;"}"&amp;IF(U19="LIBSETS_DROP_MECHANIC_MONSTER_NAME",", dropMechanicNames={" &amp; IF(V19&lt;&gt;"","['en']='"&amp;V19&amp;"'","") &amp; IF(W19&lt;&gt;"",", ['de']='" &amp; W19&amp;"'","") &amp; "}",""),"")&amp;"},","")</f>
        <v>},</v>
      </c>
      <c r="BA19" s="6" t="str">
        <f aca="false">IF(F19&lt;&gt;"Not in the game (anymore)",IF(C19&lt;&gt;"",CONCATENATE(" --",C19," / ",B19,"   [",IF(Q19&lt;&gt;"",Q19,""),IF(Y19&lt;&gt;"",", "&amp;Y19,""),IF(AD19&lt;&gt;"",", "&amp;AD19,""),IF(AI19&lt;&gt;"",", "&amp;AI19,""),IF(AN19&lt;&gt;"",", "&amp;AN19,""),IF(AS19&lt;&gt;"",", "&amp;AS19,""),"]")),"")</f>
        <v> --Knightmare / Albtraumritter   [Spindleclutch I, Spindleclutch II]</v>
      </c>
    </row>
    <row r="20" customFormat="false" ht="15" hidden="false" customHeight="false" outlineLevel="0" collapsed="false">
      <c r="A20" s="21" t="n">
        <v>36</v>
      </c>
      <c r="B20" s="0" t="s">
        <v>117</v>
      </c>
      <c r="C20" s="0" t="s">
        <v>118</v>
      </c>
      <c r="D20" s="2" t="n">
        <f aca="false">A20</f>
        <v>36</v>
      </c>
      <c r="G20" s="22" t="s">
        <v>60</v>
      </c>
      <c r="I20" s="0" t="s">
        <v>56</v>
      </c>
      <c r="J20" s="0" t="s">
        <v>56</v>
      </c>
      <c r="K20" s="0" t="n">
        <v>-1</v>
      </c>
      <c r="L20" s="0" t="n">
        <v>-1</v>
      </c>
      <c r="M20" s="0" t="n">
        <v>-1</v>
      </c>
      <c r="N20" s="0" t="n">
        <v>0</v>
      </c>
      <c r="O20" s="3" t="s">
        <v>119</v>
      </c>
      <c r="P20" s="2" t="n">
        <f aca="false">IF(AND(G20&lt;&gt;"LIBSETS_SETTYPE_BATTLEGROUND",G20&lt;&gt;"LIBSETS_SETTYPE_SPECIAL",G20&lt;&gt;"LIBSETS_SETTYPE_MYTHIC"), IF(Q20&lt;&gt;"",VLOOKUP(Q20,'ESO zone constants'!$D$2:$H$4950,5,0),""),"")</f>
        <v>381</v>
      </c>
      <c r="Q20" s="0" t="str">
        <f aca="false">IF(OR(K20="",K20&lt;=0,ISERROR(K20)),IF(AND(O20&lt;&gt;"",NOT(ISERROR(O20))),O20, ""),VLOOKUP(K20,'ESO wayshrine node constants'!$A$3:$D$10003,4,0))</f>
        <v>Auridon</v>
      </c>
      <c r="R20" s="0"/>
      <c r="S20" s="4" t="str">
        <f aca="false">IF(AND(R20&lt;&gt;"",NOT(ISERROR(R20))),R20,IF(P20&lt;&gt;"",IF(NOT(ISERROR(VLOOKUP(P20,'ESO Dungeon constants'!$D$3:$H$9999,5,0))),VLOOKUP(P20,'ESO Dungeon constants'!$D$3:$I$9999,6,0),VLOOKUP(P20,'ESO zone constants'!$H$2:$K$9984,4,0)),""))</f>
        <v>DLC_BASE_GAME</v>
      </c>
      <c r="T20" s="2" t="str">
        <f aca="false">IF(S20&lt;&gt;"",VLOOKUP(S20,'LibSets constants'!$B$4:$C$1000,2,0),"")</f>
        <v>Included in base game</v>
      </c>
      <c r="U20" s="5" t="s">
        <v>62</v>
      </c>
      <c r="V20" s="2" t="str">
        <f aca="false">IF(U20&lt;&gt;"",IF(U20&lt;&gt;"LIBSETS_DROP_MECHANIC_MONSTER_NAME",VLOOKUP(U20,'LibSets constants'!$I$4:$L$1000,3,0),""),"")</f>
        <v>Delve bosses have a chance to drop a waist or feet.</v>
      </c>
      <c r="W20" s="2" t="str">
        <f aca="false">IF(U20&lt;&gt;"",IF(U20&lt;&gt;"LIBSETS_DROP_MECHANIC_MONSTER_NAME",VLOOKUP(U20,'LibSets constants'!$I$4:$L$1000,4,0),""),"")</f>
        <v>Bosse in Gewölben haben die Chance, eine Taille oder Füße fallen zu lassen.</v>
      </c>
      <c r="X20" s="2" t="str">
        <f aca="false">IF(G20&lt;&gt;"LIBSETS_SETTYPE_BATTLEGROUND",IF(G20&lt;&gt;"LIBSETS_SETTYPE_SPECIAL",IF(Y20&lt;&gt;"",VLOOKUP(Y20,'ESO zone constants'!$D$2:$H$4950,5,0),""),""),"")</f>
        <v/>
      </c>
      <c r="Z20" s="5" t="s">
        <v>63</v>
      </c>
      <c r="AA20" s="2" t="str">
        <f aca="false">IF(Z20&lt;&gt;"",IF(Z20&lt;&gt;"LIBSETS_DROP_MECHANIC_MONSTER_NAME",VLOOKUP(Z20,'LibSets constants'!$I$4:$L$1000,3,0),""),"")</f>
        <v>Overland group bosses have a 100% chance to drop head, chest, legs, or weapon.</v>
      </c>
      <c r="AB20" s="2" t="str">
        <f aca="false">IF(Z20&lt;&gt;"",IF(Z20&lt;&gt;"LIBSETS_DROP_MECHANIC_MONSTER_NAME",VLOOKUP(Z20,'LibSets constants'!$I$4:$L$1000,4,0),""),"")</f>
        <v>Überland Gruppenbosse haben eine Chance von 100%, Kopf, Brust, Beine oder Waffen fallen zu lassen.</v>
      </c>
      <c r="AC20" s="2" t="str">
        <f aca="false">IF(G20&lt;&gt;"LIBSETS_SETTYPE_BATTLEGROUND",IF(G20&lt;&gt;"LIBSETS_SETTYPE_SPECIAL",IF(AD20&lt;&gt;"",VLOOKUP(AD20,'ESO zone constants'!$D$2:$H$4950,5,0),""),""),"")</f>
        <v/>
      </c>
      <c r="AE20" s="5" t="s">
        <v>64</v>
      </c>
      <c r="AF20" s="2" t="str">
        <f aca="false">IF(AE20&lt;&gt;"",IF(AE20&lt;&gt;"LIBSETS_DROP_MECHANIC_MONSTER_NAME",VLOOKUP(AE20,'LibSets constants'!$I$4:$L$1000,3,0),""),"")</f>
        <v>Public dungeon bosses have a chance to drop a shoulder, hand, or weapon.</v>
      </c>
      <c r="AG20" s="2" t="str">
        <f aca="false">IF(AE20&lt;&gt;"",IF(AE20&lt;&gt;"LIBSETS_DROP_MECHANIC_MONSTER_NAME",VLOOKUP(AE20,'LibSets constants'!$I$4:$L$1000,4,0),""),"")</f>
        <v>Öffentliche Dungeon-Bosse haben die Möglichkeit, eine Schulter, Handschuhe oder eine Waffe fallen zu lassen.</v>
      </c>
      <c r="AH20" s="2" t="str">
        <f aca="false">IF(G20&lt;&gt;"LIBSETS_SETTYPE_BATTLEGROUND",IF(G20&lt;&gt;"LIBSETS_SETTYPE_SPECIAL",IF(AI20&lt;&gt;"",VLOOKUP(AI20,'ESO zone constants'!$D$2:$H$4950,5,0),""),""),"")</f>
        <v/>
      </c>
      <c r="AJ20" s="5" t="s">
        <v>65</v>
      </c>
      <c r="AK20" s="2" t="str">
        <f aca="false">IF(AJ20&lt;&gt;"",IF(AJ20&lt;&gt;"LIBSETS_DROP_MECHANIC_MONSTER_NAME",VLOOKUP(AJ20,'LibSets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2" t="str">
        <f aca="false">IF(AJ20&lt;&gt;"",IF(AJ20&lt;&gt;"LIBSETS_DROP_MECHANIC_MONSTER_NAME",VLOOKUP(AJ20,'LibSets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2" t="str">
        <f aca="false">IF(G20&lt;&gt;"LIBSETS_SETTYPE_BATTLEGROUND",IF(G20&lt;&gt;"LIBSETS_SETTYPE_SPECIAL",IF(AN20&lt;&gt;"",VLOOKUP(AN20,'ESO zone constants'!$D$2:$H$4950,5,0),""),""),"")</f>
        <v/>
      </c>
      <c r="AO20" s="0"/>
      <c r="AP20" s="2" t="str">
        <f aca="false">IF(AO20&lt;&gt;"",IF(AO20&lt;&gt;"LIBSETS_DROP_MECHANIC_MONSTER_NAME",VLOOKUP(AO20,'LibSets constants'!$I$4:$L$1000,3,0),""),"")</f>
        <v/>
      </c>
      <c r="AQ20" s="2" t="str">
        <f aca="false">IF(AO20&lt;&gt;"",IF(AO20&lt;&gt;"LIBSETS_DROP_MECHANIC_MONSTER_NAME",VLOOKUP(AO20,'LibSets constants'!$I$4:$L$1000,4,0),""),"")</f>
        <v/>
      </c>
      <c r="AR20" s="2" t="str">
        <f aca="false">IF(G20&lt;&gt;"LIBSETS_SETTYPE_BATTLEGROUND",IF(G20&lt;&gt;"LIBSETS_SETTYPE_SPECIAL",IF(AS20&lt;&gt;"",VLOOKUP(AS20,'ESO zone constants'!$D$2:$H$4950,5,0),""),""),"")</f>
        <v/>
      </c>
      <c r="AT20" s="0"/>
      <c r="AU20" s="2" t="str">
        <f aca="false">IF(AT20&lt;&gt;"",IF(AT20&lt;&gt;"LIBSETS_DROP_MECHANIC_MONSTER_NAME",VLOOKUP(AT20,'LibSets constants'!$I$4:$L$1000,3,0),""),"")</f>
        <v/>
      </c>
      <c r="AV20" s="2" t="str">
        <f aca="false">IF(AT20&lt;&gt;"",IF(AT20&lt;&gt;"LIBSETS_DROP_MECHANIC_MONSTER_NAME",VLOOKUP(AT20,'LibSets constants'!$I$4:$L$1000,4,0),""),"")</f>
        <v/>
      </c>
      <c r="AW20" s="6" t="str">
        <f aca="false">IF(A20="???","--","")&amp;IF(F20&lt;&gt;"Not in the game (anymore)",IF(A20&lt;&gt;"",CONCATENATE("[",A20,"] = {wayshrines={")&amp;IF(K20&lt;&gt;"",CONCATENATE(K20,","),"")&amp;IF(L20&lt;&gt;"",CONCATENATE(L20,","),"")&amp;IF(M20&lt;&gt;"",CONCATENATE(M20,","),"")&amp;CONCATENATE("}")&amp;IF(VALUE(N20)&gt;0,CONCATENATE(", traitsNeeded=",N20),"")&amp;CONCATENATE(", dlcId=",IF(S20&lt;&gt;"",S20,"DLC_BASE_GAME")),""),"")</f>
        <v>[36] = {wayshrines={-1,-1,-1,}, dlcId=DLC_BASE_GAME</v>
      </c>
      <c r="AX20" s="6" t="str">
        <f aca="false">IF(F20&lt;&gt;"Not in the game (anymore)",IF(A20&lt;&gt;"",IF(P20&lt;&gt;"",CONCATENATE(", zoneIds={",P20),"")&amp;IF(X20&lt;&gt;"",CONCATENATE(",",X20),"")&amp;IF(AC20&lt;&gt;"",CONCATENATE(",",AC20),"")&amp;IF(AH20&lt;&gt;"",CONCATENATE(",",AH20),"")&amp;IF(AM20&lt;&gt;"",CONCATENATE(",",AM20),"")&amp;IF(AR20&lt;&gt;"",CONCATENATE(",",AR20),"")&amp;IF(P20&lt;&gt;"",CONCATENATE("}",""),"")&amp;IF(OR(I20="true",I20="false",I20&lt;&gt;""), CONCATENATE(", veteran=", I20), ""),""),"")</f>
        <v>, zoneIds={381}, veteran=false</v>
      </c>
      <c r="AY20" s="6" t="str">
        <f aca="false">IF(F20&lt;&gt;"Not in the game (anymore)",IF(A20&lt;&gt;"",", setType="&amp;G20,"")&amp;IF(J20="true",", multiTrialSet=true",""),"")</f>
        <v>, setType=LIBSETS_SETTYPE_OVERLAND</v>
      </c>
      <c r="AZ20" s="6" t="str">
        <f aca="false">IF(F20&lt;&gt;"Not in the game (anymore)",IF(U20&lt;&gt;"",", dropMechanic={"&amp;U20&amp;IF(Z20&lt;&gt;"",","&amp;Z20,"")&amp;IF(AE20&lt;&gt;"",","&amp;AE20,"")&amp;IF(AJ20&lt;&gt;"",","&amp;AJ20,"")&amp;IF(AO20&lt;&gt;"",","&amp;AO20,"")&amp;IF(AT20&lt;&gt;"",","&amp;AT20,"")&amp;"}"&amp;IF(U20="LIBSETS_DROP_MECHANIC_MONSTER_NAME",", dropMechanicNames={" &amp; IF(V20&lt;&gt;"","['en']='"&amp;V20&amp;"'","") &amp; IF(W20&lt;&gt;"",", ['de']='" &amp; W20&amp;"'","") &amp; "}",""),"")&amp;"},","")</f>
        <v>, dropMechanic={LIBSETS_DROP_MECHANIC_OVERLAND_BOSS_DELVE,LIBSETS_DROP_MECHANIC_OVERLAND_WORLDBOSS,LIBSETS_DROP_MECHANIC_OVERLAND_BOSS_PUBLIC_DUNGEON,LIBSETS_DROP_MECHANIC_OVERLAND_CHEST}},</v>
      </c>
      <c r="BA20" s="6" t="str">
        <f aca="false">IF(F20&lt;&gt;"Not in the game (anymore)",IF(C20&lt;&gt;"",CONCATENATE(" --",C20," / ",B20,"   [",IF(Q20&lt;&gt;"",Q20,""),IF(Y20&lt;&gt;"",", "&amp;Y20,""),IF(AD20&lt;&gt;"",", "&amp;AD20,""),IF(AI20&lt;&gt;"",", "&amp;AI20,""),IF(AN20&lt;&gt;"",", "&amp;AN20,""),IF(AS20&lt;&gt;"",", "&amp;AS20,""),"]")),"")</f>
        <v> --Armor of the Veiled Heritance / Rüstung des Schleiererbes   [Auridon]</v>
      </c>
    </row>
    <row r="21" customFormat="false" ht="15" hidden="false" customHeight="false" outlineLevel="0" collapsed="false">
      <c r="A21" s="1" t="n">
        <v>37</v>
      </c>
      <c r="B21" s="0" t="s">
        <v>120</v>
      </c>
      <c r="C21" s="0" t="s">
        <v>121</v>
      </c>
      <c r="D21" s="2" t="n">
        <f aca="false">A21</f>
        <v>37</v>
      </c>
      <c r="G21" s="22" t="s">
        <v>122</v>
      </c>
      <c r="I21" s="0" t="s">
        <v>56</v>
      </c>
      <c r="J21" s="0" t="s">
        <v>56</v>
      </c>
      <c r="K21" s="0" t="n">
        <v>1</v>
      </c>
      <c r="L21" s="0" t="n">
        <v>177</v>
      </c>
      <c r="M21" s="0" t="n">
        <v>71</v>
      </c>
      <c r="N21" s="0" t="n">
        <v>2</v>
      </c>
      <c r="O21" s="0"/>
      <c r="P21" s="2" t="n">
        <f aca="false">IF(AND(G21&lt;&gt;"LIBSETS_SETTYPE_BATTLEGROUND",G21&lt;&gt;"LIBSETS_SETTYPE_SPECIAL",G21&lt;&gt;"LIBSETS_SETTYPE_MYTHIC"), IF(Q21&lt;&gt;"",VLOOKUP(Q21,'ESO zone constants'!$D$2:$H$4950,5,0),""),"")</f>
        <v>3</v>
      </c>
      <c r="Q21" s="0" t="str">
        <f aca="false">IF(OR(K21="",K21&lt;=0,ISERROR(K21)),IF(AND(O21&lt;&gt;"",NOT(ISERROR(O21))),O21, ""),VLOOKUP(K21,'ESO wayshrine node constants'!$A$3:$D$10003,4,0))</f>
        <v>Glenumbra</v>
      </c>
      <c r="R21" s="0"/>
      <c r="S21" s="4" t="str">
        <f aca="false">IF(AND(R21&lt;&gt;"",NOT(ISERROR(R21))),R21,IF(P21&lt;&gt;"",IF(NOT(ISERROR(VLOOKUP(P21,'ESO Dungeon constants'!$D$3:$H$9999,5,0))),VLOOKUP(P21,'ESO Dungeon constants'!$D$3:$I$9999,6,0),VLOOKUP(P21,'ESO zone constants'!$H$2:$K$9984,4,0)),""))</f>
        <v>DLC_BASE_GAME</v>
      </c>
      <c r="T21" s="2" t="str">
        <f aca="false">IF(S21&lt;&gt;"",VLOOKUP(S21,'LibSets constants'!$B$4:$C$1000,2,0),"")</f>
        <v>Included in base game</v>
      </c>
      <c r="U21" s="0"/>
      <c r="V21" s="2" t="str">
        <f aca="false">IF(U21&lt;&gt;"",IF(U21&lt;&gt;"LIBSETS_DROP_MECHANIC_MONSTER_NAME",VLOOKUP(U21,'LibSets constants'!$I$4:$L$1000,3,0),""),"")</f>
        <v/>
      </c>
      <c r="W21" s="2" t="str">
        <f aca="false">IF(U21&lt;&gt;"",IF(U21&lt;&gt;"LIBSETS_DROP_MECHANIC_MONSTER_NAME",VLOOKUP(U21,'LibSets constants'!$I$4:$L$1000,4,0),""),"")</f>
        <v/>
      </c>
      <c r="X21" s="2" t="n">
        <f aca="false">IF(G21&lt;&gt;"LIBSETS_SETTYPE_BATTLEGROUND",IF(G21&lt;&gt;"LIBSETS_SETTYPE_SPECIAL",IF(Y21&lt;&gt;"",VLOOKUP(Y21,'ESO zone constants'!$D$2:$H$4950,5,0),""),""),"")</f>
        <v>381</v>
      </c>
      <c r="Y21" s="0" t="str">
        <f aca="false">VLOOKUP(L21,'ESO wayshrine node constants'!$A$3:$D$10003,4,0)</f>
        <v>Auridon</v>
      </c>
      <c r="Z21" s="0"/>
      <c r="AA21" s="2" t="str">
        <f aca="false">IF(Z21&lt;&gt;"",IF(Z21&lt;&gt;"LIBSETS_DROP_MECHANIC_MONSTER_NAME",VLOOKUP(Z21,'LibSets constants'!$I$4:$L$1000,3,0),""),"")</f>
        <v/>
      </c>
      <c r="AB21" s="2" t="str">
        <f aca="false">IF(Z21&lt;&gt;"",IF(Z21&lt;&gt;"LIBSETS_DROP_MECHANIC_MONSTER_NAME",VLOOKUP(Z21,'LibSets constants'!$I$4:$L$1000,4,0),""),"")</f>
        <v/>
      </c>
      <c r="AC21" s="2" t="n">
        <f aca="false">IF(G21&lt;&gt;"LIBSETS_SETTYPE_BATTLEGROUND",IF(G21&lt;&gt;"LIBSETS_SETTYPE_SPECIAL",IF(AD21&lt;&gt;"",VLOOKUP(AD21,'ESO zone constants'!$D$2:$H$4950,5,0),""),""),"")</f>
        <v>41</v>
      </c>
      <c r="AD21" s="0" t="str">
        <f aca="false">VLOOKUP(M21,'ESO wayshrine node constants'!$A$3:$D$10003,4,0)</f>
        <v>Stonefalls</v>
      </c>
      <c r="AE21" s="0"/>
      <c r="AF21" s="2" t="str">
        <f aca="false">IF(AE21&lt;&gt;"",IF(AE21&lt;&gt;"LIBSETS_DROP_MECHANIC_MONSTER_NAME",VLOOKUP(AE21,'LibSets constants'!$I$4:$L$1000,3,0),""),"")</f>
        <v/>
      </c>
      <c r="AG21" s="2" t="str">
        <f aca="false">IF(AE21&lt;&gt;"",IF(AE21&lt;&gt;"LIBSETS_DROP_MECHANIC_MONSTER_NAME",VLOOKUP(AE21,'LibSets constants'!$I$4:$L$1000,4,0),""),"")</f>
        <v/>
      </c>
      <c r="AH21" s="2" t="str">
        <f aca="false">IF(G21&lt;&gt;"LIBSETS_SETTYPE_BATTLEGROUND",IF(G21&lt;&gt;"LIBSETS_SETTYPE_SPECIAL",IF(AI21&lt;&gt;"",VLOOKUP(AI21,'ESO zone constants'!$D$2:$H$4950,5,0),""),""),"")</f>
        <v/>
      </c>
      <c r="AJ21" s="0"/>
      <c r="AK21" s="2" t="str">
        <f aca="false">IF(AJ21&lt;&gt;"",IF(AJ21&lt;&gt;"LIBSETS_DROP_MECHANIC_MONSTER_NAME",VLOOKUP(AJ21,'LibSets constants'!$I$4:$L$1000,3,0),""),"")</f>
        <v/>
      </c>
      <c r="AL21" s="2" t="str">
        <f aca="false">IF(AJ21&lt;&gt;"",IF(AJ21&lt;&gt;"LIBSETS_DROP_MECHANIC_MONSTER_NAME",VLOOKUP(AJ21,'LibSets constants'!$I$4:$L$1000,4,0),""),"")</f>
        <v/>
      </c>
      <c r="AM21" s="2" t="str">
        <f aca="false">IF(G21&lt;&gt;"LIBSETS_SETTYPE_BATTLEGROUND",IF(G21&lt;&gt;"LIBSETS_SETTYPE_SPECIAL",IF(AN21&lt;&gt;"",VLOOKUP(AN21,'ESO zone constants'!$D$2:$H$4950,5,0),""),""),"")</f>
        <v/>
      </c>
      <c r="AO21" s="0"/>
      <c r="AP21" s="2" t="str">
        <f aca="false">IF(AO21&lt;&gt;"",IF(AO21&lt;&gt;"LIBSETS_DROP_MECHANIC_MONSTER_NAME",VLOOKUP(AO21,'LibSets constants'!$I$4:$L$1000,3,0),""),"")</f>
        <v/>
      </c>
      <c r="AQ21" s="2" t="str">
        <f aca="false">IF(AO21&lt;&gt;"",IF(AO21&lt;&gt;"LIBSETS_DROP_MECHANIC_MONSTER_NAME",VLOOKUP(AO21,'LibSets constants'!$I$4:$L$1000,4,0),""),"")</f>
        <v/>
      </c>
      <c r="AR21" s="2" t="str">
        <f aca="false">IF(G21&lt;&gt;"LIBSETS_SETTYPE_BATTLEGROUND",IF(G21&lt;&gt;"LIBSETS_SETTYPE_SPECIAL",IF(AS21&lt;&gt;"",VLOOKUP(AS21,'ESO zone constants'!$D$2:$H$4950,5,0),""),""),"")</f>
        <v/>
      </c>
      <c r="AT21" s="0"/>
      <c r="AU21" s="2" t="str">
        <f aca="false">IF(AT21&lt;&gt;"",IF(AT21&lt;&gt;"LIBSETS_DROP_MECHANIC_MONSTER_NAME",VLOOKUP(AT21,'LibSets constants'!$I$4:$L$1000,3,0),""),"")</f>
        <v/>
      </c>
      <c r="AV21" s="2" t="str">
        <f aca="false">IF(AT21&lt;&gt;"",IF(AT21&lt;&gt;"LIBSETS_DROP_MECHANIC_MONSTER_NAME",VLOOKUP(AT21,'LibSets constants'!$I$4:$L$1000,4,0),""),"")</f>
        <v/>
      </c>
      <c r="AW21" s="6" t="str">
        <f aca="false">IF(A21="???","--","")&amp;IF(F21&lt;&gt;"Not in the game (anymore)",IF(A21&lt;&gt;"",CONCATENATE("[",A21,"] = {wayshrines={")&amp;IF(K21&lt;&gt;"",CONCATENATE(K21,","),"")&amp;IF(L21&lt;&gt;"",CONCATENATE(L21,","),"")&amp;IF(M21&lt;&gt;"",CONCATENATE(M21,","),"")&amp;CONCATENATE("}")&amp;IF(VALUE(N21)&gt;0,CONCATENATE(", traitsNeeded=",N21),"")&amp;CONCATENATE(", dlcId=",IF(S21&lt;&gt;"",S21,"DLC_BASE_GAME")),""),"")</f>
        <v>[37] = {wayshrines={1,177,71,}, traitsNeeded=2, dlcId=DLC_BASE_GAME</v>
      </c>
      <c r="AX21" s="6" t="str">
        <f aca="false">IF(F21&lt;&gt;"Not in the game (anymore)",IF(A21&lt;&gt;"",IF(P21&lt;&gt;"",CONCATENATE(", zoneIds={",P21),"")&amp;IF(X21&lt;&gt;"",CONCATENATE(",",X21),"")&amp;IF(AC21&lt;&gt;"",CONCATENATE(",",AC21),"")&amp;IF(AH21&lt;&gt;"",CONCATENATE(",",AH21),"")&amp;IF(AM21&lt;&gt;"",CONCATENATE(",",AM21),"")&amp;IF(AR21&lt;&gt;"",CONCATENATE(",",AR21),"")&amp;IF(P21&lt;&gt;"",CONCATENATE("}",""),"")&amp;IF(OR(I21="true",I21="false",I21&lt;&gt;""), CONCATENATE(", veteran=", I21), ""),""),"")</f>
        <v>, zoneIds={3,381,41}, veteran=false</v>
      </c>
      <c r="AY21" s="6" t="str">
        <f aca="false">IF(F21&lt;&gt;"Not in the game (anymore)",IF(A21&lt;&gt;"",", setType="&amp;G21,"")&amp;IF(J21="true",", multiTrialSet=true",""),"")</f>
        <v>, setType=LIBSETS_SETTYPE_CRAFTED</v>
      </c>
      <c r="AZ21" s="6" t="str">
        <f aca="false">IF(F21&lt;&gt;"Not in the game (anymore)",IF(U21&lt;&gt;"",", dropMechanic={"&amp;U21&amp;IF(Z21&lt;&gt;"",","&amp;Z21,"")&amp;IF(AE21&lt;&gt;"",","&amp;AE21,"")&amp;IF(AJ21&lt;&gt;"",","&amp;AJ21,"")&amp;IF(AO21&lt;&gt;"",","&amp;AO21,"")&amp;IF(AT21&lt;&gt;"",","&amp;AT21,"")&amp;"}"&amp;IF(U21="LIBSETS_DROP_MECHANIC_MONSTER_NAME",", dropMechanicNames={" &amp; IF(V21&lt;&gt;"","['en']='"&amp;V21&amp;"'","") &amp; IF(W21&lt;&gt;"",", ['de']='" &amp; W21&amp;"'","") &amp; "}",""),"")&amp;"},","")</f>
        <v>},</v>
      </c>
      <c r="BA21" s="6" t="str">
        <f aca="false">IF(F21&lt;&gt;"Not in the game (anymore)",IF(C21&lt;&gt;"",CONCATENATE(" --",C21," / ",B21,"   [",IF(Q21&lt;&gt;"",Q21,""),IF(Y21&lt;&gt;"",", "&amp;Y21,""),IF(AD21&lt;&gt;"",", "&amp;AD21,""),IF(AI21&lt;&gt;"",", "&amp;AI21,""),IF(AN21&lt;&gt;"",", "&amp;AN21,""),IF(AS21&lt;&gt;"",", "&amp;AS21,""),"]")),"")</f>
        <v> --Death's Wind / Todeswind    [Glenumbra, Auridon, Stonefalls]</v>
      </c>
    </row>
    <row r="22" customFormat="false" ht="15" hidden="false" customHeight="false" outlineLevel="0" collapsed="false">
      <c r="A22" s="1" t="n">
        <v>38</v>
      </c>
      <c r="B22" s="0" t="s">
        <v>123</v>
      </c>
      <c r="C22" s="0" t="s">
        <v>124</v>
      </c>
      <c r="D22" s="2" t="n">
        <f aca="false">A22</f>
        <v>38</v>
      </c>
      <c r="G22" s="22" t="s">
        <v>122</v>
      </c>
      <c r="I22" s="0" t="s">
        <v>56</v>
      </c>
      <c r="J22" s="0" t="s">
        <v>56</v>
      </c>
      <c r="K22" s="0" t="n">
        <v>15</v>
      </c>
      <c r="L22" s="0" t="n">
        <v>169</v>
      </c>
      <c r="M22" s="0" t="n">
        <v>205</v>
      </c>
      <c r="N22" s="0" t="n">
        <v>3</v>
      </c>
      <c r="O22" s="0"/>
      <c r="P22" s="2" t="n">
        <f aca="false">IF(AND(G22&lt;&gt;"LIBSETS_SETTYPE_BATTLEGROUND",G22&lt;&gt;"LIBSETS_SETTYPE_SPECIAL",G22&lt;&gt;"LIBSETS_SETTYPE_MYTHIC"), IF(Q22&lt;&gt;"",VLOOKUP(Q22,'ESO zone constants'!$D$2:$H$4950,5,0),""),"")</f>
        <v>19</v>
      </c>
      <c r="Q22" s="0" t="str">
        <f aca="false">IF(OR(K22="",K22&lt;=0,ISERROR(K22)),IF(AND(O22&lt;&gt;"",NOT(ISERROR(O22))),O22, ""),VLOOKUP(K22,'ESO wayshrine node constants'!$A$3:$D$10003,4,0))</f>
        <v>Stormhaven</v>
      </c>
      <c r="R22" s="0"/>
      <c r="S22" s="4" t="str">
        <f aca="false">IF(AND(R22&lt;&gt;"",NOT(ISERROR(R22))),R22,IF(P22&lt;&gt;"",IF(NOT(ISERROR(VLOOKUP(P22,'ESO Dungeon constants'!$D$3:$H$9999,5,0))),VLOOKUP(P22,'ESO Dungeon constants'!$D$3:$I$9999,6,0),VLOOKUP(P22,'ESO zone constants'!$H$2:$K$9984,4,0)),""))</f>
        <v>DLC_BASE_GAME</v>
      </c>
      <c r="T22" s="2" t="str">
        <f aca="false">IF(S22&lt;&gt;"",VLOOKUP(S22,'LibSets constants'!$B$4:$C$1000,2,0),"")</f>
        <v>Included in base game</v>
      </c>
      <c r="U22" s="0"/>
      <c r="V22" s="23" t="str">
        <f aca="false">IF(U22&lt;&gt;"",IF(U22&lt;&gt;"LIBSETS_DROP_MECHANIC_MONSTER_NAME",VLOOKUP(U22,'LibSets constants'!$I$4:$L$1000,3,0),""),"")</f>
        <v/>
      </c>
      <c r="W22" s="23" t="str">
        <f aca="false">IF(U22&lt;&gt;"",IF(U22&lt;&gt;"LIBSETS_DROP_MECHANIC_MONSTER_NAME",VLOOKUP(U22,'LibSets constants'!$I$4:$L$1000,4,0),""),"")</f>
        <v/>
      </c>
      <c r="X22" s="2" t="n">
        <f aca="false">IF(G22&lt;&gt;"LIBSETS_SETTYPE_BATTLEGROUND",IF(G22&lt;&gt;"LIBSETS_SETTYPE_SPECIAL",IF(Y22&lt;&gt;"",VLOOKUP(Y22,'ESO zone constants'!$D$2:$H$4950,5,0),""),""),"")</f>
        <v>383</v>
      </c>
      <c r="Y22" s="0" t="str">
        <f aca="false">VLOOKUP(L22,'ESO wayshrine node constants'!$A$3:$D$10003,4,0)</f>
        <v>Grahtwood</v>
      </c>
      <c r="Z22" s="24"/>
      <c r="AA22" s="23" t="str">
        <f aca="false">IF(Z22&lt;&gt;"",IF(Z22&lt;&gt;"LIBSETS_DROP_MECHANIC_MONSTER_NAME",VLOOKUP(Z22,'LibSets constants'!$I$4:$L$1000,3,0),""),"")</f>
        <v/>
      </c>
      <c r="AB22" s="23" t="str">
        <f aca="false">IF(Z22&lt;&gt;"",IF(Z22&lt;&gt;"LIBSETS_DROP_MECHANIC_MONSTER_NAME",VLOOKUP(Z22,'LibSets constants'!$I$4:$L$1000,4,0),""),"")</f>
        <v/>
      </c>
      <c r="AC22" s="2" t="n">
        <f aca="false">IF(G22&lt;&gt;"LIBSETS_SETTYPE_BATTLEGROUND",IF(G22&lt;&gt;"LIBSETS_SETTYPE_SPECIAL",IF(AD22&lt;&gt;"",VLOOKUP(AD22,'ESO zone constants'!$D$2:$H$4950,5,0),""),""),"")</f>
        <v>57</v>
      </c>
      <c r="AD22" s="0" t="str">
        <f aca="false">VLOOKUP(M22,'ESO wayshrine node constants'!$A$3:$D$10003,4,0)</f>
        <v>Deshaan</v>
      </c>
      <c r="AE22" s="24"/>
      <c r="AF22" s="23" t="str">
        <f aca="false">IF(AE22&lt;&gt;"",IF(AE22&lt;&gt;"LIBSETS_DROP_MECHANIC_MONSTER_NAME",VLOOKUP(AE22,'LibSets constants'!$I$4:$L$1000,3,0),""),"")</f>
        <v/>
      </c>
      <c r="AG22" s="23" t="str">
        <f aca="false">IF(AE22&lt;&gt;"",IF(AE22&lt;&gt;"LIBSETS_DROP_MECHANIC_MONSTER_NAME",VLOOKUP(AE22,'LibSets constants'!$I$4:$L$1000,4,0),""),"")</f>
        <v/>
      </c>
      <c r="AH22" s="2" t="str">
        <f aca="false">IF(G22&lt;&gt;"LIBSETS_SETTYPE_BATTLEGROUND",IF(G22&lt;&gt;"LIBSETS_SETTYPE_SPECIAL",IF(AI22&lt;&gt;"",VLOOKUP(AI22,'ESO zone constants'!$D$2:$H$4950,5,0),""),""),"")</f>
        <v/>
      </c>
      <c r="AJ22" s="24"/>
      <c r="AK22" s="23" t="str">
        <f aca="false">IF(AJ22&lt;&gt;"",IF(AJ22&lt;&gt;"LIBSETS_DROP_MECHANIC_MONSTER_NAME",VLOOKUP(AJ22,'LibSets constants'!$I$4:$L$1000,3,0),""),"")</f>
        <v/>
      </c>
      <c r="AL22" s="23" t="str">
        <f aca="false">IF(AJ22&lt;&gt;"",IF(AJ22&lt;&gt;"LIBSETS_DROP_MECHANIC_MONSTER_NAME",VLOOKUP(AJ22,'LibSets constants'!$I$4:$L$1000,4,0),""),"")</f>
        <v/>
      </c>
      <c r="AM22" s="2" t="str">
        <f aca="false">IF(G22&lt;&gt;"LIBSETS_SETTYPE_BATTLEGROUND",IF(G22&lt;&gt;"LIBSETS_SETTYPE_SPECIAL",IF(AN22&lt;&gt;"",VLOOKUP(AN22,'ESO zone constants'!$D$2:$H$4950,5,0),""),""),"")</f>
        <v/>
      </c>
      <c r="AO22" s="24"/>
      <c r="AP22" s="23" t="str">
        <f aca="false">IF(AO22&lt;&gt;"",IF(AO22&lt;&gt;"LIBSETS_DROP_MECHANIC_MONSTER_NAME",VLOOKUP(AO22,'LibSets constants'!$I$4:$L$1000,3,0),""),"")</f>
        <v/>
      </c>
      <c r="AQ22" s="23" t="str">
        <f aca="false">IF(AO22&lt;&gt;"",IF(AO22&lt;&gt;"LIBSETS_DROP_MECHANIC_MONSTER_NAME",VLOOKUP(AO22,'LibSets constants'!$I$4:$L$1000,4,0),""),"")</f>
        <v/>
      </c>
      <c r="AR22" s="2" t="str">
        <f aca="false">IF(G22&lt;&gt;"LIBSETS_SETTYPE_BATTLEGROUND",IF(G22&lt;&gt;"LIBSETS_SETTYPE_SPECIAL",IF(AS22&lt;&gt;"",VLOOKUP(AS22,'ESO zone constants'!$D$2:$H$4950,5,0),""),""),"")</f>
        <v/>
      </c>
      <c r="AT22" s="24"/>
      <c r="AU22" s="23" t="str">
        <f aca="false">IF(AT22&lt;&gt;"",IF(AT22&lt;&gt;"LIBSETS_DROP_MECHANIC_MONSTER_NAME",VLOOKUP(AT22,'LibSets constants'!$I$4:$L$1000,3,0),""),"")</f>
        <v/>
      </c>
      <c r="AV22" s="23" t="str">
        <f aca="false">IF(AT22&lt;&gt;"",IF(AT22&lt;&gt;"LIBSETS_DROP_MECHANIC_MONSTER_NAME",VLOOKUP(AT22,'LibSets constants'!$I$4:$L$1000,4,0),""),"")</f>
        <v/>
      </c>
      <c r="AW22" s="6" t="str">
        <f aca="false">IF(A22="???","--","")&amp;IF(F22&lt;&gt;"Not in the game (anymore)",IF(A22&lt;&gt;"",CONCATENATE("[",A22,"] = {wayshrines={")&amp;IF(K22&lt;&gt;"",CONCATENATE(K22,","),"")&amp;IF(L22&lt;&gt;"",CONCATENATE(L22,","),"")&amp;IF(M22&lt;&gt;"",CONCATENATE(M22,","),"")&amp;CONCATENATE("}")&amp;IF(VALUE(N22)&gt;0,CONCATENATE(", traitsNeeded=",N22),"")&amp;CONCATENATE(", dlcId=",IF(S22&lt;&gt;"",S22,"DLC_BASE_GAME")),""),"")</f>
        <v>[38] = {wayshrines={15,169,205,}, traitsNeeded=3, dlcId=DLC_BASE_GAME</v>
      </c>
      <c r="AX22" s="6" t="str">
        <f aca="false">IF(F22&lt;&gt;"Not in the game (anymore)",IF(A22&lt;&gt;"",IF(P22&lt;&gt;"",CONCATENATE(", zoneIds={",P22),"")&amp;IF(X22&lt;&gt;"",CONCATENATE(",",X22),"")&amp;IF(AC22&lt;&gt;"",CONCATENATE(",",AC22),"")&amp;IF(AH22&lt;&gt;"",CONCATENATE(",",AH22),"")&amp;IF(AM22&lt;&gt;"",CONCATENATE(",",AM22),"")&amp;IF(AR22&lt;&gt;"",CONCATENATE(",",AR22),"")&amp;IF(P22&lt;&gt;"",CONCATENATE("}",""),"")&amp;IF(OR(I22="true",I22="false",I22&lt;&gt;""), CONCATENATE(", veteran=", I22), ""),""),"")</f>
        <v>, zoneIds={19,383,57}, veteran=false</v>
      </c>
      <c r="AY22" s="6" t="str">
        <f aca="false">IF(F22&lt;&gt;"Not in the game (anymore)",IF(A22&lt;&gt;"",", setType="&amp;G22,"")&amp;IF(J22="true",", multiTrialSet=true",""),"")</f>
        <v>, setType=LIBSETS_SETTYPE_CRAFTED</v>
      </c>
      <c r="AZ22" s="6" t="str">
        <f aca="false">IF(F22&lt;&gt;"Not in the game (anymore)",IF(U22&lt;&gt;"",", dropMechanic={"&amp;U22&amp;IF(Z22&lt;&gt;"",","&amp;Z22,"")&amp;IF(AE22&lt;&gt;"",","&amp;AE22,"")&amp;IF(AJ22&lt;&gt;"",","&amp;AJ22,"")&amp;IF(AO22&lt;&gt;"",","&amp;AO22,"")&amp;IF(AT22&lt;&gt;"",","&amp;AT22,"")&amp;"}"&amp;IF(U22="LIBSETS_DROP_MECHANIC_MONSTER_NAME",", dropMechanicNames={" &amp; IF(V22&lt;&gt;"","['en']='"&amp;V22&amp;"'","") &amp; IF(W22&lt;&gt;"",", ['de']='" &amp; W22&amp;"'","") &amp; "}",""),"")&amp;"},","")</f>
        <v>},</v>
      </c>
      <c r="BA22" s="6" t="str">
        <f aca="false">IF(F22&lt;&gt;"Not in the game (anymore)",IF(C22&lt;&gt;"",CONCATENATE(" --",C22," / ",B22,"   [",IF(Q22&lt;&gt;"",Q22,""),IF(Y22&lt;&gt;"",", "&amp;Y22,""),IF(AD22&lt;&gt;"",", "&amp;AD22,""),IF(AI22&lt;&gt;"",", "&amp;AI22,""),IF(AN22&lt;&gt;"",", "&amp;AN22,""),IF(AS22&lt;&gt;"",", "&amp;AS22,""),"]")),"")</f>
        <v> --Twilight's Embrace / Zwielichtkuss    [Stormhaven, Grahtwood, Deshaan]</v>
      </c>
    </row>
    <row r="23" customFormat="false" ht="15" hidden="false" customHeight="false" outlineLevel="0" collapsed="false">
      <c r="A23" s="21" t="n">
        <v>39</v>
      </c>
      <c r="B23" s="0" t="s">
        <v>125</v>
      </c>
      <c r="C23" s="0" t="s">
        <v>126</v>
      </c>
      <c r="D23" s="2" t="n">
        <f aca="false">A23</f>
        <v>39</v>
      </c>
      <c r="G23" s="22" t="s">
        <v>81</v>
      </c>
      <c r="I23" s="0" t="s">
        <v>56</v>
      </c>
      <c r="J23" s="0" t="s">
        <v>56</v>
      </c>
      <c r="K23" s="0" t="n">
        <v>-1</v>
      </c>
      <c r="L23" s="0" t="n">
        <v>-1</v>
      </c>
      <c r="M23" s="0" t="n">
        <v>-1</v>
      </c>
      <c r="N23" s="0" t="n">
        <v>0</v>
      </c>
      <c r="O23" s="3" t="s">
        <v>82</v>
      </c>
      <c r="P23" s="2" t="n">
        <f aca="false">IF(AND(G23&lt;&gt;"LIBSETS_SETTYPE_BATTLEGROUND",G23&lt;&gt;"LIBSETS_SETTYPE_SPECIAL",G23&lt;&gt;"LIBSETS_SETTYPE_MYTHIC"), IF(Q23&lt;&gt;"",VLOOKUP(Q23,'ESO zone constants'!$D$2:$H$4950,5,0),""),"")</f>
        <v>181</v>
      </c>
      <c r="Q23" s="0" t="str">
        <f aca="false">IF(OR(K23="",K23&lt;=0,ISERROR(K23)),IF(AND(O23&lt;&gt;"",NOT(ISERROR(O23))),O23, ""),VLOOKUP(K23,'ESO wayshrine node constants'!$A$3:$D$10003,4,0))</f>
        <v>Cyrodiil</v>
      </c>
      <c r="R23" s="0"/>
      <c r="S23" s="4" t="str">
        <f aca="false">IF(AND(R23&lt;&gt;"",NOT(ISERROR(R23))),R23,IF(P23&lt;&gt;"",IF(NOT(ISERROR(VLOOKUP(P23,'ESO Dungeon constants'!$D$3:$H$9999,5,0))),VLOOKUP(P23,'ESO Dungeon constants'!$D$3:$I$9999,6,0),VLOOKUP(P23,'ESO zone constants'!$H$2:$K$9984,4,0)),""))</f>
        <v>DLC_BASE_GAME</v>
      </c>
      <c r="T23" s="2" t="str">
        <f aca="false">IF(S23&lt;&gt;"",VLOOKUP(S23,'LibSets constants'!$B$4:$C$1000,2,0),"")</f>
        <v>Included in base game</v>
      </c>
      <c r="U23" s="5" t="s">
        <v>83</v>
      </c>
      <c r="V23" s="2" t="str">
        <f aca="false">IF(U23&lt;&gt;"",IF(U23&lt;&gt;"LIBSETS_DROP_MECHANIC_MONSTER_NAME",VLOOKUP(U23,'LibSets constants'!$I$4:$L$1000,3,0),""),"")</f>
        <v>Rewards for the worthy (Cyrodiil/Battleground mail)</v>
      </c>
      <c r="W23" s="2" t="str">
        <f aca="false">IF(U23&lt;&gt;"",IF(U23&lt;&gt;"LIBSETS_DROP_MECHANIC_MONSTER_NAME",VLOOKUP(U23,'LibSets constants'!$I$4:$L$1000,4,0),""),"")</f>
        <v>Gerechter Lohn (Cyrodiil/Schlachtfeld Mail)</v>
      </c>
      <c r="X23" s="2" t="n">
        <f aca="false">IF(G23&lt;&gt;"LIBSETS_SETTYPE_BATTLEGROUND",IF(G23&lt;&gt;"LIBSETS_SETTYPE_SPECIAL",IF(Y23&lt;&gt;"",VLOOKUP(Y23,'ESO zone constants'!$D$2:$H$4950,5,0),""),""),"")</f>
        <v>181</v>
      </c>
      <c r="Y23" s="0" t="s">
        <v>82</v>
      </c>
      <c r="Z23" s="5" t="s">
        <v>127</v>
      </c>
      <c r="AA23" s="2" t="str">
        <f aca="false">IF(Z23&lt;&gt;"",IF(Z23&lt;&gt;"LIBSETS_DROP_MECHANIC_MONSTER_NAME",VLOOKUP(Z23,'LibSets constants'!$I$4:$L$1000,3,0),""),"")</f>
        <v>City Vlastarus (quartermaster)</v>
      </c>
      <c r="AB23" s="2" t="str">
        <f aca="false">IF(Z23&lt;&gt;"",IF(Z23&lt;&gt;"LIBSETS_DROP_MECHANIC_MONSTER_NAME",VLOOKUP(Z23,'LibSets constants'!$I$4:$L$1000,4,0),""),"")</f>
        <v>Stadt Vlastarus (Quartiermeister)</v>
      </c>
      <c r="AC23" s="2" t="str">
        <f aca="false">IF(G23&lt;&gt;"LIBSETS_SETTYPE_BATTLEGROUND",IF(G23&lt;&gt;"LIBSETS_SETTYPE_SPECIAL",IF(AD23&lt;&gt;"",VLOOKUP(AD23,'ESO zone constants'!$D$2:$H$4950,5,0),""),""),"")</f>
        <v/>
      </c>
      <c r="AE23" s="0"/>
      <c r="AF23" s="2" t="str">
        <f aca="false">IF(AE23&lt;&gt;"",IF(AE23&lt;&gt;"LIBSETS_DROP_MECHANIC_MONSTER_NAME",VLOOKUP(AE23,'LibSets constants'!$I$4:$L$1000,3,0),""),"")</f>
        <v/>
      </c>
      <c r="AG23" s="2" t="str">
        <f aca="false">IF(AE23&lt;&gt;"",IF(AE23&lt;&gt;"LIBSETS_DROP_MECHANIC_MONSTER_NAME",VLOOKUP(AE23,'LibSets constants'!$I$4:$L$1000,4,0),""),"")</f>
        <v/>
      </c>
      <c r="AH23" s="2" t="str">
        <f aca="false">IF(G23&lt;&gt;"LIBSETS_SETTYPE_BATTLEGROUND",IF(G23&lt;&gt;"LIBSETS_SETTYPE_SPECIAL",IF(AI23&lt;&gt;"",VLOOKUP(AI23,'ESO zone constants'!$D$2:$H$4950,5,0),""),""),"")</f>
        <v/>
      </c>
      <c r="AJ23" s="0"/>
      <c r="AK23" s="2" t="str">
        <f aca="false">IF(AJ23&lt;&gt;"",IF(AJ23&lt;&gt;"LIBSETS_DROP_MECHANIC_MONSTER_NAME",VLOOKUP(AJ23,'LibSets constants'!$I$4:$L$1000,3,0),""),"")</f>
        <v/>
      </c>
      <c r="AL23" s="2" t="str">
        <f aca="false">IF(AJ23&lt;&gt;"",IF(AJ23&lt;&gt;"LIBSETS_DROP_MECHANIC_MONSTER_NAME",VLOOKUP(AJ23,'LibSets constants'!$I$4:$L$1000,4,0),""),"")</f>
        <v/>
      </c>
      <c r="AM23" s="2" t="str">
        <f aca="false">IF(G23&lt;&gt;"LIBSETS_SETTYPE_BATTLEGROUND",IF(G23&lt;&gt;"LIBSETS_SETTYPE_SPECIAL",IF(AN23&lt;&gt;"",VLOOKUP(AN23,'ESO zone constants'!$D$2:$H$4950,5,0),""),""),"")</f>
        <v/>
      </c>
      <c r="AO23" s="0"/>
      <c r="AP23" s="2" t="str">
        <f aca="false">IF(AO23&lt;&gt;"",IF(AO23&lt;&gt;"LIBSETS_DROP_MECHANIC_MONSTER_NAME",VLOOKUP(AO23,'LibSets constants'!$I$4:$L$1000,3,0),""),"")</f>
        <v/>
      </c>
      <c r="AQ23" s="2" t="str">
        <f aca="false">IF(AO23&lt;&gt;"",IF(AO23&lt;&gt;"LIBSETS_DROP_MECHANIC_MONSTER_NAME",VLOOKUP(AO23,'LibSets constants'!$I$4:$L$1000,4,0),""),"")</f>
        <v/>
      </c>
      <c r="AR23" s="2" t="str">
        <f aca="false">IF(G23&lt;&gt;"LIBSETS_SETTYPE_BATTLEGROUND",IF(G23&lt;&gt;"LIBSETS_SETTYPE_SPECIAL",IF(AS23&lt;&gt;"",VLOOKUP(AS23,'ESO zone constants'!$D$2:$H$4950,5,0),""),""),"")</f>
        <v/>
      </c>
      <c r="AT23" s="0"/>
      <c r="AU23" s="2" t="str">
        <f aca="false">IF(AT23&lt;&gt;"",IF(AT23&lt;&gt;"LIBSETS_DROP_MECHANIC_MONSTER_NAME",VLOOKUP(AT23,'LibSets constants'!$I$4:$L$1000,3,0),""),"")</f>
        <v/>
      </c>
      <c r="AV23" s="2" t="str">
        <f aca="false">IF(AT23&lt;&gt;"",IF(AT23&lt;&gt;"LIBSETS_DROP_MECHANIC_MONSTER_NAME",VLOOKUP(AT23,'LibSets constants'!$I$4:$L$1000,4,0),""),"")</f>
        <v/>
      </c>
      <c r="AW23" s="6" t="str">
        <f aca="false">IF(A23="???","--","")&amp;IF(F23&lt;&gt;"Not in the game (anymore)",IF(A23&lt;&gt;"",CONCATENATE("[",A23,"] = {wayshrines={")&amp;IF(K23&lt;&gt;"",CONCATENATE(K23,","),"")&amp;IF(L23&lt;&gt;"",CONCATENATE(L23,","),"")&amp;IF(M23&lt;&gt;"",CONCATENATE(M23,","),"")&amp;CONCATENATE("}")&amp;IF(VALUE(N23)&gt;0,CONCATENATE(", traitsNeeded=",N23),"")&amp;CONCATENATE(", dlcId=",IF(S23&lt;&gt;"",S23,"DLC_BASE_GAME")),""),"")</f>
        <v>[39] = {wayshrines={-1,-1,-1,}, dlcId=DLC_BASE_GAME</v>
      </c>
      <c r="AX23" s="6" t="str">
        <f aca="false">IF(F23&lt;&gt;"Not in the game (anymore)",IF(A23&lt;&gt;"",IF(P23&lt;&gt;"",CONCATENATE(", zoneIds={",P23),"")&amp;IF(X23&lt;&gt;"",CONCATENATE(",",X23),"")&amp;IF(AC23&lt;&gt;"",CONCATENATE(",",AC23),"")&amp;IF(AH23&lt;&gt;"",CONCATENATE(",",AH23),"")&amp;IF(AM23&lt;&gt;"",CONCATENATE(",",AM23),"")&amp;IF(AR23&lt;&gt;"",CONCATENATE(",",AR23),"")&amp;IF(P23&lt;&gt;"",CONCATENATE("}",""),"")&amp;IF(OR(I23="true",I23="false",I23&lt;&gt;""), CONCATENATE(", veteran=", I23), ""),""),"")</f>
        <v>, zoneIds={181,181}, veteran=false</v>
      </c>
      <c r="AY23" s="6" t="str">
        <f aca="false">IF(F23&lt;&gt;"Not in the game (anymore)",IF(A23&lt;&gt;"",", setType="&amp;G23,"")&amp;IF(J23="true",", multiTrialSet=true",""),"")</f>
        <v>, setType=LIBSETS_SETTYPE_CYRODIIL</v>
      </c>
      <c r="AZ23" s="6" t="str">
        <f aca="false">IF(F23&lt;&gt;"Not in the game (anymore)",IF(U23&lt;&gt;"",", dropMechanic={"&amp;U23&amp;IF(Z23&lt;&gt;"",","&amp;Z23,"")&amp;IF(AE23&lt;&gt;"",","&amp;AE23,"")&amp;IF(AJ23&lt;&gt;"",","&amp;AJ23,"")&amp;IF(AO23&lt;&gt;"",","&amp;AO23,"")&amp;IF(AT23&lt;&gt;"",","&amp;AT23,"")&amp;"}"&amp;IF(U23="LIBSETS_DROP_MECHANIC_MONSTER_NAME",", dropMechanicNames={" &amp; IF(V23&lt;&gt;"","['en']='"&amp;V23&amp;"'","") &amp; IF(W23&lt;&gt;"",", ['de']='" &amp; W23&amp;"'","") &amp; "}",""),"")&amp;"},","")</f>
        <v>, dropMechanic={LIBSETS_DROP_MECHANIC_MAIL_PVP_REWARDS_FOR_THE_WORTHY,LIBSETS_DROP_MECHANIC_CITY_CYRODIIL_VLASTARUS}},</v>
      </c>
      <c r="BA23" s="6" t="str">
        <f aca="false">IF(F23&lt;&gt;"Not in the game (anymore)",IF(C23&lt;&gt;"",CONCATENATE(" --",C23," / ",B23,"   [",IF(Q23&lt;&gt;"",Q23,""),IF(Y23&lt;&gt;"",", "&amp;Y23,""),IF(AD23&lt;&gt;"",", "&amp;AD23,""),IF(AI23&lt;&gt;"",", "&amp;AI23,""),IF(AN23&lt;&gt;"",", "&amp;AN23,""),IF(AS23&lt;&gt;"",", "&amp;AS23,""),"]")),"")</f>
        <v> --Alessian Order / Alessianischer Orden   [Cyrodiil, Cyrodiil]</v>
      </c>
    </row>
    <row r="24" customFormat="false" ht="15" hidden="false" customHeight="false" outlineLevel="0" collapsed="false">
      <c r="A24" s="1" t="n">
        <v>40</v>
      </c>
      <c r="B24" s="0" t="s">
        <v>128</v>
      </c>
      <c r="C24" s="0" t="s">
        <v>129</v>
      </c>
      <c r="D24" s="2" t="n">
        <f aca="false">A24</f>
        <v>40</v>
      </c>
      <c r="G24" s="22" t="s">
        <v>122</v>
      </c>
      <c r="I24" s="0" t="s">
        <v>56</v>
      </c>
      <c r="J24" s="0" t="s">
        <v>56</v>
      </c>
      <c r="K24" s="0" t="n">
        <v>216</v>
      </c>
      <c r="L24" s="0" t="n">
        <v>121</v>
      </c>
      <c r="M24" s="0" t="n">
        <v>65</v>
      </c>
      <c r="N24" s="0" t="n">
        <v>2</v>
      </c>
      <c r="O24" s="3" t="s">
        <v>130</v>
      </c>
      <c r="P24" s="2" t="n">
        <f aca="false">IF(AND(G24&lt;&gt;"LIBSETS_SETTYPE_BATTLEGROUND",G24&lt;&gt;"LIBSETS_SETTYPE_SPECIAL",G24&lt;&gt;"LIBSETS_SETTYPE_MYTHIC"), IF(Q24&lt;&gt;"",VLOOKUP(Q24,'ESO zone constants'!$D$2:$H$4950,5,0),""),"")</f>
        <v>3</v>
      </c>
      <c r="Q24" s="0" t="str">
        <f aca="false">IF(OR(K24="",K24&lt;=0,ISERROR(K24)),IF(AND(O24&lt;&gt;"",NOT(ISERROR(O24))),O24, ""),VLOOKUP(K24,'ESO wayshrine node constants'!$A$3:$D$10003,4,0))</f>
        <v>Glenumbra</v>
      </c>
      <c r="R24" s="0"/>
      <c r="S24" s="4" t="str">
        <f aca="false">IF(AND(R24&lt;&gt;"",NOT(ISERROR(R24))),R24,IF(P24&lt;&gt;"",IF(NOT(ISERROR(VLOOKUP(P24,'ESO Dungeon constants'!$D$3:$H$9999,5,0))),VLOOKUP(P24,'ESO Dungeon constants'!$D$3:$I$9999,6,0),VLOOKUP(P24,'ESO zone constants'!$H$2:$K$9984,4,0)),""))</f>
        <v>DLC_BASE_GAME</v>
      </c>
      <c r="T24" s="2" t="str">
        <f aca="false">IF(S24&lt;&gt;"",VLOOKUP(S24,'LibSets constants'!$B$4:$C$1000,2,0),"")</f>
        <v>Included in base game</v>
      </c>
      <c r="U24" s="0"/>
      <c r="V24" s="23" t="str">
        <f aca="false">IF(U24&lt;&gt;"",IF(U24&lt;&gt;"LIBSETS_DROP_MECHANIC_MONSTER_NAME",VLOOKUP(U24,'LibSets constants'!$I$4:$L$1000,3,0),""),"")</f>
        <v/>
      </c>
      <c r="W24" s="2" t="str">
        <f aca="false">IF(U24&lt;&gt;"",IF(U24&lt;&gt;"LIBSETS_DROP_MECHANIC_MONSTER_NAME",VLOOKUP(U24,'LibSets constants'!$I$4:$L$1000,4,0),""),"")</f>
        <v/>
      </c>
      <c r="X24" s="2" t="n">
        <f aca="false">IF(G24&lt;&gt;"LIBSETS_SETTYPE_BATTLEGROUND",IF(G24&lt;&gt;"LIBSETS_SETTYPE_SPECIAL",IF(Y24&lt;&gt;"",VLOOKUP(Y24,'ESO zone constants'!$D$2:$H$4950,5,0),""),""),"")</f>
        <v>381</v>
      </c>
      <c r="Y24" s="0" t="str">
        <f aca="false">VLOOKUP(L24,'ESO wayshrine node constants'!$A$3:$D$10003,4,0)</f>
        <v>Auridon</v>
      </c>
      <c r="Z24" s="24"/>
      <c r="AA24" s="23" t="str">
        <f aca="false">IF(Z24&lt;&gt;"",IF(Z24&lt;&gt;"LIBSETS_DROP_MECHANIC_MONSTER_NAME",VLOOKUP(Z24,'LibSets constants'!$I$4:$L$1000,3,0),""),"")</f>
        <v/>
      </c>
      <c r="AB24" s="23" t="str">
        <f aca="false">IF(Z24&lt;&gt;"",IF(Z24&lt;&gt;"LIBSETS_DROP_MECHANIC_MONSTER_NAME",VLOOKUP(Z24,'LibSets constants'!$I$4:$L$1000,4,0),""),"")</f>
        <v/>
      </c>
      <c r="AC24" s="2" t="n">
        <f aca="false">IF(G24&lt;&gt;"LIBSETS_SETTYPE_BATTLEGROUND",IF(G24&lt;&gt;"LIBSETS_SETTYPE_SPECIAL",IF(AD24&lt;&gt;"",VLOOKUP(AD24,'ESO zone constants'!$D$2:$H$4950,5,0),""),""),"")</f>
        <v>41</v>
      </c>
      <c r="AD24" s="0" t="str">
        <f aca="false">VLOOKUP(M24,'ESO wayshrine node constants'!$A$3:$D$10003,4,0)</f>
        <v>Stonefalls</v>
      </c>
      <c r="AE24" s="24"/>
      <c r="AF24" s="23" t="str">
        <f aca="false">IF(AE24&lt;&gt;"",IF(AE24&lt;&gt;"LIBSETS_DROP_MECHANIC_MONSTER_NAME",VLOOKUP(AE24,'LibSets constants'!$I$4:$L$1000,3,0),""),"")</f>
        <v/>
      </c>
      <c r="AG24" s="23" t="str">
        <f aca="false">IF(AE24&lt;&gt;"",IF(AE24&lt;&gt;"LIBSETS_DROP_MECHANIC_MONSTER_NAME",VLOOKUP(AE24,'LibSets constants'!$I$4:$L$1000,4,0),""),"")</f>
        <v/>
      </c>
      <c r="AH24" s="2" t="str">
        <f aca="false">IF(G24&lt;&gt;"LIBSETS_SETTYPE_BATTLEGROUND",IF(G24&lt;&gt;"LIBSETS_SETTYPE_SPECIAL",IF(AI24&lt;&gt;"",VLOOKUP(AI24,'ESO zone constants'!$D$2:$H$4950,5,0),""),""),"")</f>
        <v/>
      </c>
      <c r="AJ24" s="24"/>
      <c r="AK24" s="23" t="str">
        <f aca="false">IF(AJ24&lt;&gt;"",IF(AJ24&lt;&gt;"LIBSETS_DROP_MECHANIC_MONSTER_NAME",VLOOKUP(AJ24,'LibSets constants'!$I$4:$L$1000,3,0),""),"")</f>
        <v/>
      </c>
      <c r="AL24" s="23" t="str">
        <f aca="false">IF(AJ24&lt;&gt;"",IF(AJ24&lt;&gt;"LIBSETS_DROP_MECHANIC_MONSTER_NAME",VLOOKUP(AJ24,'LibSets constants'!$I$4:$L$1000,4,0),""),"")</f>
        <v/>
      </c>
      <c r="AM24" s="2" t="str">
        <f aca="false">IF(G24&lt;&gt;"LIBSETS_SETTYPE_BATTLEGROUND",IF(G24&lt;&gt;"LIBSETS_SETTYPE_SPECIAL",IF(AN24&lt;&gt;"",VLOOKUP(AN24,'ESO zone constants'!$D$2:$H$4950,5,0),""),""),"")</f>
        <v/>
      </c>
      <c r="AO24" s="24"/>
      <c r="AP24" s="23" t="str">
        <f aca="false">IF(AO24&lt;&gt;"",IF(AO24&lt;&gt;"LIBSETS_DROP_MECHANIC_MONSTER_NAME",VLOOKUP(AO24,'LibSets constants'!$I$4:$L$1000,3,0),""),"")</f>
        <v/>
      </c>
      <c r="AQ24" s="23" t="str">
        <f aca="false">IF(AO24&lt;&gt;"",IF(AO24&lt;&gt;"LIBSETS_DROP_MECHANIC_MONSTER_NAME",VLOOKUP(AO24,'LibSets constants'!$I$4:$L$1000,4,0),""),"")</f>
        <v/>
      </c>
      <c r="AR24" s="2" t="str">
        <f aca="false">IF(G24&lt;&gt;"LIBSETS_SETTYPE_BATTLEGROUND",IF(G24&lt;&gt;"LIBSETS_SETTYPE_SPECIAL",IF(AS24&lt;&gt;"",VLOOKUP(AS24,'ESO zone constants'!$D$2:$H$4950,5,0),""),""),"")</f>
        <v/>
      </c>
      <c r="AT24" s="24"/>
      <c r="AU24" s="23" t="str">
        <f aca="false">IF(AT24&lt;&gt;"",IF(AT24&lt;&gt;"LIBSETS_DROP_MECHANIC_MONSTER_NAME",VLOOKUP(AT24,'LibSets constants'!$I$4:$L$1000,3,0),""),"")</f>
        <v/>
      </c>
      <c r="AV24" s="23" t="str">
        <f aca="false">IF(AT24&lt;&gt;"",IF(AT24&lt;&gt;"LIBSETS_DROP_MECHANIC_MONSTER_NAME",VLOOKUP(AT24,'LibSets constants'!$I$4:$L$1000,4,0),""),"")</f>
        <v/>
      </c>
      <c r="AW24" s="6" t="str">
        <f aca="false">IF(A24="???","--","")&amp;IF(F24&lt;&gt;"Not in the game (anymore)",IF(A24&lt;&gt;"",CONCATENATE("[",A24,"] = {wayshrines={")&amp;IF(K24&lt;&gt;"",CONCATENATE(K24,","),"")&amp;IF(L24&lt;&gt;"",CONCATENATE(L24,","),"")&amp;IF(M24&lt;&gt;"",CONCATENATE(M24,","),"")&amp;CONCATENATE("}")&amp;IF(VALUE(N24)&gt;0,CONCATENATE(", traitsNeeded=",N24),"")&amp;CONCATENATE(", dlcId=",IF(S24&lt;&gt;"",S24,"DLC_BASE_GAME")),""),"")</f>
        <v>[40] = {wayshrines={216,121,65,}, traitsNeeded=2, dlcId=DLC_BASE_GAME</v>
      </c>
      <c r="AX24" s="6" t="str">
        <f aca="false">IF(F24&lt;&gt;"Not in the game (anymore)",IF(A24&lt;&gt;"",IF(P24&lt;&gt;"",CONCATENATE(", zoneIds={",P24),"")&amp;IF(X24&lt;&gt;"",CONCATENATE(",",X24),"")&amp;IF(AC24&lt;&gt;"",CONCATENATE(",",AC24),"")&amp;IF(AH24&lt;&gt;"",CONCATENATE(",",AH24),"")&amp;IF(AM24&lt;&gt;"",CONCATENATE(",",AM24),"")&amp;IF(AR24&lt;&gt;"",CONCATENATE(",",AR24),"")&amp;IF(P24&lt;&gt;"",CONCATENATE("}",""),"")&amp;IF(OR(I24="true",I24="false",I24&lt;&gt;""), CONCATENATE(", veteran=", I24), ""),""),"")</f>
        <v>, zoneIds={3,381,41}, veteran=false</v>
      </c>
      <c r="AY24" s="6" t="str">
        <f aca="false">IF(F24&lt;&gt;"Not in the game (anymore)",IF(A24&lt;&gt;"",", setType="&amp;G24,"")&amp;IF(J24="true",", multiTrialSet=true",""),"")</f>
        <v>, setType=LIBSETS_SETTYPE_CRAFTED</v>
      </c>
      <c r="AZ24" s="6" t="str">
        <f aca="false">IF(F24&lt;&gt;"Not in the game (anymore)",IF(U24&lt;&gt;"",", dropMechanic={"&amp;U24&amp;IF(Z24&lt;&gt;"",","&amp;Z24,"")&amp;IF(AE24&lt;&gt;"",","&amp;AE24,"")&amp;IF(AJ24&lt;&gt;"",","&amp;AJ24,"")&amp;IF(AO24&lt;&gt;"",","&amp;AO24,"")&amp;IF(AT24&lt;&gt;"",","&amp;AT24,"")&amp;"}"&amp;IF(U24="LIBSETS_DROP_MECHANIC_MONSTER_NAME",", dropMechanicNames={" &amp; IF(V24&lt;&gt;"","['en']='"&amp;V24&amp;"'","") &amp; IF(W24&lt;&gt;"",", ['de']='" &amp; W24&amp;"'","") &amp; "}",""),"")&amp;"},","")</f>
        <v>},</v>
      </c>
      <c r="BA24" s="6" t="str">
        <f aca="false">IF(F24&lt;&gt;"Not in the game (anymore)",IF(C24&lt;&gt;"",CONCATENATE(" --",C24," / ",B24,"   [",IF(Q24&lt;&gt;"",Q24,""),IF(Y24&lt;&gt;"",", "&amp;Y24,""),IF(AD24&lt;&gt;"",", "&amp;AD24,""),IF(AI24&lt;&gt;"",", "&amp;AI24,""),IF(AN24&lt;&gt;"",", "&amp;AN24,""),IF(AS24&lt;&gt;"",", "&amp;AS24,""),"]")),"")</f>
        <v> --Night's Silence / Stille der Nacht    [Glenumbra, Auridon, Stonefalls]</v>
      </c>
    </row>
    <row r="25" customFormat="false" ht="15" hidden="false" customHeight="false" outlineLevel="0" collapsed="false">
      <c r="A25" s="1" t="n">
        <v>41</v>
      </c>
      <c r="B25" s="0" t="s">
        <v>131</v>
      </c>
      <c r="C25" s="0" t="s">
        <v>132</v>
      </c>
      <c r="D25" s="2" t="n">
        <f aca="false">A25</f>
        <v>41</v>
      </c>
      <c r="G25" s="22" t="s">
        <v>122</v>
      </c>
      <c r="I25" s="0" t="s">
        <v>56</v>
      </c>
      <c r="J25" s="0" t="s">
        <v>56</v>
      </c>
      <c r="K25" s="0" t="n">
        <v>82</v>
      </c>
      <c r="L25" s="0" t="n">
        <v>151</v>
      </c>
      <c r="M25" s="0" t="n">
        <v>78</v>
      </c>
      <c r="N25" s="0" t="n">
        <v>4</v>
      </c>
      <c r="O25" s="3" t="s">
        <v>133</v>
      </c>
      <c r="P25" s="2" t="n">
        <f aca="false">IF(AND(G25&lt;&gt;"LIBSETS_SETTYPE_BATTLEGROUND",G25&lt;&gt;"LIBSETS_SETTYPE_SPECIAL",G25&lt;&gt;"LIBSETS_SETTYPE_MYTHIC"), IF(Q25&lt;&gt;"",VLOOKUP(Q25,'ESO zone constants'!$D$2:$H$4950,5,0),""),"")</f>
        <v>20</v>
      </c>
      <c r="Q25" s="0" t="str">
        <f aca="false">IF(OR(K25="",K25&lt;=0,ISERROR(K25)),IF(AND(O25&lt;&gt;"",NOT(ISERROR(O25))),O25, ""),VLOOKUP(K25,'ESO wayshrine node constants'!$A$3:$D$10003,4,0))</f>
        <v>Rivenspire</v>
      </c>
      <c r="R25" s="0"/>
      <c r="S25" s="4" t="str">
        <f aca="false">IF(AND(R25&lt;&gt;"",NOT(ISERROR(R25))),R25,IF(P25&lt;&gt;"",IF(NOT(ISERROR(VLOOKUP(P25,'ESO Dungeon constants'!$D$3:$H$9999,5,0))),VLOOKUP(P25,'ESO Dungeon constants'!$D$3:$I$9999,6,0),VLOOKUP(P25,'ESO zone constants'!$H$2:$K$9984,4,0)),""))</f>
        <v>DLC_BASE_GAME</v>
      </c>
      <c r="T25" s="2" t="str">
        <f aca="false">IF(S25&lt;&gt;"",VLOOKUP(S25,'LibSets constants'!$B$4:$C$1000,2,0),"")</f>
        <v>Included in base game</v>
      </c>
      <c r="U25" s="0"/>
      <c r="V25" s="23" t="str">
        <f aca="false">IF(U25&lt;&gt;"",IF(U25&lt;&gt;"LIBSETS_DROP_MECHANIC_MONSTER_NAME",VLOOKUP(U25,'LibSets constants'!$I$4:$L$1000,3,0),""),"")</f>
        <v/>
      </c>
      <c r="W25" s="23" t="str">
        <f aca="false">IF(U25&lt;&gt;"",IF(U25&lt;&gt;"LIBSETS_DROP_MECHANIC_MONSTER_NAME",VLOOKUP(U25,'LibSets constants'!$I$4:$L$1000,4,0),""),"")</f>
        <v/>
      </c>
      <c r="X25" s="2" t="n">
        <f aca="false">IF(G25&lt;&gt;"LIBSETS_SETTYPE_BATTLEGROUND",IF(G25&lt;&gt;"LIBSETS_SETTYPE_SPECIAL",IF(Y25&lt;&gt;"",VLOOKUP(Y25,'ESO zone constants'!$D$2:$H$4950,5,0),""),""),"")</f>
        <v>108</v>
      </c>
      <c r="Y25" s="0" t="str">
        <f aca="false">VLOOKUP(L25,'ESO wayshrine node constants'!$A$3:$D$10003,4,0)</f>
        <v>Greenshade</v>
      </c>
      <c r="Z25" s="24"/>
      <c r="AA25" s="23" t="str">
        <f aca="false">IF(Z25&lt;&gt;"",IF(Z25&lt;&gt;"LIBSETS_DROP_MECHANIC_MONSTER_NAME",VLOOKUP(Z25,'LibSets constants'!$I$4:$L$1000,3,0),""),"")</f>
        <v/>
      </c>
      <c r="AB25" s="23" t="str">
        <f aca="false">IF(Z25&lt;&gt;"",IF(Z25&lt;&gt;"LIBSETS_DROP_MECHANIC_MONSTER_NAME",VLOOKUP(Z25,'LibSets constants'!$I$4:$L$1000,4,0),""),"")</f>
        <v/>
      </c>
      <c r="AC25" s="2" t="n">
        <f aca="false">IF(G25&lt;&gt;"LIBSETS_SETTYPE_BATTLEGROUND",IF(G25&lt;&gt;"LIBSETS_SETTYPE_SPECIAL",IF(AD25&lt;&gt;"",VLOOKUP(AD25,'ESO zone constants'!$D$2:$H$4950,5,0),""),""),"")</f>
        <v>117</v>
      </c>
      <c r="AD25" s="0" t="str">
        <f aca="false">VLOOKUP(M25,'ESO wayshrine node constants'!$A$3:$D$10003,4,0)</f>
        <v>Shadowfen</v>
      </c>
      <c r="AE25" s="24"/>
      <c r="AF25" s="23" t="str">
        <f aca="false">IF(AE25&lt;&gt;"",IF(AE25&lt;&gt;"LIBSETS_DROP_MECHANIC_MONSTER_NAME",VLOOKUP(AE25,'LibSets constants'!$I$4:$L$1000,3,0),""),"")</f>
        <v/>
      </c>
      <c r="AG25" s="23" t="str">
        <f aca="false">IF(AE25&lt;&gt;"",IF(AE25&lt;&gt;"LIBSETS_DROP_MECHANIC_MONSTER_NAME",VLOOKUP(AE25,'LibSets constants'!$I$4:$L$1000,4,0),""),"")</f>
        <v/>
      </c>
      <c r="AH25" s="2" t="str">
        <f aca="false">IF(G25&lt;&gt;"LIBSETS_SETTYPE_BATTLEGROUND",IF(G25&lt;&gt;"LIBSETS_SETTYPE_SPECIAL",IF(AI25&lt;&gt;"",VLOOKUP(AI25,'ESO zone constants'!$D$2:$H$4950,5,0),""),""),"")</f>
        <v/>
      </c>
      <c r="AJ25" s="24"/>
      <c r="AK25" s="23" t="str">
        <f aca="false">IF(AJ25&lt;&gt;"",IF(AJ25&lt;&gt;"LIBSETS_DROP_MECHANIC_MONSTER_NAME",VLOOKUP(AJ25,'LibSets constants'!$I$4:$L$1000,3,0),""),"")</f>
        <v/>
      </c>
      <c r="AL25" s="23" t="str">
        <f aca="false">IF(AJ25&lt;&gt;"",IF(AJ25&lt;&gt;"LIBSETS_DROP_MECHANIC_MONSTER_NAME",VLOOKUP(AJ25,'LibSets constants'!$I$4:$L$1000,4,0),""),"")</f>
        <v/>
      </c>
      <c r="AM25" s="2" t="str">
        <f aca="false">IF(G25&lt;&gt;"LIBSETS_SETTYPE_BATTLEGROUND",IF(G25&lt;&gt;"LIBSETS_SETTYPE_SPECIAL",IF(AN25&lt;&gt;"",VLOOKUP(AN25,'ESO zone constants'!$D$2:$H$4950,5,0),""),""),"")</f>
        <v/>
      </c>
      <c r="AO25" s="24"/>
      <c r="AP25" s="23" t="str">
        <f aca="false">IF(AO25&lt;&gt;"",IF(AO25&lt;&gt;"LIBSETS_DROP_MECHANIC_MONSTER_NAME",VLOOKUP(AO25,'LibSets constants'!$I$4:$L$1000,3,0),""),"")</f>
        <v/>
      </c>
      <c r="AQ25" s="23" t="str">
        <f aca="false">IF(AO25&lt;&gt;"",IF(AO25&lt;&gt;"LIBSETS_DROP_MECHANIC_MONSTER_NAME",VLOOKUP(AO25,'LibSets constants'!$I$4:$L$1000,4,0),""),"")</f>
        <v/>
      </c>
      <c r="AR25" s="2" t="str">
        <f aca="false">IF(G25&lt;&gt;"LIBSETS_SETTYPE_BATTLEGROUND",IF(G25&lt;&gt;"LIBSETS_SETTYPE_SPECIAL",IF(AS25&lt;&gt;"",VLOOKUP(AS25,'ESO zone constants'!$D$2:$H$4950,5,0),""),""),"")</f>
        <v/>
      </c>
      <c r="AT25" s="24"/>
      <c r="AU25" s="23" t="str">
        <f aca="false">IF(AT25&lt;&gt;"",IF(AT25&lt;&gt;"LIBSETS_DROP_MECHANIC_MONSTER_NAME",VLOOKUP(AT25,'LibSets constants'!$I$4:$L$1000,3,0),""),"")</f>
        <v/>
      </c>
      <c r="AV25" s="23" t="str">
        <f aca="false">IF(AT25&lt;&gt;"",IF(AT25&lt;&gt;"LIBSETS_DROP_MECHANIC_MONSTER_NAME",VLOOKUP(AT25,'LibSets constants'!$I$4:$L$1000,4,0),""),"")</f>
        <v/>
      </c>
      <c r="AW25" s="6" t="str">
        <f aca="false">IF(A25="???","--","")&amp;IF(F25&lt;&gt;"Not in the game (anymore)",IF(A25&lt;&gt;"",CONCATENATE("[",A25,"] = {wayshrines={")&amp;IF(K25&lt;&gt;"",CONCATENATE(K25,","),"")&amp;IF(L25&lt;&gt;"",CONCATENATE(L25,","),"")&amp;IF(M25&lt;&gt;"",CONCATENATE(M25,","),"")&amp;CONCATENATE("}")&amp;IF(VALUE(N25)&gt;0,CONCATENATE(", traitsNeeded=",N25),"")&amp;CONCATENATE(", dlcId=",IF(S25&lt;&gt;"",S25,"DLC_BASE_GAME")),""),"")</f>
        <v>[41] = {wayshrines={82,151,78,}, traitsNeeded=4, dlcId=DLC_BASE_GAME</v>
      </c>
      <c r="AX25" s="6" t="str">
        <f aca="false">IF(F25&lt;&gt;"Not in the game (anymore)",IF(A25&lt;&gt;"",IF(P25&lt;&gt;"",CONCATENATE(", zoneIds={",P25),"")&amp;IF(X25&lt;&gt;"",CONCATENATE(",",X25),"")&amp;IF(AC25&lt;&gt;"",CONCATENATE(",",AC25),"")&amp;IF(AH25&lt;&gt;"",CONCATENATE(",",AH25),"")&amp;IF(AM25&lt;&gt;"",CONCATENATE(",",AM25),"")&amp;IF(AR25&lt;&gt;"",CONCATENATE(",",AR25),"")&amp;IF(P25&lt;&gt;"",CONCATENATE("}",""),"")&amp;IF(OR(I25="true",I25="false",I25&lt;&gt;""), CONCATENATE(", veteran=", I25), ""),""),"")</f>
        <v>, zoneIds={20,108,117}, veteran=false</v>
      </c>
      <c r="AY25" s="6" t="str">
        <f aca="false">IF(F25&lt;&gt;"Not in the game (anymore)",IF(A25&lt;&gt;"",", setType="&amp;G25,"")&amp;IF(J25="true",", multiTrialSet=true",""),"")</f>
        <v>, setType=LIBSETS_SETTYPE_CRAFTED</v>
      </c>
      <c r="AZ25" s="6" t="str">
        <f aca="false">IF(F25&lt;&gt;"Not in the game (anymore)",IF(U25&lt;&gt;"",", dropMechanic={"&amp;U25&amp;IF(Z25&lt;&gt;"",","&amp;Z25,"")&amp;IF(AE25&lt;&gt;"",","&amp;AE25,"")&amp;IF(AJ25&lt;&gt;"",","&amp;AJ25,"")&amp;IF(AO25&lt;&gt;"",","&amp;AO25,"")&amp;IF(AT25&lt;&gt;"",","&amp;AT25,"")&amp;"}"&amp;IF(U25="LIBSETS_DROP_MECHANIC_MONSTER_NAME",", dropMechanicNames={" &amp; IF(V25&lt;&gt;"","['en']='"&amp;V25&amp;"'","") &amp; IF(W25&lt;&gt;"",", ['de']='" &amp; W25&amp;"'","") &amp; "}",""),"")&amp;"},","")</f>
        <v>},</v>
      </c>
      <c r="BA25" s="6" t="str">
        <f aca="false">IF(F25&lt;&gt;"Not in the game (anymore)",IF(C25&lt;&gt;"",CONCATENATE(" --",C25," / ",B25,"   [",IF(Q25&lt;&gt;"",Q25,""),IF(Y25&lt;&gt;"",", "&amp;Y25,""),IF(AD25&lt;&gt;"",", "&amp;AD25,""),IF(AI25&lt;&gt;"",", "&amp;AI25,""),IF(AN25&lt;&gt;"",", "&amp;AN25,""),IF(AS25&lt;&gt;"",", "&amp;AS25,""),"]")),"")</f>
        <v> --Whitestrake's Retribution / Weißplankes Vergeltung    [Rivenspire, Greenshade, Shadowfen]</v>
      </c>
    </row>
    <row r="26" customFormat="false" ht="15" hidden="false" customHeight="false" outlineLevel="0" collapsed="false">
      <c r="A26" s="1" t="n">
        <v>43</v>
      </c>
      <c r="B26" s="0" t="s">
        <v>134</v>
      </c>
      <c r="C26" s="0" t="s">
        <v>135</v>
      </c>
      <c r="D26" s="2" t="n">
        <f aca="false">A26</f>
        <v>43</v>
      </c>
      <c r="G26" s="22" t="s">
        <v>122</v>
      </c>
      <c r="I26" s="0" t="s">
        <v>56</v>
      </c>
      <c r="J26" s="0" t="s">
        <v>56</v>
      </c>
      <c r="K26" s="0" t="n">
        <v>23</v>
      </c>
      <c r="L26" s="0" t="n">
        <v>164</v>
      </c>
      <c r="M26" s="0" t="n">
        <v>32</v>
      </c>
      <c r="N26" s="0" t="n">
        <v>3</v>
      </c>
      <c r="O26" s="3" t="s">
        <v>103</v>
      </c>
      <c r="P26" s="2" t="n">
        <f aca="false">IF(AND(G26&lt;&gt;"LIBSETS_SETTYPE_BATTLEGROUND",G26&lt;&gt;"LIBSETS_SETTYPE_SPECIAL",G26&lt;&gt;"LIBSETS_SETTYPE_MYTHIC"), IF(Q26&lt;&gt;"",VLOOKUP(Q26,'ESO zone constants'!$D$2:$H$4950,5,0),""),"")</f>
        <v>19</v>
      </c>
      <c r="Q26" s="0" t="str">
        <f aca="false">IF(OR(K26="",K26&lt;=0,ISERROR(K26)),IF(AND(O26&lt;&gt;"",NOT(ISERROR(O26))),O26, ""),VLOOKUP(K26,'ESO wayshrine node constants'!$A$3:$D$10003,4,0))</f>
        <v>Stormhaven</v>
      </c>
      <c r="R26" s="0"/>
      <c r="S26" s="4" t="str">
        <f aca="false">IF(AND(R26&lt;&gt;"",NOT(ISERROR(R26))),R26,IF(P26&lt;&gt;"",IF(NOT(ISERROR(VLOOKUP(P26,'ESO Dungeon constants'!$D$3:$H$9999,5,0))),VLOOKUP(P26,'ESO Dungeon constants'!$D$3:$I$9999,6,0),VLOOKUP(P26,'ESO zone constants'!$H$2:$K$9984,4,0)),""))</f>
        <v>DLC_BASE_GAME</v>
      </c>
      <c r="T26" s="2" t="str">
        <f aca="false">IF(S26&lt;&gt;"",VLOOKUP(S26,'LibSets constants'!$B$4:$C$1000,2,0),"")</f>
        <v>Included in base game</v>
      </c>
      <c r="U26" s="0"/>
      <c r="V26" s="2" t="str">
        <f aca="false">IF(U26&lt;&gt;"",IF(U26&lt;&gt;"LIBSETS_DROP_MECHANIC_MONSTER_NAME",VLOOKUP(U26,'LibSets constants'!$I$4:$L$1000,3,0),""),"")</f>
        <v/>
      </c>
      <c r="W26" s="2" t="str">
        <f aca="false">IF(U26&lt;&gt;"",IF(U26&lt;&gt;"LIBSETS_DROP_MECHANIC_MONSTER_NAME",VLOOKUP(U26,'LibSets constants'!$I$4:$L$1000,4,0),""),"")</f>
        <v/>
      </c>
      <c r="X26" s="2" t="n">
        <f aca="false">IF(G26&lt;&gt;"LIBSETS_SETTYPE_BATTLEGROUND",IF(G26&lt;&gt;"LIBSETS_SETTYPE_SPECIAL",IF(Y26&lt;&gt;"",VLOOKUP(Y26,'ESO zone constants'!$D$2:$H$4950,5,0),""),""),"")</f>
        <v>383</v>
      </c>
      <c r="Y26" s="0" t="str">
        <f aca="false">VLOOKUP(L26,'ESO wayshrine node constants'!$A$3:$D$10003,4,0)</f>
        <v>Grahtwood</v>
      </c>
      <c r="Z26" s="0"/>
      <c r="AA26" s="2" t="str">
        <f aca="false">IF(Z26&lt;&gt;"",IF(Z26&lt;&gt;"LIBSETS_DROP_MECHANIC_MONSTER_NAME",VLOOKUP(Z26,'LibSets constants'!$I$4:$L$1000,3,0),""),"")</f>
        <v/>
      </c>
      <c r="AB26" s="2" t="str">
        <f aca="false">IF(Z26&lt;&gt;"",IF(Z26&lt;&gt;"LIBSETS_DROP_MECHANIC_MONSTER_NAME",VLOOKUP(Z26,'LibSets constants'!$I$4:$L$1000,4,0),""),"")</f>
        <v/>
      </c>
      <c r="AC26" s="2" t="n">
        <f aca="false">IF(G26&lt;&gt;"LIBSETS_SETTYPE_BATTLEGROUND",IF(G26&lt;&gt;"LIBSETS_SETTYPE_SPECIAL",IF(AD26&lt;&gt;"",VLOOKUP(AD26,'ESO zone constants'!$D$2:$H$4950,5,0),""),""),"")</f>
        <v>57</v>
      </c>
      <c r="AD26" s="0" t="str">
        <f aca="false">VLOOKUP(M26,'ESO wayshrine node constants'!$A$3:$D$10003,4,0)</f>
        <v>Deshaan</v>
      </c>
      <c r="AE26" s="0"/>
      <c r="AF26" s="2" t="str">
        <f aca="false">IF(AE26&lt;&gt;"",IF(AE26&lt;&gt;"LIBSETS_DROP_MECHANIC_MONSTER_NAME",VLOOKUP(AE26,'LibSets constants'!$I$4:$L$1000,3,0),""),"")</f>
        <v/>
      </c>
      <c r="AG26" s="2" t="str">
        <f aca="false">IF(AE26&lt;&gt;"",IF(AE26&lt;&gt;"LIBSETS_DROP_MECHANIC_MONSTER_NAME",VLOOKUP(AE26,'LibSets constants'!$I$4:$L$1000,4,0),""),"")</f>
        <v/>
      </c>
      <c r="AH26" s="2" t="str">
        <f aca="false">IF(G26&lt;&gt;"LIBSETS_SETTYPE_BATTLEGROUND",IF(G26&lt;&gt;"LIBSETS_SETTYPE_SPECIAL",IF(AI26&lt;&gt;"",VLOOKUP(AI26,'ESO zone constants'!$D$2:$H$4950,5,0),""),""),"")</f>
        <v/>
      </c>
      <c r="AJ26" s="0"/>
      <c r="AK26" s="2" t="str">
        <f aca="false">IF(AJ26&lt;&gt;"",IF(AJ26&lt;&gt;"LIBSETS_DROP_MECHANIC_MONSTER_NAME",VLOOKUP(AJ26,'LibSets constants'!$I$4:$L$1000,3,0),""),"")</f>
        <v/>
      </c>
      <c r="AL26" s="2" t="str">
        <f aca="false">IF(AJ26&lt;&gt;"",IF(AJ26&lt;&gt;"LIBSETS_DROP_MECHANIC_MONSTER_NAME",VLOOKUP(AJ26,'LibSets constants'!$I$4:$L$1000,4,0),""),"")</f>
        <v/>
      </c>
      <c r="AM26" s="2" t="str">
        <f aca="false">IF(G26&lt;&gt;"LIBSETS_SETTYPE_BATTLEGROUND",IF(G26&lt;&gt;"LIBSETS_SETTYPE_SPECIAL",IF(AN26&lt;&gt;"",VLOOKUP(AN26,'ESO zone constants'!$D$2:$H$4950,5,0),""),""),"")</f>
        <v/>
      </c>
      <c r="AO26" s="0"/>
      <c r="AP26" s="2" t="str">
        <f aca="false">IF(AO26&lt;&gt;"",IF(AO26&lt;&gt;"LIBSETS_DROP_MECHANIC_MONSTER_NAME",VLOOKUP(AO26,'LibSets constants'!$I$4:$L$1000,3,0),""),"")</f>
        <v/>
      </c>
      <c r="AQ26" s="2" t="str">
        <f aca="false">IF(AO26&lt;&gt;"",IF(AO26&lt;&gt;"LIBSETS_DROP_MECHANIC_MONSTER_NAME",VLOOKUP(AO26,'LibSets constants'!$I$4:$L$1000,4,0),""),"")</f>
        <v/>
      </c>
      <c r="AR26" s="2" t="str">
        <f aca="false">IF(G26&lt;&gt;"LIBSETS_SETTYPE_BATTLEGROUND",IF(G26&lt;&gt;"LIBSETS_SETTYPE_SPECIAL",IF(AS26&lt;&gt;"",VLOOKUP(AS26,'ESO zone constants'!$D$2:$H$4950,5,0),""),""),"")</f>
        <v/>
      </c>
      <c r="AT26" s="0"/>
      <c r="AU26" s="2" t="str">
        <f aca="false">IF(AT26&lt;&gt;"",IF(AT26&lt;&gt;"LIBSETS_DROP_MECHANIC_MONSTER_NAME",VLOOKUP(AT26,'LibSets constants'!$I$4:$L$1000,3,0),""),"")</f>
        <v/>
      </c>
      <c r="AV26" s="2" t="str">
        <f aca="false">IF(AT26&lt;&gt;"",IF(AT26&lt;&gt;"LIBSETS_DROP_MECHANIC_MONSTER_NAME",VLOOKUP(AT26,'LibSets constants'!$I$4:$L$1000,4,0),""),"")</f>
        <v/>
      </c>
      <c r="AW26" s="6" t="str">
        <f aca="false">IF(A26="???","--","")&amp;IF(F26&lt;&gt;"Not in the game (anymore)",IF(A26&lt;&gt;"",CONCATENATE("[",A26,"] = {wayshrines={")&amp;IF(K26&lt;&gt;"",CONCATENATE(K26,","),"")&amp;IF(L26&lt;&gt;"",CONCATENATE(L26,","),"")&amp;IF(M26&lt;&gt;"",CONCATENATE(M26,","),"")&amp;CONCATENATE("}")&amp;IF(VALUE(N26)&gt;0,CONCATENATE(", traitsNeeded=",N26),"")&amp;CONCATENATE(", dlcId=",IF(S26&lt;&gt;"",S26,"DLC_BASE_GAME")),""),"")</f>
        <v>[43] = {wayshrines={23,164,32,}, traitsNeeded=3, dlcId=DLC_BASE_GAME</v>
      </c>
      <c r="AX26" s="6" t="str">
        <f aca="false">IF(F26&lt;&gt;"Not in the game (anymore)",IF(A26&lt;&gt;"",IF(P26&lt;&gt;"",CONCATENATE(", zoneIds={",P26),"")&amp;IF(X26&lt;&gt;"",CONCATENATE(",",X26),"")&amp;IF(AC26&lt;&gt;"",CONCATENATE(",",AC26),"")&amp;IF(AH26&lt;&gt;"",CONCATENATE(",",AH26),"")&amp;IF(AM26&lt;&gt;"",CONCATENATE(",",AM26),"")&amp;IF(AR26&lt;&gt;"",CONCATENATE(",",AR26),"")&amp;IF(P26&lt;&gt;"",CONCATENATE("}",""),"")&amp;IF(OR(I26="true",I26="false",I26&lt;&gt;""), CONCATENATE(", veteran=", I26), ""),""),"")</f>
        <v>, zoneIds={19,383,57}, veteran=false</v>
      </c>
      <c r="AY26" s="6" t="str">
        <f aca="false">IF(F26&lt;&gt;"Not in the game (anymore)",IF(A26&lt;&gt;"",", setType="&amp;G26,"")&amp;IF(J26="true",", multiTrialSet=true",""),"")</f>
        <v>, setType=LIBSETS_SETTYPE_CRAFTED</v>
      </c>
      <c r="AZ26" s="6" t="str">
        <f aca="false">IF(F26&lt;&gt;"Not in the game (anymore)",IF(U26&lt;&gt;"",", dropMechanic={"&amp;U26&amp;IF(Z26&lt;&gt;"",","&amp;Z26,"")&amp;IF(AE26&lt;&gt;"",","&amp;AE26,"")&amp;IF(AJ26&lt;&gt;"",","&amp;AJ26,"")&amp;IF(AO26&lt;&gt;"",","&amp;AO26,"")&amp;IF(AT26&lt;&gt;"",","&amp;AT26,"")&amp;"}"&amp;IF(U26="LIBSETS_DROP_MECHANIC_MONSTER_NAME",", dropMechanicNames={" &amp; IF(V26&lt;&gt;"","['en']='"&amp;V26&amp;"'","") &amp; IF(W26&lt;&gt;"",", ['de']='" &amp; W26&amp;"'","") &amp; "}",""),"")&amp;"},","")</f>
        <v>},</v>
      </c>
      <c r="BA26" s="6" t="str">
        <f aca="false">IF(F26&lt;&gt;"Not in the game (anymore)",IF(C26&lt;&gt;"",CONCATENATE(" --",C26," / ",B26,"   [",IF(Q26&lt;&gt;"",Q26,""),IF(Y26&lt;&gt;"",", "&amp;Y26,""),IF(AD26&lt;&gt;"",", "&amp;AD26,""),IF(AI26&lt;&gt;"",", "&amp;AI26,""),IF(AN26&lt;&gt;"",", "&amp;AN26,""),IF(AS26&lt;&gt;"",", "&amp;AS26,""),"]")),"")</f>
        <v> --Armor of the Seducer / Rüstung der Verführung    [Stormhaven, Grahtwood, Deshaan]</v>
      </c>
    </row>
    <row r="27" customFormat="false" ht="15" hidden="false" customHeight="false" outlineLevel="0" collapsed="false">
      <c r="A27" s="1" t="n">
        <v>44</v>
      </c>
      <c r="B27" s="0" t="s">
        <v>136</v>
      </c>
      <c r="C27" s="0" t="s">
        <v>137</v>
      </c>
      <c r="D27" s="2" t="n">
        <f aca="false">A27</f>
        <v>44</v>
      </c>
      <c r="G27" s="22" t="s">
        <v>122</v>
      </c>
      <c r="I27" s="0" t="s">
        <v>56</v>
      </c>
      <c r="J27" s="0" t="s">
        <v>56</v>
      </c>
      <c r="K27" s="0" t="n">
        <v>58</v>
      </c>
      <c r="L27" s="0" t="n">
        <v>101</v>
      </c>
      <c r="M27" s="0" t="n">
        <v>93</v>
      </c>
      <c r="N27" s="0" t="n">
        <v>5</v>
      </c>
      <c r="O27" s="3" t="s">
        <v>82</v>
      </c>
      <c r="P27" s="2" t="n">
        <f aca="false">IF(AND(G27&lt;&gt;"LIBSETS_SETTYPE_BATTLEGROUND",G27&lt;&gt;"LIBSETS_SETTYPE_SPECIAL",G27&lt;&gt;"LIBSETS_SETTYPE_MYTHIC"), IF(Q27&lt;&gt;"",VLOOKUP(Q27,'ESO zone constants'!$D$2:$H$4950,5,0),""),"")</f>
        <v>104</v>
      </c>
      <c r="Q27" s="0" t="str">
        <f aca="false">IF(OR(K27="",K27&lt;=0,ISERROR(K27)),IF(AND(O27&lt;&gt;"",NOT(ISERROR(O27))),O27, ""),VLOOKUP(K27,'ESO wayshrine node constants'!$A$3:$D$10003,4,0))</f>
        <v>Alik'r Desert</v>
      </c>
      <c r="R27" s="0"/>
      <c r="S27" s="4" t="str">
        <f aca="false">IF(AND(R27&lt;&gt;"",NOT(ISERROR(R27))),R27,IF(P27&lt;&gt;"",IF(NOT(ISERROR(VLOOKUP(P27,'ESO Dungeon constants'!$D$3:$H$9999,5,0))),VLOOKUP(P27,'ESO Dungeon constants'!$D$3:$I$9999,6,0),VLOOKUP(P27,'ESO zone constants'!$H$2:$K$9984,4,0)),""))</f>
        <v>DLC_BASE_GAME</v>
      </c>
      <c r="T27" s="2" t="str">
        <f aca="false">IF(S27&lt;&gt;"",VLOOKUP(S27,'LibSets constants'!$B$4:$C$1000,2,0),"")</f>
        <v>Included in base game</v>
      </c>
      <c r="U27" s="0"/>
      <c r="V27" s="23" t="str">
        <f aca="false">IF(U27&lt;&gt;"",IF(U27&lt;&gt;"LIBSETS_DROP_MECHANIC_MONSTER_NAME",VLOOKUP(U27,'LibSets constants'!$I$4:$L$1000,3,0),""),"")</f>
        <v/>
      </c>
      <c r="W27" s="23" t="str">
        <f aca="false">IF(U27&lt;&gt;"",IF(U27&lt;&gt;"LIBSETS_DROP_MECHANIC_MONSTER_NAME",VLOOKUP(U27,'LibSets constants'!$I$4:$L$1000,4,0),""),"")</f>
        <v/>
      </c>
      <c r="X27" s="2" t="n">
        <f aca="false">IF(G27&lt;&gt;"LIBSETS_SETTYPE_BATTLEGROUND",IF(G27&lt;&gt;"LIBSETS_SETTYPE_SPECIAL",IF(Y27&lt;&gt;"",VLOOKUP(Y27,'ESO zone constants'!$D$2:$H$4950,5,0),""),""),"")</f>
        <v>58</v>
      </c>
      <c r="Y27" s="0" t="str">
        <f aca="false">VLOOKUP(L27,'ESO wayshrine node constants'!$A$3:$D$10003,4,0)</f>
        <v>Malabal Tor</v>
      </c>
      <c r="Z27" s="24"/>
      <c r="AA27" s="23" t="str">
        <f aca="false">IF(Z27&lt;&gt;"",IF(Z27&lt;&gt;"LIBSETS_DROP_MECHANIC_MONSTER_NAME",VLOOKUP(Z27,'LibSets constants'!$I$4:$L$1000,3,0),""),"")</f>
        <v/>
      </c>
      <c r="AB27" s="23" t="str">
        <f aca="false">IF(Z27&lt;&gt;"",IF(Z27&lt;&gt;"LIBSETS_DROP_MECHANIC_MONSTER_NAME",VLOOKUP(Z27,'LibSets constants'!$I$4:$L$1000,4,0),""),"")</f>
        <v/>
      </c>
      <c r="AC27" s="2" t="n">
        <f aca="false">IF(G27&lt;&gt;"LIBSETS_SETTYPE_BATTLEGROUND",IF(G27&lt;&gt;"LIBSETS_SETTYPE_SPECIAL",IF(AD27&lt;&gt;"",VLOOKUP(AD27,'ESO zone constants'!$D$2:$H$4950,5,0),""),""),"")</f>
        <v>101</v>
      </c>
      <c r="AD27" s="0" t="str">
        <f aca="false">VLOOKUP(M27,'ESO wayshrine node constants'!$A$3:$D$10003,4,0)</f>
        <v>Eastmarch</v>
      </c>
      <c r="AE27" s="24"/>
      <c r="AF27" s="23" t="str">
        <f aca="false">IF(AE27&lt;&gt;"",IF(AE27&lt;&gt;"LIBSETS_DROP_MECHANIC_MONSTER_NAME",VLOOKUP(AE27,'LibSets constants'!$I$4:$L$1000,3,0),""),"")</f>
        <v/>
      </c>
      <c r="AG27" s="23" t="str">
        <f aca="false">IF(AE27&lt;&gt;"",IF(AE27&lt;&gt;"LIBSETS_DROP_MECHANIC_MONSTER_NAME",VLOOKUP(AE27,'LibSets constants'!$I$4:$L$1000,4,0),""),"")</f>
        <v/>
      </c>
      <c r="AH27" s="2" t="str">
        <f aca="false">IF(G27&lt;&gt;"LIBSETS_SETTYPE_BATTLEGROUND",IF(G27&lt;&gt;"LIBSETS_SETTYPE_SPECIAL",IF(AI27&lt;&gt;"",VLOOKUP(AI27,'ESO zone constants'!$D$2:$H$4950,5,0),""),""),"")</f>
        <v/>
      </c>
      <c r="AJ27" s="24"/>
      <c r="AK27" s="23" t="str">
        <f aca="false">IF(AJ27&lt;&gt;"",IF(AJ27&lt;&gt;"LIBSETS_DROP_MECHANIC_MONSTER_NAME",VLOOKUP(AJ27,'LibSets constants'!$I$4:$L$1000,3,0),""),"")</f>
        <v/>
      </c>
      <c r="AL27" s="23" t="str">
        <f aca="false">IF(AJ27&lt;&gt;"",IF(AJ27&lt;&gt;"LIBSETS_DROP_MECHANIC_MONSTER_NAME",VLOOKUP(AJ27,'LibSets constants'!$I$4:$L$1000,4,0),""),"")</f>
        <v/>
      </c>
      <c r="AM27" s="2" t="str">
        <f aca="false">IF(G27&lt;&gt;"LIBSETS_SETTYPE_BATTLEGROUND",IF(G27&lt;&gt;"LIBSETS_SETTYPE_SPECIAL",IF(AN27&lt;&gt;"",VLOOKUP(AN27,'ESO zone constants'!$D$2:$H$4950,5,0),""),""),"")</f>
        <v/>
      </c>
      <c r="AO27" s="24"/>
      <c r="AP27" s="23" t="str">
        <f aca="false">IF(AO27&lt;&gt;"",IF(AO27&lt;&gt;"LIBSETS_DROP_MECHANIC_MONSTER_NAME",VLOOKUP(AO27,'LibSets constants'!$I$4:$L$1000,3,0),""),"")</f>
        <v/>
      </c>
      <c r="AQ27" s="23" t="str">
        <f aca="false">IF(AO27&lt;&gt;"",IF(AO27&lt;&gt;"LIBSETS_DROP_MECHANIC_MONSTER_NAME",VLOOKUP(AO27,'LibSets constants'!$I$4:$L$1000,4,0),""),"")</f>
        <v/>
      </c>
      <c r="AR27" s="2" t="str">
        <f aca="false">IF(G27&lt;&gt;"LIBSETS_SETTYPE_BATTLEGROUND",IF(G27&lt;&gt;"LIBSETS_SETTYPE_SPECIAL",IF(AS27&lt;&gt;"",VLOOKUP(AS27,'ESO zone constants'!$D$2:$H$4950,5,0),""),""),"")</f>
        <v/>
      </c>
      <c r="AT27" s="24"/>
      <c r="AU27" s="23" t="str">
        <f aca="false">IF(AT27&lt;&gt;"",IF(AT27&lt;&gt;"LIBSETS_DROP_MECHANIC_MONSTER_NAME",VLOOKUP(AT27,'LibSets constants'!$I$4:$L$1000,3,0),""),"")</f>
        <v/>
      </c>
      <c r="AV27" s="23" t="str">
        <f aca="false">IF(AT27&lt;&gt;"",IF(AT27&lt;&gt;"LIBSETS_DROP_MECHANIC_MONSTER_NAME",VLOOKUP(AT27,'LibSets constants'!$I$4:$L$1000,4,0),""),"")</f>
        <v/>
      </c>
      <c r="AW27" s="6" t="str">
        <f aca="false">IF(A27="???","--","")&amp;IF(F27&lt;&gt;"Not in the game (anymore)",IF(A27&lt;&gt;"",CONCATENATE("[",A27,"] = {wayshrines={")&amp;IF(K27&lt;&gt;"",CONCATENATE(K27,","),"")&amp;IF(L27&lt;&gt;"",CONCATENATE(L27,","),"")&amp;IF(M27&lt;&gt;"",CONCATENATE(M27,","),"")&amp;CONCATENATE("}")&amp;IF(VALUE(N27)&gt;0,CONCATENATE(", traitsNeeded=",N27),"")&amp;CONCATENATE(", dlcId=",IF(S27&lt;&gt;"",S27,"DLC_BASE_GAME")),""),"")</f>
        <v>[44] = {wayshrines={58,101,93,}, traitsNeeded=5, dlcId=DLC_BASE_GAME</v>
      </c>
      <c r="AX27" s="6" t="str">
        <f aca="false">IF(F27&lt;&gt;"Not in the game (anymore)",IF(A27&lt;&gt;"",IF(P27&lt;&gt;"",CONCATENATE(", zoneIds={",P27),"")&amp;IF(X27&lt;&gt;"",CONCATENATE(",",X27),"")&amp;IF(AC27&lt;&gt;"",CONCATENATE(",",AC27),"")&amp;IF(AH27&lt;&gt;"",CONCATENATE(",",AH27),"")&amp;IF(AM27&lt;&gt;"",CONCATENATE(",",AM27),"")&amp;IF(AR27&lt;&gt;"",CONCATENATE(",",AR27),"")&amp;IF(P27&lt;&gt;"",CONCATENATE("}",""),"")&amp;IF(OR(I27="true",I27="false",I27&lt;&gt;""), CONCATENATE(", veteran=", I27), ""),""),"")</f>
        <v>, zoneIds={104,58,101}, veteran=false</v>
      </c>
      <c r="AY27" s="6" t="str">
        <f aca="false">IF(F27&lt;&gt;"Not in the game (anymore)",IF(A27&lt;&gt;"",", setType="&amp;G27,"")&amp;IF(J27="true",", multiTrialSet=true",""),"")</f>
        <v>, setType=LIBSETS_SETTYPE_CRAFTED</v>
      </c>
      <c r="AZ27" s="6" t="str">
        <f aca="false">IF(F27&lt;&gt;"Not in the game (anymore)",IF(U27&lt;&gt;"",", dropMechanic={"&amp;U27&amp;IF(Z27&lt;&gt;"",","&amp;Z27,"")&amp;IF(AE27&lt;&gt;"",","&amp;AE27,"")&amp;IF(AJ27&lt;&gt;"",","&amp;AJ27,"")&amp;IF(AO27&lt;&gt;"",","&amp;AO27,"")&amp;IF(AT27&lt;&gt;"",","&amp;AT27,"")&amp;"}"&amp;IF(U27="LIBSETS_DROP_MECHANIC_MONSTER_NAME",", dropMechanicNames={" &amp; IF(V27&lt;&gt;"","['en']='"&amp;V27&amp;"'","") &amp; IF(W27&lt;&gt;"",", ['de']='" &amp; W27&amp;"'","") &amp; "}",""),"")&amp;"},","")</f>
        <v>},</v>
      </c>
      <c r="BA27" s="6" t="str">
        <f aca="false">IF(F27&lt;&gt;"Not in the game (anymore)",IF(C27&lt;&gt;"",CONCATENATE(" --",C27," / ",B27,"   [",IF(Q27&lt;&gt;"",Q27,""),IF(Y27&lt;&gt;"",", "&amp;Y27,""),IF(AD27&lt;&gt;"",", "&amp;AD27,""),IF(AI27&lt;&gt;"",", "&amp;AI27,""),IF(AN27&lt;&gt;"",", "&amp;AN27,""),IF(AS27&lt;&gt;"",", "&amp;AS27,""),"]")),"")</f>
        <v> --Vampire's Kiss / Kuss des Vampirs    [Alik'r Desert, Malabal Tor, Eastmarch]</v>
      </c>
    </row>
    <row r="28" customFormat="false" ht="15" hidden="false" customHeight="false" outlineLevel="0" collapsed="false">
      <c r="A28" s="21" t="n">
        <v>46</v>
      </c>
      <c r="B28" s="0" t="s">
        <v>138</v>
      </c>
      <c r="C28" s="0" t="s">
        <v>139</v>
      </c>
      <c r="D28" s="2" t="n">
        <f aca="false">A28</f>
        <v>46</v>
      </c>
      <c r="G28" s="22" t="s">
        <v>55</v>
      </c>
      <c r="I28" s="0" t="s">
        <v>56</v>
      </c>
      <c r="J28" s="0" t="s">
        <v>56</v>
      </c>
      <c r="K28" s="0" t="n">
        <v>-1</v>
      </c>
      <c r="L28" s="0" t="n">
        <v>-1</v>
      </c>
      <c r="M28" s="0" t="n">
        <v>-1</v>
      </c>
      <c r="N28" s="0" t="n">
        <v>0</v>
      </c>
      <c r="O28" s="3" t="s">
        <v>130</v>
      </c>
      <c r="P28" s="2" t="n">
        <f aca="false">IF(AND(G28&lt;&gt;"LIBSETS_SETTYPE_BATTLEGROUND",G28&lt;&gt;"LIBSETS_SETTYPE_SPECIAL",G28&lt;&gt;"LIBSETS_SETTYPE_MYTHIC"), IF(Q28&lt;&gt;"",VLOOKUP(Q28,'ESO zone constants'!$D$2:$H$4950,5,0),""),"")</f>
        <v>64</v>
      </c>
      <c r="Q28" s="0" t="str">
        <f aca="false">IF(OR(K28="",K28&lt;=0,ISERROR(K28)),IF(AND(O28&lt;&gt;"",NOT(ISERROR(O28))),O28, ""),VLOOKUP(K28,'ESO wayshrine node constants'!$A$3:$D$10003,4,0))</f>
        <v>Blessed Crucible</v>
      </c>
      <c r="R28" s="0"/>
      <c r="S28" s="4" t="str">
        <f aca="false">IF(AND(R28&lt;&gt;"",NOT(ISERROR(R28))),R28,IF(P28&lt;&gt;"",IF(NOT(ISERROR(VLOOKUP(P28,'ESO Dungeon constants'!$D$3:$H$9999,5,0))),VLOOKUP(P28,'ESO Dungeon constants'!$D$3:$I$9999,6,0),VLOOKUP(P28,'ESO zone constants'!$H$2:$K$9984,4,0)),""))</f>
        <v>DLC_BASE_GAME</v>
      </c>
      <c r="T28" s="2" t="str">
        <f aca="false">IF(S28&lt;&gt;"",VLOOKUP(S28,'LibSets constants'!$B$4:$C$1000,2,0),"")</f>
        <v>Included in base game</v>
      </c>
      <c r="U28" s="0"/>
      <c r="V28" s="23" t="str">
        <f aca="false">IF(U28&lt;&gt;"",IF(U28&lt;&gt;"LIBSETS_DROP_MECHANIC_MONSTER_NAME",VLOOKUP(U28,'LibSets constants'!$I$4:$L$1000,3,0),""),"")</f>
        <v/>
      </c>
      <c r="W28" s="2" t="str">
        <f aca="false">IF(U28&lt;&gt;"",IF(U28&lt;&gt;"LIBSETS_DROP_MECHANIC_MONSTER_NAME",VLOOKUP(U28,'LibSets constants'!$I$4:$L$1000,4,0),""),"")</f>
        <v/>
      </c>
      <c r="X28" s="2" t="str">
        <f aca="false">IF(G28&lt;&gt;"LIBSETS_SETTYPE_BATTLEGROUND",IF(G28&lt;&gt;"LIBSETS_SETTYPE_SPECIAL",IF(Y28&lt;&gt;"",VLOOKUP(Y28,'ESO zone constants'!$D$2:$H$4950,5,0),""),""),"")</f>
        <v/>
      </c>
      <c r="Z28" s="24"/>
      <c r="AA28" s="23" t="str">
        <f aca="false">IF(Z28&lt;&gt;"",IF(Z28&lt;&gt;"LIBSETS_DROP_MECHANIC_MONSTER_NAME",VLOOKUP(Z28,'LibSets constants'!$I$4:$L$1000,3,0),""),"")</f>
        <v/>
      </c>
      <c r="AB28" s="23" t="str">
        <f aca="false">IF(Z28&lt;&gt;"",IF(Z28&lt;&gt;"LIBSETS_DROP_MECHANIC_MONSTER_NAME",VLOOKUP(Z28,'LibSets constants'!$I$4:$L$1000,4,0),""),"")</f>
        <v/>
      </c>
      <c r="AC28" s="2" t="str">
        <f aca="false">IF(G28&lt;&gt;"LIBSETS_SETTYPE_BATTLEGROUND",IF(G28&lt;&gt;"LIBSETS_SETTYPE_SPECIAL",IF(AD28&lt;&gt;"",VLOOKUP(AD28,'ESO zone constants'!$D$2:$H$4950,5,0),""),""),"")</f>
        <v/>
      </c>
      <c r="AE28" s="24"/>
      <c r="AF28" s="23" t="str">
        <f aca="false">IF(AE28&lt;&gt;"",IF(AE28&lt;&gt;"LIBSETS_DROP_MECHANIC_MONSTER_NAME",VLOOKUP(AE28,'LibSets constants'!$I$4:$L$1000,3,0),""),"")</f>
        <v/>
      </c>
      <c r="AG28" s="23" t="str">
        <f aca="false">IF(AE28&lt;&gt;"",IF(AE28&lt;&gt;"LIBSETS_DROP_MECHANIC_MONSTER_NAME",VLOOKUP(AE28,'LibSets constants'!$I$4:$L$1000,4,0),""),"")</f>
        <v/>
      </c>
      <c r="AH28" s="2" t="str">
        <f aca="false">IF(G28&lt;&gt;"LIBSETS_SETTYPE_BATTLEGROUND",IF(G28&lt;&gt;"LIBSETS_SETTYPE_SPECIAL",IF(AI28&lt;&gt;"",VLOOKUP(AI28,'ESO zone constants'!$D$2:$H$4950,5,0),""),""),"")</f>
        <v/>
      </c>
      <c r="AJ28" s="24"/>
      <c r="AK28" s="23" t="str">
        <f aca="false">IF(AJ28&lt;&gt;"",IF(AJ28&lt;&gt;"LIBSETS_DROP_MECHANIC_MONSTER_NAME",VLOOKUP(AJ28,'LibSets constants'!$I$4:$L$1000,3,0),""),"")</f>
        <v/>
      </c>
      <c r="AL28" s="23" t="str">
        <f aca="false">IF(AJ28&lt;&gt;"",IF(AJ28&lt;&gt;"LIBSETS_DROP_MECHANIC_MONSTER_NAME",VLOOKUP(AJ28,'LibSets constants'!$I$4:$L$1000,4,0),""),"")</f>
        <v/>
      </c>
      <c r="AM28" s="2" t="str">
        <f aca="false">IF(G28&lt;&gt;"LIBSETS_SETTYPE_BATTLEGROUND",IF(G28&lt;&gt;"LIBSETS_SETTYPE_SPECIAL",IF(AN28&lt;&gt;"",VLOOKUP(AN28,'ESO zone constants'!$D$2:$H$4950,5,0),""),""),"")</f>
        <v/>
      </c>
      <c r="AO28" s="24"/>
      <c r="AP28" s="23" t="str">
        <f aca="false">IF(AO28&lt;&gt;"",IF(AO28&lt;&gt;"LIBSETS_DROP_MECHANIC_MONSTER_NAME",VLOOKUP(AO28,'LibSets constants'!$I$4:$L$1000,3,0),""),"")</f>
        <v/>
      </c>
      <c r="AQ28" s="23" t="str">
        <f aca="false">IF(AO28&lt;&gt;"",IF(AO28&lt;&gt;"LIBSETS_DROP_MECHANIC_MONSTER_NAME",VLOOKUP(AO28,'LibSets constants'!$I$4:$L$1000,4,0),""),"")</f>
        <v/>
      </c>
      <c r="AR28" s="2" t="str">
        <f aca="false">IF(G28&lt;&gt;"LIBSETS_SETTYPE_BATTLEGROUND",IF(G28&lt;&gt;"LIBSETS_SETTYPE_SPECIAL",IF(AS28&lt;&gt;"",VLOOKUP(AS28,'ESO zone constants'!$D$2:$H$4950,5,0),""),""),"")</f>
        <v/>
      </c>
      <c r="AT28" s="24"/>
      <c r="AU28" s="23" t="str">
        <f aca="false">IF(AT28&lt;&gt;"",IF(AT28&lt;&gt;"LIBSETS_DROP_MECHANIC_MONSTER_NAME",VLOOKUP(AT28,'LibSets constants'!$I$4:$L$1000,3,0),""),"")</f>
        <v/>
      </c>
      <c r="AV28" s="23" t="str">
        <f aca="false">IF(AT28&lt;&gt;"",IF(AT28&lt;&gt;"LIBSETS_DROP_MECHANIC_MONSTER_NAME",VLOOKUP(AT28,'LibSets constants'!$I$4:$L$1000,4,0),""),"")</f>
        <v/>
      </c>
      <c r="AW28" s="6" t="str">
        <f aca="false">IF(A28="???","--","")&amp;IF(F28&lt;&gt;"Not in the game (anymore)",IF(A28&lt;&gt;"",CONCATENATE("[",A28,"] = {wayshrines={")&amp;IF(K28&lt;&gt;"",CONCATENATE(K28,","),"")&amp;IF(L28&lt;&gt;"",CONCATENATE(L28,","),"")&amp;IF(M28&lt;&gt;"",CONCATENATE(M28,","),"")&amp;CONCATENATE("}")&amp;IF(VALUE(N28)&gt;0,CONCATENATE(", traitsNeeded=",N28),"")&amp;CONCATENATE(", dlcId=",IF(S28&lt;&gt;"",S28,"DLC_BASE_GAME")),""),"")</f>
        <v>[46] = {wayshrines={-1,-1,-1,}, dlcId=DLC_BASE_GAME</v>
      </c>
      <c r="AX28" s="6" t="str">
        <f aca="false">IF(F28&lt;&gt;"Not in the game (anymore)",IF(A28&lt;&gt;"",IF(P28&lt;&gt;"",CONCATENATE(", zoneIds={",P28),"")&amp;IF(X28&lt;&gt;"",CONCATENATE(",",X28),"")&amp;IF(AC28&lt;&gt;"",CONCATENATE(",",AC28),"")&amp;IF(AH28&lt;&gt;"",CONCATENATE(",",AH28),"")&amp;IF(AM28&lt;&gt;"",CONCATENATE(",",AM28),"")&amp;IF(AR28&lt;&gt;"",CONCATENATE(",",AR28),"")&amp;IF(P28&lt;&gt;"",CONCATENATE("}",""),"")&amp;IF(OR(I28="true",I28="false",I28&lt;&gt;""), CONCATENATE(", veteran=", I28), ""),""),"")</f>
        <v>, zoneIds={64}, veteran=false</v>
      </c>
      <c r="AY28" s="6" t="str">
        <f aca="false">IF(F28&lt;&gt;"Not in the game (anymore)",IF(A28&lt;&gt;"",", setType="&amp;G28,"")&amp;IF(J28="true",", multiTrialSet=true",""),"")</f>
        <v>, setType=LIBSETS_SETTYPE_DUNGEON</v>
      </c>
      <c r="AZ28" s="6" t="str">
        <f aca="false">IF(F28&lt;&gt;"Not in the game (anymore)",IF(U28&lt;&gt;"",", dropMechanic={"&amp;U28&amp;IF(Z28&lt;&gt;"",","&amp;Z28,"")&amp;IF(AE28&lt;&gt;"",","&amp;AE28,"")&amp;IF(AJ28&lt;&gt;"",","&amp;AJ28,"")&amp;IF(AO28&lt;&gt;"",","&amp;AO28,"")&amp;IF(AT28&lt;&gt;"",","&amp;AT28,"")&amp;"}"&amp;IF(U28="LIBSETS_DROP_MECHANIC_MONSTER_NAME",", dropMechanicNames={" &amp; IF(V28&lt;&gt;"","['en']='"&amp;V28&amp;"'","") &amp; IF(W28&lt;&gt;"",", ['de']='" &amp; W28&amp;"'","") &amp; "}",""),"")&amp;"},","")</f>
        <v>},</v>
      </c>
      <c r="BA28" s="6" t="str">
        <f aca="false">IF(F28&lt;&gt;"Not in the game (anymore)",IF(C28&lt;&gt;"",CONCATENATE(" --",C28," / ",B28,"   [",IF(Q28&lt;&gt;"",Q28,""),IF(Y28&lt;&gt;"",", "&amp;Y28,""),IF(AD28&lt;&gt;"",", "&amp;AD28,""),IF(AI28&lt;&gt;"",", "&amp;AI28,""),IF(AN28&lt;&gt;"",", "&amp;AN28,""),IF(AS28&lt;&gt;"",", "&amp;AS28,""),"]")),"")</f>
        <v> --Noble Duelist's Silks / Seide des edlen Duellanten   [Blessed Crucible]</v>
      </c>
    </row>
    <row r="29" customFormat="false" ht="15" hidden="false" customHeight="false" outlineLevel="0" collapsed="false">
      <c r="A29" s="21" t="n">
        <v>47</v>
      </c>
      <c r="B29" s="0" t="s">
        <v>140</v>
      </c>
      <c r="C29" s="0" t="s">
        <v>141</v>
      </c>
      <c r="D29" s="2" t="n">
        <f aca="false">A29</f>
        <v>47</v>
      </c>
      <c r="G29" s="22" t="s">
        <v>60</v>
      </c>
      <c r="I29" s="0" t="s">
        <v>56</v>
      </c>
      <c r="J29" s="0" t="s">
        <v>56</v>
      </c>
      <c r="K29" s="0" t="n">
        <v>-1</v>
      </c>
      <c r="L29" s="0" t="n">
        <v>-1</v>
      </c>
      <c r="M29" s="0" t="n">
        <v>-1</v>
      </c>
      <c r="N29" s="0" t="n">
        <v>0</v>
      </c>
      <c r="O29" s="3" t="s">
        <v>133</v>
      </c>
      <c r="P29" s="2" t="n">
        <f aca="false">IF(AND(G29&lt;&gt;"LIBSETS_SETTYPE_BATTLEGROUND",G29&lt;&gt;"LIBSETS_SETTYPE_SPECIAL",G29&lt;&gt;"LIBSETS_SETTYPE_MYTHIC"), IF(Q29&lt;&gt;"",VLOOKUP(Q29,'ESO zone constants'!$D$2:$H$4950,5,0),""),"")</f>
        <v>104</v>
      </c>
      <c r="Q29" s="0" t="str">
        <f aca="false">IF(OR(K29="",K29&lt;=0,ISERROR(K29)),IF(AND(O29&lt;&gt;"",NOT(ISERROR(O29))),O29, ""),VLOOKUP(K29,'ESO wayshrine node constants'!$A$3:$D$10003,4,0))</f>
        <v>Alik'r Desert</v>
      </c>
      <c r="R29" s="0"/>
      <c r="S29" s="4" t="str">
        <f aca="false">IF(AND(R29&lt;&gt;"",NOT(ISERROR(R29))),R29,IF(P29&lt;&gt;"",IF(NOT(ISERROR(VLOOKUP(P29,'ESO Dungeon constants'!$D$3:$H$9999,5,0))),VLOOKUP(P29,'ESO Dungeon constants'!$D$3:$I$9999,6,0),VLOOKUP(P29,'ESO zone constants'!$H$2:$K$9984,4,0)),""))</f>
        <v>DLC_BASE_GAME</v>
      </c>
      <c r="T29" s="2" t="str">
        <f aca="false">IF(S29&lt;&gt;"",VLOOKUP(S29,'LibSets constants'!$B$4:$C$1000,2,0),"")</f>
        <v>Included in base game</v>
      </c>
      <c r="U29" s="5" t="s">
        <v>62</v>
      </c>
      <c r="V29" s="2" t="str">
        <f aca="false">IF(U29&lt;&gt;"",IF(U29&lt;&gt;"LIBSETS_DROP_MECHANIC_MONSTER_NAME",VLOOKUP(U29,'LibSets constants'!$I$4:$L$1000,3,0),""),"")</f>
        <v>Delve bosses have a chance to drop a waist or feet.</v>
      </c>
      <c r="W29" s="2" t="str">
        <f aca="false">IF(U29&lt;&gt;"",IF(U29&lt;&gt;"LIBSETS_DROP_MECHANIC_MONSTER_NAME",VLOOKUP(U29,'LibSets constants'!$I$4:$L$1000,4,0),""),"")</f>
        <v>Bosse in Gewölben haben die Chance, eine Taille oder Füße fallen zu lassen.</v>
      </c>
      <c r="X29" s="2" t="str">
        <f aca="false">IF(G29&lt;&gt;"LIBSETS_SETTYPE_BATTLEGROUND",IF(G29&lt;&gt;"LIBSETS_SETTYPE_SPECIAL",IF(Y29&lt;&gt;"",VLOOKUP(Y29,'ESO zone constants'!$D$2:$H$4950,5,0),""),""),"")</f>
        <v/>
      </c>
      <c r="Z29" s="5" t="s">
        <v>63</v>
      </c>
      <c r="AA29" s="2" t="str">
        <f aca="false">IF(Z29&lt;&gt;"",IF(Z29&lt;&gt;"LIBSETS_DROP_MECHANIC_MONSTER_NAME",VLOOKUP(Z29,'LibSets constants'!$I$4:$L$1000,3,0),""),"")</f>
        <v>Overland group bosses have a 100% chance to drop head, chest, legs, or weapon.</v>
      </c>
      <c r="AB29" s="2" t="str">
        <f aca="false">IF(Z29&lt;&gt;"",IF(Z29&lt;&gt;"LIBSETS_DROP_MECHANIC_MONSTER_NAME",VLOOKUP(Z29,'LibSets constants'!$I$4:$L$1000,4,0),""),"")</f>
        <v>Überland Gruppenbosse haben eine Chance von 100%, Kopf, Brust, Beine oder Waffen fallen zu lassen.</v>
      </c>
      <c r="AC29" s="2" t="str">
        <f aca="false">IF(G29&lt;&gt;"LIBSETS_SETTYPE_BATTLEGROUND",IF(G29&lt;&gt;"LIBSETS_SETTYPE_SPECIAL",IF(AD29&lt;&gt;"",VLOOKUP(AD29,'ESO zone constants'!$D$2:$H$4950,5,0),""),""),"")</f>
        <v/>
      </c>
      <c r="AE29" s="5" t="s">
        <v>64</v>
      </c>
      <c r="AF29" s="2" t="str">
        <f aca="false">IF(AE29&lt;&gt;"",IF(AE29&lt;&gt;"LIBSETS_DROP_MECHANIC_MONSTER_NAME",VLOOKUP(AE29,'LibSets constants'!$I$4:$L$1000,3,0),""),"")</f>
        <v>Public dungeon bosses have a chance to drop a shoulder, hand, or weapon.</v>
      </c>
      <c r="AG29" s="2" t="str">
        <f aca="false">IF(AE29&lt;&gt;"",IF(AE29&lt;&gt;"LIBSETS_DROP_MECHANIC_MONSTER_NAME",VLOOKUP(AE29,'LibSets constants'!$I$4:$L$1000,4,0),""),"")</f>
        <v>Öffentliche Dungeon-Bosse haben die Möglichkeit, eine Schulter, Handschuhe oder eine Waffe fallen zu lassen.</v>
      </c>
      <c r="AH29" s="2" t="str">
        <f aca="false">IF(G29&lt;&gt;"LIBSETS_SETTYPE_BATTLEGROUND",IF(G29&lt;&gt;"LIBSETS_SETTYPE_SPECIAL",IF(AI29&lt;&gt;"",VLOOKUP(AI29,'ESO zone constants'!$D$2:$H$4950,5,0),""),""),"")</f>
        <v/>
      </c>
      <c r="AJ29" s="5" t="s">
        <v>65</v>
      </c>
      <c r="AK29" s="2" t="str">
        <f aca="false">IF(AJ29&lt;&gt;"",IF(AJ29&lt;&gt;"LIBSETS_DROP_MECHANIC_MONSTER_NAME",VLOOKUP(AJ29,'LibSets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2" t="str">
        <f aca="false">IF(AJ29&lt;&gt;"",IF(AJ29&lt;&gt;"LIBSETS_DROP_MECHANIC_MONSTER_NAME",VLOOKUP(AJ29,'LibSets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2" t="str">
        <f aca="false">IF(G29&lt;&gt;"LIBSETS_SETTYPE_BATTLEGROUND",IF(G29&lt;&gt;"LIBSETS_SETTYPE_SPECIAL",IF(AN29&lt;&gt;"",VLOOKUP(AN29,'ESO zone constants'!$D$2:$H$4950,5,0),""),""),"")</f>
        <v/>
      </c>
      <c r="AO29" s="0"/>
      <c r="AP29" s="2" t="str">
        <f aca="false">IF(AO29&lt;&gt;"",IF(AO29&lt;&gt;"LIBSETS_DROP_MECHANIC_MONSTER_NAME",VLOOKUP(AO29,'LibSets constants'!$I$4:$L$1000,3,0),""),"")</f>
        <v/>
      </c>
      <c r="AQ29" s="2" t="str">
        <f aca="false">IF(AO29&lt;&gt;"",IF(AO29&lt;&gt;"LIBSETS_DROP_MECHANIC_MONSTER_NAME",VLOOKUP(AO29,'LibSets constants'!$I$4:$L$1000,4,0),""),"")</f>
        <v/>
      </c>
      <c r="AR29" s="2" t="str">
        <f aca="false">IF(G29&lt;&gt;"LIBSETS_SETTYPE_BATTLEGROUND",IF(G29&lt;&gt;"LIBSETS_SETTYPE_SPECIAL",IF(AS29&lt;&gt;"",VLOOKUP(AS29,'ESO zone constants'!$D$2:$H$4950,5,0),""),""),"")</f>
        <v/>
      </c>
      <c r="AT29" s="0"/>
      <c r="AU29" s="2" t="str">
        <f aca="false">IF(AT29&lt;&gt;"",IF(AT29&lt;&gt;"LIBSETS_DROP_MECHANIC_MONSTER_NAME",VLOOKUP(AT29,'LibSets constants'!$I$4:$L$1000,3,0),""),"")</f>
        <v/>
      </c>
      <c r="AV29" s="2" t="str">
        <f aca="false">IF(AT29&lt;&gt;"",IF(AT29&lt;&gt;"LIBSETS_DROP_MECHANIC_MONSTER_NAME",VLOOKUP(AT29,'LibSets constants'!$I$4:$L$1000,4,0),""),"")</f>
        <v/>
      </c>
      <c r="AW29" s="6" t="str">
        <f aca="false">IF(A29="???","--","")&amp;IF(F29&lt;&gt;"Not in the game (anymore)",IF(A29&lt;&gt;"",CONCATENATE("[",A29,"] = {wayshrines={")&amp;IF(K29&lt;&gt;"",CONCATENATE(K29,","),"")&amp;IF(L29&lt;&gt;"",CONCATENATE(L29,","),"")&amp;IF(M29&lt;&gt;"",CONCATENATE(M29,","),"")&amp;CONCATENATE("}")&amp;IF(VALUE(N29)&gt;0,CONCATENATE(", traitsNeeded=",N29),"")&amp;CONCATENATE(", dlcId=",IF(S29&lt;&gt;"",S29,"DLC_BASE_GAME")),""),"")</f>
        <v>[47] = {wayshrines={-1,-1,-1,}, dlcId=DLC_BASE_GAME</v>
      </c>
      <c r="AX29" s="6" t="str">
        <f aca="false">IF(F29&lt;&gt;"Not in the game (anymore)",IF(A29&lt;&gt;"",IF(P29&lt;&gt;"",CONCATENATE(", zoneIds={",P29),"")&amp;IF(X29&lt;&gt;"",CONCATENATE(",",X29),"")&amp;IF(AC29&lt;&gt;"",CONCATENATE(",",AC29),"")&amp;IF(AH29&lt;&gt;"",CONCATENATE(",",AH29),"")&amp;IF(AM29&lt;&gt;"",CONCATENATE(",",AM29),"")&amp;IF(AR29&lt;&gt;"",CONCATENATE(",",AR29),"")&amp;IF(P29&lt;&gt;"",CONCATENATE("}",""),"")&amp;IF(OR(I29="true",I29="false",I29&lt;&gt;""), CONCATENATE(", veteran=", I29), ""),""),"")</f>
        <v>, zoneIds={104}, veteran=false</v>
      </c>
      <c r="AY29" s="6" t="str">
        <f aca="false">IF(F29&lt;&gt;"Not in the game (anymore)",IF(A29&lt;&gt;"",", setType="&amp;G29,"")&amp;IF(J29="true",", multiTrialSet=true",""),"")</f>
        <v>, setType=LIBSETS_SETTYPE_OVERLAND</v>
      </c>
      <c r="AZ29" s="6" t="str">
        <f aca="false">IF(F29&lt;&gt;"Not in the game (anymore)",IF(U29&lt;&gt;"",", dropMechanic={"&amp;U29&amp;IF(Z29&lt;&gt;"",","&amp;Z29,"")&amp;IF(AE29&lt;&gt;"",","&amp;AE29,"")&amp;IF(AJ29&lt;&gt;"",","&amp;AJ29,"")&amp;IF(AO29&lt;&gt;"",","&amp;AO29,"")&amp;IF(AT29&lt;&gt;"",","&amp;AT29,"")&amp;"}"&amp;IF(U29="LIBSETS_DROP_MECHANIC_MONSTER_NAME",", dropMechanicNames={" &amp; IF(V29&lt;&gt;"","['en']='"&amp;V29&amp;"'","") &amp; IF(W29&lt;&gt;"",", ['de']='" &amp; W29&amp;"'","") &amp; "}",""),"")&amp;"},","")</f>
        <v>, dropMechanic={LIBSETS_DROP_MECHANIC_OVERLAND_BOSS_DELVE,LIBSETS_DROP_MECHANIC_OVERLAND_WORLDBOSS,LIBSETS_DROP_MECHANIC_OVERLAND_BOSS_PUBLIC_DUNGEON,LIBSETS_DROP_MECHANIC_OVERLAND_CHEST}},</v>
      </c>
      <c r="BA29" s="6" t="str">
        <f aca="false">IF(F29&lt;&gt;"Not in the game (anymore)",IF(C29&lt;&gt;"",CONCATENATE(" --",C29," / ",B29,"   [",IF(Q29&lt;&gt;"",Q29,""),IF(Y29&lt;&gt;"",", "&amp;Y29,""),IF(AD29&lt;&gt;"",", "&amp;AD29,""),IF(AI29&lt;&gt;"",", "&amp;AI29,""),IF(AN29&lt;&gt;"",", "&amp;AN29,""),IF(AS29&lt;&gt;"",", "&amp;AS29,""),"]")),"")</f>
        <v> --Robes of the Withered Hand / Roben der Verdorrten Hand   [Alik'r Desert]</v>
      </c>
    </row>
    <row r="30" customFormat="false" ht="15" hidden="false" customHeight="false" outlineLevel="0" collapsed="false">
      <c r="A30" s="1" t="n">
        <v>48</v>
      </c>
      <c r="B30" s="0" t="s">
        <v>142</v>
      </c>
      <c r="C30" s="0" t="s">
        <v>143</v>
      </c>
      <c r="D30" s="2" t="n">
        <f aca="false">A30</f>
        <v>48</v>
      </c>
      <c r="G30" s="22" t="s">
        <v>122</v>
      </c>
      <c r="I30" s="0" t="s">
        <v>56</v>
      </c>
      <c r="J30" s="0" t="s">
        <v>56</v>
      </c>
      <c r="K30" s="0" t="n">
        <v>13</v>
      </c>
      <c r="L30" s="0" t="n">
        <v>148</v>
      </c>
      <c r="M30" s="0" t="n">
        <v>48</v>
      </c>
      <c r="N30" s="0" t="n">
        <v>4</v>
      </c>
      <c r="O30" s="3" t="s">
        <v>115</v>
      </c>
      <c r="P30" s="2" t="n">
        <f aca="false">IF(AND(G30&lt;&gt;"LIBSETS_SETTYPE_BATTLEGROUND",G30&lt;&gt;"LIBSETS_SETTYPE_SPECIAL",G30&lt;&gt;"LIBSETS_SETTYPE_MYTHIC"), IF(Q30&lt;&gt;"",VLOOKUP(Q30,'ESO zone constants'!$D$2:$H$4950,5,0),""),"")</f>
        <v>20</v>
      </c>
      <c r="Q30" s="0" t="str">
        <f aca="false">IF(OR(K30="",K30&lt;=0,ISERROR(K30)),IF(AND(O30&lt;&gt;"",NOT(ISERROR(O30))),O30, ""),VLOOKUP(K30,'ESO wayshrine node constants'!$A$3:$D$10003,4,0))</f>
        <v>Rivenspire</v>
      </c>
      <c r="R30" s="0"/>
      <c r="S30" s="4" t="str">
        <f aca="false">IF(AND(R30&lt;&gt;"",NOT(ISERROR(R30))),R30,IF(P30&lt;&gt;"",IF(NOT(ISERROR(VLOOKUP(P30,'ESO Dungeon constants'!$D$3:$H$9999,5,0))),VLOOKUP(P30,'ESO Dungeon constants'!$D$3:$I$9999,6,0),VLOOKUP(P30,'ESO zone constants'!$H$2:$K$9984,4,0)),""))</f>
        <v>DLC_BASE_GAME</v>
      </c>
      <c r="T30" s="2" t="str">
        <f aca="false">IF(S30&lt;&gt;"",VLOOKUP(S30,'LibSets constants'!$B$4:$C$1000,2,0),"")</f>
        <v>Included in base game</v>
      </c>
      <c r="U30" s="0"/>
      <c r="V30" s="2" t="str">
        <f aca="false">IF(U30&lt;&gt;"",IF(U30&lt;&gt;"LIBSETS_DROP_MECHANIC_MONSTER_NAME",VLOOKUP(U30,'LibSets constants'!$I$4:$L$1000,3,0),""),"")</f>
        <v/>
      </c>
      <c r="W30" s="2" t="str">
        <f aca="false">IF(U30&lt;&gt;"",IF(U30&lt;&gt;"LIBSETS_DROP_MECHANIC_MONSTER_NAME",VLOOKUP(U30,'LibSets constants'!$I$4:$L$1000,4,0),""),"")</f>
        <v/>
      </c>
      <c r="X30" s="2" t="n">
        <f aca="false">IF(G30&lt;&gt;"LIBSETS_SETTYPE_BATTLEGROUND",IF(G30&lt;&gt;"LIBSETS_SETTYPE_SPECIAL",IF(Y30&lt;&gt;"",VLOOKUP(Y30,'ESO zone constants'!$D$2:$H$4950,5,0),""),""),"")</f>
        <v>108</v>
      </c>
      <c r="Y30" s="0" t="str">
        <f aca="false">VLOOKUP(L30,'ESO wayshrine node constants'!$A$3:$D$10003,4,0)</f>
        <v>Greenshade</v>
      </c>
      <c r="Z30" s="0"/>
      <c r="AA30" s="2" t="str">
        <f aca="false">IF(Z30&lt;&gt;"",IF(Z30&lt;&gt;"LIBSETS_DROP_MECHANIC_MONSTER_NAME",VLOOKUP(Z30,'LibSets constants'!$I$4:$L$1000,3,0),""),"")</f>
        <v/>
      </c>
      <c r="AB30" s="2" t="str">
        <f aca="false">IF(Z30&lt;&gt;"",IF(Z30&lt;&gt;"LIBSETS_DROP_MECHANIC_MONSTER_NAME",VLOOKUP(Z30,'LibSets constants'!$I$4:$L$1000,4,0),""),"")</f>
        <v/>
      </c>
      <c r="AC30" s="2" t="n">
        <f aca="false">IF(G30&lt;&gt;"LIBSETS_SETTYPE_BATTLEGROUND",IF(G30&lt;&gt;"LIBSETS_SETTYPE_SPECIAL",IF(AD30&lt;&gt;"",VLOOKUP(AD30,'ESO zone constants'!$D$2:$H$4950,5,0),""),""),"")</f>
        <v>117</v>
      </c>
      <c r="AD30" s="0" t="str">
        <f aca="false">VLOOKUP(M30,'ESO wayshrine node constants'!$A$3:$D$10003,4,0)</f>
        <v>Shadowfen</v>
      </c>
      <c r="AE30" s="0"/>
      <c r="AF30" s="2" t="str">
        <f aca="false">IF(AE30&lt;&gt;"",IF(AE30&lt;&gt;"LIBSETS_DROP_MECHANIC_MONSTER_NAME",VLOOKUP(AE30,'LibSets constants'!$I$4:$L$1000,3,0),""),"")</f>
        <v/>
      </c>
      <c r="AG30" s="2" t="str">
        <f aca="false">IF(AE30&lt;&gt;"",IF(AE30&lt;&gt;"LIBSETS_DROP_MECHANIC_MONSTER_NAME",VLOOKUP(AE30,'LibSets constants'!$I$4:$L$1000,4,0),""),"")</f>
        <v/>
      </c>
      <c r="AH30" s="2" t="str">
        <f aca="false">IF(G30&lt;&gt;"LIBSETS_SETTYPE_BATTLEGROUND",IF(G30&lt;&gt;"LIBSETS_SETTYPE_SPECIAL",IF(AI30&lt;&gt;"",VLOOKUP(AI30,'ESO zone constants'!$D$2:$H$4950,5,0),""),""),"")</f>
        <v/>
      </c>
      <c r="AJ30" s="0"/>
      <c r="AK30" s="2" t="str">
        <f aca="false">IF(AJ30&lt;&gt;"",IF(AJ30&lt;&gt;"LIBSETS_DROP_MECHANIC_MONSTER_NAME",VLOOKUP(AJ30,'LibSets constants'!$I$4:$L$1000,3,0),""),"")</f>
        <v/>
      </c>
      <c r="AL30" s="2" t="str">
        <f aca="false">IF(AJ30&lt;&gt;"",IF(AJ30&lt;&gt;"LIBSETS_DROP_MECHANIC_MONSTER_NAME",VLOOKUP(AJ30,'LibSets constants'!$I$4:$L$1000,4,0),""),"")</f>
        <v/>
      </c>
      <c r="AM30" s="2" t="str">
        <f aca="false">IF(G30&lt;&gt;"LIBSETS_SETTYPE_BATTLEGROUND",IF(G30&lt;&gt;"LIBSETS_SETTYPE_SPECIAL",IF(AN30&lt;&gt;"",VLOOKUP(AN30,'ESO zone constants'!$D$2:$H$4950,5,0),""),""),"")</f>
        <v/>
      </c>
      <c r="AO30" s="0"/>
      <c r="AP30" s="2" t="str">
        <f aca="false">IF(AO30&lt;&gt;"",IF(AO30&lt;&gt;"LIBSETS_DROP_MECHANIC_MONSTER_NAME",VLOOKUP(AO30,'LibSets constants'!$I$4:$L$1000,3,0),""),"")</f>
        <v/>
      </c>
      <c r="AQ30" s="2" t="str">
        <f aca="false">IF(AO30&lt;&gt;"",IF(AO30&lt;&gt;"LIBSETS_DROP_MECHANIC_MONSTER_NAME",VLOOKUP(AO30,'LibSets constants'!$I$4:$L$1000,4,0),""),"")</f>
        <v/>
      </c>
      <c r="AR30" s="2" t="str">
        <f aca="false">IF(G30&lt;&gt;"LIBSETS_SETTYPE_BATTLEGROUND",IF(G30&lt;&gt;"LIBSETS_SETTYPE_SPECIAL",IF(AS30&lt;&gt;"",VLOOKUP(AS30,'ESO zone constants'!$D$2:$H$4950,5,0),""),""),"")</f>
        <v/>
      </c>
      <c r="AT30" s="0"/>
      <c r="AU30" s="2" t="str">
        <f aca="false">IF(AT30&lt;&gt;"",IF(AT30&lt;&gt;"LIBSETS_DROP_MECHANIC_MONSTER_NAME",VLOOKUP(AT30,'LibSets constants'!$I$4:$L$1000,3,0),""),"")</f>
        <v/>
      </c>
      <c r="AV30" s="2" t="str">
        <f aca="false">IF(AT30&lt;&gt;"",IF(AT30&lt;&gt;"LIBSETS_DROP_MECHANIC_MONSTER_NAME",VLOOKUP(AT30,'LibSets constants'!$I$4:$L$1000,4,0),""),"")</f>
        <v/>
      </c>
      <c r="AW30" s="6" t="str">
        <f aca="false">IF(A30="???","--","")&amp;IF(F30&lt;&gt;"Not in the game (anymore)",IF(A30&lt;&gt;"",CONCATENATE("[",A30,"] = {wayshrines={")&amp;IF(K30&lt;&gt;"",CONCATENATE(K30,","),"")&amp;IF(L30&lt;&gt;"",CONCATENATE(L30,","),"")&amp;IF(M30&lt;&gt;"",CONCATENATE(M30,","),"")&amp;CONCATENATE("}")&amp;IF(VALUE(N30)&gt;0,CONCATENATE(", traitsNeeded=",N30),"")&amp;CONCATENATE(", dlcId=",IF(S30&lt;&gt;"",S30,"DLC_BASE_GAME")),""),"")</f>
        <v>[48] = {wayshrines={13,148,48,}, traitsNeeded=4, dlcId=DLC_BASE_GAME</v>
      </c>
      <c r="AX30" s="6" t="str">
        <f aca="false">IF(F30&lt;&gt;"Not in the game (anymore)",IF(A30&lt;&gt;"",IF(P30&lt;&gt;"",CONCATENATE(", zoneIds={",P30),"")&amp;IF(X30&lt;&gt;"",CONCATENATE(",",X30),"")&amp;IF(AC30&lt;&gt;"",CONCATENATE(",",AC30),"")&amp;IF(AH30&lt;&gt;"",CONCATENATE(",",AH30),"")&amp;IF(AM30&lt;&gt;"",CONCATENATE(",",AM30),"")&amp;IF(AR30&lt;&gt;"",CONCATENATE(",",AR30),"")&amp;IF(P30&lt;&gt;"",CONCATENATE("}",""),"")&amp;IF(OR(I30="true",I30="false",I30&lt;&gt;""), CONCATENATE(", veteran=", I30), ""),""),"")</f>
        <v>, zoneIds={20,108,117}, veteran=false</v>
      </c>
      <c r="AY30" s="6" t="str">
        <f aca="false">IF(F30&lt;&gt;"Not in the game (anymore)",IF(A30&lt;&gt;"",", setType="&amp;G30,"")&amp;IF(J30="true",", multiTrialSet=true",""),"")</f>
        <v>, setType=LIBSETS_SETTYPE_CRAFTED</v>
      </c>
      <c r="AZ30" s="6" t="str">
        <f aca="false">IF(F30&lt;&gt;"Not in the game (anymore)",IF(U30&lt;&gt;"",", dropMechanic={"&amp;U30&amp;IF(Z30&lt;&gt;"",","&amp;Z30,"")&amp;IF(AE30&lt;&gt;"",","&amp;AE30,"")&amp;IF(AJ30&lt;&gt;"",","&amp;AJ30,"")&amp;IF(AO30&lt;&gt;"",","&amp;AO30,"")&amp;IF(AT30&lt;&gt;"",","&amp;AT30,"")&amp;"}"&amp;IF(U30="LIBSETS_DROP_MECHANIC_MONSTER_NAME",", dropMechanicNames={" &amp; IF(V30&lt;&gt;"","['en']='"&amp;V30&amp;"'","") &amp; IF(W30&lt;&gt;"",", ['de']='" &amp; W30&amp;"'","") &amp; "}",""),"")&amp;"},","")</f>
        <v>},</v>
      </c>
      <c r="BA30" s="6" t="str">
        <f aca="false">IF(F30&lt;&gt;"Not in the game (anymore)",IF(C30&lt;&gt;"",CONCATENATE(" --",C30," / ",B30,"   [",IF(Q30&lt;&gt;"",Q30,""),IF(Y30&lt;&gt;"",", "&amp;Y30,""),IF(AD30&lt;&gt;"",", "&amp;AD30,""),IF(AI30&lt;&gt;"",", "&amp;AI30,""),IF(AN30&lt;&gt;"",", "&amp;AN30,""),IF(AS30&lt;&gt;"",", "&amp;AS30,""),"]")),"")</f>
        <v> --Magnus' Gift / Magnus' Gabe   [Rivenspire, Greenshade, Shadowfen]</v>
      </c>
    </row>
    <row r="31" customFormat="false" ht="15" hidden="false" customHeight="false" outlineLevel="0" collapsed="false">
      <c r="A31" s="21" t="n">
        <v>49</v>
      </c>
      <c r="B31" s="0" t="s">
        <v>144</v>
      </c>
      <c r="C31" s="0" t="s">
        <v>145</v>
      </c>
      <c r="D31" s="2" t="n">
        <f aca="false">A31</f>
        <v>49</v>
      </c>
      <c r="G31" s="22" t="s">
        <v>60</v>
      </c>
      <c r="I31" s="0" t="s">
        <v>56</v>
      </c>
      <c r="J31" s="0" t="s">
        <v>56</v>
      </c>
      <c r="K31" s="0" t="n">
        <v>-1</v>
      </c>
      <c r="L31" s="0" t="n">
        <v>-1</v>
      </c>
      <c r="M31" s="0" t="n">
        <v>-1</v>
      </c>
      <c r="N31" s="0" t="n">
        <v>0</v>
      </c>
      <c r="O31" s="3" t="s">
        <v>103</v>
      </c>
      <c r="P31" s="2" t="n">
        <f aca="false">IF(AND(G31&lt;&gt;"LIBSETS_SETTYPE_BATTLEGROUND",G31&lt;&gt;"LIBSETS_SETTYPE_SPECIAL",G31&lt;&gt;"LIBSETS_SETTYPE_MYTHIC"), IF(Q31&lt;&gt;"",VLOOKUP(Q31,'ESO zone constants'!$D$2:$H$4950,5,0),""),"")</f>
        <v>41</v>
      </c>
      <c r="Q31" s="0" t="str">
        <f aca="false">IF(OR(K31="",K31&lt;=0,ISERROR(K31)),IF(AND(O31&lt;&gt;"",NOT(ISERROR(O31))),O31, ""),VLOOKUP(K31,'ESO wayshrine node constants'!$A$3:$D$10003,4,0))</f>
        <v>Stonefalls</v>
      </c>
      <c r="R31" s="0"/>
      <c r="S31" s="4" t="str">
        <f aca="false">IF(AND(R31&lt;&gt;"",NOT(ISERROR(R31))),R31,IF(P31&lt;&gt;"",IF(NOT(ISERROR(VLOOKUP(P31,'ESO Dungeon constants'!$D$3:$H$9999,5,0))),VLOOKUP(P31,'ESO Dungeon constants'!$D$3:$I$9999,6,0),VLOOKUP(P31,'ESO zone constants'!$H$2:$K$9984,4,0)),""))</f>
        <v>DLC_BASE_GAME</v>
      </c>
      <c r="T31" s="2" t="str">
        <f aca="false">IF(S31&lt;&gt;"",VLOOKUP(S31,'LibSets constants'!$B$4:$C$1000,2,0),"")</f>
        <v>Included in base game</v>
      </c>
      <c r="U31" s="5" t="s">
        <v>62</v>
      </c>
      <c r="V31" s="2" t="str">
        <f aca="false">IF(U31&lt;&gt;"",IF(U31&lt;&gt;"LIBSETS_DROP_MECHANIC_MONSTER_NAME",VLOOKUP(U31,'LibSets constants'!$I$4:$L$1000,3,0),""),"")</f>
        <v>Delve bosses have a chance to drop a waist or feet.</v>
      </c>
      <c r="W31" s="2" t="str">
        <f aca="false">IF(U31&lt;&gt;"",IF(U31&lt;&gt;"LIBSETS_DROP_MECHANIC_MONSTER_NAME",VLOOKUP(U31,'LibSets constants'!$I$4:$L$1000,4,0),""),"")</f>
        <v>Bosse in Gewölben haben die Chance, eine Taille oder Füße fallen zu lassen.</v>
      </c>
      <c r="X31" s="2" t="str">
        <f aca="false">IF(G31&lt;&gt;"LIBSETS_SETTYPE_BATTLEGROUND",IF(G31&lt;&gt;"LIBSETS_SETTYPE_SPECIAL",IF(Y31&lt;&gt;"",VLOOKUP(Y31,'ESO zone constants'!$D$2:$H$4950,5,0),""),""),"")</f>
        <v/>
      </c>
      <c r="Z31" s="5" t="s">
        <v>63</v>
      </c>
      <c r="AA31" s="2" t="str">
        <f aca="false">IF(Z31&lt;&gt;"",IF(Z31&lt;&gt;"LIBSETS_DROP_MECHANIC_MONSTER_NAME",VLOOKUP(Z31,'LibSets constants'!$I$4:$L$1000,3,0),""),"")</f>
        <v>Overland group bosses have a 100% chance to drop head, chest, legs, or weapon.</v>
      </c>
      <c r="AB31" s="2" t="str">
        <f aca="false">IF(Z31&lt;&gt;"",IF(Z31&lt;&gt;"LIBSETS_DROP_MECHANIC_MONSTER_NAME",VLOOKUP(Z31,'LibSets constants'!$I$4:$L$1000,4,0),""),"")</f>
        <v>Überland Gruppenbosse haben eine Chance von 100%, Kopf, Brust, Beine oder Waffen fallen zu lassen.</v>
      </c>
      <c r="AC31" s="2" t="str">
        <f aca="false">IF(G31&lt;&gt;"LIBSETS_SETTYPE_BATTLEGROUND",IF(G31&lt;&gt;"LIBSETS_SETTYPE_SPECIAL",IF(AD31&lt;&gt;"",VLOOKUP(AD31,'ESO zone constants'!$D$2:$H$4950,5,0),""),""),"")</f>
        <v/>
      </c>
      <c r="AE31" s="5" t="s">
        <v>64</v>
      </c>
      <c r="AF31" s="2" t="str">
        <f aca="false">IF(AE31&lt;&gt;"",IF(AE31&lt;&gt;"LIBSETS_DROP_MECHANIC_MONSTER_NAME",VLOOKUP(AE31,'LibSets constants'!$I$4:$L$1000,3,0),""),"")</f>
        <v>Public dungeon bosses have a chance to drop a shoulder, hand, or weapon.</v>
      </c>
      <c r="AG31" s="2" t="str">
        <f aca="false">IF(AE31&lt;&gt;"",IF(AE31&lt;&gt;"LIBSETS_DROP_MECHANIC_MONSTER_NAME",VLOOKUP(AE31,'LibSets constants'!$I$4:$L$1000,4,0),""),"")</f>
        <v>Öffentliche Dungeon-Bosse haben die Möglichkeit, eine Schulter, Handschuhe oder eine Waffe fallen zu lassen.</v>
      </c>
      <c r="AH31" s="2" t="str">
        <f aca="false">IF(G31&lt;&gt;"LIBSETS_SETTYPE_BATTLEGROUND",IF(G31&lt;&gt;"LIBSETS_SETTYPE_SPECIAL",IF(AI31&lt;&gt;"",VLOOKUP(AI31,'ESO zone constants'!$D$2:$H$4950,5,0),""),""),"")</f>
        <v/>
      </c>
      <c r="AJ31" s="5" t="s">
        <v>65</v>
      </c>
      <c r="AK31" s="2" t="str">
        <f aca="false">IF(AJ31&lt;&gt;"",IF(AJ31&lt;&gt;"LIBSETS_DROP_MECHANIC_MONSTER_NAME",VLOOKUP(AJ31,'LibSets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2" t="str">
        <f aca="false">IF(AJ31&lt;&gt;"",IF(AJ31&lt;&gt;"LIBSETS_DROP_MECHANIC_MONSTER_NAME",VLOOKUP(AJ31,'LibSets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2" t="str">
        <f aca="false">IF(G31&lt;&gt;"LIBSETS_SETTYPE_BATTLEGROUND",IF(G31&lt;&gt;"LIBSETS_SETTYPE_SPECIAL",IF(AN31&lt;&gt;"",VLOOKUP(AN31,'ESO zone constants'!$D$2:$H$4950,5,0),""),""),"")</f>
        <v/>
      </c>
      <c r="AO31" s="0"/>
      <c r="AP31" s="2" t="str">
        <f aca="false">IF(AO31&lt;&gt;"",IF(AO31&lt;&gt;"LIBSETS_DROP_MECHANIC_MONSTER_NAME",VLOOKUP(AO31,'LibSets constants'!$I$4:$L$1000,3,0),""),"")</f>
        <v/>
      </c>
      <c r="AQ31" s="2" t="str">
        <f aca="false">IF(AO31&lt;&gt;"",IF(AO31&lt;&gt;"LIBSETS_DROP_MECHANIC_MONSTER_NAME",VLOOKUP(AO31,'LibSets constants'!$I$4:$L$1000,4,0),""),"")</f>
        <v/>
      </c>
      <c r="AR31" s="2" t="str">
        <f aca="false">IF(G31&lt;&gt;"LIBSETS_SETTYPE_BATTLEGROUND",IF(G31&lt;&gt;"LIBSETS_SETTYPE_SPECIAL",IF(AS31&lt;&gt;"",VLOOKUP(AS31,'ESO zone constants'!$D$2:$H$4950,5,0),""),""),"")</f>
        <v/>
      </c>
      <c r="AT31" s="0"/>
      <c r="AU31" s="2" t="str">
        <f aca="false">IF(AT31&lt;&gt;"",IF(AT31&lt;&gt;"LIBSETS_DROP_MECHANIC_MONSTER_NAME",VLOOKUP(AT31,'LibSets constants'!$I$4:$L$1000,3,0),""),"")</f>
        <v/>
      </c>
      <c r="AV31" s="2" t="str">
        <f aca="false">IF(AT31&lt;&gt;"",IF(AT31&lt;&gt;"LIBSETS_DROP_MECHANIC_MONSTER_NAME",VLOOKUP(AT31,'LibSets constants'!$I$4:$L$1000,4,0),""),"")</f>
        <v/>
      </c>
      <c r="AW31" s="6" t="str">
        <f aca="false">IF(A31="???","--","")&amp;IF(F31&lt;&gt;"Not in the game (anymore)",IF(A31&lt;&gt;"",CONCATENATE("[",A31,"] = {wayshrines={")&amp;IF(K31&lt;&gt;"",CONCATENATE(K31,","),"")&amp;IF(L31&lt;&gt;"",CONCATENATE(L31,","),"")&amp;IF(M31&lt;&gt;"",CONCATENATE(M31,","),"")&amp;CONCATENATE("}")&amp;IF(VALUE(N31)&gt;0,CONCATENATE(", traitsNeeded=",N31),"")&amp;CONCATENATE(", dlcId=",IF(S31&lt;&gt;"",S31,"DLC_BASE_GAME")),""),"")</f>
        <v>[49] = {wayshrines={-1,-1,-1,}, dlcId=DLC_BASE_GAME</v>
      </c>
      <c r="AX31" s="6" t="str">
        <f aca="false">IF(F31&lt;&gt;"Not in the game (anymore)",IF(A31&lt;&gt;"",IF(P31&lt;&gt;"",CONCATENATE(", zoneIds={",P31),"")&amp;IF(X31&lt;&gt;"",CONCATENATE(",",X31),"")&amp;IF(AC31&lt;&gt;"",CONCATENATE(",",AC31),"")&amp;IF(AH31&lt;&gt;"",CONCATENATE(",",AH31),"")&amp;IF(AM31&lt;&gt;"",CONCATENATE(",",AM31),"")&amp;IF(AR31&lt;&gt;"",CONCATENATE(",",AR31),"")&amp;IF(P31&lt;&gt;"",CONCATENATE("}",""),"")&amp;IF(OR(I31="true",I31="false",I31&lt;&gt;""), CONCATENATE(", veteran=", I31), ""),""),"")</f>
        <v>, zoneIds={41}, veteran=false</v>
      </c>
      <c r="AY31" s="6" t="str">
        <f aca="false">IF(F31&lt;&gt;"Not in the game (anymore)",IF(A31&lt;&gt;"",", setType="&amp;G31,"")&amp;IF(J31="true",", multiTrialSet=true",""),"")</f>
        <v>, setType=LIBSETS_SETTYPE_OVERLAND</v>
      </c>
      <c r="AZ31" s="6" t="str">
        <f aca="false">IF(F31&lt;&gt;"Not in the game (anymore)",IF(U31&lt;&gt;"",", dropMechanic={"&amp;U31&amp;IF(Z31&lt;&gt;"",","&amp;Z31,"")&amp;IF(AE31&lt;&gt;"",","&amp;AE31,"")&amp;IF(AJ31&lt;&gt;"",","&amp;AJ31,"")&amp;IF(AO31&lt;&gt;"",","&amp;AO31,"")&amp;IF(AT31&lt;&gt;"",","&amp;AT31,"")&amp;"}"&amp;IF(U31="LIBSETS_DROP_MECHANIC_MONSTER_NAME",", dropMechanicNames={" &amp; IF(V31&lt;&gt;"","['en']='"&amp;V31&amp;"'","") &amp; IF(W31&lt;&gt;"",", ['de']='" &amp; W31&amp;"'","") &amp; "}",""),"")&amp;"},","")</f>
        <v>, dropMechanic={LIBSETS_DROP_MECHANIC_OVERLAND_BOSS_DELVE,LIBSETS_DROP_MECHANIC_OVERLAND_WORLDBOSS,LIBSETS_DROP_MECHANIC_OVERLAND_BOSS_PUBLIC_DUNGEON,LIBSETS_DROP_MECHANIC_OVERLAND_CHEST}},</v>
      </c>
      <c r="BA31" s="6" t="str">
        <f aca="false">IF(F31&lt;&gt;"Not in the game (anymore)",IF(C31&lt;&gt;"",CONCATENATE(" --",C31," / ",B31,"   [",IF(Q31&lt;&gt;"",Q31,""),IF(Y31&lt;&gt;"",", "&amp;Y31,""),IF(AD31&lt;&gt;"",", "&amp;AD31,""),IF(AI31&lt;&gt;"",", "&amp;AI31,""),IF(AN31&lt;&gt;"",", "&amp;AN31,""),IF(AS31&lt;&gt;"",", "&amp;AS31,""),"]")),"")</f>
        <v> --Shadow of the Red Mountain / Schatten des Roten Berges   [Stonefalls]</v>
      </c>
    </row>
    <row r="32" customFormat="false" ht="15" hidden="false" customHeight="false" outlineLevel="0" collapsed="false">
      <c r="A32" s="21" t="n">
        <v>50</v>
      </c>
      <c r="B32" s="0" t="s">
        <v>146</v>
      </c>
      <c r="C32" s="0" t="s">
        <v>147</v>
      </c>
      <c r="D32" s="2" t="n">
        <f aca="false">A32</f>
        <v>50</v>
      </c>
      <c r="G32" s="22" t="s">
        <v>81</v>
      </c>
      <c r="I32" s="0" t="s">
        <v>56</v>
      </c>
      <c r="J32" s="0" t="s">
        <v>56</v>
      </c>
      <c r="K32" s="0" t="n">
        <v>-1</v>
      </c>
      <c r="L32" s="0" t="n">
        <v>-1</v>
      </c>
      <c r="M32" s="0" t="n">
        <v>-1</v>
      </c>
      <c r="N32" s="0" t="n">
        <v>0</v>
      </c>
      <c r="O32" s="3" t="s">
        <v>82</v>
      </c>
      <c r="P32" s="2" t="n">
        <f aca="false">IF(AND(G32&lt;&gt;"LIBSETS_SETTYPE_BATTLEGROUND",G32&lt;&gt;"LIBSETS_SETTYPE_SPECIAL",G32&lt;&gt;"LIBSETS_SETTYPE_MYTHIC"), IF(Q32&lt;&gt;"",VLOOKUP(Q32,'ESO zone constants'!$D$2:$H$4950,5,0),""),"")</f>
        <v>181</v>
      </c>
      <c r="Q32" s="0" t="str">
        <f aca="false">IF(OR(K32="",K32&lt;=0,ISERROR(K32)),IF(AND(O32&lt;&gt;"",NOT(ISERROR(O32))),O32, ""),VLOOKUP(K32,'ESO wayshrine node constants'!$A$3:$D$10003,4,0))</f>
        <v>Cyrodiil</v>
      </c>
      <c r="R32" s="0"/>
      <c r="S32" s="4" t="str">
        <f aca="false">IF(AND(R32&lt;&gt;"",NOT(ISERROR(R32))),R32,IF(P32&lt;&gt;"",IF(NOT(ISERROR(VLOOKUP(P32,'ESO Dungeon constants'!$D$3:$H$9999,5,0))),VLOOKUP(P32,'ESO Dungeon constants'!$D$3:$I$9999,6,0),VLOOKUP(P32,'ESO zone constants'!$H$2:$K$9984,4,0)),""))</f>
        <v>DLC_BASE_GAME</v>
      </c>
      <c r="T32" s="2" t="str">
        <f aca="false">IF(S32&lt;&gt;"",VLOOKUP(S32,'LibSets constants'!$B$4:$C$1000,2,0),"")</f>
        <v>Included in base game</v>
      </c>
      <c r="U32" s="5" t="s">
        <v>83</v>
      </c>
      <c r="V32" s="2" t="str">
        <f aca="false">IF(U32&lt;&gt;"",IF(U32&lt;&gt;"LIBSETS_DROP_MECHANIC_MONSTER_NAME",VLOOKUP(U32,'LibSets constants'!$I$4:$L$1000,3,0),""),"")</f>
        <v>Rewards for the worthy (Cyrodiil/Battleground mail)</v>
      </c>
      <c r="W32" s="2" t="str">
        <f aca="false">IF(U32&lt;&gt;"",IF(U32&lt;&gt;"LIBSETS_DROP_MECHANIC_MONSTER_NAME",VLOOKUP(U32,'LibSets constants'!$I$4:$L$1000,4,0),""),"")</f>
        <v>Gerechter Lohn (Cyrodiil/Schlachtfeld Mail)</v>
      </c>
      <c r="X32" s="2" t="n">
        <f aca="false">IF(G32&lt;&gt;"LIBSETS_SETTYPE_BATTLEGROUND",IF(G32&lt;&gt;"LIBSETS_SETTYPE_SPECIAL",IF(Y32&lt;&gt;"",VLOOKUP(Y32,'ESO zone constants'!$D$2:$H$4950,5,0),""),""),"")</f>
        <v>181</v>
      </c>
      <c r="Y32" s="0" t="s">
        <v>82</v>
      </c>
      <c r="Z32" s="5" t="s">
        <v>148</v>
      </c>
      <c r="AA32" s="2" t="str">
        <f aca="false">IF(Z32&lt;&gt;"",IF(Z32&lt;&gt;"LIBSETS_DROP_MECHANIC_MONSTER_NAME",VLOOKUP(Z32,'LibSets constants'!$I$4:$L$1000,3,0),""),"")</f>
        <v>City Bruma (quartermaster)</v>
      </c>
      <c r="AB32" s="2" t="str">
        <f aca="false">IF(Z32&lt;&gt;"",IF(Z32&lt;&gt;"LIBSETS_DROP_MECHANIC_MONSTER_NAME",VLOOKUP(Z32,'LibSets constants'!$I$4:$L$1000,4,0),""),"")</f>
        <v>Stadt Bruma (Quartiermeister)</v>
      </c>
      <c r="AC32" s="2" t="str">
        <f aca="false">IF(G32&lt;&gt;"LIBSETS_SETTYPE_BATTLEGROUND",IF(G32&lt;&gt;"LIBSETS_SETTYPE_SPECIAL",IF(AD32&lt;&gt;"",VLOOKUP(AD32,'ESO zone constants'!$D$2:$H$4950,5,0),""),""),"")</f>
        <v/>
      </c>
      <c r="AE32" s="0"/>
      <c r="AF32" s="2" t="str">
        <f aca="false">IF(AE32&lt;&gt;"",IF(AE32&lt;&gt;"LIBSETS_DROP_MECHANIC_MONSTER_NAME",VLOOKUP(AE32,'LibSets constants'!$I$4:$L$1000,3,0),""),"")</f>
        <v/>
      </c>
      <c r="AG32" s="2" t="str">
        <f aca="false">IF(AE32&lt;&gt;"",IF(AE32&lt;&gt;"LIBSETS_DROP_MECHANIC_MONSTER_NAME",VLOOKUP(AE32,'LibSets constants'!$I$4:$L$1000,4,0),""),"")</f>
        <v/>
      </c>
      <c r="AH32" s="2" t="str">
        <f aca="false">IF(G32&lt;&gt;"LIBSETS_SETTYPE_BATTLEGROUND",IF(G32&lt;&gt;"LIBSETS_SETTYPE_SPECIAL",IF(AI32&lt;&gt;"",VLOOKUP(AI32,'ESO zone constants'!$D$2:$H$4950,5,0),""),""),"")</f>
        <v/>
      </c>
      <c r="AJ32" s="0"/>
      <c r="AK32" s="2" t="str">
        <f aca="false">IF(AJ32&lt;&gt;"",IF(AJ32&lt;&gt;"LIBSETS_DROP_MECHANIC_MONSTER_NAME",VLOOKUP(AJ32,'LibSets constants'!$I$4:$L$1000,3,0),""),"")</f>
        <v/>
      </c>
      <c r="AL32" s="2" t="str">
        <f aca="false">IF(AJ32&lt;&gt;"",IF(AJ32&lt;&gt;"LIBSETS_DROP_MECHANIC_MONSTER_NAME",VLOOKUP(AJ32,'LibSets constants'!$I$4:$L$1000,4,0),""),"")</f>
        <v/>
      </c>
      <c r="AM32" s="2" t="str">
        <f aca="false">IF(G32&lt;&gt;"LIBSETS_SETTYPE_BATTLEGROUND",IF(G32&lt;&gt;"LIBSETS_SETTYPE_SPECIAL",IF(AN32&lt;&gt;"",VLOOKUP(AN32,'ESO zone constants'!$D$2:$H$4950,5,0),""),""),"")</f>
        <v/>
      </c>
      <c r="AO32" s="0"/>
      <c r="AP32" s="2" t="str">
        <f aca="false">IF(AO32&lt;&gt;"",IF(AO32&lt;&gt;"LIBSETS_DROP_MECHANIC_MONSTER_NAME",VLOOKUP(AO32,'LibSets constants'!$I$4:$L$1000,3,0),""),"")</f>
        <v/>
      </c>
      <c r="AQ32" s="2" t="str">
        <f aca="false">IF(AO32&lt;&gt;"",IF(AO32&lt;&gt;"LIBSETS_DROP_MECHANIC_MONSTER_NAME",VLOOKUP(AO32,'LibSets constants'!$I$4:$L$1000,4,0),""),"")</f>
        <v/>
      </c>
      <c r="AR32" s="2" t="str">
        <f aca="false">IF(G32&lt;&gt;"LIBSETS_SETTYPE_BATTLEGROUND",IF(G32&lt;&gt;"LIBSETS_SETTYPE_SPECIAL",IF(AS32&lt;&gt;"",VLOOKUP(AS32,'ESO zone constants'!$D$2:$H$4950,5,0),""),""),"")</f>
        <v/>
      </c>
      <c r="AT32" s="0"/>
      <c r="AU32" s="2" t="str">
        <f aca="false">IF(AT32&lt;&gt;"",IF(AT32&lt;&gt;"LIBSETS_DROP_MECHANIC_MONSTER_NAME",VLOOKUP(AT32,'LibSets constants'!$I$4:$L$1000,3,0),""),"")</f>
        <v/>
      </c>
      <c r="AV32" s="2" t="str">
        <f aca="false">IF(AT32&lt;&gt;"",IF(AT32&lt;&gt;"LIBSETS_DROP_MECHANIC_MONSTER_NAME",VLOOKUP(AT32,'LibSets constants'!$I$4:$L$1000,4,0),""),"")</f>
        <v/>
      </c>
      <c r="AW32" s="6" t="str">
        <f aca="false">IF(A32="???","--","")&amp;IF(F32&lt;&gt;"Not in the game (anymore)",IF(A32&lt;&gt;"",CONCATENATE("[",A32,"] = {wayshrines={")&amp;IF(K32&lt;&gt;"",CONCATENATE(K32,","),"")&amp;IF(L32&lt;&gt;"",CONCATENATE(L32,","),"")&amp;IF(M32&lt;&gt;"",CONCATENATE(M32,","),"")&amp;CONCATENATE("}")&amp;IF(VALUE(N32)&gt;0,CONCATENATE(", traitsNeeded=",N32),"")&amp;CONCATENATE(", dlcId=",IF(S32&lt;&gt;"",S32,"DLC_BASE_GAME")),""),"")</f>
        <v>[50] = {wayshrines={-1,-1,-1,}, dlcId=DLC_BASE_GAME</v>
      </c>
      <c r="AX32" s="6" t="str">
        <f aca="false">IF(F32&lt;&gt;"Not in the game (anymore)",IF(A32&lt;&gt;"",IF(P32&lt;&gt;"",CONCATENATE(", zoneIds={",P32),"")&amp;IF(X32&lt;&gt;"",CONCATENATE(",",X32),"")&amp;IF(AC32&lt;&gt;"",CONCATENATE(",",AC32),"")&amp;IF(AH32&lt;&gt;"",CONCATENATE(",",AH32),"")&amp;IF(AM32&lt;&gt;"",CONCATENATE(",",AM32),"")&amp;IF(AR32&lt;&gt;"",CONCATENATE(",",AR32),"")&amp;IF(P32&lt;&gt;"",CONCATENATE("}",""),"")&amp;IF(OR(I32="true",I32="false",I32&lt;&gt;""), CONCATENATE(", veteran=", I32), ""),""),"")</f>
        <v>, zoneIds={181,181}, veteran=false</v>
      </c>
      <c r="AY32" s="6" t="str">
        <f aca="false">IF(F32&lt;&gt;"Not in the game (anymore)",IF(A32&lt;&gt;"",", setType="&amp;G32,"")&amp;IF(J32="true",", multiTrialSet=true",""),"")</f>
        <v>, setType=LIBSETS_SETTYPE_CYRODIIL</v>
      </c>
      <c r="AZ32" s="6" t="str">
        <f aca="false">IF(F32&lt;&gt;"Not in the game (anymore)",IF(U32&lt;&gt;"",", dropMechanic={"&amp;U32&amp;IF(Z32&lt;&gt;"",","&amp;Z32,"")&amp;IF(AE32&lt;&gt;"",","&amp;AE32,"")&amp;IF(AJ32&lt;&gt;"",","&amp;AJ32,"")&amp;IF(AO32&lt;&gt;"",","&amp;AO32,"")&amp;IF(AT32&lt;&gt;"",","&amp;AT32,"")&amp;"}"&amp;IF(U32="LIBSETS_DROP_MECHANIC_MONSTER_NAME",", dropMechanicNames={" &amp; IF(V32&lt;&gt;"","['en']='"&amp;V32&amp;"'","") &amp; IF(W32&lt;&gt;"",", ['de']='" &amp; W32&amp;"'","") &amp; "}",""),"")&amp;"},","")</f>
        <v>, dropMechanic={LIBSETS_DROP_MECHANIC_MAIL_PVP_REWARDS_FOR_THE_WORTHY,LIBSETS_DROP_MECHANIC_CITY_CYRODIIL_BRUMA}},</v>
      </c>
      <c r="BA32" s="6" t="str">
        <f aca="false">IF(F32&lt;&gt;"Not in the game (anymore)",IF(C32&lt;&gt;"",CONCATENATE(" --",C32," / ",B32,"   [",IF(Q32&lt;&gt;"",Q32,""),IF(Y32&lt;&gt;"",", "&amp;Y32,""),IF(AD32&lt;&gt;"",", "&amp;AD32,""),IF(AI32&lt;&gt;"",", "&amp;AI32,""),IF(AN32&lt;&gt;"",", "&amp;AN32,""),IF(AS32&lt;&gt;"",", "&amp;AS32,""),"]")),"")</f>
        <v> --The Morag Tong / Morag Tong   [Cyrodiil, Cyrodiil]</v>
      </c>
    </row>
    <row r="33" customFormat="false" ht="15" hidden="false" customHeight="false" outlineLevel="0" collapsed="false">
      <c r="A33" s="1" t="n">
        <v>51</v>
      </c>
      <c r="B33" s="0" t="s">
        <v>149</v>
      </c>
      <c r="C33" s="0" t="s">
        <v>150</v>
      </c>
      <c r="D33" s="2" t="n">
        <f aca="false">A33</f>
        <v>51</v>
      </c>
      <c r="G33" s="22" t="s">
        <v>122</v>
      </c>
      <c r="I33" s="0" t="s">
        <v>56</v>
      </c>
      <c r="J33" s="0" t="s">
        <v>56</v>
      </c>
      <c r="K33" s="0" t="n">
        <v>34</v>
      </c>
      <c r="L33" s="0" t="n">
        <v>156</v>
      </c>
      <c r="M33" s="0" t="n">
        <v>118</v>
      </c>
      <c r="N33" s="0" t="n">
        <v>6</v>
      </c>
      <c r="O33" s="3" t="s">
        <v>151</v>
      </c>
      <c r="P33" s="2" t="n">
        <f aca="false">IF(AND(G33&lt;&gt;"LIBSETS_SETTYPE_BATTLEGROUND",G33&lt;&gt;"LIBSETS_SETTYPE_SPECIAL",G33&lt;&gt;"LIBSETS_SETTYPE_MYTHIC"), IF(Q33&lt;&gt;"",VLOOKUP(Q33,'ESO zone constants'!$D$2:$H$4950,5,0),""),"")</f>
        <v>92</v>
      </c>
      <c r="Q33" s="0" t="str">
        <f aca="false">IF(OR(K33="",K33&lt;=0,ISERROR(K33)),IF(AND(O33&lt;&gt;"",NOT(ISERROR(O33))),O33, ""),VLOOKUP(K33,'ESO wayshrine node constants'!$A$3:$D$10003,4,0))</f>
        <v>Bangkorai</v>
      </c>
      <c r="R33" s="0"/>
      <c r="S33" s="4" t="str">
        <f aca="false">IF(AND(R33&lt;&gt;"",NOT(ISERROR(R33))),R33,IF(P33&lt;&gt;"",IF(NOT(ISERROR(VLOOKUP(P33,'ESO Dungeon constants'!$D$3:$H$9999,5,0))),VLOOKUP(P33,'ESO Dungeon constants'!$D$3:$I$9999,6,0),VLOOKUP(P33,'ESO zone constants'!$H$2:$K$9984,4,0)),""))</f>
        <v>DLC_BASE_GAME</v>
      </c>
      <c r="T33" s="2" t="str">
        <f aca="false">IF(S33&lt;&gt;"",VLOOKUP(S33,'LibSets constants'!$B$4:$C$1000,2,0),"")</f>
        <v>Included in base game</v>
      </c>
      <c r="U33" s="0"/>
      <c r="V33" s="23" t="str">
        <f aca="false">IF(U33&lt;&gt;"",IF(U33&lt;&gt;"LIBSETS_DROP_MECHANIC_MONSTER_NAME",VLOOKUP(U33,'LibSets constants'!$I$4:$L$1000,3,0),""),"")</f>
        <v/>
      </c>
      <c r="W33" s="2" t="str">
        <f aca="false">IF(U33&lt;&gt;"",IF(U33&lt;&gt;"LIBSETS_DROP_MECHANIC_MONSTER_NAME",VLOOKUP(U33,'LibSets constants'!$I$4:$L$1000,4,0),""),"")</f>
        <v/>
      </c>
      <c r="X33" s="2" t="n">
        <f aca="false">IF(G33&lt;&gt;"LIBSETS_SETTYPE_BATTLEGROUND",IF(G33&lt;&gt;"LIBSETS_SETTYPE_SPECIAL",IF(Y33&lt;&gt;"",VLOOKUP(Y33,'ESO zone constants'!$D$2:$H$4950,5,0),""),""),"")</f>
        <v>382</v>
      </c>
      <c r="Y33" s="0" t="str">
        <f aca="false">VLOOKUP(L33,'ESO wayshrine node constants'!$A$3:$D$10003,4,0)</f>
        <v>Reaper's March</v>
      </c>
      <c r="Z33" s="24"/>
      <c r="AA33" s="23" t="str">
        <f aca="false">IF(Z33&lt;&gt;"",IF(Z33&lt;&gt;"LIBSETS_DROP_MECHANIC_MONSTER_NAME",VLOOKUP(Z33,'LibSets constants'!$I$4:$L$1000,3,0),""),"")</f>
        <v/>
      </c>
      <c r="AB33" s="23" t="str">
        <f aca="false">IF(Z33&lt;&gt;"",IF(Z33&lt;&gt;"LIBSETS_DROP_MECHANIC_MONSTER_NAME",VLOOKUP(Z33,'LibSets constants'!$I$4:$L$1000,4,0),""),"")</f>
        <v/>
      </c>
      <c r="AC33" s="2" t="n">
        <f aca="false">IF(G33&lt;&gt;"LIBSETS_SETTYPE_BATTLEGROUND",IF(G33&lt;&gt;"LIBSETS_SETTYPE_SPECIAL",IF(AD33&lt;&gt;"",VLOOKUP(AD33,'ESO zone constants'!$D$2:$H$4950,5,0),""),""),"")</f>
        <v>103</v>
      </c>
      <c r="AD33" s="0" t="str">
        <f aca="false">VLOOKUP(M33,'ESO wayshrine node constants'!$A$3:$D$10003,4,0)</f>
        <v>The Rift</v>
      </c>
      <c r="AE33" s="24"/>
      <c r="AF33" s="23" t="str">
        <f aca="false">IF(AE33&lt;&gt;"",IF(AE33&lt;&gt;"LIBSETS_DROP_MECHANIC_MONSTER_NAME",VLOOKUP(AE33,'LibSets constants'!$I$4:$L$1000,3,0),""),"")</f>
        <v/>
      </c>
      <c r="AG33" s="23" t="str">
        <f aca="false">IF(AE33&lt;&gt;"",IF(AE33&lt;&gt;"LIBSETS_DROP_MECHANIC_MONSTER_NAME",VLOOKUP(AE33,'LibSets constants'!$I$4:$L$1000,4,0),""),"")</f>
        <v/>
      </c>
      <c r="AH33" s="2" t="str">
        <f aca="false">IF(G33&lt;&gt;"LIBSETS_SETTYPE_BATTLEGROUND",IF(G33&lt;&gt;"LIBSETS_SETTYPE_SPECIAL",IF(AI33&lt;&gt;"",VLOOKUP(AI33,'ESO zone constants'!$D$2:$H$4950,5,0),""),""),"")</f>
        <v/>
      </c>
      <c r="AJ33" s="24"/>
      <c r="AK33" s="23" t="str">
        <f aca="false">IF(AJ33&lt;&gt;"",IF(AJ33&lt;&gt;"LIBSETS_DROP_MECHANIC_MONSTER_NAME",VLOOKUP(AJ33,'LibSets constants'!$I$4:$L$1000,3,0),""),"")</f>
        <v/>
      </c>
      <c r="AL33" s="23" t="str">
        <f aca="false">IF(AJ33&lt;&gt;"",IF(AJ33&lt;&gt;"LIBSETS_DROP_MECHANIC_MONSTER_NAME",VLOOKUP(AJ33,'LibSets constants'!$I$4:$L$1000,4,0),""),"")</f>
        <v/>
      </c>
      <c r="AM33" s="2" t="str">
        <f aca="false">IF(G33&lt;&gt;"LIBSETS_SETTYPE_BATTLEGROUND",IF(G33&lt;&gt;"LIBSETS_SETTYPE_SPECIAL",IF(AN33&lt;&gt;"",VLOOKUP(AN33,'ESO zone constants'!$D$2:$H$4950,5,0),""),""),"")</f>
        <v/>
      </c>
      <c r="AO33" s="24"/>
      <c r="AP33" s="23" t="str">
        <f aca="false">IF(AO33&lt;&gt;"",IF(AO33&lt;&gt;"LIBSETS_DROP_MECHANIC_MONSTER_NAME",VLOOKUP(AO33,'LibSets constants'!$I$4:$L$1000,3,0),""),"")</f>
        <v/>
      </c>
      <c r="AQ33" s="23" t="str">
        <f aca="false">IF(AO33&lt;&gt;"",IF(AO33&lt;&gt;"LIBSETS_DROP_MECHANIC_MONSTER_NAME",VLOOKUP(AO33,'LibSets constants'!$I$4:$L$1000,4,0),""),"")</f>
        <v/>
      </c>
      <c r="AR33" s="2" t="str">
        <f aca="false">IF(G33&lt;&gt;"LIBSETS_SETTYPE_BATTLEGROUND",IF(G33&lt;&gt;"LIBSETS_SETTYPE_SPECIAL",IF(AS33&lt;&gt;"",VLOOKUP(AS33,'ESO zone constants'!$D$2:$H$4950,5,0),""),""),"")</f>
        <v/>
      </c>
      <c r="AT33" s="24"/>
      <c r="AU33" s="23" t="str">
        <f aca="false">IF(AT33&lt;&gt;"",IF(AT33&lt;&gt;"LIBSETS_DROP_MECHANIC_MONSTER_NAME",VLOOKUP(AT33,'LibSets constants'!$I$4:$L$1000,3,0),""),"")</f>
        <v/>
      </c>
      <c r="AV33" s="23" t="str">
        <f aca="false">IF(AT33&lt;&gt;"",IF(AT33&lt;&gt;"LIBSETS_DROP_MECHANIC_MONSTER_NAME",VLOOKUP(AT33,'LibSets constants'!$I$4:$L$1000,4,0),""),"")</f>
        <v/>
      </c>
      <c r="AW33" s="6" t="str">
        <f aca="false">IF(A33="???","--","")&amp;IF(F33&lt;&gt;"Not in the game (anymore)",IF(A33&lt;&gt;"",CONCATENATE("[",A33,"] = {wayshrines={")&amp;IF(K33&lt;&gt;"",CONCATENATE(K33,","),"")&amp;IF(L33&lt;&gt;"",CONCATENATE(L33,","),"")&amp;IF(M33&lt;&gt;"",CONCATENATE(M33,","),"")&amp;CONCATENATE("}")&amp;IF(VALUE(N33)&gt;0,CONCATENATE(", traitsNeeded=",N33),"")&amp;CONCATENATE(", dlcId=",IF(S33&lt;&gt;"",S33,"DLC_BASE_GAME")),""),"")</f>
        <v>[51] = {wayshrines={34,156,118,}, traitsNeeded=6, dlcId=DLC_BASE_GAME</v>
      </c>
      <c r="AX33" s="6" t="str">
        <f aca="false">IF(F33&lt;&gt;"Not in the game (anymore)",IF(A33&lt;&gt;"",IF(P33&lt;&gt;"",CONCATENATE(", zoneIds={",P33),"")&amp;IF(X33&lt;&gt;"",CONCATENATE(",",X33),"")&amp;IF(AC33&lt;&gt;"",CONCATENATE(",",AC33),"")&amp;IF(AH33&lt;&gt;"",CONCATENATE(",",AH33),"")&amp;IF(AM33&lt;&gt;"",CONCATENATE(",",AM33),"")&amp;IF(AR33&lt;&gt;"",CONCATENATE(",",AR33),"")&amp;IF(P33&lt;&gt;"",CONCATENATE("}",""),"")&amp;IF(OR(I33="true",I33="false",I33&lt;&gt;""), CONCATENATE(", veteran=", I33), ""),""),"")</f>
        <v>, zoneIds={92,382,103}, veteran=false</v>
      </c>
      <c r="AY33" s="6" t="str">
        <f aca="false">IF(F33&lt;&gt;"Not in the game (anymore)",IF(A33&lt;&gt;"",", setType="&amp;G33,"")&amp;IF(J33="true",", multiTrialSet=true",""),"")</f>
        <v>, setType=LIBSETS_SETTYPE_CRAFTED</v>
      </c>
      <c r="AZ33" s="6" t="str">
        <f aca="false">IF(F33&lt;&gt;"Not in the game (anymore)",IF(U33&lt;&gt;"",", dropMechanic={"&amp;U33&amp;IF(Z33&lt;&gt;"",","&amp;Z33,"")&amp;IF(AE33&lt;&gt;"",","&amp;AE33,"")&amp;IF(AJ33&lt;&gt;"",","&amp;AJ33,"")&amp;IF(AO33&lt;&gt;"",","&amp;AO33,"")&amp;IF(AT33&lt;&gt;"",","&amp;AT33,"")&amp;"}"&amp;IF(U33="LIBSETS_DROP_MECHANIC_MONSTER_NAME",", dropMechanicNames={" &amp; IF(V33&lt;&gt;"","['en']='"&amp;V33&amp;"'","") &amp; IF(W33&lt;&gt;"",", ['de']='" &amp; W33&amp;"'","") &amp; "}",""),"")&amp;"},","")</f>
        <v>},</v>
      </c>
      <c r="BA33" s="6" t="str">
        <f aca="false">IF(F33&lt;&gt;"Not in the game (anymore)",IF(C33&lt;&gt;"",CONCATENATE(" --",C33," / ",B33,"   [",IF(Q33&lt;&gt;"",Q33,""),IF(Y33&lt;&gt;"",", "&amp;Y33,""),IF(AD33&lt;&gt;"",", "&amp;AD33,""),IF(AI33&lt;&gt;"",", "&amp;AI33,""),IF(AN33&lt;&gt;"",", "&amp;AN33,""),IF(AS33&lt;&gt;"",", "&amp;AS33,""),"]")),"")</f>
        <v> --Night Mother's Gaze / Blick der Mutter der Nacht   [Bangkorai, Reaper's March, The Rift]</v>
      </c>
    </row>
    <row r="34" customFormat="false" ht="15" hidden="false" customHeight="false" outlineLevel="0" collapsed="false">
      <c r="A34" s="21" t="n">
        <v>52</v>
      </c>
      <c r="B34" s="0" t="s">
        <v>152</v>
      </c>
      <c r="C34" s="0" t="s">
        <v>153</v>
      </c>
      <c r="D34" s="2" t="n">
        <f aca="false">A34</f>
        <v>52</v>
      </c>
      <c r="G34" s="22" t="s">
        <v>81</v>
      </c>
      <c r="I34" s="0" t="s">
        <v>56</v>
      </c>
      <c r="J34" s="0" t="s">
        <v>56</v>
      </c>
      <c r="K34" s="0" t="n">
        <v>-1</v>
      </c>
      <c r="L34" s="0" t="n">
        <v>-1</v>
      </c>
      <c r="M34" s="0" t="n">
        <v>-1</v>
      </c>
      <c r="N34" s="0" t="n">
        <v>0</v>
      </c>
      <c r="O34" s="3" t="s">
        <v>82</v>
      </c>
      <c r="P34" s="2" t="n">
        <f aca="false">IF(AND(G34&lt;&gt;"LIBSETS_SETTYPE_BATTLEGROUND",G34&lt;&gt;"LIBSETS_SETTYPE_SPECIAL",G34&lt;&gt;"LIBSETS_SETTYPE_MYTHIC"), IF(Q34&lt;&gt;"",VLOOKUP(Q34,'ESO zone constants'!$D$2:$H$4950,5,0),""),"")</f>
        <v>181</v>
      </c>
      <c r="Q34" s="0" t="str">
        <f aca="false">IF(OR(K34="",K34&lt;=0,ISERROR(K34)),IF(AND(O34&lt;&gt;"",NOT(ISERROR(O34))),O34, ""),VLOOKUP(K34,'ESO wayshrine node constants'!$A$3:$D$10003,4,0))</f>
        <v>Cyrodiil</v>
      </c>
      <c r="R34" s="0"/>
      <c r="S34" s="4" t="str">
        <f aca="false">IF(AND(R34&lt;&gt;"",NOT(ISERROR(R34))),R34,IF(P34&lt;&gt;"",IF(NOT(ISERROR(VLOOKUP(P34,'ESO Dungeon constants'!$D$3:$H$9999,5,0))),VLOOKUP(P34,'ESO Dungeon constants'!$D$3:$I$9999,6,0),VLOOKUP(P34,'ESO zone constants'!$H$2:$K$9984,4,0)),""))</f>
        <v>DLC_BASE_GAME</v>
      </c>
      <c r="T34" s="2" t="str">
        <f aca="false">IF(S34&lt;&gt;"",VLOOKUP(S34,'LibSets constants'!$B$4:$C$1000,2,0),"")</f>
        <v>Included in base game</v>
      </c>
      <c r="U34" s="5" t="s">
        <v>83</v>
      </c>
      <c r="V34" s="2" t="str">
        <f aca="false">IF(U34&lt;&gt;"",IF(U34&lt;&gt;"LIBSETS_DROP_MECHANIC_MONSTER_NAME",VLOOKUP(U34,'LibSets constants'!$I$4:$L$1000,3,0),""),"")</f>
        <v>Rewards for the worthy (Cyrodiil/Battleground mail)</v>
      </c>
      <c r="W34" s="2" t="str">
        <f aca="false">IF(U34&lt;&gt;"",IF(U34&lt;&gt;"LIBSETS_DROP_MECHANIC_MONSTER_NAME",VLOOKUP(U34,'LibSets constants'!$I$4:$L$1000,4,0),""),"")</f>
        <v>Gerechter Lohn (Cyrodiil/Schlachtfeld Mail)</v>
      </c>
      <c r="X34" s="2" t="n">
        <f aca="false">IF(G34&lt;&gt;"LIBSETS_SETTYPE_BATTLEGROUND",IF(G34&lt;&gt;"LIBSETS_SETTYPE_SPECIAL",IF(Y34&lt;&gt;"",VLOOKUP(Y34,'ESO zone constants'!$D$2:$H$4950,5,0),""),""),"")</f>
        <v>181</v>
      </c>
      <c r="Y34" s="0" t="s">
        <v>82</v>
      </c>
      <c r="Z34" s="5" t="s">
        <v>127</v>
      </c>
      <c r="AA34" s="2" t="str">
        <f aca="false">IF(Z34&lt;&gt;"",IF(Z34&lt;&gt;"LIBSETS_DROP_MECHANIC_MONSTER_NAME",VLOOKUP(Z34,'LibSets constants'!$I$4:$L$1000,3,0),""),"")</f>
        <v>City Vlastarus (quartermaster)</v>
      </c>
      <c r="AB34" s="2" t="str">
        <f aca="false">IF(Z34&lt;&gt;"",IF(Z34&lt;&gt;"LIBSETS_DROP_MECHANIC_MONSTER_NAME",VLOOKUP(Z34,'LibSets constants'!$I$4:$L$1000,4,0),""),"")</f>
        <v>Stadt Vlastarus (Quartiermeister)</v>
      </c>
      <c r="AC34" s="2" t="str">
        <f aca="false">IF(G34&lt;&gt;"LIBSETS_SETTYPE_BATTLEGROUND",IF(G34&lt;&gt;"LIBSETS_SETTYPE_SPECIAL",IF(AD34&lt;&gt;"",VLOOKUP(AD34,'ESO zone constants'!$D$2:$H$4950,5,0),""),""),"")</f>
        <v/>
      </c>
      <c r="AE34" s="0"/>
      <c r="AF34" s="2" t="str">
        <f aca="false">IF(AE34&lt;&gt;"",IF(AE34&lt;&gt;"LIBSETS_DROP_MECHANIC_MONSTER_NAME",VLOOKUP(AE34,'LibSets constants'!$I$4:$L$1000,3,0),""),"")</f>
        <v/>
      </c>
      <c r="AG34" s="2" t="str">
        <f aca="false">IF(AE34&lt;&gt;"",IF(AE34&lt;&gt;"LIBSETS_DROP_MECHANIC_MONSTER_NAME",VLOOKUP(AE34,'LibSets constants'!$I$4:$L$1000,4,0),""),"")</f>
        <v/>
      </c>
      <c r="AH34" s="2" t="str">
        <f aca="false">IF(G34&lt;&gt;"LIBSETS_SETTYPE_BATTLEGROUND",IF(G34&lt;&gt;"LIBSETS_SETTYPE_SPECIAL",IF(AI34&lt;&gt;"",VLOOKUP(AI34,'ESO zone constants'!$D$2:$H$4950,5,0),""),""),"")</f>
        <v/>
      </c>
      <c r="AJ34" s="0"/>
      <c r="AK34" s="2" t="str">
        <f aca="false">IF(AJ34&lt;&gt;"",IF(AJ34&lt;&gt;"LIBSETS_DROP_MECHANIC_MONSTER_NAME",VLOOKUP(AJ34,'LibSets constants'!$I$4:$L$1000,3,0),""),"")</f>
        <v/>
      </c>
      <c r="AL34" s="2" t="str">
        <f aca="false">IF(AJ34&lt;&gt;"",IF(AJ34&lt;&gt;"LIBSETS_DROP_MECHANIC_MONSTER_NAME",VLOOKUP(AJ34,'LibSets constants'!$I$4:$L$1000,4,0),""),"")</f>
        <v/>
      </c>
      <c r="AM34" s="2" t="str">
        <f aca="false">IF(G34&lt;&gt;"LIBSETS_SETTYPE_BATTLEGROUND",IF(G34&lt;&gt;"LIBSETS_SETTYPE_SPECIAL",IF(AN34&lt;&gt;"",VLOOKUP(AN34,'ESO zone constants'!$D$2:$H$4950,5,0),""),""),"")</f>
        <v/>
      </c>
      <c r="AO34" s="0"/>
      <c r="AP34" s="2" t="str">
        <f aca="false">IF(AO34&lt;&gt;"",IF(AO34&lt;&gt;"LIBSETS_DROP_MECHANIC_MONSTER_NAME",VLOOKUP(AO34,'LibSets constants'!$I$4:$L$1000,3,0),""),"")</f>
        <v/>
      </c>
      <c r="AQ34" s="2" t="str">
        <f aca="false">IF(AO34&lt;&gt;"",IF(AO34&lt;&gt;"LIBSETS_DROP_MECHANIC_MONSTER_NAME",VLOOKUP(AO34,'LibSets constants'!$I$4:$L$1000,4,0),""),"")</f>
        <v/>
      </c>
      <c r="AR34" s="2" t="str">
        <f aca="false">IF(G34&lt;&gt;"LIBSETS_SETTYPE_BATTLEGROUND",IF(G34&lt;&gt;"LIBSETS_SETTYPE_SPECIAL",IF(AS34&lt;&gt;"",VLOOKUP(AS34,'ESO zone constants'!$D$2:$H$4950,5,0),""),""),"")</f>
        <v/>
      </c>
      <c r="AT34" s="0"/>
      <c r="AU34" s="2" t="str">
        <f aca="false">IF(AT34&lt;&gt;"",IF(AT34&lt;&gt;"LIBSETS_DROP_MECHANIC_MONSTER_NAME",VLOOKUP(AT34,'LibSets constants'!$I$4:$L$1000,3,0),""),"")</f>
        <v/>
      </c>
      <c r="AV34" s="2" t="str">
        <f aca="false">IF(AT34&lt;&gt;"",IF(AT34&lt;&gt;"LIBSETS_DROP_MECHANIC_MONSTER_NAME",VLOOKUP(AT34,'LibSets constants'!$I$4:$L$1000,4,0),""),"")</f>
        <v/>
      </c>
      <c r="AW34" s="6" t="str">
        <f aca="false">IF(A34="???","--","")&amp;IF(F34&lt;&gt;"Not in the game (anymore)",IF(A34&lt;&gt;"",CONCATENATE("[",A34,"] = {wayshrines={")&amp;IF(K34&lt;&gt;"",CONCATENATE(K34,","),"")&amp;IF(L34&lt;&gt;"",CONCATENATE(L34,","),"")&amp;IF(M34&lt;&gt;"",CONCATENATE(M34,","),"")&amp;CONCATENATE("}")&amp;IF(VALUE(N34)&gt;0,CONCATENATE(", traitsNeeded=",N34),"")&amp;CONCATENATE(", dlcId=",IF(S34&lt;&gt;"",S34,"DLC_BASE_GAME")),""),"")</f>
        <v>[52] = {wayshrines={-1,-1,-1,}, dlcId=DLC_BASE_GAME</v>
      </c>
      <c r="AX34" s="6" t="str">
        <f aca="false">IF(F34&lt;&gt;"Not in the game (anymore)",IF(A34&lt;&gt;"",IF(P34&lt;&gt;"",CONCATENATE(", zoneIds={",P34),"")&amp;IF(X34&lt;&gt;"",CONCATENATE(",",X34),"")&amp;IF(AC34&lt;&gt;"",CONCATENATE(",",AC34),"")&amp;IF(AH34&lt;&gt;"",CONCATENATE(",",AH34),"")&amp;IF(AM34&lt;&gt;"",CONCATENATE(",",AM34),"")&amp;IF(AR34&lt;&gt;"",CONCATENATE(",",AR34),"")&amp;IF(P34&lt;&gt;"",CONCATENATE("}",""),"")&amp;IF(OR(I34="true",I34="false",I34&lt;&gt;""), CONCATENATE(", veteran=", I34), ""),""),"")</f>
        <v>, zoneIds={181,181}, veteran=false</v>
      </c>
      <c r="AY34" s="6" t="str">
        <f aca="false">IF(F34&lt;&gt;"Not in the game (anymore)",IF(A34&lt;&gt;"",", setType="&amp;G34,"")&amp;IF(J34="true",", multiTrialSet=true",""),"")</f>
        <v>, setType=LIBSETS_SETTYPE_CYRODIIL</v>
      </c>
      <c r="AZ34" s="6" t="str">
        <f aca="false">IF(F34&lt;&gt;"Not in the game (anymore)",IF(U34&lt;&gt;"",", dropMechanic={"&amp;U34&amp;IF(Z34&lt;&gt;"",","&amp;Z34,"")&amp;IF(AE34&lt;&gt;"",","&amp;AE34,"")&amp;IF(AJ34&lt;&gt;"",","&amp;AJ34,"")&amp;IF(AO34&lt;&gt;"",","&amp;AO34,"")&amp;IF(AT34&lt;&gt;"",","&amp;AT34,"")&amp;"}"&amp;IF(U34="LIBSETS_DROP_MECHANIC_MONSTER_NAME",", dropMechanicNames={" &amp; IF(V34&lt;&gt;"","['en']='"&amp;V34&amp;"'","") &amp; IF(W34&lt;&gt;"",", ['de']='" &amp; W34&amp;"'","") &amp; "}",""),"")&amp;"},","")</f>
        <v>, dropMechanic={LIBSETS_DROP_MECHANIC_MAIL_PVP_REWARDS_FOR_THE_WORTHY,LIBSETS_DROP_MECHANIC_CITY_CYRODIIL_VLASTARUS}},</v>
      </c>
      <c r="BA34" s="6" t="str">
        <f aca="false">IF(F34&lt;&gt;"Not in the game (anymore)",IF(C34&lt;&gt;"",CONCATENATE(" --",C34," / ",B34,"   [",IF(Q34&lt;&gt;"",Q34,""),IF(Y34&lt;&gt;"",", "&amp;Y34,""),IF(AD34&lt;&gt;"",", "&amp;AD34,""),IF(AI34&lt;&gt;"",", "&amp;AI34,""),IF(AN34&lt;&gt;"",", "&amp;AN34,""),IF(AS34&lt;&gt;"",", "&amp;AS34,""),"]")),"")</f>
        <v> --Beckoning Steel / Klingender Stahl   [Cyrodiil, Cyrodiil]</v>
      </c>
    </row>
    <row r="35" customFormat="false" ht="15" hidden="false" customHeight="false" outlineLevel="0" collapsed="false">
      <c r="A35" s="21" t="n">
        <v>53</v>
      </c>
      <c r="B35" s="0" t="s">
        <v>154</v>
      </c>
      <c r="C35" s="0" t="s">
        <v>155</v>
      </c>
      <c r="D35" s="2" t="n">
        <f aca="false">A35</f>
        <v>53</v>
      </c>
      <c r="G35" s="22" t="s">
        <v>55</v>
      </c>
      <c r="I35" s="0" t="s">
        <v>56</v>
      </c>
      <c r="J35" s="0" t="s">
        <v>56</v>
      </c>
      <c r="K35" s="0" t="n">
        <v>-1</v>
      </c>
      <c r="L35" s="0" t="n">
        <v>-1</v>
      </c>
      <c r="M35" s="0" t="n">
        <v>-1</v>
      </c>
      <c r="N35" s="0" t="n">
        <v>0</v>
      </c>
      <c r="O35" s="3" t="s">
        <v>156</v>
      </c>
      <c r="P35" s="2" t="n">
        <f aca="false">IF(AND(G35&lt;&gt;"LIBSETS_SETTYPE_BATTLEGROUND",G35&lt;&gt;"LIBSETS_SETTYPE_SPECIAL",G35&lt;&gt;"LIBSETS_SETTYPE_MYTHIC"), IF(Q35&lt;&gt;"",VLOOKUP(Q35,'ESO zone constants'!$D$2:$H$4950,5,0),""),"")</f>
        <v>449</v>
      </c>
      <c r="Q35" s="0" t="str">
        <f aca="false">IF(OR(K35="",K35&lt;=0,ISERROR(K35)),IF(AND(O35&lt;&gt;"",NOT(ISERROR(O35))),O35, ""),VLOOKUP(K35,'ESO wayshrine node constants'!$A$3:$D$10003,4,0))</f>
        <v>Direfrost Keep</v>
      </c>
      <c r="R35" s="0"/>
      <c r="S35" s="4" t="str">
        <f aca="false">IF(AND(R35&lt;&gt;"",NOT(ISERROR(R35))),R35,IF(P35&lt;&gt;"",IF(NOT(ISERROR(VLOOKUP(P35,'ESO Dungeon constants'!$D$3:$H$9999,5,0))),VLOOKUP(P35,'ESO Dungeon constants'!$D$3:$I$9999,6,0),VLOOKUP(P35,'ESO zone constants'!$H$2:$K$9984,4,0)),""))</f>
        <v>DLC_BASE_GAME</v>
      </c>
      <c r="T35" s="2" t="str">
        <f aca="false">IF(S35&lt;&gt;"",VLOOKUP(S35,'LibSets constants'!$B$4:$C$1000,2,0),"")</f>
        <v>Included in base game</v>
      </c>
      <c r="U35" s="0"/>
      <c r="V35" s="2" t="str">
        <f aca="false">IF(U35&lt;&gt;"",IF(U35&lt;&gt;"LIBSETS_DROP_MECHANIC_MONSTER_NAME",VLOOKUP(U35,'LibSets constants'!$I$4:$L$1000,3,0),""),"")</f>
        <v/>
      </c>
      <c r="W35" s="2" t="str">
        <f aca="false">IF(U35&lt;&gt;"",IF(U35&lt;&gt;"LIBSETS_DROP_MECHANIC_MONSTER_NAME",VLOOKUP(U35,'LibSets constants'!$I$4:$L$1000,4,0),""),"")</f>
        <v/>
      </c>
      <c r="X35" s="2" t="str">
        <f aca="false">IF(G35&lt;&gt;"LIBSETS_SETTYPE_BATTLEGROUND",IF(G35&lt;&gt;"LIBSETS_SETTYPE_SPECIAL",IF(Y35&lt;&gt;"",VLOOKUP(Y35,'ESO zone constants'!$D$2:$H$4950,5,0),""),""),"")</f>
        <v/>
      </c>
      <c r="Z35" s="0"/>
      <c r="AA35" s="2" t="str">
        <f aca="false">IF(Z35&lt;&gt;"",IF(Z35&lt;&gt;"LIBSETS_DROP_MECHANIC_MONSTER_NAME",VLOOKUP(Z35,'LibSets constants'!$I$4:$L$1000,3,0),""),"")</f>
        <v/>
      </c>
      <c r="AB35" s="2" t="str">
        <f aca="false">IF(Z35&lt;&gt;"",IF(Z35&lt;&gt;"LIBSETS_DROP_MECHANIC_MONSTER_NAME",VLOOKUP(Z35,'LibSets constants'!$I$4:$L$1000,4,0),""),"")</f>
        <v/>
      </c>
      <c r="AC35" s="2" t="str">
        <f aca="false">IF(G35&lt;&gt;"LIBSETS_SETTYPE_BATTLEGROUND",IF(G35&lt;&gt;"LIBSETS_SETTYPE_SPECIAL",IF(AD35&lt;&gt;"",VLOOKUP(AD35,'ESO zone constants'!$D$2:$H$4950,5,0),""),""),"")</f>
        <v/>
      </c>
      <c r="AE35" s="0"/>
      <c r="AF35" s="2" t="str">
        <f aca="false">IF(AE35&lt;&gt;"",IF(AE35&lt;&gt;"LIBSETS_DROP_MECHANIC_MONSTER_NAME",VLOOKUP(AE35,'LibSets constants'!$I$4:$L$1000,3,0),""),"")</f>
        <v/>
      </c>
      <c r="AG35" s="2" t="str">
        <f aca="false">IF(AE35&lt;&gt;"",IF(AE35&lt;&gt;"LIBSETS_DROP_MECHANIC_MONSTER_NAME",VLOOKUP(AE35,'LibSets constants'!$I$4:$L$1000,4,0),""),"")</f>
        <v/>
      </c>
      <c r="AH35" s="2" t="str">
        <f aca="false">IF(G35&lt;&gt;"LIBSETS_SETTYPE_BATTLEGROUND",IF(G35&lt;&gt;"LIBSETS_SETTYPE_SPECIAL",IF(AI35&lt;&gt;"",VLOOKUP(AI35,'ESO zone constants'!$D$2:$H$4950,5,0),""),""),"")</f>
        <v/>
      </c>
      <c r="AJ35" s="0"/>
      <c r="AK35" s="2" t="str">
        <f aca="false">IF(AJ35&lt;&gt;"",IF(AJ35&lt;&gt;"LIBSETS_DROP_MECHANIC_MONSTER_NAME",VLOOKUP(AJ35,'LibSets constants'!$I$4:$L$1000,3,0),""),"")</f>
        <v/>
      </c>
      <c r="AL35" s="2" t="str">
        <f aca="false">IF(AJ35&lt;&gt;"",IF(AJ35&lt;&gt;"LIBSETS_DROP_MECHANIC_MONSTER_NAME",VLOOKUP(AJ35,'LibSets constants'!$I$4:$L$1000,4,0),""),"")</f>
        <v/>
      </c>
      <c r="AM35" s="2" t="str">
        <f aca="false">IF(G35&lt;&gt;"LIBSETS_SETTYPE_BATTLEGROUND",IF(G35&lt;&gt;"LIBSETS_SETTYPE_SPECIAL",IF(AN35&lt;&gt;"",VLOOKUP(AN35,'ESO zone constants'!$D$2:$H$4950,5,0),""),""),"")</f>
        <v/>
      </c>
      <c r="AO35" s="0"/>
      <c r="AP35" s="2" t="str">
        <f aca="false">IF(AO35&lt;&gt;"",IF(AO35&lt;&gt;"LIBSETS_DROP_MECHANIC_MONSTER_NAME",VLOOKUP(AO35,'LibSets constants'!$I$4:$L$1000,3,0),""),"")</f>
        <v/>
      </c>
      <c r="AQ35" s="2" t="str">
        <f aca="false">IF(AO35&lt;&gt;"",IF(AO35&lt;&gt;"LIBSETS_DROP_MECHANIC_MONSTER_NAME",VLOOKUP(AO35,'LibSets constants'!$I$4:$L$1000,4,0),""),"")</f>
        <v/>
      </c>
      <c r="AR35" s="2" t="str">
        <f aca="false">IF(G35&lt;&gt;"LIBSETS_SETTYPE_BATTLEGROUND",IF(G35&lt;&gt;"LIBSETS_SETTYPE_SPECIAL",IF(AS35&lt;&gt;"",VLOOKUP(AS35,'ESO zone constants'!$D$2:$H$4950,5,0),""),""),"")</f>
        <v/>
      </c>
      <c r="AT35" s="0"/>
      <c r="AU35" s="2" t="str">
        <f aca="false">IF(AT35&lt;&gt;"",IF(AT35&lt;&gt;"LIBSETS_DROP_MECHANIC_MONSTER_NAME",VLOOKUP(AT35,'LibSets constants'!$I$4:$L$1000,3,0),""),"")</f>
        <v/>
      </c>
      <c r="AV35" s="2" t="str">
        <f aca="false">IF(AT35&lt;&gt;"",IF(AT35&lt;&gt;"LIBSETS_DROP_MECHANIC_MONSTER_NAME",VLOOKUP(AT35,'LibSets constants'!$I$4:$L$1000,4,0),""),"")</f>
        <v/>
      </c>
      <c r="AW35" s="6" t="str">
        <f aca="false">IF(A35="???","--","")&amp;IF(F35&lt;&gt;"Not in the game (anymore)",IF(A35&lt;&gt;"",CONCATENATE("[",A35,"] = {wayshrines={")&amp;IF(K35&lt;&gt;"",CONCATENATE(K35,","),"")&amp;IF(L35&lt;&gt;"",CONCATENATE(L35,","),"")&amp;IF(M35&lt;&gt;"",CONCATENATE(M35,","),"")&amp;CONCATENATE("}")&amp;IF(VALUE(N35)&gt;0,CONCATENATE(", traitsNeeded=",N35),"")&amp;CONCATENATE(", dlcId=",IF(S35&lt;&gt;"",S35,"DLC_BASE_GAME")),""),"")</f>
        <v>[53] = {wayshrines={-1,-1,-1,}, dlcId=DLC_BASE_GAME</v>
      </c>
      <c r="AX35" s="6" t="str">
        <f aca="false">IF(F35&lt;&gt;"Not in the game (anymore)",IF(A35&lt;&gt;"",IF(P35&lt;&gt;"",CONCATENATE(", zoneIds={",P35),"")&amp;IF(X35&lt;&gt;"",CONCATENATE(",",X35),"")&amp;IF(AC35&lt;&gt;"",CONCATENATE(",",AC35),"")&amp;IF(AH35&lt;&gt;"",CONCATENATE(",",AH35),"")&amp;IF(AM35&lt;&gt;"",CONCATENATE(",",AM35),"")&amp;IF(AR35&lt;&gt;"",CONCATENATE(",",AR35),"")&amp;IF(P35&lt;&gt;"",CONCATENATE("}",""),"")&amp;IF(OR(I35="true",I35="false",I35&lt;&gt;""), CONCATENATE(", veteran=", I35), ""),""),"")</f>
        <v>, zoneIds={449}, veteran=false</v>
      </c>
      <c r="AY35" s="6" t="str">
        <f aca="false">IF(F35&lt;&gt;"Not in the game (anymore)",IF(A35&lt;&gt;"",", setType="&amp;G35,"")&amp;IF(J35="true",", multiTrialSet=true",""),"")</f>
        <v>, setType=LIBSETS_SETTYPE_DUNGEON</v>
      </c>
      <c r="AZ35" s="6" t="str">
        <f aca="false">IF(F35&lt;&gt;"Not in the game (anymore)",IF(U35&lt;&gt;"",", dropMechanic={"&amp;U35&amp;IF(Z35&lt;&gt;"",","&amp;Z35,"")&amp;IF(AE35&lt;&gt;"",","&amp;AE35,"")&amp;IF(AJ35&lt;&gt;"",","&amp;AJ35,"")&amp;IF(AO35&lt;&gt;"",","&amp;AO35,"")&amp;IF(AT35&lt;&gt;"",","&amp;AT35,"")&amp;"}"&amp;IF(U35="LIBSETS_DROP_MECHANIC_MONSTER_NAME",", dropMechanicNames={" &amp; IF(V35&lt;&gt;"","['en']='"&amp;V35&amp;"'","") &amp; IF(W35&lt;&gt;"",", ['de']='" &amp; W35&amp;"'","") &amp; "}",""),"")&amp;"},","")</f>
        <v>},</v>
      </c>
      <c r="BA35" s="6" t="str">
        <f aca="false">IF(F35&lt;&gt;"Not in the game (anymore)",IF(C35&lt;&gt;"",CONCATENATE(" --",C35," / ",B35,"   [",IF(Q35&lt;&gt;"",Q35,""),IF(Y35&lt;&gt;"",", "&amp;Y35,""),IF(AD35&lt;&gt;"",", "&amp;AD35,""),IF(AI35&lt;&gt;"",", "&amp;AI35,""),IF(AN35&lt;&gt;"",", "&amp;AN35,""),IF(AS35&lt;&gt;"",", "&amp;AS35,""),"]")),"")</f>
        <v> --The Ice Furnace / Eisschmiede   [Direfrost Keep]</v>
      </c>
    </row>
    <row r="36" customFormat="false" ht="15" hidden="false" customHeight="false" outlineLevel="0" collapsed="false">
      <c r="A36" s="1" t="n">
        <v>54</v>
      </c>
      <c r="B36" s="0" t="s">
        <v>157</v>
      </c>
      <c r="C36" s="0" t="s">
        <v>158</v>
      </c>
      <c r="D36" s="2" t="n">
        <f aca="false">A36</f>
        <v>54</v>
      </c>
      <c r="G36" s="22" t="s">
        <v>122</v>
      </c>
      <c r="I36" s="0" t="s">
        <v>56</v>
      </c>
      <c r="J36" s="0" t="s">
        <v>56</v>
      </c>
      <c r="K36" s="0" t="n">
        <v>7</v>
      </c>
      <c r="L36" s="0" t="n">
        <v>175</v>
      </c>
      <c r="M36" s="0" t="n">
        <v>77</v>
      </c>
      <c r="N36" s="0" t="n">
        <v>2</v>
      </c>
      <c r="O36" s="3" t="s">
        <v>108</v>
      </c>
      <c r="P36" s="2" t="n">
        <f aca="false">IF(AND(G36&lt;&gt;"LIBSETS_SETTYPE_BATTLEGROUND",G36&lt;&gt;"LIBSETS_SETTYPE_SPECIAL",G36&lt;&gt;"LIBSETS_SETTYPE_MYTHIC"), IF(Q36&lt;&gt;"",VLOOKUP(Q36,'ESO zone constants'!$D$2:$H$4950,5,0),""),"")</f>
        <v>3</v>
      </c>
      <c r="Q36" s="0" t="str">
        <f aca="false">IF(OR(K36="",K36&lt;=0,ISERROR(K36)),IF(AND(O36&lt;&gt;"",NOT(ISERROR(O36))),O36, ""),VLOOKUP(K36,'ESO wayshrine node constants'!$A$3:$D$10003,4,0))</f>
        <v>Glenumbra</v>
      </c>
      <c r="R36" s="0"/>
      <c r="S36" s="4" t="str">
        <f aca="false">IF(AND(R36&lt;&gt;"",NOT(ISERROR(R36))),R36,IF(P36&lt;&gt;"",IF(NOT(ISERROR(VLOOKUP(P36,'ESO Dungeon constants'!$D$3:$H$9999,5,0))),VLOOKUP(P36,'ESO Dungeon constants'!$D$3:$I$9999,6,0),VLOOKUP(P36,'ESO zone constants'!$H$2:$K$9984,4,0)),""))</f>
        <v>DLC_BASE_GAME</v>
      </c>
      <c r="T36" s="2" t="str">
        <f aca="false">IF(S36&lt;&gt;"",VLOOKUP(S36,'LibSets constants'!$B$4:$C$1000,2,0),"")</f>
        <v>Included in base game</v>
      </c>
      <c r="U36" s="0"/>
      <c r="V36" s="2" t="str">
        <f aca="false">IF(U36&lt;&gt;"",IF(U36&lt;&gt;"LIBSETS_DROP_MECHANIC_MONSTER_NAME",VLOOKUP(U36,'LibSets constants'!$I$4:$L$1000,3,0),""),"")</f>
        <v/>
      </c>
      <c r="W36" s="2" t="str">
        <f aca="false">IF(U36&lt;&gt;"",IF(U36&lt;&gt;"LIBSETS_DROP_MECHANIC_MONSTER_NAME",VLOOKUP(U36,'LibSets constants'!$I$4:$L$1000,4,0),""),"")</f>
        <v/>
      </c>
      <c r="X36" s="2" t="n">
        <f aca="false">IF(G36&lt;&gt;"LIBSETS_SETTYPE_BATTLEGROUND",IF(G36&lt;&gt;"LIBSETS_SETTYPE_SPECIAL",IF(Y36&lt;&gt;"",VLOOKUP(Y36,'ESO zone constants'!$D$2:$H$4950,5,0),""),""),"")</f>
        <v>381</v>
      </c>
      <c r="Y36" s="0" t="str">
        <f aca="false">VLOOKUP(L36,'ESO wayshrine node constants'!$A$3:$D$10003,4,0)</f>
        <v>Auridon</v>
      </c>
      <c r="Z36" s="0"/>
      <c r="AA36" s="2" t="str">
        <f aca="false">IF(Z36&lt;&gt;"",IF(Z36&lt;&gt;"LIBSETS_DROP_MECHANIC_MONSTER_NAME",VLOOKUP(Z36,'LibSets constants'!$I$4:$L$1000,3,0),""),"")</f>
        <v/>
      </c>
      <c r="AB36" s="2" t="str">
        <f aca="false">IF(Z36&lt;&gt;"",IF(Z36&lt;&gt;"LIBSETS_DROP_MECHANIC_MONSTER_NAME",VLOOKUP(Z36,'LibSets constants'!$I$4:$L$1000,4,0),""),"")</f>
        <v/>
      </c>
      <c r="AC36" s="2" t="n">
        <f aca="false">IF(G36&lt;&gt;"LIBSETS_SETTYPE_BATTLEGROUND",IF(G36&lt;&gt;"LIBSETS_SETTYPE_SPECIAL",IF(AD36&lt;&gt;"",VLOOKUP(AD36,'ESO zone constants'!$D$2:$H$4950,5,0),""),""),"")</f>
        <v>41</v>
      </c>
      <c r="AD36" s="0" t="str">
        <f aca="false">VLOOKUP(M36,'ESO wayshrine node constants'!$A$3:$D$10003,4,0)</f>
        <v>Stonefalls</v>
      </c>
      <c r="AE36" s="0"/>
      <c r="AF36" s="2" t="str">
        <f aca="false">IF(AE36&lt;&gt;"",IF(AE36&lt;&gt;"LIBSETS_DROP_MECHANIC_MONSTER_NAME",VLOOKUP(AE36,'LibSets constants'!$I$4:$L$1000,3,0),""),"")</f>
        <v/>
      </c>
      <c r="AG36" s="2" t="str">
        <f aca="false">IF(AE36&lt;&gt;"",IF(AE36&lt;&gt;"LIBSETS_DROP_MECHANIC_MONSTER_NAME",VLOOKUP(AE36,'LibSets constants'!$I$4:$L$1000,4,0),""),"")</f>
        <v/>
      </c>
      <c r="AH36" s="2" t="str">
        <f aca="false">IF(G36&lt;&gt;"LIBSETS_SETTYPE_BATTLEGROUND",IF(G36&lt;&gt;"LIBSETS_SETTYPE_SPECIAL",IF(AI36&lt;&gt;"",VLOOKUP(AI36,'ESO zone constants'!$D$2:$H$4950,5,0),""),""),"")</f>
        <v/>
      </c>
      <c r="AJ36" s="0"/>
      <c r="AK36" s="2" t="str">
        <f aca="false">IF(AJ36&lt;&gt;"",IF(AJ36&lt;&gt;"LIBSETS_DROP_MECHANIC_MONSTER_NAME",VLOOKUP(AJ36,'LibSets constants'!$I$4:$L$1000,3,0),""),"")</f>
        <v/>
      </c>
      <c r="AL36" s="2" t="str">
        <f aca="false">IF(AJ36&lt;&gt;"",IF(AJ36&lt;&gt;"LIBSETS_DROP_MECHANIC_MONSTER_NAME",VLOOKUP(AJ36,'LibSets constants'!$I$4:$L$1000,4,0),""),"")</f>
        <v/>
      </c>
      <c r="AM36" s="2" t="str">
        <f aca="false">IF(G36&lt;&gt;"LIBSETS_SETTYPE_BATTLEGROUND",IF(G36&lt;&gt;"LIBSETS_SETTYPE_SPECIAL",IF(AN36&lt;&gt;"",VLOOKUP(AN36,'ESO zone constants'!$D$2:$H$4950,5,0),""),""),"")</f>
        <v/>
      </c>
      <c r="AO36" s="0"/>
      <c r="AP36" s="2" t="str">
        <f aca="false">IF(AO36&lt;&gt;"",IF(AO36&lt;&gt;"LIBSETS_DROP_MECHANIC_MONSTER_NAME",VLOOKUP(AO36,'LibSets constants'!$I$4:$L$1000,3,0),""),"")</f>
        <v/>
      </c>
      <c r="AQ36" s="2" t="str">
        <f aca="false">IF(AO36&lt;&gt;"",IF(AO36&lt;&gt;"LIBSETS_DROP_MECHANIC_MONSTER_NAME",VLOOKUP(AO36,'LibSets constants'!$I$4:$L$1000,4,0),""),"")</f>
        <v/>
      </c>
      <c r="AR36" s="2" t="str">
        <f aca="false">IF(G36&lt;&gt;"LIBSETS_SETTYPE_BATTLEGROUND",IF(G36&lt;&gt;"LIBSETS_SETTYPE_SPECIAL",IF(AS36&lt;&gt;"",VLOOKUP(AS36,'ESO zone constants'!$D$2:$H$4950,5,0),""),""),"")</f>
        <v/>
      </c>
      <c r="AT36" s="0"/>
      <c r="AU36" s="2" t="str">
        <f aca="false">IF(AT36&lt;&gt;"",IF(AT36&lt;&gt;"LIBSETS_DROP_MECHANIC_MONSTER_NAME",VLOOKUP(AT36,'LibSets constants'!$I$4:$L$1000,3,0),""),"")</f>
        <v/>
      </c>
      <c r="AV36" s="2" t="str">
        <f aca="false">IF(AT36&lt;&gt;"",IF(AT36&lt;&gt;"LIBSETS_DROP_MECHANIC_MONSTER_NAME",VLOOKUP(AT36,'LibSets constants'!$I$4:$L$1000,4,0),""),"")</f>
        <v/>
      </c>
      <c r="AW36" s="6" t="str">
        <f aca="false">IF(A36="???","--","")&amp;IF(F36&lt;&gt;"Not in the game (anymore)",IF(A36&lt;&gt;"",CONCATENATE("[",A36,"] = {wayshrines={")&amp;IF(K36&lt;&gt;"",CONCATENATE(K36,","),"")&amp;IF(L36&lt;&gt;"",CONCATENATE(L36,","),"")&amp;IF(M36&lt;&gt;"",CONCATENATE(M36,","),"")&amp;CONCATENATE("}")&amp;IF(VALUE(N36)&gt;0,CONCATENATE(", traitsNeeded=",N36),"")&amp;CONCATENATE(", dlcId=",IF(S36&lt;&gt;"",S36,"DLC_BASE_GAME")),""),"")</f>
        <v>[54] = {wayshrines={7,175,77,}, traitsNeeded=2, dlcId=DLC_BASE_GAME</v>
      </c>
      <c r="AX36" s="6" t="str">
        <f aca="false">IF(F36&lt;&gt;"Not in the game (anymore)",IF(A36&lt;&gt;"",IF(P36&lt;&gt;"",CONCATENATE(", zoneIds={",P36),"")&amp;IF(X36&lt;&gt;"",CONCATENATE(",",X36),"")&amp;IF(AC36&lt;&gt;"",CONCATENATE(",",AC36),"")&amp;IF(AH36&lt;&gt;"",CONCATENATE(",",AH36),"")&amp;IF(AM36&lt;&gt;"",CONCATENATE(",",AM36),"")&amp;IF(AR36&lt;&gt;"",CONCATENATE(",",AR36),"")&amp;IF(P36&lt;&gt;"",CONCATENATE("}",""),"")&amp;IF(OR(I36="true",I36="false",I36&lt;&gt;""), CONCATENATE(", veteran=", I36), ""),""),"")</f>
        <v>, zoneIds={3,381,41}, veteran=false</v>
      </c>
      <c r="AY36" s="6" t="str">
        <f aca="false">IF(F36&lt;&gt;"Not in the game (anymore)",IF(A36&lt;&gt;"",", setType="&amp;G36,"")&amp;IF(J36="true",", multiTrialSet=true",""),"")</f>
        <v>, setType=LIBSETS_SETTYPE_CRAFTED</v>
      </c>
      <c r="AZ36" s="6" t="str">
        <f aca="false">IF(F36&lt;&gt;"Not in the game (anymore)",IF(U36&lt;&gt;"",", dropMechanic={"&amp;U36&amp;IF(Z36&lt;&gt;"",","&amp;Z36,"")&amp;IF(AE36&lt;&gt;"",","&amp;AE36,"")&amp;IF(AJ36&lt;&gt;"",","&amp;AJ36,"")&amp;IF(AO36&lt;&gt;"",","&amp;AO36,"")&amp;IF(AT36&lt;&gt;"",","&amp;AT36,"")&amp;"}"&amp;IF(U36="LIBSETS_DROP_MECHANIC_MONSTER_NAME",", dropMechanicNames={" &amp; IF(V36&lt;&gt;"","['en']='"&amp;V36&amp;"'","") &amp; IF(W36&lt;&gt;"",", ['de']='" &amp; W36&amp;"'","") &amp; "}",""),"")&amp;"},","")</f>
        <v>},</v>
      </c>
      <c r="BA36" s="6" t="str">
        <f aca="false">IF(F36&lt;&gt;"Not in the game (anymore)",IF(C36&lt;&gt;"",CONCATENATE(" --",C36," / ",B36,"   [",IF(Q36&lt;&gt;"",Q36,""),IF(Y36&lt;&gt;"",", "&amp;Y36,""),IF(AD36&lt;&gt;"",", "&amp;AD36,""),IF(AI36&lt;&gt;"",", "&amp;AI36,""),IF(AN36&lt;&gt;"",", "&amp;AN36,""),IF(AS36&lt;&gt;"",", "&amp;AS36,""),"]")),"")</f>
        <v> --Ashen Grip / Aschengriff   [Glenumbra, Auridon, Stonefalls]</v>
      </c>
    </row>
    <row r="37" customFormat="false" ht="15" hidden="false" customHeight="false" outlineLevel="0" collapsed="false">
      <c r="A37" s="21" t="n">
        <v>55</v>
      </c>
      <c r="B37" s="0" t="s">
        <v>159</v>
      </c>
      <c r="C37" s="0" t="s">
        <v>160</v>
      </c>
      <c r="D37" s="2" t="n">
        <f aca="false">A37</f>
        <v>55</v>
      </c>
      <c r="E37" s="26"/>
      <c r="G37" s="22" t="s">
        <v>55</v>
      </c>
      <c r="I37" s="0" t="s">
        <v>56</v>
      </c>
      <c r="J37" s="0" t="s">
        <v>56</v>
      </c>
      <c r="K37" s="0" t="n">
        <v>-1</v>
      </c>
      <c r="L37" s="0" t="n">
        <v>-1</v>
      </c>
      <c r="M37" s="0" t="n">
        <v>-1</v>
      </c>
      <c r="N37" s="0" t="n">
        <v>0</v>
      </c>
      <c r="O37" s="3" t="s">
        <v>115</v>
      </c>
      <c r="P37" s="2" t="n">
        <f aca="false">IF(AND(G37&lt;&gt;"LIBSETS_SETTYPE_BATTLEGROUND",G37&lt;&gt;"LIBSETS_SETTYPE_SPECIAL",G37&lt;&gt;"LIBSETS_SETTYPE_MYTHIC"), IF(Q37&lt;&gt;"",VLOOKUP(Q37,'ESO zone constants'!$D$2:$H$4950,5,0),""),"")</f>
        <v>144</v>
      </c>
      <c r="Q37" s="0" t="str">
        <f aca="false">IF(OR(K37="",K37&lt;=0,ISERROR(K37)),IF(AND(O37&lt;&gt;"",NOT(ISERROR(O37))),O37, ""),VLOOKUP(K37,'ESO wayshrine node constants'!$A$3:$D$10003,4,0))</f>
        <v>Spindleclutch I</v>
      </c>
      <c r="R37" s="0"/>
      <c r="S37" s="4" t="str">
        <f aca="false">IF(AND(R37&lt;&gt;"",NOT(ISERROR(R37))),R37,IF(P37&lt;&gt;"",IF(NOT(ISERROR(VLOOKUP(P37,'ESO Dungeon constants'!$D$3:$H$9999,5,0))),VLOOKUP(P37,'ESO Dungeon constants'!$D$3:$I$9999,6,0),VLOOKUP(P37,'ESO zone constants'!$H$2:$K$9984,4,0)),""))</f>
        <v>DLC_BASE_GAME</v>
      </c>
      <c r="T37" s="2" t="str">
        <f aca="false">IF(S37&lt;&gt;"",VLOOKUP(S37,'LibSets constants'!$B$4:$C$1000,2,0),"")</f>
        <v>Included in base game</v>
      </c>
      <c r="U37" s="0"/>
      <c r="V37" s="2" t="str">
        <f aca="false">IF(U37&lt;&gt;"",IF(U37&lt;&gt;"LIBSETS_DROP_MECHANIC_MONSTER_NAME",VLOOKUP(U37,'LibSets constants'!$I$4:$L$1000,3,0),""),"")</f>
        <v/>
      </c>
      <c r="W37" s="2" t="str">
        <f aca="false">IF(U37&lt;&gt;"",IF(U37&lt;&gt;"LIBSETS_DROP_MECHANIC_MONSTER_NAME",VLOOKUP(U37,'LibSets constants'!$I$4:$L$1000,4,0),""),"")</f>
        <v/>
      </c>
      <c r="X37" s="2" t="n">
        <f aca="false">IF(G37&lt;&gt;"LIBSETS_SETTYPE_BATTLEGROUND",IF(G37&lt;&gt;"LIBSETS_SETTYPE_SPECIAL",IF(Y37&lt;&gt;"",VLOOKUP(Y37,'ESO zone constants'!$D$2:$H$4950,5,0),""),""),"")</f>
        <v>936</v>
      </c>
      <c r="Y37" s="0" t="s">
        <v>116</v>
      </c>
      <c r="Z37" s="0"/>
      <c r="AA37" s="2" t="str">
        <f aca="false">IF(Z37&lt;&gt;"",IF(Z37&lt;&gt;"LIBSETS_DROP_MECHANIC_MONSTER_NAME",VLOOKUP(Z37,'LibSets constants'!$I$4:$L$1000,3,0),""),"")</f>
        <v/>
      </c>
      <c r="AB37" s="2" t="str">
        <f aca="false">IF(Z37&lt;&gt;"",IF(Z37&lt;&gt;"LIBSETS_DROP_MECHANIC_MONSTER_NAME",VLOOKUP(Z37,'LibSets constants'!$I$4:$L$1000,4,0),""),"")</f>
        <v/>
      </c>
      <c r="AC37" s="2" t="str">
        <f aca="false">IF(G37&lt;&gt;"LIBSETS_SETTYPE_BATTLEGROUND",IF(G37&lt;&gt;"LIBSETS_SETTYPE_SPECIAL",IF(AD37&lt;&gt;"",VLOOKUP(AD37,'ESO zone constants'!$D$2:$H$4950,5,0),""),""),"")</f>
        <v/>
      </c>
      <c r="AE37" s="0"/>
      <c r="AF37" s="2" t="str">
        <f aca="false">IF(AE37&lt;&gt;"",IF(AE37&lt;&gt;"LIBSETS_DROP_MECHANIC_MONSTER_NAME",VLOOKUP(AE37,'LibSets constants'!$I$4:$L$1000,3,0),""),"")</f>
        <v/>
      </c>
      <c r="AG37" s="2" t="str">
        <f aca="false">IF(AE37&lt;&gt;"",IF(AE37&lt;&gt;"LIBSETS_DROP_MECHANIC_MONSTER_NAME",VLOOKUP(AE37,'LibSets constants'!$I$4:$L$1000,4,0),""),"")</f>
        <v/>
      </c>
      <c r="AH37" s="2" t="str">
        <f aca="false">IF(G37&lt;&gt;"LIBSETS_SETTYPE_BATTLEGROUND",IF(G37&lt;&gt;"LIBSETS_SETTYPE_SPECIAL",IF(AI37&lt;&gt;"",VLOOKUP(AI37,'ESO zone constants'!$D$2:$H$4950,5,0),""),""),"")</f>
        <v/>
      </c>
      <c r="AJ37" s="0"/>
      <c r="AK37" s="2" t="str">
        <f aca="false">IF(AJ37&lt;&gt;"",IF(AJ37&lt;&gt;"LIBSETS_DROP_MECHANIC_MONSTER_NAME",VLOOKUP(AJ37,'LibSets constants'!$I$4:$L$1000,3,0),""),"")</f>
        <v/>
      </c>
      <c r="AL37" s="2" t="str">
        <f aca="false">IF(AJ37&lt;&gt;"",IF(AJ37&lt;&gt;"LIBSETS_DROP_MECHANIC_MONSTER_NAME",VLOOKUP(AJ37,'LibSets constants'!$I$4:$L$1000,4,0),""),"")</f>
        <v/>
      </c>
      <c r="AM37" s="2" t="str">
        <f aca="false">IF(G37&lt;&gt;"LIBSETS_SETTYPE_BATTLEGROUND",IF(G37&lt;&gt;"LIBSETS_SETTYPE_SPECIAL",IF(AN37&lt;&gt;"",VLOOKUP(AN37,'ESO zone constants'!$D$2:$H$4950,5,0),""),""),"")</f>
        <v/>
      </c>
      <c r="AO37" s="0"/>
      <c r="AP37" s="2" t="str">
        <f aca="false">IF(AO37&lt;&gt;"",IF(AO37&lt;&gt;"LIBSETS_DROP_MECHANIC_MONSTER_NAME",VLOOKUP(AO37,'LibSets constants'!$I$4:$L$1000,3,0),""),"")</f>
        <v/>
      </c>
      <c r="AQ37" s="2" t="str">
        <f aca="false">IF(AO37&lt;&gt;"",IF(AO37&lt;&gt;"LIBSETS_DROP_MECHANIC_MONSTER_NAME",VLOOKUP(AO37,'LibSets constants'!$I$4:$L$1000,4,0),""),"")</f>
        <v/>
      </c>
      <c r="AR37" s="2" t="str">
        <f aca="false">IF(G37&lt;&gt;"LIBSETS_SETTYPE_BATTLEGROUND",IF(G37&lt;&gt;"LIBSETS_SETTYPE_SPECIAL",IF(AS37&lt;&gt;"",VLOOKUP(AS37,'ESO zone constants'!$D$2:$H$4950,5,0),""),""),"")</f>
        <v/>
      </c>
      <c r="AT37" s="0"/>
      <c r="AU37" s="2" t="str">
        <f aca="false">IF(AT37&lt;&gt;"",IF(AT37&lt;&gt;"LIBSETS_DROP_MECHANIC_MONSTER_NAME",VLOOKUP(AT37,'LibSets constants'!$I$4:$L$1000,3,0),""),"")</f>
        <v/>
      </c>
      <c r="AV37" s="2" t="str">
        <f aca="false">IF(AT37&lt;&gt;"",IF(AT37&lt;&gt;"LIBSETS_DROP_MECHANIC_MONSTER_NAME",VLOOKUP(AT37,'LibSets constants'!$I$4:$L$1000,4,0),""),"")</f>
        <v/>
      </c>
      <c r="AW37" s="6" t="str">
        <f aca="false">IF(A37="???","--","")&amp;IF(F37&lt;&gt;"Not in the game (anymore)",IF(A37&lt;&gt;"",CONCATENATE("[",A37,"] = {wayshrines={")&amp;IF(K37&lt;&gt;"",CONCATENATE(K37,","),"")&amp;IF(L37&lt;&gt;"",CONCATENATE(L37,","),"")&amp;IF(M37&lt;&gt;"",CONCATENATE(M37,","),"")&amp;CONCATENATE("}")&amp;IF(VALUE(N37)&gt;0,CONCATENATE(", traitsNeeded=",N37),"")&amp;CONCATENATE(", dlcId=",IF(S37&lt;&gt;"",S37,"DLC_BASE_GAME")),""),"")</f>
        <v>[55] = {wayshrines={-1,-1,-1,}, dlcId=DLC_BASE_GAME</v>
      </c>
      <c r="AX37" s="6" t="str">
        <f aca="false">IF(F37&lt;&gt;"Not in the game (anymore)",IF(A37&lt;&gt;"",IF(P37&lt;&gt;"",CONCATENATE(", zoneIds={",P37),"")&amp;IF(X37&lt;&gt;"",CONCATENATE(",",X37),"")&amp;IF(AC37&lt;&gt;"",CONCATENATE(",",AC37),"")&amp;IF(AH37&lt;&gt;"",CONCATENATE(",",AH37),"")&amp;IF(AM37&lt;&gt;"",CONCATENATE(",",AM37),"")&amp;IF(AR37&lt;&gt;"",CONCATENATE(",",AR37),"")&amp;IF(P37&lt;&gt;"",CONCATENATE("}",""),"")&amp;IF(OR(I37="true",I37="false",I37&lt;&gt;""), CONCATENATE(", veteran=", I37), ""),""),"")</f>
        <v>, zoneIds={144,936}, veteran=false</v>
      </c>
      <c r="AY37" s="6" t="str">
        <f aca="false">IF(F37&lt;&gt;"Not in the game (anymore)",IF(A37&lt;&gt;"",", setType="&amp;G37,"")&amp;IF(J37="true",", multiTrialSet=true",""),"")</f>
        <v>, setType=LIBSETS_SETTYPE_DUNGEON</v>
      </c>
      <c r="AZ37" s="6" t="str">
        <f aca="false">IF(F37&lt;&gt;"Not in the game (anymore)",IF(U37&lt;&gt;"",", dropMechanic={"&amp;U37&amp;IF(Z37&lt;&gt;"",","&amp;Z37,"")&amp;IF(AE37&lt;&gt;"",","&amp;AE37,"")&amp;IF(AJ37&lt;&gt;"",","&amp;AJ37,"")&amp;IF(AO37&lt;&gt;"",","&amp;AO37,"")&amp;IF(AT37&lt;&gt;"",","&amp;AT37,"")&amp;"}"&amp;IF(U37="LIBSETS_DROP_MECHANIC_MONSTER_NAME",", dropMechanicNames={" &amp; IF(V37&lt;&gt;"","['en']='"&amp;V37&amp;"'","") &amp; IF(W37&lt;&gt;"",", ['de']='" &amp; W37&amp;"'","") &amp; "}",""),"")&amp;"},","")</f>
        <v>},</v>
      </c>
      <c r="BA37" s="6" t="str">
        <f aca="false">IF(F37&lt;&gt;"Not in the game (anymore)",IF(C37&lt;&gt;"",CONCATENATE(" --",C37," / ",B37,"   [",IF(Q37&lt;&gt;"",Q37,""),IF(Y37&lt;&gt;"",", "&amp;Y37,""),IF(AD37&lt;&gt;"",", "&amp;AD37,""),IF(AI37&lt;&gt;"",", "&amp;AI37,""),IF(AN37&lt;&gt;"",", "&amp;AN37,""),IF(AS37&lt;&gt;"",", "&amp;AS37,""),"]")),"")</f>
        <v> --Prayer Shawl / Gebetstuch   [Spindleclutch I, Spindleclutch II]</v>
      </c>
    </row>
    <row r="38" customFormat="false" ht="15" hidden="false" customHeight="false" outlineLevel="0" collapsed="false">
      <c r="A38" s="21" t="n">
        <v>56</v>
      </c>
      <c r="B38" s="0" t="s">
        <v>161</v>
      </c>
      <c r="C38" s="0" t="s">
        <v>162</v>
      </c>
      <c r="D38" s="2" t="n">
        <f aca="false">A38</f>
        <v>56</v>
      </c>
      <c r="E38" s="26"/>
      <c r="G38" s="22" t="s">
        <v>60</v>
      </c>
      <c r="I38" s="0" t="s">
        <v>56</v>
      </c>
      <c r="J38" s="0" t="s">
        <v>56</v>
      </c>
      <c r="K38" s="0" t="n">
        <v>-1</v>
      </c>
      <c r="L38" s="0" t="n">
        <v>-1</v>
      </c>
      <c r="M38" s="0" t="n">
        <v>-1</v>
      </c>
      <c r="N38" s="0" t="n">
        <v>0</v>
      </c>
      <c r="O38" s="3" t="s">
        <v>68</v>
      </c>
      <c r="P38" s="2" t="n">
        <f aca="false">IF(AND(G38&lt;&gt;"LIBSETS_SETTYPE_BATTLEGROUND",G38&lt;&gt;"LIBSETS_SETTYPE_SPECIAL",G38&lt;&gt;"LIBSETS_SETTYPE_MYTHIC"), IF(Q38&lt;&gt;"",VLOOKUP(Q38,'ESO zone constants'!$D$2:$H$4950,5,0),""),"")</f>
        <v>101</v>
      </c>
      <c r="Q38" s="0" t="str">
        <f aca="false">IF(OR(K38="",K38&lt;=0,ISERROR(K38)),IF(AND(O38&lt;&gt;"",NOT(ISERROR(O38))),O38, ""),VLOOKUP(K38,'ESO wayshrine node constants'!$A$3:$D$10003,4,0))</f>
        <v>Eastmarch</v>
      </c>
      <c r="R38" s="0"/>
      <c r="S38" s="4" t="str">
        <f aca="false">IF(AND(R38&lt;&gt;"",NOT(ISERROR(R38))),R38,IF(P38&lt;&gt;"",IF(NOT(ISERROR(VLOOKUP(P38,'ESO Dungeon constants'!$D$3:$H$9999,5,0))),VLOOKUP(P38,'ESO Dungeon constants'!$D$3:$I$9999,6,0),VLOOKUP(P38,'ESO zone constants'!$H$2:$K$9984,4,0)),""))</f>
        <v>DLC_BASE_GAME</v>
      </c>
      <c r="T38" s="2" t="str">
        <f aca="false">IF(S38&lt;&gt;"",VLOOKUP(S38,'LibSets constants'!$B$4:$C$1000,2,0),"")</f>
        <v>Included in base game</v>
      </c>
      <c r="U38" s="5" t="s">
        <v>62</v>
      </c>
      <c r="V38" s="2" t="str">
        <f aca="false">IF(U38&lt;&gt;"",IF(U38&lt;&gt;"LIBSETS_DROP_MECHANIC_MONSTER_NAME",VLOOKUP(U38,'LibSets constants'!$I$4:$L$1000,3,0),""),"")</f>
        <v>Delve bosses have a chance to drop a waist or feet.</v>
      </c>
      <c r="W38" s="2" t="str">
        <f aca="false">IF(U38&lt;&gt;"",IF(U38&lt;&gt;"LIBSETS_DROP_MECHANIC_MONSTER_NAME",VLOOKUP(U38,'LibSets constants'!$I$4:$L$1000,4,0),""),"")</f>
        <v>Bosse in Gewölben haben die Chance, eine Taille oder Füße fallen zu lassen.</v>
      </c>
      <c r="X38" s="2" t="str">
        <f aca="false">IF(G38&lt;&gt;"LIBSETS_SETTYPE_BATTLEGROUND",IF(G38&lt;&gt;"LIBSETS_SETTYPE_SPECIAL",IF(Y38&lt;&gt;"",VLOOKUP(Y38,'ESO zone constants'!$D$2:$H$4950,5,0),""),""),"")</f>
        <v/>
      </c>
      <c r="Z38" s="5" t="s">
        <v>63</v>
      </c>
      <c r="AA38" s="2" t="str">
        <f aca="false">IF(Z38&lt;&gt;"",IF(Z38&lt;&gt;"LIBSETS_DROP_MECHANIC_MONSTER_NAME",VLOOKUP(Z38,'LibSets constants'!$I$4:$L$1000,3,0),""),"")</f>
        <v>Overland group bosses have a 100% chance to drop head, chest, legs, or weapon.</v>
      </c>
      <c r="AB38" s="2" t="str">
        <f aca="false">IF(Z38&lt;&gt;"",IF(Z38&lt;&gt;"LIBSETS_DROP_MECHANIC_MONSTER_NAME",VLOOKUP(Z38,'LibSets constants'!$I$4:$L$1000,4,0),""),"")</f>
        <v>Überland Gruppenbosse haben eine Chance von 100%, Kopf, Brust, Beine oder Waffen fallen zu lassen.</v>
      </c>
      <c r="AC38" s="2" t="str">
        <f aca="false">IF(G38&lt;&gt;"LIBSETS_SETTYPE_BATTLEGROUND",IF(G38&lt;&gt;"LIBSETS_SETTYPE_SPECIAL",IF(AD38&lt;&gt;"",VLOOKUP(AD38,'ESO zone constants'!$D$2:$H$4950,5,0),""),""),"")</f>
        <v/>
      </c>
      <c r="AE38" s="5" t="s">
        <v>64</v>
      </c>
      <c r="AF38" s="2" t="str">
        <f aca="false">IF(AE38&lt;&gt;"",IF(AE38&lt;&gt;"LIBSETS_DROP_MECHANIC_MONSTER_NAME",VLOOKUP(AE38,'LibSets constants'!$I$4:$L$1000,3,0),""),"")</f>
        <v>Public dungeon bosses have a chance to drop a shoulder, hand, or weapon.</v>
      </c>
      <c r="AG38" s="2" t="str">
        <f aca="false">IF(AE38&lt;&gt;"",IF(AE38&lt;&gt;"LIBSETS_DROP_MECHANIC_MONSTER_NAME",VLOOKUP(AE38,'LibSets constants'!$I$4:$L$1000,4,0),""),"")</f>
        <v>Öffentliche Dungeon-Bosse haben die Möglichkeit, eine Schulter, Handschuhe oder eine Waffe fallen zu lassen.</v>
      </c>
      <c r="AH38" s="2" t="str">
        <f aca="false">IF(G38&lt;&gt;"LIBSETS_SETTYPE_BATTLEGROUND",IF(G38&lt;&gt;"LIBSETS_SETTYPE_SPECIAL",IF(AI38&lt;&gt;"",VLOOKUP(AI38,'ESO zone constants'!$D$2:$H$4950,5,0),""),""),"")</f>
        <v/>
      </c>
      <c r="AJ38" s="5" t="s">
        <v>65</v>
      </c>
      <c r="AK38" s="2" t="str">
        <f aca="false">IF(AJ38&lt;&gt;"",IF(AJ38&lt;&gt;"LIBSETS_DROP_MECHANIC_MONSTER_NAME",VLOOKUP(AJ38,'LibSets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2" t="str">
        <f aca="false">IF(AJ38&lt;&gt;"",IF(AJ38&lt;&gt;"LIBSETS_DROP_MECHANIC_MONSTER_NAME",VLOOKUP(AJ38,'LibSets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2" t="str">
        <f aca="false">IF(G38&lt;&gt;"LIBSETS_SETTYPE_BATTLEGROUND",IF(G38&lt;&gt;"LIBSETS_SETTYPE_SPECIAL",IF(AN38&lt;&gt;"",VLOOKUP(AN38,'ESO zone constants'!$D$2:$H$4950,5,0),""),""),"")</f>
        <v/>
      </c>
      <c r="AO38" s="0"/>
      <c r="AP38" s="2" t="str">
        <f aca="false">IF(AO38&lt;&gt;"",IF(AO38&lt;&gt;"LIBSETS_DROP_MECHANIC_MONSTER_NAME",VLOOKUP(AO38,'LibSets constants'!$I$4:$L$1000,3,0),""),"")</f>
        <v/>
      </c>
      <c r="AQ38" s="2" t="str">
        <f aca="false">IF(AO38&lt;&gt;"",IF(AO38&lt;&gt;"LIBSETS_DROP_MECHANIC_MONSTER_NAME",VLOOKUP(AO38,'LibSets constants'!$I$4:$L$1000,4,0),""),"")</f>
        <v/>
      </c>
      <c r="AR38" s="2" t="str">
        <f aca="false">IF(G38&lt;&gt;"LIBSETS_SETTYPE_BATTLEGROUND",IF(G38&lt;&gt;"LIBSETS_SETTYPE_SPECIAL",IF(AS38&lt;&gt;"",VLOOKUP(AS38,'ESO zone constants'!$D$2:$H$4950,5,0),""),""),"")</f>
        <v/>
      </c>
      <c r="AT38" s="0"/>
      <c r="AU38" s="2" t="str">
        <f aca="false">IF(AT38&lt;&gt;"",IF(AT38&lt;&gt;"LIBSETS_DROP_MECHANIC_MONSTER_NAME",VLOOKUP(AT38,'LibSets constants'!$I$4:$L$1000,3,0),""),"")</f>
        <v/>
      </c>
      <c r="AV38" s="2" t="str">
        <f aca="false">IF(AT38&lt;&gt;"",IF(AT38&lt;&gt;"LIBSETS_DROP_MECHANIC_MONSTER_NAME",VLOOKUP(AT38,'LibSets constants'!$I$4:$L$1000,4,0),""),"")</f>
        <v/>
      </c>
      <c r="AW38" s="6" t="str">
        <f aca="false">IF(A38="???","--","")&amp;IF(F38&lt;&gt;"Not in the game (anymore)",IF(A38&lt;&gt;"",CONCATENATE("[",A38,"] = {wayshrines={")&amp;IF(K38&lt;&gt;"",CONCATENATE(K38,","),"")&amp;IF(L38&lt;&gt;"",CONCATENATE(L38,","),"")&amp;IF(M38&lt;&gt;"",CONCATENATE(M38,","),"")&amp;CONCATENATE("}")&amp;IF(VALUE(N38)&gt;0,CONCATENATE(", traitsNeeded=",N38),"")&amp;CONCATENATE(", dlcId=",IF(S38&lt;&gt;"",S38,"DLC_BASE_GAME")),""),"")</f>
        <v>[56] = {wayshrines={-1,-1,-1,}, dlcId=DLC_BASE_GAME</v>
      </c>
      <c r="AX38" s="6" t="str">
        <f aca="false">IF(F38&lt;&gt;"Not in the game (anymore)",IF(A38&lt;&gt;"",IF(P38&lt;&gt;"",CONCATENATE(", zoneIds={",P38),"")&amp;IF(X38&lt;&gt;"",CONCATENATE(",",X38),"")&amp;IF(AC38&lt;&gt;"",CONCATENATE(",",AC38),"")&amp;IF(AH38&lt;&gt;"",CONCATENATE(",",AH38),"")&amp;IF(AM38&lt;&gt;"",CONCATENATE(",",AM38),"")&amp;IF(AR38&lt;&gt;"",CONCATENATE(",",AR38),"")&amp;IF(P38&lt;&gt;"",CONCATENATE("}",""),"")&amp;IF(OR(I38="true",I38="false",I38&lt;&gt;""), CONCATENATE(", veteran=", I38), ""),""),"")</f>
        <v>, zoneIds={101}, veteran=false</v>
      </c>
      <c r="AY38" s="6" t="str">
        <f aca="false">IF(F38&lt;&gt;"Not in the game (anymore)",IF(A38&lt;&gt;"",", setType="&amp;G38,"")&amp;IF(J38="true",", multiTrialSet=true",""),"")</f>
        <v>, setType=LIBSETS_SETTYPE_OVERLAND</v>
      </c>
      <c r="AZ38" s="6" t="str">
        <f aca="false">IF(F38&lt;&gt;"Not in the game (anymore)",IF(U38&lt;&gt;"",", dropMechanic={"&amp;U38&amp;IF(Z38&lt;&gt;"",","&amp;Z38,"")&amp;IF(AE38&lt;&gt;"",","&amp;AE38,"")&amp;IF(AJ38&lt;&gt;"",","&amp;AJ38,"")&amp;IF(AO38&lt;&gt;"",","&amp;AO38,"")&amp;IF(AT38&lt;&gt;"",","&amp;AT38,"")&amp;"}"&amp;IF(U38="LIBSETS_DROP_MECHANIC_MONSTER_NAME",", dropMechanicNames={" &amp; IF(V38&lt;&gt;"","['en']='"&amp;V38&amp;"'","") &amp; IF(W38&lt;&gt;"",", ['de']='" &amp; W38&amp;"'","") &amp; "}",""),"")&amp;"},","")</f>
        <v>, dropMechanic={LIBSETS_DROP_MECHANIC_OVERLAND_BOSS_DELVE,LIBSETS_DROP_MECHANIC_OVERLAND_WORLDBOSS,LIBSETS_DROP_MECHANIC_OVERLAND_BOSS_PUBLIC_DUNGEON,LIBSETS_DROP_MECHANIC_OVERLAND_CHEST}},</v>
      </c>
      <c r="BA38" s="6" t="str">
        <f aca="false">IF(F38&lt;&gt;"Not in the game (anymore)",IF(C38&lt;&gt;"",CONCATENATE(" --",C38," / ",B38,"   [",IF(Q38&lt;&gt;"",Q38,""),IF(Y38&lt;&gt;"",", "&amp;Y38,""),IF(AD38&lt;&gt;"",", "&amp;AD38,""),IF(AI38&lt;&gt;"",", "&amp;AI38,""),IF(AN38&lt;&gt;"",", "&amp;AN38,""),IF(AS38&lt;&gt;"",", "&amp;AS38,""),"]")),"")</f>
        <v> --Stendarr's Embrace / Stendarrs Umarmung   [Eastmarch]</v>
      </c>
    </row>
    <row r="39" customFormat="false" ht="15" hidden="false" customHeight="false" outlineLevel="0" collapsed="false">
      <c r="A39" s="21" t="n">
        <v>57</v>
      </c>
      <c r="B39" s="0" t="s">
        <v>163</v>
      </c>
      <c r="C39" s="0" t="s">
        <v>164</v>
      </c>
      <c r="D39" s="2" t="n">
        <f aca="false">A39</f>
        <v>57</v>
      </c>
      <c r="E39" s="26"/>
      <c r="G39" s="22" t="s">
        <v>60</v>
      </c>
      <c r="I39" s="0" t="s">
        <v>56</v>
      </c>
      <c r="J39" s="0" t="s">
        <v>56</v>
      </c>
      <c r="K39" s="0" t="n">
        <v>-1</v>
      </c>
      <c r="L39" s="0" t="n">
        <v>-1</v>
      </c>
      <c r="M39" s="0" t="n">
        <v>-1</v>
      </c>
      <c r="N39" s="0" t="n">
        <v>0</v>
      </c>
      <c r="O39" s="3" t="s">
        <v>165</v>
      </c>
      <c r="P39" s="2" t="n">
        <f aca="false">IF(AND(G39&lt;&gt;"LIBSETS_SETTYPE_BATTLEGROUND",G39&lt;&gt;"LIBSETS_SETTYPE_SPECIAL",G39&lt;&gt;"LIBSETS_SETTYPE_MYTHIC"), IF(Q39&lt;&gt;"",VLOOKUP(Q39,'ESO zone constants'!$D$2:$H$4950,5,0),""),"")</f>
        <v>383</v>
      </c>
      <c r="Q39" s="0" t="str">
        <f aca="false">IF(OR(K39="",K39&lt;=0,ISERROR(K39)),IF(AND(O39&lt;&gt;"",NOT(ISERROR(O39))),O39, ""),VLOOKUP(K39,'ESO wayshrine node constants'!$A$3:$D$10003,4,0))</f>
        <v>Grahtwood</v>
      </c>
      <c r="R39" s="0"/>
      <c r="S39" s="4" t="str">
        <f aca="false">IF(AND(R39&lt;&gt;"",NOT(ISERROR(R39))),R39,IF(P39&lt;&gt;"",IF(NOT(ISERROR(VLOOKUP(P39,'ESO Dungeon constants'!$D$3:$H$9999,5,0))),VLOOKUP(P39,'ESO Dungeon constants'!$D$3:$I$9999,6,0),VLOOKUP(P39,'ESO zone constants'!$H$2:$K$9984,4,0)),""))</f>
        <v>DLC_BASE_GAME</v>
      </c>
      <c r="T39" s="2" t="str">
        <f aca="false">IF(S39&lt;&gt;"",VLOOKUP(S39,'LibSets constants'!$B$4:$C$1000,2,0),"")</f>
        <v>Included in base game</v>
      </c>
      <c r="U39" s="5" t="s">
        <v>62</v>
      </c>
      <c r="V39" s="2" t="str">
        <f aca="false">IF(U39&lt;&gt;"",IF(U39&lt;&gt;"LIBSETS_DROP_MECHANIC_MONSTER_NAME",VLOOKUP(U39,'LibSets constants'!$I$4:$L$1000,3,0),""),"")</f>
        <v>Delve bosses have a chance to drop a waist or feet.</v>
      </c>
      <c r="W39" s="2" t="str">
        <f aca="false">IF(U39&lt;&gt;"",IF(U39&lt;&gt;"LIBSETS_DROP_MECHANIC_MONSTER_NAME",VLOOKUP(U39,'LibSets constants'!$I$4:$L$1000,4,0),""),"")</f>
        <v>Bosse in Gewölben haben die Chance, eine Taille oder Füße fallen zu lassen.</v>
      </c>
      <c r="X39" s="2" t="str">
        <f aca="false">IF(G39&lt;&gt;"LIBSETS_SETTYPE_BATTLEGROUND",IF(G39&lt;&gt;"LIBSETS_SETTYPE_SPECIAL",IF(Y39&lt;&gt;"",VLOOKUP(Y39,'ESO zone constants'!$D$2:$H$4950,5,0),""),""),"")</f>
        <v/>
      </c>
      <c r="Z39" s="5" t="s">
        <v>63</v>
      </c>
      <c r="AA39" s="2" t="str">
        <f aca="false">IF(Z39&lt;&gt;"",IF(Z39&lt;&gt;"LIBSETS_DROP_MECHANIC_MONSTER_NAME",VLOOKUP(Z39,'LibSets constants'!$I$4:$L$1000,3,0),""),"")</f>
        <v>Overland group bosses have a 100% chance to drop head, chest, legs, or weapon.</v>
      </c>
      <c r="AB39" s="2" t="str">
        <f aca="false">IF(Z39&lt;&gt;"",IF(Z39&lt;&gt;"LIBSETS_DROP_MECHANIC_MONSTER_NAME",VLOOKUP(Z39,'LibSets constants'!$I$4:$L$1000,4,0),""),"")</f>
        <v>Überland Gruppenbosse haben eine Chance von 100%, Kopf, Brust, Beine oder Waffen fallen zu lassen.</v>
      </c>
      <c r="AC39" s="2" t="str">
        <f aca="false">IF(G39&lt;&gt;"LIBSETS_SETTYPE_BATTLEGROUND",IF(G39&lt;&gt;"LIBSETS_SETTYPE_SPECIAL",IF(AD39&lt;&gt;"",VLOOKUP(AD39,'ESO zone constants'!$D$2:$H$4950,5,0),""),""),"")</f>
        <v/>
      </c>
      <c r="AE39" s="5" t="s">
        <v>64</v>
      </c>
      <c r="AF39" s="2" t="str">
        <f aca="false">IF(AE39&lt;&gt;"",IF(AE39&lt;&gt;"LIBSETS_DROP_MECHANIC_MONSTER_NAME",VLOOKUP(AE39,'LibSets constants'!$I$4:$L$1000,3,0),""),"")</f>
        <v>Public dungeon bosses have a chance to drop a shoulder, hand, or weapon.</v>
      </c>
      <c r="AG39" s="2" t="str">
        <f aca="false">IF(AE39&lt;&gt;"",IF(AE39&lt;&gt;"LIBSETS_DROP_MECHANIC_MONSTER_NAME",VLOOKUP(AE39,'LibSets constants'!$I$4:$L$1000,4,0),""),"")</f>
        <v>Öffentliche Dungeon-Bosse haben die Möglichkeit, eine Schulter, Handschuhe oder eine Waffe fallen zu lassen.</v>
      </c>
      <c r="AH39" s="2" t="str">
        <f aca="false">IF(G39&lt;&gt;"LIBSETS_SETTYPE_BATTLEGROUND",IF(G39&lt;&gt;"LIBSETS_SETTYPE_SPECIAL",IF(AI39&lt;&gt;"",VLOOKUP(AI39,'ESO zone constants'!$D$2:$H$4950,5,0),""),""),"")</f>
        <v/>
      </c>
      <c r="AJ39" s="5" t="s">
        <v>65</v>
      </c>
      <c r="AK39" s="2" t="str">
        <f aca="false">IF(AJ39&lt;&gt;"",IF(AJ39&lt;&gt;"LIBSETS_DROP_MECHANIC_MONSTER_NAME",VLOOKUP(AJ39,'LibSets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2" t="str">
        <f aca="false">IF(AJ39&lt;&gt;"",IF(AJ39&lt;&gt;"LIBSETS_DROP_MECHANIC_MONSTER_NAME",VLOOKUP(AJ39,'LibSets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2" t="str">
        <f aca="false">IF(G39&lt;&gt;"LIBSETS_SETTYPE_BATTLEGROUND",IF(G39&lt;&gt;"LIBSETS_SETTYPE_SPECIAL",IF(AN39&lt;&gt;"",VLOOKUP(AN39,'ESO zone constants'!$D$2:$H$4950,5,0),""),""),"")</f>
        <v/>
      </c>
      <c r="AO39" s="0"/>
      <c r="AP39" s="2" t="str">
        <f aca="false">IF(AO39&lt;&gt;"",IF(AO39&lt;&gt;"LIBSETS_DROP_MECHANIC_MONSTER_NAME",VLOOKUP(AO39,'LibSets constants'!$I$4:$L$1000,3,0),""),"")</f>
        <v/>
      </c>
      <c r="AQ39" s="2" t="str">
        <f aca="false">IF(AO39&lt;&gt;"",IF(AO39&lt;&gt;"LIBSETS_DROP_MECHANIC_MONSTER_NAME",VLOOKUP(AO39,'LibSets constants'!$I$4:$L$1000,4,0),""),"")</f>
        <v/>
      </c>
      <c r="AR39" s="2" t="str">
        <f aca="false">IF(G39&lt;&gt;"LIBSETS_SETTYPE_BATTLEGROUND",IF(G39&lt;&gt;"LIBSETS_SETTYPE_SPECIAL",IF(AS39&lt;&gt;"",VLOOKUP(AS39,'ESO zone constants'!$D$2:$H$4950,5,0),""),""),"")</f>
        <v/>
      </c>
      <c r="AT39" s="0"/>
      <c r="AU39" s="2" t="str">
        <f aca="false">IF(AT39&lt;&gt;"",IF(AT39&lt;&gt;"LIBSETS_DROP_MECHANIC_MONSTER_NAME",VLOOKUP(AT39,'LibSets constants'!$I$4:$L$1000,3,0),""),"")</f>
        <v/>
      </c>
      <c r="AV39" s="2" t="str">
        <f aca="false">IF(AT39&lt;&gt;"",IF(AT39&lt;&gt;"LIBSETS_DROP_MECHANIC_MONSTER_NAME",VLOOKUP(AT39,'LibSets constants'!$I$4:$L$1000,4,0),""),"")</f>
        <v/>
      </c>
      <c r="AW39" s="6" t="str">
        <f aca="false">IF(A39="???","--","")&amp;IF(F39&lt;&gt;"Not in the game (anymore)",IF(A39&lt;&gt;"",CONCATENATE("[",A39,"] = {wayshrines={")&amp;IF(K39&lt;&gt;"",CONCATENATE(K39,","),"")&amp;IF(L39&lt;&gt;"",CONCATENATE(L39,","),"")&amp;IF(M39&lt;&gt;"",CONCATENATE(M39,","),"")&amp;CONCATENATE("}")&amp;IF(VALUE(N39)&gt;0,CONCATENATE(", traitsNeeded=",N39),"")&amp;CONCATENATE(", dlcId=",IF(S39&lt;&gt;"",S39,"DLC_BASE_GAME")),""),"")</f>
        <v>[57] = {wayshrines={-1,-1,-1,}, dlcId=DLC_BASE_GAME</v>
      </c>
      <c r="AX39" s="6" t="str">
        <f aca="false">IF(F39&lt;&gt;"Not in the game (anymore)",IF(A39&lt;&gt;"",IF(P39&lt;&gt;"",CONCATENATE(", zoneIds={",P39),"")&amp;IF(X39&lt;&gt;"",CONCATENATE(",",X39),"")&amp;IF(AC39&lt;&gt;"",CONCATENATE(",",AC39),"")&amp;IF(AH39&lt;&gt;"",CONCATENATE(",",AH39),"")&amp;IF(AM39&lt;&gt;"",CONCATENATE(",",AM39),"")&amp;IF(AR39&lt;&gt;"",CONCATENATE(",",AR39),"")&amp;IF(P39&lt;&gt;"",CONCATENATE("}",""),"")&amp;IF(OR(I39="true",I39="false",I39&lt;&gt;""), CONCATENATE(", veteran=", I39), ""),""),"")</f>
        <v>, zoneIds={383}, veteran=false</v>
      </c>
      <c r="AY39" s="6" t="str">
        <f aca="false">IF(F39&lt;&gt;"Not in the game (anymore)",IF(A39&lt;&gt;"",", setType="&amp;G39,"")&amp;IF(J39="true",", multiTrialSet=true",""),"")</f>
        <v>, setType=LIBSETS_SETTYPE_OVERLAND</v>
      </c>
      <c r="AZ39" s="6" t="str">
        <f aca="false">IF(F39&lt;&gt;"Not in the game (anymore)",IF(U39&lt;&gt;"",", dropMechanic={"&amp;U39&amp;IF(Z39&lt;&gt;"",","&amp;Z39,"")&amp;IF(AE39&lt;&gt;"",","&amp;AE39,"")&amp;IF(AJ39&lt;&gt;"",","&amp;AJ39,"")&amp;IF(AO39&lt;&gt;"",","&amp;AO39,"")&amp;IF(AT39&lt;&gt;"",","&amp;AT39,"")&amp;"}"&amp;IF(U39="LIBSETS_DROP_MECHANIC_MONSTER_NAME",", dropMechanicNames={" &amp; IF(V39&lt;&gt;"","['en']='"&amp;V39&amp;"'","") &amp; IF(W39&lt;&gt;"",", ['de']='" &amp; W39&amp;"'","") &amp; "}",""),"")&amp;"},","")</f>
        <v>, dropMechanic={LIBSETS_DROP_MECHANIC_OVERLAND_BOSS_DELVE,LIBSETS_DROP_MECHANIC_OVERLAND_WORLDBOSS,LIBSETS_DROP_MECHANIC_OVERLAND_BOSS_PUBLIC_DUNGEON,LIBSETS_DROP_MECHANIC_OVERLAND_CHEST}},</v>
      </c>
      <c r="BA39" s="6" t="str">
        <f aca="false">IF(F39&lt;&gt;"Not in the game (anymore)",IF(C39&lt;&gt;"",CONCATENATE(" --",C39," / ",B39,"   [",IF(Q39&lt;&gt;"",Q39,""),IF(Y39&lt;&gt;"",", "&amp;Y39,""),IF(AD39&lt;&gt;"",", "&amp;AD39,""),IF(AI39&lt;&gt;"",", "&amp;AI39,""),IF(AN39&lt;&gt;"",", "&amp;AN39,""),IF(AS39&lt;&gt;"",", "&amp;AS39,""),"]")),"")</f>
        <v> --Syrabane's Grip / Syrabanns Griff   [Grahtwood]</v>
      </c>
    </row>
    <row r="40" customFormat="false" ht="15" hidden="false" customHeight="false" outlineLevel="0" collapsed="false">
      <c r="A40" s="21" t="n">
        <v>58</v>
      </c>
      <c r="B40" s="0" t="s">
        <v>166</v>
      </c>
      <c r="C40" s="0" t="s">
        <v>167</v>
      </c>
      <c r="D40" s="2" t="n">
        <f aca="false">A40</f>
        <v>58</v>
      </c>
      <c r="E40" s="26"/>
      <c r="G40" s="22" t="s">
        <v>60</v>
      </c>
      <c r="I40" s="0" t="s">
        <v>56</v>
      </c>
      <c r="J40" s="0" t="s">
        <v>56</v>
      </c>
      <c r="K40" s="0" t="n">
        <v>-1</v>
      </c>
      <c r="L40" s="0" t="n">
        <v>-1</v>
      </c>
      <c r="M40" s="0" t="n">
        <v>-1</v>
      </c>
      <c r="N40" s="0" t="n">
        <v>0</v>
      </c>
      <c r="O40" s="3" t="s">
        <v>151</v>
      </c>
      <c r="P40" s="2" t="n">
        <f aca="false">IF(AND(G40&lt;&gt;"LIBSETS_SETTYPE_BATTLEGROUND",G40&lt;&gt;"LIBSETS_SETTYPE_SPECIAL",G40&lt;&gt;"LIBSETS_SETTYPE_MYTHIC"), IF(Q40&lt;&gt;"",VLOOKUP(Q40,'ESO zone constants'!$D$2:$H$4950,5,0),""),"")</f>
        <v>3</v>
      </c>
      <c r="Q40" s="0" t="str">
        <f aca="false">IF(OR(K40="",K40&lt;=0,ISERROR(K40)),IF(AND(O40&lt;&gt;"",NOT(ISERROR(O40))),O40, ""),VLOOKUP(K40,'ESO wayshrine node constants'!$A$3:$D$10003,4,0))</f>
        <v>Glenumbra</v>
      </c>
      <c r="R40" s="0"/>
      <c r="S40" s="4" t="str">
        <f aca="false">IF(AND(R40&lt;&gt;"",NOT(ISERROR(R40))),R40,IF(P40&lt;&gt;"",IF(NOT(ISERROR(VLOOKUP(P40,'ESO Dungeon constants'!$D$3:$H$9999,5,0))),VLOOKUP(P40,'ESO Dungeon constants'!$D$3:$I$9999,6,0),VLOOKUP(P40,'ESO zone constants'!$H$2:$K$9984,4,0)),""))</f>
        <v>DLC_BASE_GAME</v>
      </c>
      <c r="T40" s="2" t="str">
        <f aca="false">IF(S40&lt;&gt;"",VLOOKUP(S40,'LibSets constants'!$B$4:$C$1000,2,0),"")</f>
        <v>Included in base game</v>
      </c>
      <c r="U40" s="5" t="s">
        <v>62</v>
      </c>
      <c r="V40" s="2" t="str">
        <f aca="false">IF(U40&lt;&gt;"",IF(U40&lt;&gt;"LIBSETS_DROP_MECHANIC_MONSTER_NAME",VLOOKUP(U40,'LibSets constants'!$I$4:$L$1000,3,0),""),"")</f>
        <v>Delve bosses have a chance to drop a waist or feet.</v>
      </c>
      <c r="W40" s="2" t="str">
        <f aca="false">IF(U40&lt;&gt;"",IF(U40&lt;&gt;"LIBSETS_DROP_MECHANIC_MONSTER_NAME",VLOOKUP(U40,'LibSets constants'!$I$4:$L$1000,4,0),""),"")</f>
        <v>Bosse in Gewölben haben die Chance, eine Taille oder Füße fallen zu lassen.</v>
      </c>
      <c r="X40" s="2" t="str">
        <f aca="false">IF(G40&lt;&gt;"LIBSETS_SETTYPE_BATTLEGROUND",IF(G40&lt;&gt;"LIBSETS_SETTYPE_SPECIAL",IF(Y40&lt;&gt;"",VLOOKUP(Y40,'ESO zone constants'!$D$2:$H$4950,5,0),""),""),"")</f>
        <v/>
      </c>
      <c r="Z40" s="5" t="s">
        <v>63</v>
      </c>
      <c r="AA40" s="2" t="str">
        <f aca="false">IF(Z40&lt;&gt;"",IF(Z40&lt;&gt;"LIBSETS_DROP_MECHANIC_MONSTER_NAME",VLOOKUP(Z40,'LibSets constants'!$I$4:$L$1000,3,0),""),"")</f>
        <v>Overland group bosses have a 100% chance to drop head, chest, legs, or weapon.</v>
      </c>
      <c r="AB40" s="2" t="str">
        <f aca="false">IF(Z40&lt;&gt;"",IF(Z40&lt;&gt;"LIBSETS_DROP_MECHANIC_MONSTER_NAME",VLOOKUP(Z40,'LibSets constants'!$I$4:$L$1000,4,0),""),"")</f>
        <v>Überland Gruppenbosse haben eine Chance von 100%, Kopf, Brust, Beine oder Waffen fallen zu lassen.</v>
      </c>
      <c r="AC40" s="2" t="str">
        <f aca="false">IF(G40&lt;&gt;"LIBSETS_SETTYPE_BATTLEGROUND",IF(G40&lt;&gt;"LIBSETS_SETTYPE_SPECIAL",IF(AD40&lt;&gt;"",VLOOKUP(AD40,'ESO zone constants'!$D$2:$H$4950,5,0),""),""),"")</f>
        <v/>
      </c>
      <c r="AE40" s="5" t="s">
        <v>64</v>
      </c>
      <c r="AF40" s="2" t="str">
        <f aca="false">IF(AE40&lt;&gt;"",IF(AE40&lt;&gt;"LIBSETS_DROP_MECHANIC_MONSTER_NAME",VLOOKUP(AE40,'LibSets constants'!$I$4:$L$1000,3,0),""),"")</f>
        <v>Public dungeon bosses have a chance to drop a shoulder, hand, or weapon.</v>
      </c>
      <c r="AG40" s="2" t="str">
        <f aca="false">IF(AE40&lt;&gt;"",IF(AE40&lt;&gt;"LIBSETS_DROP_MECHANIC_MONSTER_NAME",VLOOKUP(AE40,'LibSets constants'!$I$4:$L$1000,4,0),""),"")</f>
        <v>Öffentliche Dungeon-Bosse haben die Möglichkeit, eine Schulter, Handschuhe oder eine Waffe fallen zu lassen.</v>
      </c>
      <c r="AH40" s="2" t="str">
        <f aca="false">IF(G40&lt;&gt;"LIBSETS_SETTYPE_BATTLEGROUND",IF(G40&lt;&gt;"LIBSETS_SETTYPE_SPECIAL",IF(AI40&lt;&gt;"",VLOOKUP(AI40,'ESO zone constants'!$D$2:$H$4950,5,0),""),""),"")</f>
        <v/>
      </c>
      <c r="AJ40" s="5" t="s">
        <v>65</v>
      </c>
      <c r="AK40" s="2" t="str">
        <f aca="false">IF(AJ40&lt;&gt;"",IF(AJ40&lt;&gt;"LIBSETS_DROP_MECHANIC_MONSTER_NAME",VLOOKUP(AJ40,'LibSets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2" t="str">
        <f aca="false">IF(AJ40&lt;&gt;"",IF(AJ40&lt;&gt;"LIBSETS_DROP_MECHANIC_MONSTER_NAME",VLOOKUP(AJ40,'LibSets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2" t="str">
        <f aca="false">IF(G40&lt;&gt;"LIBSETS_SETTYPE_BATTLEGROUND",IF(G40&lt;&gt;"LIBSETS_SETTYPE_SPECIAL",IF(AN40&lt;&gt;"",VLOOKUP(AN40,'ESO zone constants'!$D$2:$H$4950,5,0),""),""),"")</f>
        <v/>
      </c>
      <c r="AO40" s="0"/>
      <c r="AP40" s="2" t="str">
        <f aca="false">IF(AO40&lt;&gt;"",IF(AO40&lt;&gt;"LIBSETS_DROP_MECHANIC_MONSTER_NAME",VLOOKUP(AO40,'LibSets constants'!$I$4:$L$1000,3,0),""),"")</f>
        <v/>
      </c>
      <c r="AQ40" s="2" t="str">
        <f aca="false">IF(AO40&lt;&gt;"",IF(AO40&lt;&gt;"LIBSETS_DROP_MECHANIC_MONSTER_NAME",VLOOKUP(AO40,'LibSets constants'!$I$4:$L$1000,4,0),""),"")</f>
        <v/>
      </c>
      <c r="AR40" s="2" t="str">
        <f aca="false">IF(G40&lt;&gt;"LIBSETS_SETTYPE_BATTLEGROUND",IF(G40&lt;&gt;"LIBSETS_SETTYPE_SPECIAL",IF(AS40&lt;&gt;"",VLOOKUP(AS40,'ESO zone constants'!$D$2:$H$4950,5,0),""),""),"")</f>
        <v/>
      </c>
      <c r="AT40" s="0"/>
      <c r="AU40" s="2" t="str">
        <f aca="false">IF(AT40&lt;&gt;"",IF(AT40&lt;&gt;"LIBSETS_DROP_MECHANIC_MONSTER_NAME",VLOOKUP(AT40,'LibSets constants'!$I$4:$L$1000,3,0),""),"")</f>
        <v/>
      </c>
      <c r="AV40" s="2" t="str">
        <f aca="false">IF(AT40&lt;&gt;"",IF(AT40&lt;&gt;"LIBSETS_DROP_MECHANIC_MONSTER_NAME",VLOOKUP(AT40,'LibSets constants'!$I$4:$L$1000,4,0),""),"")</f>
        <v/>
      </c>
      <c r="AW40" s="6" t="str">
        <f aca="false">IF(A40="???","--","")&amp;IF(F40&lt;&gt;"Not in the game (anymore)",IF(A40&lt;&gt;"",CONCATENATE("[",A40,"] = {wayshrines={")&amp;IF(K40&lt;&gt;"",CONCATENATE(K40,","),"")&amp;IF(L40&lt;&gt;"",CONCATENATE(L40,","),"")&amp;IF(M40&lt;&gt;"",CONCATENATE(M40,","),"")&amp;CONCATENATE("}")&amp;IF(VALUE(N40)&gt;0,CONCATENATE(", traitsNeeded=",N40),"")&amp;CONCATENATE(", dlcId=",IF(S40&lt;&gt;"",S40,"DLC_BASE_GAME")),""),"")</f>
        <v>[58] = {wayshrines={-1,-1,-1,}, dlcId=DLC_BASE_GAME</v>
      </c>
      <c r="AX40" s="6" t="str">
        <f aca="false">IF(F40&lt;&gt;"Not in the game (anymore)",IF(A40&lt;&gt;"",IF(P40&lt;&gt;"",CONCATENATE(", zoneIds={",P40),"")&amp;IF(X40&lt;&gt;"",CONCATENATE(",",X40),"")&amp;IF(AC40&lt;&gt;"",CONCATENATE(",",AC40),"")&amp;IF(AH40&lt;&gt;"",CONCATENATE(",",AH40),"")&amp;IF(AM40&lt;&gt;"",CONCATENATE(",",AM40),"")&amp;IF(AR40&lt;&gt;"",CONCATENATE(",",AR40),"")&amp;IF(P40&lt;&gt;"",CONCATENATE("}",""),"")&amp;IF(OR(I40="true",I40="false",I40&lt;&gt;""), CONCATENATE(", veteran=", I40), ""),""),"")</f>
        <v>, zoneIds={3}, veteran=false</v>
      </c>
      <c r="AY40" s="6" t="str">
        <f aca="false">IF(F40&lt;&gt;"Not in the game (anymore)",IF(A40&lt;&gt;"",", setType="&amp;G40,"")&amp;IF(J40="true",", multiTrialSet=true",""),"")</f>
        <v>, setType=LIBSETS_SETTYPE_OVERLAND</v>
      </c>
      <c r="AZ40" s="6" t="str">
        <f aca="false">IF(F40&lt;&gt;"Not in the game (anymore)",IF(U40&lt;&gt;"",", dropMechanic={"&amp;U40&amp;IF(Z40&lt;&gt;"",","&amp;Z40,"")&amp;IF(AE40&lt;&gt;"",","&amp;AE40,"")&amp;IF(AJ40&lt;&gt;"",","&amp;AJ40,"")&amp;IF(AO40&lt;&gt;"",","&amp;AO40,"")&amp;IF(AT40&lt;&gt;"",","&amp;AT40,"")&amp;"}"&amp;IF(U40="LIBSETS_DROP_MECHANIC_MONSTER_NAME",", dropMechanicNames={" &amp; IF(V40&lt;&gt;"","['en']='"&amp;V40&amp;"'","") &amp; IF(W40&lt;&gt;"",", ['de']='" &amp; W40&amp;"'","") &amp; "}",""),"")&amp;"},","")</f>
        <v>, dropMechanic={LIBSETS_DROP_MECHANIC_OVERLAND_BOSS_DELVE,LIBSETS_DROP_MECHANIC_OVERLAND_WORLDBOSS,LIBSETS_DROP_MECHANIC_OVERLAND_BOSS_PUBLIC_DUNGEON,LIBSETS_DROP_MECHANIC_OVERLAND_CHEST}},</v>
      </c>
      <c r="BA40" s="6" t="str">
        <f aca="false">IF(F40&lt;&gt;"Not in the game (anymore)",IF(C40&lt;&gt;"",CONCATENATE(" --",C40," / ",B40,"   [",IF(Q40&lt;&gt;"",Q40,""),IF(Y40&lt;&gt;"",", "&amp;Y40,""),IF(AD40&lt;&gt;"",", "&amp;AD40,""),IF(AI40&lt;&gt;"",", "&amp;AI40,""),IF(AN40&lt;&gt;"",", "&amp;AN40,""),IF(AS40&lt;&gt;"",", "&amp;AS40,""),"]")),"")</f>
        <v> --Hide of the Werewolf / Fell des Werwolfs   [Glenumbra]</v>
      </c>
    </row>
    <row r="41" customFormat="false" ht="15" hidden="false" customHeight="false" outlineLevel="0" collapsed="false">
      <c r="A41" s="21" t="n">
        <v>59</v>
      </c>
      <c r="B41" s="0" t="s">
        <v>168</v>
      </c>
      <c r="C41" s="0" t="s">
        <v>169</v>
      </c>
      <c r="D41" s="2" t="n">
        <f aca="false">A41</f>
        <v>59</v>
      </c>
      <c r="E41" s="26"/>
      <c r="G41" s="22" t="s">
        <v>81</v>
      </c>
      <c r="I41" s="0" t="s">
        <v>56</v>
      </c>
      <c r="J41" s="0" t="s">
        <v>56</v>
      </c>
      <c r="K41" s="0" t="n">
        <v>-1</v>
      </c>
      <c r="L41" s="0" t="n">
        <v>-1</v>
      </c>
      <c r="M41" s="0" t="n">
        <v>-1</v>
      </c>
      <c r="N41" s="0" t="n">
        <v>0</v>
      </c>
      <c r="O41" s="3" t="s">
        <v>82</v>
      </c>
      <c r="P41" s="2" t="n">
        <f aca="false">IF(AND(G41&lt;&gt;"LIBSETS_SETTYPE_BATTLEGROUND",G41&lt;&gt;"LIBSETS_SETTYPE_SPECIAL",G41&lt;&gt;"LIBSETS_SETTYPE_MYTHIC"), IF(Q41&lt;&gt;"",VLOOKUP(Q41,'ESO zone constants'!$D$2:$H$4950,5,0),""),"")</f>
        <v>181</v>
      </c>
      <c r="Q41" s="0" t="str">
        <f aca="false">IF(OR(K41="",K41&lt;=0,ISERROR(K41)),IF(AND(O41&lt;&gt;"",NOT(ISERROR(O41))),O41, ""),VLOOKUP(K41,'ESO wayshrine node constants'!$A$3:$D$10003,4,0))</f>
        <v>Cyrodiil</v>
      </c>
      <c r="R41" s="0"/>
      <c r="S41" s="4" t="str">
        <f aca="false">IF(AND(R41&lt;&gt;"",NOT(ISERROR(R41))),R41,IF(P41&lt;&gt;"",IF(NOT(ISERROR(VLOOKUP(P41,'ESO Dungeon constants'!$D$3:$H$9999,5,0))),VLOOKUP(P41,'ESO Dungeon constants'!$D$3:$I$9999,6,0),VLOOKUP(P41,'ESO zone constants'!$H$2:$K$9984,4,0)),""))</f>
        <v>DLC_BASE_GAME</v>
      </c>
      <c r="T41" s="2" t="str">
        <f aca="false">IF(S41&lt;&gt;"",VLOOKUP(S41,'LibSets constants'!$B$4:$C$1000,2,0),"")</f>
        <v>Included in base game</v>
      </c>
      <c r="U41" s="5" t="s">
        <v>83</v>
      </c>
      <c r="V41" s="2" t="str">
        <f aca="false">IF(U41&lt;&gt;"",IF(U41&lt;&gt;"LIBSETS_DROP_MECHANIC_MONSTER_NAME",VLOOKUP(U41,'LibSets constants'!$I$4:$L$1000,3,0),""),"")</f>
        <v>Rewards for the worthy (Cyrodiil/Battleground mail)</v>
      </c>
      <c r="W41" s="2" t="str">
        <f aca="false">IF(U41&lt;&gt;"",IF(U41&lt;&gt;"LIBSETS_DROP_MECHANIC_MONSTER_NAME",VLOOKUP(U41,'LibSets constants'!$I$4:$L$1000,4,0),""),"")</f>
        <v>Gerechter Lohn (Cyrodiil/Schlachtfeld Mail)</v>
      </c>
      <c r="X41" s="2" t="n">
        <f aca="false">IF(G41&lt;&gt;"LIBSETS_SETTYPE_BATTLEGROUND",IF(G41&lt;&gt;"LIBSETS_SETTYPE_SPECIAL",IF(Y41&lt;&gt;"",VLOOKUP(Y41,'ESO zone constants'!$D$2:$H$4950,5,0),""),""),"")</f>
        <v>181</v>
      </c>
      <c r="Y41" s="0" t="s">
        <v>82</v>
      </c>
      <c r="Z41" s="5" t="s">
        <v>148</v>
      </c>
      <c r="AA41" s="2" t="str">
        <f aca="false">IF(Z41&lt;&gt;"",IF(Z41&lt;&gt;"LIBSETS_DROP_MECHANIC_MONSTER_NAME",VLOOKUP(Z41,'LibSets constants'!$I$4:$L$1000,3,0),""),"")</f>
        <v>City Bruma (quartermaster)</v>
      </c>
      <c r="AB41" s="2" t="str">
        <f aca="false">IF(Z41&lt;&gt;"",IF(Z41&lt;&gt;"LIBSETS_DROP_MECHANIC_MONSTER_NAME",VLOOKUP(Z41,'LibSets constants'!$I$4:$L$1000,4,0),""),"")</f>
        <v>Stadt Bruma (Quartiermeister)</v>
      </c>
      <c r="AC41" s="2" t="str">
        <f aca="false">IF(G41&lt;&gt;"LIBSETS_SETTYPE_BATTLEGROUND",IF(G41&lt;&gt;"LIBSETS_SETTYPE_SPECIAL",IF(AD41&lt;&gt;"",VLOOKUP(AD41,'ESO zone constants'!$D$2:$H$4950,5,0),""),""),"")</f>
        <v/>
      </c>
      <c r="AE41" s="0"/>
      <c r="AF41" s="2" t="str">
        <f aca="false">IF(AE41&lt;&gt;"",IF(AE41&lt;&gt;"LIBSETS_DROP_MECHANIC_MONSTER_NAME",VLOOKUP(AE41,'LibSets constants'!$I$4:$L$1000,3,0),""),"")</f>
        <v/>
      </c>
      <c r="AG41" s="2" t="str">
        <f aca="false">IF(AE41&lt;&gt;"",IF(AE41&lt;&gt;"LIBSETS_DROP_MECHANIC_MONSTER_NAME",VLOOKUP(AE41,'LibSets constants'!$I$4:$L$1000,4,0),""),"")</f>
        <v/>
      </c>
      <c r="AH41" s="2" t="str">
        <f aca="false">IF(G41&lt;&gt;"LIBSETS_SETTYPE_BATTLEGROUND",IF(G41&lt;&gt;"LIBSETS_SETTYPE_SPECIAL",IF(AI41&lt;&gt;"",VLOOKUP(AI41,'ESO zone constants'!$D$2:$H$4950,5,0),""),""),"")</f>
        <v/>
      </c>
      <c r="AJ41" s="0"/>
      <c r="AK41" s="2" t="str">
        <f aca="false">IF(AJ41&lt;&gt;"",IF(AJ41&lt;&gt;"LIBSETS_DROP_MECHANIC_MONSTER_NAME",VLOOKUP(AJ41,'LibSets constants'!$I$4:$L$1000,3,0),""),"")</f>
        <v/>
      </c>
      <c r="AL41" s="2" t="str">
        <f aca="false">IF(AJ41&lt;&gt;"",IF(AJ41&lt;&gt;"LIBSETS_DROP_MECHANIC_MONSTER_NAME",VLOOKUP(AJ41,'LibSets constants'!$I$4:$L$1000,4,0),""),"")</f>
        <v/>
      </c>
      <c r="AM41" s="2" t="str">
        <f aca="false">IF(G41&lt;&gt;"LIBSETS_SETTYPE_BATTLEGROUND",IF(G41&lt;&gt;"LIBSETS_SETTYPE_SPECIAL",IF(AN41&lt;&gt;"",VLOOKUP(AN41,'ESO zone constants'!$D$2:$H$4950,5,0),""),""),"")</f>
        <v/>
      </c>
      <c r="AO41" s="0"/>
      <c r="AP41" s="2" t="str">
        <f aca="false">IF(AO41&lt;&gt;"",IF(AO41&lt;&gt;"LIBSETS_DROP_MECHANIC_MONSTER_NAME",VLOOKUP(AO41,'LibSets constants'!$I$4:$L$1000,3,0),""),"")</f>
        <v/>
      </c>
      <c r="AQ41" s="2" t="str">
        <f aca="false">IF(AO41&lt;&gt;"",IF(AO41&lt;&gt;"LIBSETS_DROP_MECHANIC_MONSTER_NAME",VLOOKUP(AO41,'LibSets constants'!$I$4:$L$1000,4,0),""),"")</f>
        <v/>
      </c>
      <c r="AR41" s="2" t="str">
        <f aca="false">IF(G41&lt;&gt;"LIBSETS_SETTYPE_BATTLEGROUND",IF(G41&lt;&gt;"LIBSETS_SETTYPE_SPECIAL",IF(AS41&lt;&gt;"",VLOOKUP(AS41,'ESO zone constants'!$D$2:$H$4950,5,0),""),""),"")</f>
        <v/>
      </c>
      <c r="AT41" s="0"/>
      <c r="AU41" s="2" t="str">
        <f aca="false">IF(AT41&lt;&gt;"",IF(AT41&lt;&gt;"LIBSETS_DROP_MECHANIC_MONSTER_NAME",VLOOKUP(AT41,'LibSets constants'!$I$4:$L$1000,3,0),""),"")</f>
        <v/>
      </c>
      <c r="AV41" s="2" t="str">
        <f aca="false">IF(AT41&lt;&gt;"",IF(AT41&lt;&gt;"LIBSETS_DROP_MECHANIC_MONSTER_NAME",VLOOKUP(AT41,'LibSets constants'!$I$4:$L$1000,4,0),""),"")</f>
        <v/>
      </c>
      <c r="AW41" s="6" t="str">
        <f aca="false">IF(A41="???","--","")&amp;IF(F41&lt;&gt;"Not in the game (anymore)",IF(A41&lt;&gt;"",CONCATENATE("[",A41,"] = {wayshrines={")&amp;IF(K41&lt;&gt;"",CONCATENATE(K41,","),"")&amp;IF(L41&lt;&gt;"",CONCATENATE(L41,","),"")&amp;IF(M41&lt;&gt;"",CONCATENATE(M41,","),"")&amp;CONCATENATE("}")&amp;IF(VALUE(N41)&gt;0,CONCATENATE(", traitsNeeded=",N41),"")&amp;CONCATENATE(", dlcId=",IF(S41&lt;&gt;"",S41,"DLC_BASE_GAME")),""),"")</f>
        <v>[59] = {wayshrines={-1,-1,-1,}, dlcId=DLC_BASE_GAME</v>
      </c>
      <c r="AX41" s="6" t="str">
        <f aca="false">IF(F41&lt;&gt;"Not in the game (anymore)",IF(A41&lt;&gt;"",IF(P41&lt;&gt;"",CONCATENATE(", zoneIds={",P41),"")&amp;IF(X41&lt;&gt;"",CONCATENATE(",",X41),"")&amp;IF(AC41&lt;&gt;"",CONCATENATE(",",AC41),"")&amp;IF(AH41&lt;&gt;"",CONCATENATE(",",AH41),"")&amp;IF(AM41&lt;&gt;"",CONCATENATE(",",AM41),"")&amp;IF(AR41&lt;&gt;"",CONCATENATE(",",AR41),"")&amp;IF(P41&lt;&gt;"",CONCATENATE("}",""),"")&amp;IF(OR(I41="true",I41="false",I41&lt;&gt;""), CONCATENATE(", veteran=", I41), ""),""),"")</f>
        <v>, zoneIds={181,181}, veteran=false</v>
      </c>
      <c r="AY41" s="6" t="str">
        <f aca="false">IF(F41&lt;&gt;"Not in the game (anymore)",IF(A41&lt;&gt;"",", setType="&amp;G41,"")&amp;IF(J41="true",", multiTrialSet=true",""),"")</f>
        <v>, setType=LIBSETS_SETTYPE_CYRODIIL</v>
      </c>
      <c r="AZ41" s="6" t="str">
        <f aca="false">IF(F41&lt;&gt;"Not in the game (anymore)",IF(U41&lt;&gt;"",", dropMechanic={"&amp;U41&amp;IF(Z41&lt;&gt;"",","&amp;Z41,"")&amp;IF(AE41&lt;&gt;"",","&amp;AE41,"")&amp;IF(AJ41&lt;&gt;"",","&amp;AJ41,"")&amp;IF(AO41&lt;&gt;"",","&amp;AO41,"")&amp;IF(AT41&lt;&gt;"",","&amp;AT41,"")&amp;"}"&amp;IF(U41="LIBSETS_DROP_MECHANIC_MONSTER_NAME",", dropMechanicNames={" &amp; IF(V41&lt;&gt;"","['en']='"&amp;V41&amp;"'","") &amp; IF(W41&lt;&gt;"",", ['de']='" &amp; W41&amp;"'","") &amp; "}",""),"")&amp;"},","")</f>
        <v>, dropMechanic={LIBSETS_DROP_MECHANIC_MAIL_PVP_REWARDS_FOR_THE_WORTHY,LIBSETS_DROP_MECHANIC_CITY_CYRODIIL_BRUMA}},</v>
      </c>
      <c r="BA41" s="6" t="str">
        <f aca="false">IF(F41&lt;&gt;"Not in the game (anymore)",IF(C41&lt;&gt;"",CONCATENATE(" --",C41," / ",B41,"   [",IF(Q41&lt;&gt;"",Q41,""),IF(Y41&lt;&gt;"",", "&amp;Y41,""),IF(AD41&lt;&gt;"",", "&amp;AD41,""),IF(AI41&lt;&gt;"",", "&amp;AI41,""),IF(AN41&lt;&gt;"",", "&amp;AN41,""),IF(AS41&lt;&gt;"",", "&amp;AS41,""),"]")),"")</f>
        <v> --Kyne's Kiss / Kynes Kuss   [Cyrodiil, Cyrodiil]</v>
      </c>
    </row>
    <row r="42" customFormat="false" ht="15" hidden="false" customHeight="false" outlineLevel="0" collapsed="false">
      <c r="A42" s="21" t="n">
        <v>60</v>
      </c>
      <c r="B42" s="0" t="s">
        <v>170</v>
      </c>
      <c r="C42" s="0" t="s">
        <v>171</v>
      </c>
      <c r="D42" s="2" t="n">
        <f aca="false">A42</f>
        <v>60</v>
      </c>
      <c r="E42" s="26"/>
      <c r="G42" s="22" t="s">
        <v>60</v>
      </c>
      <c r="I42" s="0" t="s">
        <v>56</v>
      </c>
      <c r="J42" s="0" t="s">
        <v>56</v>
      </c>
      <c r="K42" s="0" t="n">
        <v>-1</v>
      </c>
      <c r="L42" s="0" t="n">
        <v>-1</v>
      </c>
      <c r="M42" s="0" t="n">
        <v>-1</v>
      </c>
      <c r="N42" s="0" t="n">
        <v>0</v>
      </c>
      <c r="O42" s="3" t="s">
        <v>172</v>
      </c>
      <c r="P42" s="2" t="n">
        <f aca="false">IF(AND(G42&lt;&gt;"LIBSETS_SETTYPE_BATTLEGROUND",G42&lt;&gt;"LIBSETS_SETTYPE_SPECIAL",G42&lt;&gt;"LIBSETS_SETTYPE_MYTHIC"), IF(Q42&lt;&gt;"",VLOOKUP(Q42,'ESO zone constants'!$D$2:$H$4950,5,0),""),"")</f>
        <v>20</v>
      </c>
      <c r="Q42" s="0" t="str">
        <f aca="false">IF(OR(K42="",K42&lt;=0,ISERROR(K42)),IF(AND(O42&lt;&gt;"",NOT(ISERROR(O42))),O42, ""),VLOOKUP(K42,'ESO wayshrine node constants'!$A$3:$D$10003,4,0))</f>
        <v>Rivenspire</v>
      </c>
      <c r="R42" s="0"/>
      <c r="S42" s="4" t="str">
        <f aca="false">IF(AND(R42&lt;&gt;"",NOT(ISERROR(R42))),R42,IF(P42&lt;&gt;"",IF(NOT(ISERROR(VLOOKUP(P42,'ESO Dungeon constants'!$D$3:$H$9999,5,0))),VLOOKUP(P42,'ESO Dungeon constants'!$D$3:$I$9999,6,0),VLOOKUP(P42,'ESO zone constants'!$H$2:$K$9984,4,0)),""))</f>
        <v>DLC_BASE_GAME</v>
      </c>
      <c r="T42" s="2" t="str">
        <f aca="false">IF(S42&lt;&gt;"",VLOOKUP(S42,'LibSets constants'!$B$4:$C$1000,2,0),"")</f>
        <v>Included in base game</v>
      </c>
      <c r="U42" s="5" t="s">
        <v>62</v>
      </c>
      <c r="V42" s="2" t="str">
        <f aca="false">IF(U42&lt;&gt;"",IF(U42&lt;&gt;"LIBSETS_DROP_MECHANIC_MONSTER_NAME",VLOOKUP(U42,'LibSets constants'!$I$4:$L$1000,3,0),""),"")</f>
        <v>Delve bosses have a chance to drop a waist or feet.</v>
      </c>
      <c r="W42" s="2" t="str">
        <f aca="false">IF(U42&lt;&gt;"",IF(U42&lt;&gt;"LIBSETS_DROP_MECHANIC_MONSTER_NAME",VLOOKUP(U42,'LibSets constants'!$I$4:$L$1000,4,0),""),"")</f>
        <v>Bosse in Gewölben haben die Chance, eine Taille oder Füße fallen zu lassen.</v>
      </c>
      <c r="X42" s="2" t="str">
        <f aca="false">IF(G42&lt;&gt;"LIBSETS_SETTYPE_BATTLEGROUND",IF(G42&lt;&gt;"LIBSETS_SETTYPE_SPECIAL",IF(Y42&lt;&gt;"",VLOOKUP(Y42,'ESO zone constants'!$D$2:$H$4950,5,0),""),""),"")</f>
        <v/>
      </c>
      <c r="Z42" s="5" t="s">
        <v>63</v>
      </c>
      <c r="AA42" s="2" t="str">
        <f aca="false">IF(Z42&lt;&gt;"",IF(Z42&lt;&gt;"LIBSETS_DROP_MECHANIC_MONSTER_NAME",VLOOKUP(Z42,'LibSets constants'!$I$4:$L$1000,3,0),""),"")</f>
        <v>Overland group bosses have a 100% chance to drop head, chest, legs, or weapon.</v>
      </c>
      <c r="AB42" s="2" t="str">
        <f aca="false">IF(Z42&lt;&gt;"",IF(Z42&lt;&gt;"LIBSETS_DROP_MECHANIC_MONSTER_NAME",VLOOKUP(Z42,'LibSets constants'!$I$4:$L$1000,4,0),""),"")</f>
        <v>Überland Gruppenbosse haben eine Chance von 100%, Kopf, Brust, Beine oder Waffen fallen zu lassen.</v>
      </c>
      <c r="AC42" s="2" t="str">
        <f aca="false">IF(G42&lt;&gt;"LIBSETS_SETTYPE_BATTLEGROUND",IF(G42&lt;&gt;"LIBSETS_SETTYPE_SPECIAL",IF(AD42&lt;&gt;"",VLOOKUP(AD42,'ESO zone constants'!$D$2:$H$4950,5,0),""),""),"")</f>
        <v/>
      </c>
      <c r="AE42" s="5" t="s">
        <v>64</v>
      </c>
      <c r="AF42" s="2" t="str">
        <f aca="false">IF(AE42&lt;&gt;"",IF(AE42&lt;&gt;"LIBSETS_DROP_MECHANIC_MONSTER_NAME",VLOOKUP(AE42,'LibSets constants'!$I$4:$L$1000,3,0),""),"")</f>
        <v>Public dungeon bosses have a chance to drop a shoulder, hand, or weapon.</v>
      </c>
      <c r="AG42" s="2" t="str">
        <f aca="false">IF(AE42&lt;&gt;"",IF(AE42&lt;&gt;"LIBSETS_DROP_MECHANIC_MONSTER_NAME",VLOOKUP(AE42,'LibSets constants'!$I$4:$L$1000,4,0),""),"")</f>
        <v>Öffentliche Dungeon-Bosse haben die Möglichkeit, eine Schulter, Handschuhe oder eine Waffe fallen zu lassen.</v>
      </c>
      <c r="AH42" s="2" t="str">
        <f aca="false">IF(G42&lt;&gt;"LIBSETS_SETTYPE_BATTLEGROUND",IF(G42&lt;&gt;"LIBSETS_SETTYPE_SPECIAL",IF(AI42&lt;&gt;"",VLOOKUP(AI42,'ESO zone constants'!$D$2:$H$4950,5,0),""),""),"")</f>
        <v/>
      </c>
      <c r="AJ42" s="5" t="s">
        <v>65</v>
      </c>
      <c r="AK42" s="2" t="str">
        <f aca="false">IF(AJ42&lt;&gt;"",IF(AJ42&lt;&gt;"LIBSETS_DROP_MECHANIC_MONSTER_NAME",VLOOKUP(AJ42,'LibSets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2" t="str">
        <f aca="false">IF(AJ42&lt;&gt;"",IF(AJ42&lt;&gt;"LIBSETS_DROP_MECHANIC_MONSTER_NAME",VLOOKUP(AJ42,'LibSets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2" t="str">
        <f aca="false">IF(G42&lt;&gt;"LIBSETS_SETTYPE_BATTLEGROUND",IF(G42&lt;&gt;"LIBSETS_SETTYPE_SPECIAL",IF(AN42&lt;&gt;"",VLOOKUP(AN42,'ESO zone constants'!$D$2:$H$4950,5,0),""),""),"")</f>
        <v/>
      </c>
      <c r="AO42" s="0"/>
      <c r="AP42" s="2" t="str">
        <f aca="false">IF(AO42&lt;&gt;"",IF(AO42&lt;&gt;"LIBSETS_DROP_MECHANIC_MONSTER_NAME",VLOOKUP(AO42,'LibSets constants'!$I$4:$L$1000,3,0),""),"")</f>
        <v/>
      </c>
      <c r="AQ42" s="2" t="str">
        <f aca="false">IF(AO42&lt;&gt;"",IF(AO42&lt;&gt;"LIBSETS_DROP_MECHANIC_MONSTER_NAME",VLOOKUP(AO42,'LibSets constants'!$I$4:$L$1000,4,0),""),"")</f>
        <v/>
      </c>
      <c r="AR42" s="2" t="str">
        <f aca="false">IF(G42&lt;&gt;"LIBSETS_SETTYPE_BATTLEGROUND",IF(G42&lt;&gt;"LIBSETS_SETTYPE_SPECIAL",IF(AS42&lt;&gt;"",VLOOKUP(AS42,'ESO zone constants'!$D$2:$H$4950,5,0),""),""),"")</f>
        <v/>
      </c>
      <c r="AT42" s="0"/>
      <c r="AU42" s="2" t="str">
        <f aca="false">IF(AT42&lt;&gt;"",IF(AT42&lt;&gt;"LIBSETS_DROP_MECHANIC_MONSTER_NAME",VLOOKUP(AT42,'LibSets constants'!$I$4:$L$1000,3,0),""),"")</f>
        <v/>
      </c>
      <c r="AV42" s="2" t="str">
        <f aca="false">IF(AT42&lt;&gt;"",IF(AT42&lt;&gt;"LIBSETS_DROP_MECHANIC_MONSTER_NAME",VLOOKUP(AT42,'LibSets constants'!$I$4:$L$1000,4,0),""),"")</f>
        <v/>
      </c>
      <c r="AW42" s="6" t="str">
        <f aca="false">IF(A42="???","--","")&amp;IF(F42&lt;&gt;"Not in the game (anymore)",IF(A42&lt;&gt;"",CONCATENATE("[",A42,"] = {wayshrines={")&amp;IF(K42&lt;&gt;"",CONCATENATE(K42,","),"")&amp;IF(L42&lt;&gt;"",CONCATENATE(L42,","),"")&amp;IF(M42&lt;&gt;"",CONCATENATE(M42,","),"")&amp;CONCATENATE("}")&amp;IF(VALUE(N42)&gt;0,CONCATENATE(", traitsNeeded=",N42),"")&amp;CONCATENATE(", dlcId=",IF(S42&lt;&gt;"",S42,"DLC_BASE_GAME")),""),"")</f>
        <v>[60] = {wayshrines={-1,-1,-1,}, dlcId=DLC_BASE_GAME</v>
      </c>
      <c r="AX42" s="6" t="str">
        <f aca="false">IF(F42&lt;&gt;"Not in the game (anymore)",IF(A42&lt;&gt;"",IF(P42&lt;&gt;"",CONCATENATE(", zoneIds={",P42),"")&amp;IF(X42&lt;&gt;"",CONCATENATE(",",X42),"")&amp;IF(AC42&lt;&gt;"",CONCATENATE(",",AC42),"")&amp;IF(AH42&lt;&gt;"",CONCATENATE(",",AH42),"")&amp;IF(AM42&lt;&gt;"",CONCATENATE(",",AM42),"")&amp;IF(AR42&lt;&gt;"",CONCATENATE(",",AR42),"")&amp;IF(P42&lt;&gt;"",CONCATENATE("}",""),"")&amp;IF(OR(I42="true",I42="false",I42&lt;&gt;""), CONCATENATE(", veteran=", I42), ""),""),"")</f>
        <v>, zoneIds={20}, veteran=false</v>
      </c>
      <c r="AY42" s="6" t="str">
        <f aca="false">IF(F42&lt;&gt;"Not in the game (anymore)",IF(A42&lt;&gt;"",", setType="&amp;G42,"")&amp;IF(J42="true",", multiTrialSet=true",""),"")</f>
        <v>, setType=LIBSETS_SETTYPE_OVERLAND</v>
      </c>
      <c r="AZ42" s="6" t="str">
        <f aca="false">IF(F42&lt;&gt;"Not in the game (anymore)",IF(U42&lt;&gt;"",", dropMechanic={"&amp;U42&amp;IF(Z42&lt;&gt;"",","&amp;Z42,"")&amp;IF(AE42&lt;&gt;"",","&amp;AE42,"")&amp;IF(AJ42&lt;&gt;"",","&amp;AJ42,"")&amp;IF(AO42&lt;&gt;"",","&amp;AO42,"")&amp;IF(AT42&lt;&gt;"",","&amp;AT42,"")&amp;"}"&amp;IF(U42="LIBSETS_DROP_MECHANIC_MONSTER_NAME",", dropMechanicNames={" &amp; IF(V42&lt;&gt;"","['en']='"&amp;V42&amp;"'","") &amp; IF(W42&lt;&gt;"",", ['de']='" &amp; W42&amp;"'","") &amp; "}",""),"")&amp;"},","")</f>
        <v>, dropMechanic={LIBSETS_DROP_MECHANIC_OVERLAND_BOSS_DELVE,LIBSETS_DROP_MECHANIC_OVERLAND_WORLDBOSS,LIBSETS_DROP_MECHANIC_OVERLAND_BOSS_PUBLIC_DUNGEON,LIBSETS_DROP_MECHANIC_OVERLAND_CHEST}},</v>
      </c>
      <c r="BA42" s="6" t="str">
        <f aca="false">IF(F42&lt;&gt;"Not in the game (anymore)",IF(C42&lt;&gt;"",CONCATENATE(" --",C42," / ",B42,"   [",IF(Q42&lt;&gt;"",Q42,""),IF(Y42&lt;&gt;"",", "&amp;Y42,""),IF(AD42&lt;&gt;"",", "&amp;AD42,""),IF(AI42&lt;&gt;"",", "&amp;AI42,""),IF(AN42&lt;&gt;"",", "&amp;AN42,""),IF(AS42&lt;&gt;"",", "&amp;AS42,""),"]")),"")</f>
        <v> --Darkstride / Dunkelschritt   [Rivenspire]</v>
      </c>
    </row>
    <row r="43" customFormat="false" ht="15" hidden="false" customHeight="false" outlineLevel="0" collapsed="false">
      <c r="A43" s="21" t="n">
        <v>61</v>
      </c>
      <c r="B43" s="0" t="s">
        <v>173</v>
      </c>
      <c r="C43" s="0" t="s">
        <v>174</v>
      </c>
      <c r="D43" s="2" t="n">
        <f aca="false">A43</f>
        <v>61</v>
      </c>
      <c r="E43" s="26"/>
      <c r="G43" s="22" t="s">
        <v>55</v>
      </c>
      <c r="I43" s="0" t="s">
        <v>56</v>
      </c>
      <c r="J43" s="0" t="s">
        <v>56</v>
      </c>
      <c r="K43" s="0" t="n">
        <v>-1</v>
      </c>
      <c r="L43" s="0" t="n">
        <v>-1</v>
      </c>
      <c r="M43" s="0" t="n">
        <v>-1</v>
      </c>
      <c r="N43" s="0" t="n">
        <v>0</v>
      </c>
      <c r="O43" s="3" t="s">
        <v>108</v>
      </c>
      <c r="P43" s="2" t="n">
        <f aca="false">IF(AND(G43&lt;&gt;"LIBSETS_SETTYPE_BATTLEGROUND",G43&lt;&gt;"LIBSETS_SETTYPE_SPECIAL",G43&lt;&gt;"LIBSETS_SETTYPE_MYTHIC"), IF(Q43&lt;&gt;"",VLOOKUP(Q43,'ESO zone constants'!$D$2:$H$4950,5,0),""),"")</f>
        <v>283</v>
      </c>
      <c r="Q43" s="0" t="str">
        <f aca="false">IF(OR(K43="",K43&lt;=0,ISERROR(K43)),IF(AND(O43&lt;&gt;"",NOT(ISERROR(O43))),O43, ""),VLOOKUP(K43,'ESO wayshrine node constants'!$A$3:$D$10003,4,0))</f>
        <v>Fungal Grotto I</v>
      </c>
      <c r="R43" s="0"/>
      <c r="S43" s="4" t="str">
        <f aca="false">IF(AND(R43&lt;&gt;"",NOT(ISERROR(R43))),R43,IF(P43&lt;&gt;"",IF(NOT(ISERROR(VLOOKUP(P43,'ESO Dungeon constants'!$D$3:$H$9999,5,0))),VLOOKUP(P43,'ESO Dungeon constants'!$D$3:$I$9999,6,0),VLOOKUP(P43,'ESO zone constants'!$H$2:$K$9984,4,0)),""))</f>
        <v>DLC_BASE_GAME</v>
      </c>
      <c r="T43" s="2" t="str">
        <f aca="false">IF(S43&lt;&gt;"",VLOOKUP(S43,'LibSets constants'!$B$4:$C$1000,2,0),"")</f>
        <v>Included in base game</v>
      </c>
      <c r="U43" s="0"/>
      <c r="V43" s="2" t="str">
        <f aca="false">IF(U43&lt;&gt;"",IF(U43&lt;&gt;"LIBSETS_DROP_MECHANIC_MONSTER_NAME",VLOOKUP(U43,'LibSets constants'!$I$4:$L$1000,3,0),""),"")</f>
        <v/>
      </c>
      <c r="W43" s="2" t="str">
        <f aca="false">IF(U43&lt;&gt;"",IF(U43&lt;&gt;"LIBSETS_DROP_MECHANIC_MONSTER_NAME",VLOOKUP(U43,'LibSets constants'!$I$4:$L$1000,4,0),""),"")</f>
        <v/>
      </c>
      <c r="X43" s="2" t="n">
        <f aca="false">IF(G43&lt;&gt;"LIBSETS_SETTYPE_BATTLEGROUND",IF(G43&lt;&gt;"LIBSETS_SETTYPE_SPECIAL",IF(Y43&lt;&gt;"",VLOOKUP(Y43,'ESO zone constants'!$D$2:$H$4950,5,0),""),""),"")</f>
        <v>934</v>
      </c>
      <c r="Y43" s="0" t="s">
        <v>109</v>
      </c>
      <c r="Z43" s="0"/>
      <c r="AA43" s="2" t="str">
        <f aca="false">IF(Z43&lt;&gt;"",IF(Z43&lt;&gt;"LIBSETS_DROP_MECHANIC_MONSTER_NAME",VLOOKUP(Z43,'LibSets constants'!$I$4:$L$1000,3,0),""),"")</f>
        <v/>
      </c>
      <c r="AB43" s="2" t="str">
        <f aca="false">IF(Z43&lt;&gt;"",IF(Z43&lt;&gt;"LIBSETS_DROP_MECHANIC_MONSTER_NAME",VLOOKUP(Z43,'LibSets constants'!$I$4:$L$1000,4,0),""),"")</f>
        <v/>
      </c>
      <c r="AC43" s="2" t="str">
        <f aca="false">IF(G43&lt;&gt;"LIBSETS_SETTYPE_BATTLEGROUND",IF(G43&lt;&gt;"LIBSETS_SETTYPE_SPECIAL",IF(AD43&lt;&gt;"",VLOOKUP(AD43,'ESO zone constants'!$D$2:$H$4950,5,0),""),""),"")</f>
        <v/>
      </c>
      <c r="AE43" s="0"/>
      <c r="AF43" s="2" t="str">
        <f aca="false">IF(AE43&lt;&gt;"",IF(AE43&lt;&gt;"LIBSETS_DROP_MECHANIC_MONSTER_NAME",VLOOKUP(AE43,'LibSets constants'!$I$4:$L$1000,3,0),""),"")</f>
        <v/>
      </c>
      <c r="AG43" s="2" t="str">
        <f aca="false">IF(AE43&lt;&gt;"",IF(AE43&lt;&gt;"LIBSETS_DROP_MECHANIC_MONSTER_NAME",VLOOKUP(AE43,'LibSets constants'!$I$4:$L$1000,4,0),""),"")</f>
        <v/>
      </c>
      <c r="AH43" s="2" t="str">
        <f aca="false">IF(G43&lt;&gt;"LIBSETS_SETTYPE_BATTLEGROUND",IF(G43&lt;&gt;"LIBSETS_SETTYPE_SPECIAL",IF(AI43&lt;&gt;"",VLOOKUP(AI43,'ESO zone constants'!$D$2:$H$4950,5,0),""),""),"")</f>
        <v/>
      </c>
      <c r="AJ43" s="0"/>
      <c r="AK43" s="2" t="str">
        <f aca="false">IF(AJ43&lt;&gt;"",IF(AJ43&lt;&gt;"LIBSETS_DROP_MECHANIC_MONSTER_NAME",VLOOKUP(AJ43,'LibSets constants'!$I$4:$L$1000,3,0),""),"")</f>
        <v/>
      </c>
      <c r="AL43" s="2" t="str">
        <f aca="false">IF(AJ43&lt;&gt;"",IF(AJ43&lt;&gt;"LIBSETS_DROP_MECHANIC_MONSTER_NAME",VLOOKUP(AJ43,'LibSets constants'!$I$4:$L$1000,4,0),""),"")</f>
        <v/>
      </c>
      <c r="AM43" s="2" t="str">
        <f aca="false">IF(G43&lt;&gt;"LIBSETS_SETTYPE_BATTLEGROUND",IF(G43&lt;&gt;"LIBSETS_SETTYPE_SPECIAL",IF(AN43&lt;&gt;"",VLOOKUP(AN43,'ESO zone constants'!$D$2:$H$4950,5,0),""),""),"")</f>
        <v/>
      </c>
      <c r="AO43" s="0"/>
      <c r="AP43" s="2" t="str">
        <f aca="false">IF(AO43&lt;&gt;"",IF(AO43&lt;&gt;"LIBSETS_DROP_MECHANIC_MONSTER_NAME",VLOOKUP(AO43,'LibSets constants'!$I$4:$L$1000,3,0),""),"")</f>
        <v/>
      </c>
      <c r="AQ43" s="2" t="str">
        <f aca="false">IF(AO43&lt;&gt;"",IF(AO43&lt;&gt;"LIBSETS_DROP_MECHANIC_MONSTER_NAME",VLOOKUP(AO43,'LibSets constants'!$I$4:$L$1000,4,0),""),"")</f>
        <v/>
      </c>
      <c r="AR43" s="2" t="str">
        <f aca="false">IF(G43&lt;&gt;"LIBSETS_SETTYPE_BATTLEGROUND",IF(G43&lt;&gt;"LIBSETS_SETTYPE_SPECIAL",IF(AS43&lt;&gt;"",VLOOKUP(AS43,'ESO zone constants'!$D$2:$H$4950,5,0),""),""),"")</f>
        <v/>
      </c>
      <c r="AT43" s="0"/>
      <c r="AU43" s="2" t="str">
        <f aca="false">IF(AT43&lt;&gt;"",IF(AT43&lt;&gt;"LIBSETS_DROP_MECHANIC_MONSTER_NAME",VLOOKUP(AT43,'LibSets constants'!$I$4:$L$1000,3,0),""),"")</f>
        <v/>
      </c>
      <c r="AV43" s="2" t="str">
        <f aca="false">IF(AT43&lt;&gt;"",IF(AT43&lt;&gt;"LIBSETS_DROP_MECHANIC_MONSTER_NAME",VLOOKUP(AT43,'LibSets constants'!$I$4:$L$1000,4,0),""),"")</f>
        <v/>
      </c>
      <c r="AW43" s="6" t="str">
        <f aca="false">IF(A43="???","--","")&amp;IF(F43&lt;&gt;"Not in the game (anymore)",IF(A43&lt;&gt;"",CONCATENATE("[",A43,"] = {wayshrines={")&amp;IF(K43&lt;&gt;"",CONCATENATE(K43,","),"")&amp;IF(L43&lt;&gt;"",CONCATENATE(L43,","),"")&amp;IF(M43&lt;&gt;"",CONCATENATE(M43,","),"")&amp;CONCATENATE("}")&amp;IF(VALUE(N43)&gt;0,CONCATENATE(", traitsNeeded=",N43),"")&amp;CONCATENATE(", dlcId=",IF(S43&lt;&gt;"",S43,"DLC_BASE_GAME")),""),"")</f>
        <v>[61] = {wayshrines={-1,-1,-1,}, dlcId=DLC_BASE_GAME</v>
      </c>
      <c r="AX43" s="6" t="str">
        <f aca="false">IF(F43&lt;&gt;"Not in the game (anymore)",IF(A43&lt;&gt;"",IF(P43&lt;&gt;"",CONCATENATE(", zoneIds={",P43),"")&amp;IF(X43&lt;&gt;"",CONCATENATE(",",X43),"")&amp;IF(AC43&lt;&gt;"",CONCATENATE(",",AC43),"")&amp;IF(AH43&lt;&gt;"",CONCATENATE(",",AH43),"")&amp;IF(AM43&lt;&gt;"",CONCATENATE(",",AM43),"")&amp;IF(AR43&lt;&gt;"",CONCATENATE(",",AR43),"")&amp;IF(P43&lt;&gt;"",CONCATENATE("}",""),"")&amp;IF(OR(I43="true",I43="false",I43&lt;&gt;""), CONCATENATE(", veteran=", I43), ""),""),"")</f>
        <v>, zoneIds={283,934}, veteran=false</v>
      </c>
      <c r="AY43" s="6" t="str">
        <f aca="false">IF(F43&lt;&gt;"Not in the game (anymore)",IF(A43&lt;&gt;"",", setType="&amp;G43,"")&amp;IF(J43="true",", multiTrialSet=true",""),"")</f>
        <v>, setType=LIBSETS_SETTYPE_DUNGEON</v>
      </c>
      <c r="AZ43" s="6" t="str">
        <f aca="false">IF(F43&lt;&gt;"Not in the game (anymore)",IF(U43&lt;&gt;"",", dropMechanic={"&amp;U43&amp;IF(Z43&lt;&gt;"",","&amp;Z43,"")&amp;IF(AE43&lt;&gt;"",","&amp;AE43,"")&amp;IF(AJ43&lt;&gt;"",","&amp;AJ43,"")&amp;IF(AO43&lt;&gt;"",","&amp;AO43,"")&amp;IF(AT43&lt;&gt;"",","&amp;AT43,"")&amp;"}"&amp;IF(U43="LIBSETS_DROP_MECHANIC_MONSTER_NAME",", dropMechanicNames={" &amp; IF(V43&lt;&gt;"","['en']='"&amp;V43&amp;"'","") &amp; IF(W43&lt;&gt;"",", ['de']='" &amp; W43&amp;"'","") &amp; "}",""),"")&amp;"},","")</f>
        <v>},</v>
      </c>
      <c r="BA43" s="6" t="str">
        <f aca="false">IF(F43&lt;&gt;"Not in the game (anymore)",IF(C43&lt;&gt;"",CONCATENATE(" --",C43," / ",B43,"   [",IF(Q43&lt;&gt;"",Q43,""),IF(Y43&lt;&gt;"",", "&amp;Y43,""),IF(AD43&lt;&gt;"",", "&amp;AD43,""),IF(AI43&lt;&gt;"",", "&amp;AI43,""),IF(AN43&lt;&gt;"",", "&amp;AN43,""),IF(AS43&lt;&gt;"",", "&amp;AS43,""),"]")),"")</f>
        <v> --Dreugh King Slayer / Dreughkönigsschlächter   [Fungal Grotto I, Fungal Grotto II]</v>
      </c>
    </row>
    <row r="44" customFormat="false" ht="15" hidden="false" customHeight="false" outlineLevel="0" collapsed="false">
      <c r="A44" s="21" t="n">
        <v>62</v>
      </c>
      <c r="B44" s="0" t="s">
        <v>175</v>
      </c>
      <c r="C44" s="0" t="s">
        <v>176</v>
      </c>
      <c r="D44" s="2" t="n">
        <f aca="false">A44</f>
        <v>62</v>
      </c>
      <c r="E44" s="26"/>
      <c r="G44" s="22" t="s">
        <v>60</v>
      </c>
      <c r="I44" s="0" t="s">
        <v>56</v>
      </c>
      <c r="J44" s="0" t="s">
        <v>56</v>
      </c>
      <c r="K44" s="0" t="n">
        <v>-1</v>
      </c>
      <c r="L44" s="0" t="n">
        <v>-1</v>
      </c>
      <c r="M44" s="0" t="n">
        <v>-1</v>
      </c>
      <c r="N44" s="0" t="n">
        <v>0</v>
      </c>
      <c r="O44" s="3" t="s">
        <v>177</v>
      </c>
      <c r="P44" s="2" t="n">
        <f aca="false">IF(AND(G44&lt;&gt;"LIBSETS_SETTYPE_BATTLEGROUND",G44&lt;&gt;"LIBSETS_SETTYPE_SPECIAL",G44&lt;&gt;"LIBSETS_SETTYPE_MYTHIC"), IF(Q44&lt;&gt;"",VLOOKUP(Q44,'ESO zone constants'!$D$2:$H$4950,5,0),""),"")</f>
        <v>117</v>
      </c>
      <c r="Q44" s="0" t="str">
        <f aca="false">IF(OR(K44="",K44&lt;=0,ISERROR(K44)),IF(AND(O44&lt;&gt;"",NOT(ISERROR(O44))),O44, ""),VLOOKUP(K44,'ESO wayshrine node constants'!$A$3:$D$10003,4,0))</f>
        <v>Shadowfen</v>
      </c>
      <c r="R44" s="0"/>
      <c r="S44" s="4" t="str">
        <f aca="false">IF(AND(R44&lt;&gt;"",NOT(ISERROR(R44))),R44,IF(P44&lt;&gt;"",IF(NOT(ISERROR(VLOOKUP(P44,'ESO Dungeon constants'!$D$3:$H$9999,5,0))),VLOOKUP(P44,'ESO Dungeon constants'!$D$3:$I$9999,6,0),VLOOKUP(P44,'ESO zone constants'!$H$2:$K$9984,4,0)),""))</f>
        <v>DLC_BASE_GAME</v>
      </c>
      <c r="T44" s="2" t="str">
        <f aca="false">IF(S44&lt;&gt;"",VLOOKUP(S44,'LibSets constants'!$B$4:$C$1000,2,0),"")</f>
        <v>Included in base game</v>
      </c>
      <c r="U44" s="5" t="s">
        <v>62</v>
      </c>
      <c r="V44" s="2" t="str">
        <f aca="false">IF(U44&lt;&gt;"",IF(U44&lt;&gt;"LIBSETS_DROP_MECHANIC_MONSTER_NAME",VLOOKUP(U44,'LibSets constants'!$I$4:$L$1000,3,0),""),"")</f>
        <v>Delve bosses have a chance to drop a waist or feet.</v>
      </c>
      <c r="W44" s="2" t="str">
        <f aca="false">IF(U44&lt;&gt;"",IF(U44&lt;&gt;"LIBSETS_DROP_MECHANIC_MONSTER_NAME",VLOOKUP(U44,'LibSets constants'!$I$4:$L$1000,4,0),""),"")</f>
        <v>Bosse in Gewölben haben die Chance, eine Taille oder Füße fallen zu lassen.</v>
      </c>
      <c r="X44" s="2" t="str">
        <f aca="false">IF(G44&lt;&gt;"LIBSETS_SETTYPE_BATTLEGROUND",IF(G44&lt;&gt;"LIBSETS_SETTYPE_SPECIAL",IF(Y44&lt;&gt;"",VLOOKUP(Y44,'ESO zone constants'!$D$2:$H$4950,5,0),""),""),"")</f>
        <v/>
      </c>
      <c r="Z44" s="5" t="s">
        <v>63</v>
      </c>
      <c r="AA44" s="2" t="str">
        <f aca="false">IF(Z44&lt;&gt;"",IF(Z44&lt;&gt;"LIBSETS_DROP_MECHANIC_MONSTER_NAME",VLOOKUP(Z44,'LibSets constants'!$I$4:$L$1000,3,0),""),"")</f>
        <v>Overland group bosses have a 100% chance to drop head, chest, legs, or weapon.</v>
      </c>
      <c r="AB44" s="2" t="str">
        <f aca="false">IF(Z44&lt;&gt;"",IF(Z44&lt;&gt;"LIBSETS_DROP_MECHANIC_MONSTER_NAME",VLOOKUP(Z44,'LibSets constants'!$I$4:$L$1000,4,0),""),"")</f>
        <v>Überland Gruppenbosse haben eine Chance von 100%, Kopf, Brust, Beine oder Waffen fallen zu lassen.</v>
      </c>
      <c r="AC44" s="2" t="str">
        <f aca="false">IF(G44&lt;&gt;"LIBSETS_SETTYPE_BATTLEGROUND",IF(G44&lt;&gt;"LIBSETS_SETTYPE_SPECIAL",IF(AD44&lt;&gt;"",VLOOKUP(AD44,'ESO zone constants'!$D$2:$H$4950,5,0),""),""),"")</f>
        <v/>
      </c>
      <c r="AE44" s="5" t="s">
        <v>64</v>
      </c>
      <c r="AF44" s="2" t="str">
        <f aca="false">IF(AE44&lt;&gt;"",IF(AE44&lt;&gt;"LIBSETS_DROP_MECHANIC_MONSTER_NAME",VLOOKUP(AE44,'LibSets constants'!$I$4:$L$1000,3,0),""),"")</f>
        <v>Public dungeon bosses have a chance to drop a shoulder, hand, or weapon.</v>
      </c>
      <c r="AG44" s="2" t="str">
        <f aca="false">IF(AE44&lt;&gt;"",IF(AE44&lt;&gt;"LIBSETS_DROP_MECHANIC_MONSTER_NAME",VLOOKUP(AE44,'LibSets constants'!$I$4:$L$1000,4,0),""),"")</f>
        <v>Öffentliche Dungeon-Bosse haben die Möglichkeit, eine Schulter, Handschuhe oder eine Waffe fallen zu lassen.</v>
      </c>
      <c r="AH44" s="2" t="str">
        <f aca="false">IF(G44&lt;&gt;"LIBSETS_SETTYPE_BATTLEGROUND",IF(G44&lt;&gt;"LIBSETS_SETTYPE_SPECIAL",IF(AI44&lt;&gt;"",VLOOKUP(AI44,'ESO zone constants'!$D$2:$H$4950,5,0),""),""),"")</f>
        <v/>
      </c>
      <c r="AJ44" s="5" t="s">
        <v>65</v>
      </c>
      <c r="AK44" s="2" t="str">
        <f aca="false">IF(AJ44&lt;&gt;"",IF(AJ44&lt;&gt;"LIBSETS_DROP_MECHANIC_MONSTER_NAME",VLOOKUP(AJ44,'LibSets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2" t="str">
        <f aca="false">IF(AJ44&lt;&gt;"",IF(AJ44&lt;&gt;"LIBSETS_DROP_MECHANIC_MONSTER_NAME",VLOOKUP(AJ44,'LibSets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2" t="str">
        <f aca="false">IF(G44&lt;&gt;"LIBSETS_SETTYPE_BATTLEGROUND",IF(G44&lt;&gt;"LIBSETS_SETTYPE_SPECIAL",IF(AN44&lt;&gt;"",VLOOKUP(AN44,'ESO zone constants'!$D$2:$H$4950,5,0),""),""),"")</f>
        <v/>
      </c>
      <c r="AO44" s="0"/>
      <c r="AP44" s="2" t="str">
        <f aca="false">IF(AO44&lt;&gt;"",IF(AO44&lt;&gt;"LIBSETS_DROP_MECHANIC_MONSTER_NAME",VLOOKUP(AO44,'LibSets constants'!$I$4:$L$1000,3,0),""),"")</f>
        <v/>
      </c>
      <c r="AQ44" s="2" t="str">
        <f aca="false">IF(AO44&lt;&gt;"",IF(AO44&lt;&gt;"LIBSETS_DROP_MECHANIC_MONSTER_NAME",VLOOKUP(AO44,'LibSets constants'!$I$4:$L$1000,4,0),""),"")</f>
        <v/>
      </c>
      <c r="AR44" s="2" t="str">
        <f aca="false">IF(G44&lt;&gt;"LIBSETS_SETTYPE_BATTLEGROUND",IF(G44&lt;&gt;"LIBSETS_SETTYPE_SPECIAL",IF(AS44&lt;&gt;"",VLOOKUP(AS44,'ESO zone constants'!$D$2:$H$4950,5,0),""),""),"")</f>
        <v/>
      </c>
      <c r="AT44" s="0"/>
      <c r="AU44" s="2" t="str">
        <f aca="false">IF(AT44&lt;&gt;"",IF(AT44&lt;&gt;"LIBSETS_DROP_MECHANIC_MONSTER_NAME",VLOOKUP(AT44,'LibSets constants'!$I$4:$L$1000,3,0),""),"")</f>
        <v/>
      </c>
      <c r="AV44" s="2" t="str">
        <f aca="false">IF(AT44&lt;&gt;"",IF(AT44&lt;&gt;"LIBSETS_DROP_MECHANIC_MONSTER_NAME",VLOOKUP(AT44,'LibSets constants'!$I$4:$L$1000,4,0),""),"")</f>
        <v/>
      </c>
      <c r="AW44" s="6" t="str">
        <f aca="false">IF(A44="???","--","")&amp;IF(F44&lt;&gt;"Not in the game (anymore)",IF(A44&lt;&gt;"",CONCATENATE("[",A44,"] = {wayshrines={")&amp;IF(K44&lt;&gt;"",CONCATENATE(K44,","),"")&amp;IF(L44&lt;&gt;"",CONCATENATE(L44,","),"")&amp;IF(M44&lt;&gt;"",CONCATENATE(M44,","),"")&amp;CONCATENATE("}")&amp;IF(VALUE(N44)&gt;0,CONCATENATE(", traitsNeeded=",N44),"")&amp;CONCATENATE(", dlcId=",IF(S44&lt;&gt;"",S44,"DLC_BASE_GAME")),""),"")</f>
        <v>[62] = {wayshrines={-1,-1,-1,}, dlcId=DLC_BASE_GAME</v>
      </c>
      <c r="AX44" s="6" t="str">
        <f aca="false">IF(F44&lt;&gt;"Not in the game (anymore)",IF(A44&lt;&gt;"",IF(P44&lt;&gt;"",CONCATENATE(", zoneIds={",P44),"")&amp;IF(X44&lt;&gt;"",CONCATENATE(",",X44),"")&amp;IF(AC44&lt;&gt;"",CONCATENATE(",",AC44),"")&amp;IF(AH44&lt;&gt;"",CONCATENATE(",",AH44),"")&amp;IF(AM44&lt;&gt;"",CONCATENATE(",",AM44),"")&amp;IF(AR44&lt;&gt;"",CONCATENATE(",",AR44),"")&amp;IF(P44&lt;&gt;"",CONCATENATE("}",""),"")&amp;IF(OR(I44="true",I44="false",I44&lt;&gt;""), CONCATENATE(", veteran=", I44), ""),""),"")</f>
        <v>, zoneIds={117}, veteran=false</v>
      </c>
      <c r="AY44" s="6" t="str">
        <f aca="false">IF(F44&lt;&gt;"Not in the game (anymore)",IF(A44&lt;&gt;"",", setType="&amp;G44,"")&amp;IF(J44="true",", multiTrialSet=true",""),"")</f>
        <v>, setType=LIBSETS_SETTYPE_OVERLAND</v>
      </c>
      <c r="AZ44" s="6" t="str">
        <f aca="false">IF(F44&lt;&gt;"Not in the game (anymore)",IF(U44&lt;&gt;"",", dropMechanic={"&amp;U44&amp;IF(Z44&lt;&gt;"",","&amp;Z44,"")&amp;IF(AE44&lt;&gt;"",","&amp;AE44,"")&amp;IF(AJ44&lt;&gt;"",","&amp;AJ44,"")&amp;IF(AO44&lt;&gt;"",","&amp;AO44,"")&amp;IF(AT44&lt;&gt;"",","&amp;AT44,"")&amp;"}"&amp;IF(U44="LIBSETS_DROP_MECHANIC_MONSTER_NAME",", dropMechanicNames={" &amp; IF(V44&lt;&gt;"","['en']='"&amp;V44&amp;"'","") &amp; IF(W44&lt;&gt;"",", ['de']='" &amp; W44&amp;"'","") &amp; "}",""),"")&amp;"},","")</f>
        <v>, dropMechanic={LIBSETS_DROP_MECHANIC_OVERLAND_BOSS_DELVE,LIBSETS_DROP_MECHANIC_OVERLAND_WORLDBOSS,LIBSETS_DROP_MECHANIC_OVERLAND_BOSS_PUBLIC_DUNGEON,LIBSETS_DROP_MECHANIC_OVERLAND_CHEST}},</v>
      </c>
      <c r="BA44" s="6" t="str">
        <f aca="false">IF(F44&lt;&gt;"Not in the game (anymore)",IF(C44&lt;&gt;"",CONCATENATE(" --",C44," / ",B44,"   [",IF(Q44&lt;&gt;"",Q44,""),IF(Y44&lt;&gt;"",", "&amp;Y44,""),IF(AD44&lt;&gt;"",", "&amp;AD44,""),IF(AI44&lt;&gt;"",", "&amp;AI44,""),IF(AN44&lt;&gt;"",", "&amp;AN44,""),IF(AS44&lt;&gt;"",", "&amp;AS44,""),"]")),"")</f>
        <v> --Hatchling's Shell / Schlüpflingspanzer   [Shadowfen]</v>
      </c>
    </row>
    <row r="45" customFormat="false" ht="15" hidden="false" customHeight="false" outlineLevel="0" collapsed="false">
      <c r="A45" s="21" t="n">
        <v>63</v>
      </c>
      <c r="B45" s="0" t="s">
        <v>178</v>
      </c>
      <c r="C45" s="0" t="s">
        <v>179</v>
      </c>
      <c r="D45" s="2" t="n">
        <f aca="false">A45</f>
        <v>63</v>
      </c>
      <c r="E45" s="26"/>
      <c r="G45" s="22" t="s">
        <v>81</v>
      </c>
      <c r="I45" s="0" t="s">
        <v>56</v>
      </c>
      <c r="J45" s="0" t="s">
        <v>56</v>
      </c>
      <c r="K45" s="0" t="n">
        <v>-1</v>
      </c>
      <c r="L45" s="0" t="n">
        <v>-1</v>
      </c>
      <c r="M45" s="0" t="n">
        <v>-1</v>
      </c>
      <c r="N45" s="0" t="n">
        <v>0</v>
      </c>
      <c r="O45" s="3" t="s">
        <v>82</v>
      </c>
      <c r="P45" s="2" t="n">
        <f aca="false">IF(AND(G45&lt;&gt;"LIBSETS_SETTYPE_BATTLEGROUND",G45&lt;&gt;"LIBSETS_SETTYPE_SPECIAL",G45&lt;&gt;"LIBSETS_SETTYPE_MYTHIC"), IF(Q45&lt;&gt;"",VLOOKUP(Q45,'ESO zone constants'!$D$2:$H$4950,5,0),""),"")</f>
        <v>181</v>
      </c>
      <c r="Q45" s="0" t="str">
        <f aca="false">IF(OR(K45="",K45&lt;=0,ISERROR(K45)),IF(AND(O45&lt;&gt;"",NOT(ISERROR(O45))),O45, ""),VLOOKUP(K45,'ESO wayshrine node constants'!$A$3:$D$10003,4,0))</f>
        <v>Cyrodiil</v>
      </c>
      <c r="R45" s="0"/>
      <c r="S45" s="4" t="str">
        <f aca="false">IF(AND(R45&lt;&gt;"",NOT(ISERROR(R45))),R45,IF(P45&lt;&gt;"",IF(NOT(ISERROR(VLOOKUP(P45,'ESO Dungeon constants'!$D$3:$H$9999,5,0))),VLOOKUP(P45,'ESO Dungeon constants'!$D$3:$I$9999,6,0),VLOOKUP(P45,'ESO zone constants'!$H$2:$K$9984,4,0)),""))</f>
        <v>DLC_BASE_GAME</v>
      </c>
      <c r="T45" s="2" t="str">
        <f aca="false">IF(S45&lt;&gt;"",VLOOKUP(S45,'LibSets constants'!$B$4:$C$1000,2,0),"")</f>
        <v>Included in base game</v>
      </c>
      <c r="U45" s="5" t="s">
        <v>83</v>
      </c>
      <c r="V45" s="2" t="str">
        <f aca="false">IF(U45&lt;&gt;"",IF(U45&lt;&gt;"LIBSETS_DROP_MECHANIC_MONSTER_NAME",VLOOKUP(U45,'LibSets constants'!$I$4:$L$1000,3,0),""),"")</f>
        <v>Rewards for the worthy (Cyrodiil/Battleground mail)</v>
      </c>
      <c r="W45" s="2" t="str">
        <f aca="false">IF(U45&lt;&gt;"",IF(U45&lt;&gt;"LIBSETS_DROP_MECHANIC_MONSTER_NAME",VLOOKUP(U45,'LibSets constants'!$I$4:$L$1000,4,0),""),"")</f>
        <v>Gerechter Lohn (Cyrodiil/Schlachtfeld Mail)</v>
      </c>
      <c r="X45" s="2" t="n">
        <f aca="false">IF(G45&lt;&gt;"LIBSETS_SETTYPE_BATTLEGROUND",IF(G45&lt;&gt;"LIBSETS_SETTYPE_SPECIAL",IF(Y45&lt;&gt;"",VLOOKUP(Y45,'ESO zone constants'!$D$2:$H$4950,5,0),""),""),"")</f>
        <v>181</v>
      </c>
      <c r="Y45" s="0" t="s">
        <v>82</v>
      </c>
      <c r="Z45" s="5" t="s">
        <v>84</v>
      </c>
      <c r="AA45" s="2" t="str">
        <f aca="false">IF(Z45&lt;&gt;"",IF(Z45&lt;&gt;"LIBSETS_DROP_MECHANIC_MONSTER_NAME",VLOOKUP(Z45,'LibSets constants'!$I$4:$L$1000,3,0),""),"")</f>
        <v>City Erntefurt (quartermaster)</v>
      </c>
      <c r="AB45" s="2" t="str">
        <f aca="false">IF(Z45&lt;&gt;"",IF(Z45&lt;&gt;"LIBSETS_DROP_MECHANIC_MONSTER_NAME",VLOOKUP(Z45,'LibSets constants'!$I$4:$L$1000,4,0),""),"")</f>
        <v>Stadt Erntefurt (Quartiermeister)</v>
      </c>
      <c r="AC45" s="2" t="str">
        <f aca="false">IF(G45&lt;&gt;"LIBSETS_SETTYPE_BATTLEGROUND",IF(G45&lt;&gt;"LIBSETS_SETTYPE_SPECIAL",IF(AD45&lt;&gt;"",VLOOKUP(AD45,'ESO zone constants'!$D$2:$H$4950,5,0),""),""),"")</f>
        <v/>
      </c>
      <c r="AE45" s="0"/>
      <c r="AF45" s="2" t="str">
        <f aca="false">IF(AE45&lt;&gt;"",IF(AE45&lt;&gt;"LIBSETS_DROP_MECHANIC_MONSTER_NAME",VLOOKUP(AE45,'LibSets constants'!$I$4:$L$1000,3,0),""),"")</f>
        <v/>
      </c>
      <c r="AG45" s="2" t="str">
        <f aca="false">IF(AE45&lt;&gt;"",IF(AE45&lt;&gt;"LIBSETS_DROP_MECHANIC_MONSTER_NAME",VLOOKUP(AE45,'LibSets constants'!$I$4:$L$1000,4,0),""),"")</f>
        <v/>
      </c>
      <c r="AH45" s="2" t="str">
        <f aca="false">IF(G45&lt;&gt;"LIBSETS_SETTYPE_BATTLEGROUND",IF(G45&lt;&gt;"LIBSETS_SETTYPE_SPECIAL",IF(AI45&lt;&gt;"",VLOOKUP(AI45,'ESO zone constants'!$D$2:$H$4950,5,0),""),""),"")</f>
        <v/>
      </c>
      <c r="AJ45" s="0"/>
      <c r="AK45" s="2" t="str">
        <f aca="false">IF(AJ45&lt;&gt;"",IF(AJ45&lt;&gt;"LIBSETS_DROP_MECHANIC_MONSTER_NAME",VLOOKUP(AJ45,'LibSets constants'!$I$4:$L$1000,3,0),""),"")</f>
        <v/>
      </c>
      <c r="AL45" s="2" t="str">
        <f aca="false">IF(AJ45&lt;&gt;"",IF(AJ45&lt;&gt;"LIBSETS_DROP_MECHANIC_MONSTER_NAME",VLOOKUP(AJ45,'LibSets constants'!$I$4:$L$1000,4,0),""),"")</f>
        <v/>
      </c>
      <c r="AM45" s="2" t="str">
        <f aca="false">IF(G45&lt;&gt;"LIBSETS_SETTYPE_BATTLEGROUND",IF(G45&lt;&gt;"LIBSETS_SETTYPE_SPECIAL",IF(AN45&lt;&gt;"",VLOOKUP(AN45,'ESO zone constants'!$D$2:$H$4950,5,0),""),""),"")</f>
        <v/>
      </c>
      <c r="AO45" s="0"/>
      <c r="AP45" s="2" t="str">
        <f aca="false">IF(AO45&lt;&gt;"",IF(AO45&lt;&gt;"LIBSETS_DROP_MECHANIC_MONSTER_NAME",VLOOKUP(AO45,'LibSets constants'!$I$4:$L$1000,3,0),""),"")</f>
        <v/>
      </c>
      <c r="AQ45" s="2" t="str">
        <f aca="false">IF(AO45&lt;&gt;"",IF(AO45&lt;&gt;"LIBSETS_DROP_MECHANIC_MONSTER_NAME",VLOOKUP(AO45,'LibSets constants'!$I$4:$L$1000,4,0),""),"")</f>
        <v/>
      </c>
      <c r="AR45" s="2" t="str">
        <f aca="false">IF(G45&lt;&gt;"LIBSETS_SETTYPE_BATTLEGROUND",IF(G45&lt;&gt;"LIBSETS_SETTYPE_SPECIAL",IF(AS45&lt;&gt;"",VLOOKUP(AS45,'ESO zone constants'!$D$2:$H$4950,5,0),""),""),"")</f>
        <v/>
      </c>
      <c r="AT45" s="0"/>
      <c r="AU45" s="2" t="str">
        <f aca="false">IF(AT45&lt;&gt;"",IF(AT45&lt;&gt;"LIBSETS_DROP_MECHANIC_MONSTER_NAME",VLOOKUP(AT45,'LibSets constants'!$I$4:$L$1000,3,0),""),"")</f>
        <v/>
      </c>
      <c r="AV45" s="2" t="str">
        <f aca="false">IF(AT45&lt;&gt;"",IF(AT45&lt;&gt;"LIBSETS_DROP_MECHANIC_MONSTER_NAME",VLOOKUP(AT45,'LibSets constants'!$I$4:$L$1000,4,0),""),"")</f>
        <v/>
      </c>
      <c r="AW45" s="6" t="str">
        <f aca="false">IF(A45="???","--","")&amp;IF(F45&lt;&gt;"Not in the game (anymore)",IF(A45&lt;&gt;"",CONCATENATE("[",A45,"] = {wayshrines={")&amp;IF(K45&lt;&gt;"",CONCATENATE(K45,","),"")&amp;IF(L45&lt;&gt;"",CONCATENATE(L45,","),"")&amp;IF(M45&lt;&gt;"",CONCATENATE(M45,","),"")&amp;CONCATENATE("}")&amp;IF(VALUE(N45)&gt;0,CONCATENATE(", traitsNeeded=",N45),"")&amp;CONCATENATE(", dlcId=",IF(S45&lt;&gt;"",S45,"DLC_BASE_GAME")),""),"")</f>
        <v>[63] = {wayshrines={-1,-1,-1,}, dlcId=DLC_BASE_GAME</v>
      </c>
      <c r="AX45" s="6" t="str">
        <f aca="false">IF(F45&lt;&gt;"Not in the game (anymore)",IF(A45&lt;&gt;"",IF(P45&lt;&gt;"",CONCATENATE(", zoneIds={",P45),"")&amp;IF(X45&lt;&gt;"",CONCATENATE(",",X45),"")&amp;IF(AC45&lt;&gt;"",CONCATENATE(",",AC45),"")&amp;IF(AH45&lt;&gt;"",CONCATENATE(",",AH45),"")&amp;IF(AM45&lt;&gt;"",CONCATENATE(",",AM45),"")&amp;IF(AR45&lt;&gt;"",CONCATENATE(",",AR45),"")&amp;IF(P45&lt;&gt;"",CONCATENATE("}",""),"")&amp;IF(OR(I45="true",I45="false",I45&lt;&gt;""), CONCATENATE(", veteran=", I45), ""),""),"")</f>
        <v>, zoneIds={181,181}, veteran=false</v>
      </c>
      <c r="AY45" s="6" t="str">
        <f aca="false">IF(F45&lt;&gt;"Not in the game (anymore)",IF(A45&lt;&gt;"",", setType="&amp;G45,"")&amp;IF(J45="true",", multiTrialSet=true",""),"")</f>
        <v>, setType=LIBSETS_SETTYPE_CYRODIIL</v>
      </c>
      <c r="AZ45" s="6" t="str">
        <f aca="false">IF(F45&lt;&gt;"Not in the game (anymore)",IF(U45&lt;&gt;"",", dropMechanic={"&amp;U45&amp;IF(Z45&lt;&gt;"",","&amp;Z45,"")&amp;IF(AE45&lt;&gt;"",","&amp;AE45,"")&amp;IF(AJ45&lt;&gt;"",","&amp;AJ45,"")&amp;IF(AO45&lt;&gt;"",","&amp;AO45,"")&amp;IF(AT45&lt;&gt;"",","&amp;AT45,"")&amp;"}"&amp;IF(U45="LIBSETS_DROP_MECHANIC_MONSTER_NAME",", dropMechanicNames={" &amp; IF(V45&lt;&gt;"","['en']='"&amp;V45&amp;"'","") &amp; IF(W45&lt;&gt;"",", ['de']='" &amp; W45&amp;"'","") &amp; "}",""),"")&amp;"},","")</f>
        <v>, dropMechanic={LIBSETS_DROP_MECHANIC_MAIL_PVP_REWARDS_FOR_THE_WORTHY,LIBSETS_DROP_MECHANIC_CITY_CYRODIIL_ERNTEFURT}},</v>
      </c>
      <c r="BA45" s="6" t="str">
        <f aca="false">IF(F45&lt;&gt;"Not in the game (anymore)",IF(C45&lt;&gt;"",CONCATENATE(" --",C45," / ",B45,"   [",IF(Q45&lt;&gt;"",Q45,""),IF(Y45&lt;&gt;"",", "&amp;Y45,""),IF(AD45&lt;&gt;"",", "&amp;AD45,""),IF(AI45&lt;&gt;"",", "&amp;AI45,""),IF(AN45&lt;&gt;"",", "&amp;AN45,""),IF(AS45&lt;&gt;"",", "&amp;AS45,""),"]")),"")</f>
        <v> --The Juggernaut / Koloss   [Cyrodiil, Cyrodiil]</v>
      </c>
    </row>
    <row r="46" customFormat="false" ht="15" hidden="false" customHeight="false" outlineLevel="0" collapsed="false">
      <c r="A46" s="21" t="n">
        <v>64</v>
      </c>
      <c r="B46" s="0" t="s">
        <v>180</v>
      </c>
      <c r="C46" s="0" t="s">
        <v>181</v>
      </c>
      <c r="D46" s="2" t="n">
        <f aca="false">A46</f>
        <v>64</v>
      </c>
      <c r="E46" s="26"/>
      <c r="G46" s="22" t="s">
        <v>60</v>
      </c>
      <c r="I46" s="0" t="s">
        <v>56</v>
      </c>
      <c r="J46" s="0" t="s">
        <v>56</v>
      </c>
      <c r="K46" s="0" t="n">
        <v>-1</v>
      </c>
      <c r="L46" s="0" t="n">
        <v>-1</v>
      </c>
      <c r="M46" s="0" t="n">
        <v>-1</v>
      </c>
      <c r="N46" s="0" t="n">
        <v>0</v>
      </c>
      <c r="O46" s="3" t="s">
        <v>182</v>
      </c>
      <c r="P46" s="2" t="n">
        <f aca="false">IF(AND(G46&lt;&gt;"LIBSETS_SETTYPE_BATTLEGROUND",G46&lt;&gt;"LIBSETS_SETTYPE_SPECIAL",G46&lt;&gt;"LIBSETS_SETTYPE_MYTHIC"), IF(Q46&lt;&gt;"",VLOOKUP(Q46,'ESO zone constants'!$D$2:$H$4950,5,0),""),"")</f>
        <v>108</v>
      </c>
      <c r="Q46" s="0" t="str">
        <f aca="false">IF(OR(K46="",K46&lt;=0,ISERROR(K46)),IF(AND(O46&lt;&gt;"",NOT(ISERROR(O46))),O46, ""),VLOOKUP(K46,'ESO wayshrine node constants'!$A$3:$D$10003,4,0))</f>
        <v>Greenshade</v>
      </c>
      <c r="R46" s="0"/>
      <c r="S46" s="4" t="str">
        <f aca="false">IF(AND(R46&lt;&gt;"",NOT(ISERROR(R46))),R46,IF(P46&lt;&gt;"",IF(NOT(ISERROR(VLOOKUP(P46,'ESO Dungeon constants'!$D$3:$H$9999,5,0))),VLOOKUP(P46,'ESO Dungeon constants'!$D$3:$I$9999,6,0),VLOOKUP(P46,'ESO zone constants'!$H$2:$K$9984,4,0)),""))</f>
        <v>DLC_BASE_GAME</v>
      </c>
      <c r="T46" s="2" t="str">
        <f aca="false">IF(S46&lt;&gt;"",VLOOKUP(S46,'LibSets constants'!$B$4:$C$1000,2,0),"")</f>
        <v>Included in base game</v>
      </c>
      <c r="U46" s="5" t="s">
        <v>62</v>
      </c>
      <c r="V46" s="2" t="str">
        <f aca="false">IF(U46&lt;&gt;"",IF(U46&lt;&gt;"LIBSETS_DROP_MECHANIC_MONSTER_NAME",VLOOKUP(U46,'LibSets constants'!$I$4:$L$1000,3,0),""),"")</f>
        <v>Delve bosses have a chance to drop a waist or feet.</v>
      </c>
      <c r="W46" s="2" t="str">
        <f aca="false">IF(U46&lt;&gt;"",IF(U46&lt;&gt;"LIBSETS_DROP_MECHANIC_MONSTER_NAME",VLOOKUP(U46,'LibSets constants'!$I$4:$L$1000,4,0),""),"")</f>
        <v>Bosse in Gewölben haben die Chance, eine Taille oder Füße fallen zu lassen.</v>
      </c>
      <c r="X46" s="2" t="str">
        <f aca="false">IF(G46&lt;&gt;"LIBSETS_SETTYPE_BATTLEGROUND",IF(G46&lt;&gt;"LIBSETS_SETTYPE_SPECIAL",IF(Y46&lt;&gt;"",VLOOKUP(Y46,'ESO zone constants'!$D$2:$H$4950,5,0),""),""),"")</f>
        <v/>
      </c>
      <c r="Z46" s="5" t="s">
        <v>63</v>
      </c>
      <c r="AA46" s="2" t="str">
        <f aca="false">IF(Z46&lt;&gt;"",IF(Z46&lt;&gt;"LIBSETS_DROP_MECHANIC_MONSTER_NAME",VLOOKUP(Z46,'LibSets constants'!$I$4:$L$1000,3,0),""),"")</f>
        <v>Overland group bosses have a 100% chance to drop head, chest, legs, or weapon.</v>
      </c>
      <c r="AB46" s="2" t="str">
        <f aca="false">IF(Z46&lt;&gt;"",IF(Z46&lt;&gt;"LIBSETS_DROP_MECHANIC_MONSTER_NAME",VLOOKUP(Z46,'LibSets constants'!$I$4:$L$1000,4,0),""),"")</f>
        <v>Überland Gruppenbosse haben eine Chance von 100%, Kopf, Brust, Beine oder Waffen fallen zu lassen.</v>
      </c>
      <c r="AC46" s="2" t="str">
        <f aca="false">IF(G46&lt;&gt;"LIBSETS_SETTYPE_BATTLEGROUND",IF(G46&lt;&gt;"LIBSETS_SETTYPE_SPECIAL",IF(AD46&lt;&gt;"",VLOOKUP(AD46,'ESO zone constants'!$D$2:$H$4950,5,0),""),""),"")</f>
        <v/>
      </c>
      <c r="AE46" s="5" t="s">
        <v>64</v>
      </c>
      <c r="AF46" s="2" t="str">
        <f aca="false">IF(AE46&lt;&gt;"",IF(AE46&lt;&gt;"LIBSETS_DROP_MECHANIC_MONSTER_NAME",VLOOKUP(AE46,'LibSets constants'!$I$4:$L$1000,3,0),""),"")</f>
        <v>Public dungeon bosses have a chance to drop a shoulder, hand, or weapon.</v>
      </c>
      <c r="AG46" s="2" t="str">
        <f aca="false">IF(AE46&lt;&gt;"",IF(AE46&lt;&gt;"LIBSETS_DROP_MECHANIC_MONSTER_NAME",VLOOKUP(AE46,'LibSets constants'!$I$4:$L$1000,4,0),""),"")</f>
        <v>Öffentliche Dungeon-Bosse haben die Möglichkeit, eine Schulter, Handschuhe oder eine Waffe fallen zu lassen.</v>
      </c>
      <c r="AH46" s="2" t="str">
        <f aca="false">IF(G46&lt;&gt;"LIBSETS_SETTYPE_BATTLEGROUND",IF(G46&lt;&gt;"LIBSETS_SETTYPE_SPECIAL",IF(AI46&lt;&gt;"",VLOOKUP(AI46,'ESO zone constants'!$D$2:$H$4950,5,0),""),""),"")</f>
        <v/>
      </c>
      <c r="AJ46" s="5" t="s">
        <v>65</v>
      </c>
      <c r="AK46" s="2" t="str">
        <f aca="false">IF(AJ46&lt;&gt;"",IF(AJ46&lt;&gt;"LIBSETS_DROP_MECHANIC_MONSTER_NAME",VLOOKUP(AJ46,'LibSets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2" t="str">
        <f aca="false">IF(AJ46&lt;&gt;"",IF(AJ46&lt;&gt;"LIBSETS_DROP_MECHANIC_MONSTER_NAME",VLOOKUP(AJ46,'LibSets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2" t="str">
        <f aca="false">IF(G46&lt;&gt;"LIBSETS_SETTYPE_BATTLEGROUND",IF(G46&lt;&gt;"LIBSETS_SETTYPE_SPECIAL",IF(AN46&lt;&gt;"",VLOOKUP(AN46,'ESO zone constants'!$D$2:$H$4950,5,0),""),""),"")</f>
        <v/>
      </c>
      <c r="AO46" s="0"/>
      <c r="AP46" s="2" t="str">
        <f aca="false">IF(AO46&lt;&gt;"",IF(AO46&lt;&gt;"LIBSETS_DROP_MECHANIC_MONSTER_NAME",VLOOKUP(AO46,'LibSets constants'!$I$4:$L$1000,3,0),""),"")</f>
        <v/>
      </c>
      <c r="AQ46" s="2" t="str">
        <f aca="false">IF(AO46&lt;&gt;"",IF(AO46&lt;&gt;"LIBSETS_DROP_MECHANIC_MONSTER_NAME",VLOOKUP(AO46,'LibSets constants'!$I$4:$L$1000,4,0),""),"")</f>
        <v/>
      </c>
      <c r="AR46" s="2" t="str">
        <f aca="false">IF(G46&lt;&gt;"LIBSETS_SETTYPE_BATTLEGROUND",IF(G46&lt;&gt;"LIBSETS_SETTYPE_SPECIAL",IF(AS46&lt;&gt;"",VLOOKUP(AS46,'ESO zone constants'!$D$2:$H$4950,5,0),""),""),"")</f>
        <v/>
      </c>
      <c r="AT46" s="0"/>
      <c r="AU46" s="2" t="str">
        <f aca="false">IF(AT46&lt;&gt;"",IF(AT46&lt;&gt;"LIBSETS_DROP_MECHANIC_MONSTER_NAME",VLOOKUP(AT46,'LibSets constants'!$I$4:$L$1000,3,0),""),"")</f>
        <v/>
      </c>
      <c r="AV46" s="2" t="str">
        <f aca="false">IF(AT46&lt;&gt;"",IF(AT46&lt;&gt;"LIBSETS_DROP_MECHANIC_MONSTER_NAME",VLOOKUP(AT46,'LibSets constants'!$I$4:$L$1000,4,0),""),"")</f>
        <v/>
      </c>
      <c r="AW46" s="6" t="str">
        <f aca="false">IF(A46="???","--","")&amp;IF(F46&lt;&gt;"Not in the game (anymore)",IF(A46&lt;&gt;"",CONCATENATE("[",A46,"] = {wayshrines={")&amp;IF(K46&lt;&gt;"",CONCATENATE(K46,","),"")&amp;IF(L46&lt;&gt;"",CONCATENATE(L46,","),"")&amp;IF(M46&lt;&gt;"",CONCATENATE(M46,","),"")&amp;CONCATENATE("}")&amp;IF(VALUE(N46)&gt;0,CONCATENATE(", traitsNeeded=",N46),"")&amp;CONCATENATE(", dlcId=",IF(S46&lt;&gt;"",S46,"DLC_BASE_GAME")),""),"")</f>
        <v>[64] = {wayshrines={-1,-1,-1,}, dlcId=DLC_BASE_GAME</v>
      </c>
      <c r="AX46" s="6" t="str">
        <f aca="false">IF(F46&lt;&gt;"Not in the game (anymore)",IF(A46&lt;&gt;"",IF(P46&lt;&gt;"",CONCATENATE(", zoneIds={",P46),"")&amp;IF(X46&lt;&gt;"",CONCATENATE(",",X46),"")&amp;IF(AC46&lt;&gt;"",CONCATENATE(",",AC46),"")&amp;IF(AH46&lt;&gt;"",CONCATENATE(",",AH46),"")&amp;IF(AM46&lt;&gt;"",CONCATENATE(",",AM46),"")&amp;IF(AR46&lt;&gt;"",CONCATENATE(",",AR46),"")&amp;IF(P46&lt;&gt;"",CONCATENATE("}",""),"")&amp;IF(OR(I46="true",I46="false",I46&lt;&gt;""), CONCATENATE(", veteran=", I46), ""),""),"")</f>
        <v>, zoneIds={108}, veteran=false</v>
      </c>
      <c r="AY46" s="6" t="str">
        <f aca="false">IF(F46&lt;&gt;"Not in the game (anymore)",IF(A46&lt;&gt;"",", setType="&amp;G46,"")&amp;IF(J46="true",", multiTrialSet=true",""),"")</f>
        <v>, setType=LIBSETS_SETTYPE_OVERLAND</v>
      </c>
      <c r="AZ46" s="6" t="str">
        <f aca="false">IF(F46&lt;&gt;"Not in the game (anymore)",IF(U46&lt;&gt;"",", dropMechanic={"&amp;U46&amp;IF(Z46&lt;&gt;"",","&amp;Z46,"")&amp;IF(AE46&lt;&gt;"",","&amp;AE46,"")&amp;IF(AJ46&lt;&gt;"",","&amp;AJ46,"")&amp;IF(AO46&lt;&gt;"",","&amp;AO46,"")&amp;IF(AT46&lt;&gt;"",","&amp;AT46,"")&amp;"}"&amp;IF(U46="LIBSETS_DROP_MECHANIC_MONSTER_NAME",", dropMechanicNames={" &amp; IF(V46&lt;&gt;"","['en']='"&amp;V46&amp;"'","") &amp; IF(W46&lt;&gt;"",", ['de']='" &amp; W46&amp;"'","") &amp; "}",""),"")&amp;"},","")</f>
        <v>, dropMechanic={LIBSETS_DROP_MECHANIC_OVERLAND_BOSS_DELVE,LIBSETS_DROP_MECHANIC_OVERLAND_WORLDBOSS,LIBSETS_DROP_MECHANIC_OVERLAND_BOSS_PUBLIC_DUNGEON,LIBSETS_DROP_MECHANIC_OVERLAND_CHEST}},</v>
      </c>
      <c r="BA46" s="6" t="str">
        <f aca="false">IF(F46&lt;&gt;"Not in the game (anymore)",IF(C46&lt;&gt;"",CONCATENATE(" --",C46," / ",B46,"   [",IF(Q46&lt;&gt;"",Q46,""),IF(Y46&lt;&gt;"",", "&amp;Y46,""),IF(AD46&lt;&gt;"",", "&amp;AD46,""),IF(AI46&lt;&gt;"",", "&amp;AI46,""),IF(AN46&lt;&gt;"",", "&amp;AN46,""),IF(AS46&lt;&gt;"",", "&amp;AS46,""),"]")),"")</f>
        <v> --Shadow Dancer's Raiment / Kleidung des Schattentänzers   [Greenshade]</v>
      </c>
    </row>
    <row r="47" customFormat="false" ht="15" hidden="false" customHeight="false" outlineLevel="0" collapsed="false">
      <c r="A47" s="21" t="n">
        <v>65</v>
      </c>
      <c r="B47" s="0" t="s">
        <v>183</v>
      </c>
      <c r="C47" s="0" t="s">
        <v>184</v>
      </c>
      <c r="D47" s="2" t="n">
        <f aca="false">A47</f>
        <v>65</v>
      </c>
      <c r="E47" s="26"/>
      <c r="G47" s="22" t="s">
        <v>60</v>
      </c>
      <c r="I47" s="0" t="s">
        <v>56</v>
      </c>
      <c r="J47" s="0" t="s">
        <v>56</v>
      </c>
      <c r="K47" s="0" t="n">
        <v>-1</v>
      </c>
      <c r="L47" s="0" t="n">
        <v>-1</v>
      </c>
      <c r="M47" s="0" t="n">
        <v>-1</v>
      </c>
      <c r="N47" s="0" t="n">
        <v>0</v>
      </c>
      <c r="O47" s="3" t="s">
        <v>151</v>
      </c>
      <c r="P47" s="2" t="n">
        <f aca="false">IF(AND(G47&lt;&gt;"LIBSETS_SETTYPE_BATTLEGROUND",G47&lt;&gt;"LIBSETS_SETTYPE_SPECIAL",G47&lt;&gt;"LIBSETS_SETTYPE_MYTHIC"), IF(Q47&lt;&gt;"",VLOOKUP(Q47,'ESO zone constants'!$D$2:$H$4950,5,0),""),"")</f>
        <v>3</v>
      </c>
      <c r="Q47" s="0" t="str">
        <f aca="false">IF(OR(K47="",K47&lt;=0,ISERROR(K47)),IF(AND(O47&lt;&gt;"",NOT(ISERROR(O47))),O47, ""),VLOOKUP(K47,'ESO wayshrine node constants'!$A$3:$D$10003,4,0))</f>
        <v>Glenumbra</v>
      </c>
      <c r="R47" s="0"/>
      <c r="S47" s="4" t="str">
        <f aca="false">IF(AND(R47&lt;&gt;"",NOT(ISERROR(R47))),R47,IF(P47&lt;&gt;"",IF(NOT(ISERROR(VLOOKUP(P47,'ESO Dungeon constants'!$D$3:$H$9999,5,0))),VLOOKUP(P47,'ESO Dungeon constants'!$D$3:$I$9999,6,0),VLOOKUP(P47,'ESO zone constants'!$H$2:$K$9984,4,0)),""))</f>
        <v>DLC_BASE_GAME</v>
      </c>
      <c r="T47" s="2" t="str">
        <f aca="false">IF(S47&lt;&gt;"",VLOOKUP(S47,'LibSets constants'!$B$4:$C$1000,2,0),"")</f>
        <v>Included in base game</v>
      </c>
      <c r="U47" s="5" t="s">
        <v>62</v>
      </c>
      <c r="V47" s="2" t="str">
        <f aca="false">IF(U47&lt;&gt;"",IF(U47&lt;&gt;"LIBSETS_DROP_MECHANIC_MONSTER_NAME",VLOOKUP(U47,'LibSets constants'!$I$4:$L$1000,3,0),""),"")</f>
        <v>Delve bosses have a chance to drop a waist or feet.</v>
      </c>
      <c r="W47" s="2" t="str">
        <f aca="false">IF(U47&lt;&gt;"",IF(U47&lt;&gt;"LIBSETS_DROP_MECHANIC_MONSTER_NAME",VLOOKUP(U47,'LibSets constants'!$I$4:$L$1000,4,0),""),"")</f>
        <v>Bosse in Gewölben haben die Chance, eine Taille oder Füße fallen zu lassen.</v>
      </c>
      <c r="X47" s="2" t="str">
        <f aca="false">IF(G47&lt;&gt;"LIBSETS_SETTYPE_BATTLEGROUND",IF(G47&lt;&gt;"LIBSETS_SETTYPE_SPECIAL",IF(Y47&lt;&gt;"",VLOOKUP(Y47,'ESO zone constants'!$D$2:$H$4950,5,0),""),""),"")</f>
        <v/>
      </c>
      <c r="Z47" s="5" t="s">
        <v>63</v>
      </c>
      <c r="AA47" s="2" t="str">
        <f aca="false">IF(Z47&lt;&gt;"",IF(Z47&lt;&gt;"LIBSETS_DROP_MECHANIC_MONSTER_NAME",VLOOKUP(Z47,'LibSets constants'!$I$4:$L$1000,3,0),""),"")</f>
        <v>Overland group bosses have a 100% chance to drop head, chest, legs, or weapon.</v>
      </c>
      <c r="AB47" s="2" t="str">
        <f aca="false">IF(Z47&lt;&gt;"",IF(Z47&lt;&gt;"LIBSETS_DROP_MECHANIC_MONSTER_NAME",VLOOKUP(Z47,'LibSets constants'!$I$4:$L$1000,4,0),""),"")</f>
        <v>Überland Gruppenbosse haben eine Chance von 100%, Kopf, Brust, Beine oder Waffen fallen zu lassen.</v>
      </c>
      <c r="AC47" s="2" t="str">
        <f aca="false">IF(G47&lt;&gt;"LIBSETS_SETTYPE_BATTLEGROUND",IF(G47&lt;&gt;"LIBSETS_SETTYPE_SPECIAL",IF(AD47&lt;&gt;"",VLOOKUP(AD47,'ESO zone constants'!$D$2:$H$4950,5,0),""),""),"")</f>
        <v/>
      </c>
      <c r="AE47" s="5" t="s">
        <v>64</v>
      </c>
      <c r="AF47" s="2" t="str">
        <f aca="false">IF(AE47&lt;&gt;"",IF(AE47&lt;&gt;"LIBSETS_DROP_MECHANIC_MONSTER_NAME",VLOOKUP(AE47,'LibSets constants'!$I$4:$L$1000,3,0),""),"")</f>
        <v>Public dungeon bosses have a chance to drop a shoulder, hand, or weapon.</v>
      </c>
      <c r="AG47" s="2" t="str">
        <f aca="false">IF(AE47&lt;&gt;"",IF(AE47&lt;&gt;"LIBSETS_DROP_MECHANIC_MONSTER_NAME",VLOOKUP(AE47,'LibSets constants'!$I$4:$L$1000,4,0),""),"")</f>
        <v>Öffentliche Dungeon-Bosse haben die Möglichkeit, eine Schulter, Handschuhe oder eine Waffe fallen zu lassen.</v>
      </c>
      <c r="AH47" s="2" t="str">
        <f aca="false">IF(G47&lt;&gt;"LIBSETS_SETTYPE_BATTLEGROUND",IF(G47&lt;&gt;"LIBSETS_SETTYPE_SPECIAL",IF(AI47&lt;&gt;"",VLOOKUP(AI47,'ESO zone constants'!$D$2:$H$4950,5,0),""),""),"")</f>
        <v/>
      </c>
      <c r="AJ47" s="5" t="s">
        <v>65</v>
      </c>
      <c r="AK47" s="2" t="str">
        <f aca="false">IF(AJ47&lt;&gt;"",IF(AJ47&lt;&gt;"LIBSETS_DROP_MECHANIC_MONSTER_NAME",VLOOKUP(AJ47,'LibSets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2" t="str">
        <f aca="false">IF(AJ47&lt;&gt;"",IF(AJ47&lt;&gt;"LIBSETS_DROP_MECHANIC_MONSTER_NAME",VLOOKUP(AJ47,'LibSets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2" t="str">
        <f aca="false">IF(G47&lt;&gt;"LIBSETS_SETTYPE_BATTLEGROUND",IF(G47&lt;&gt;"LIBSETS_SETTYPE_SPECIAL",IF(AN47&lt;&gt;"",VLOOKUP(AN47,'ESO zone constants'!$D$2:$H$4950,5,0),""),""),"")</f>
        <v/>
      </c>
      <c r="AO47" s="0"/>
      <c r="AP47" s="2" t="str">
        <f aca="false">IF(AO47&lt;&gt;"",IF(AO47&lt;&gt;"LIBSETS_DROP_MECHANIC_MONSTER_NAME",VLOOKUP(AO47,'LibSets constants'!$I$4:$L$1000,3,0),""),"")</f>
        <v/>
      </c>
      <c r="AQ47" s="2" t="str">
        <f aca="false">IF(AO47&lt;&gt;"",IF(AO47&lt;&gt;"LIBSETS_DROP_MECHANIC_MONSTER_NAME",VLOOKUP(AO47,'LibSets constants'!$I$4:$L$1000,4,0),""),"")</f>
        <v/>
      </c>
      <c r="AR47" s="2" t="str">
        <f aca="false">IF(G47&lt;&gt;"LIBSETS_SETTYPE_BATTLEGROUND",IF(G47&lt;&gt;"LIBSETS_SETTYPE_SPECIAL",IF(AS47&lt;&gt;"",VLOOKUP(AS47,'ESO zone constants'!$D$2:$H$4950,5,0),""),""),"")</f>
        <v/>
      </c>
      <c r="AT47" s="0"/>
      <c r="AU47" s="2" t="str">
        <f aca="false">IF(AT47&lt;&gt;"",IF(AT47&lt;&gt;"LIBSETS_DROP_MECHANIC_MONSTER_NAME",VLOOKUP(AT47,'LibSets constants'!$I$4:$L$1000,3,0),""),"")</f>
        <v/>
      </c>
      <c r="AV47" s="2" t="str">
        <f aca="false">IF(AT47&lt;&gt;"",IF(AT47&lt;&gt;"LIBSETS_DROP_MECHANIC_MONSTER_NAME",VLOOKUP(AT47,'LibSets constants'!$I$4:$L$1000,4,0),""),"")</f>
        <v/>
      </c>
      <c r="AW47" s="6" t="str">
        <f aca="false">IF(A47="???","--","")&amp;IF(F47&lt;&gt;"Not in the game (anymore)",IF(A47&lt;&gt;"",CONCATENATE("[",A47,"] = {wayshrines={")&amp;IF(K47&lt;&gt;"",CONCATENATE(K47,","),"")&amp;IF(L47&lt;&gt;"",CONCATENATE(L47,","),"")&amp;IF(M47&lt;&gt;"",CONCATENATE(M47,","),"")&amp;CONCATENATE("}")&amp;IF(VALUE(N47)&gt;0,CONCATENATE(", traitsNeeded=",N47),"")&amp;CONCATENATE(", dlcId=",IF(S47&lt;&gt;"",S47,"DLC_BASE_GAME")),""),"")</f>
        <v>[65] = {wayshrines={-1,-1,-1,}, dlcId=DLC_BASE_GAME</v>
      </c>
      <c r="AX47" s="6" t="str">
        <f aca="false">IF(F47&lt;&gt;"Not in the game (anymore)",IF(A47&lt;&gt;"",IF(P47&lt;&gt;"",CONCATENATE(", zoneIds={",P47),"")&amp;IF(X47&lt;&gt;"",CONCATENATE(",",X47),"")&amp;IF(AC47&lt;&gt;"",CONCATENATE(",",AC47),"")&amp;IF(AH47&lt;&gt;"",CONCATENATE(",",AH47),"")&amp;IF(AM47&lt;&gt;"",CONCATENATE(",",AM47),"")&amp;IF(AR47&lt;&gt;"",CONCATENATE(",",AR47),"")&amp;IF(P47&lt;&gt;"",CONCATENATE("}",""),"")&amp;IF(OR(I47="true",I47="false",I47&lt;&gt;""), CONCATENATE(", veteran=", I47), ""),""),"")</f>
        <v>, zoneIds={3}, veteran=false</v>
      </c>
      <c r="AY47" s="6" t="str">
        <f aca="false">IF(F47&lt;&gt;"Not in the game (anymore)",IF(A47&lt;&gt;"",", setType="&amp;G47,"")&amp;IF(J47="true",", multiTrialSet=true",""),"")</f>
        <v>, setType=LIBSETS_SETTYPE_OVERLAND</v>
      </c>
      <c r="AZ47" s="6" t="str">
        <f aca="false">IF(F47&lt;&gt;"Not in the game (anymore)",IF(U47&lt;&gt;"",", dropMechanic={"&amp;U47&amp;IF(Z47&lt;&gt;"",","&amp;Z47,"")&amp;IF(AE47&lt;&gt;"",","&amp;AE47,"")&amp;IF(AJ47&lt;&gt;"",","&amp;AJ47,"")&amp;IF(AO47&lt;&gt;"",","&amp;AO47,"")&amp;IF(AT47&lt;&gt;"",","&amp;AT47,"")&amp;"}"&amp;IF(U47="LIBSETS_DROP_MECHANIC_MONSTER_NAME",", dropMechanicNames={" &amp; IF(V47&lt;&gt;"","['en']='"&amp;V47&amp;"'","") &amp; IF(W47&lt;&gt;"",", ['de']='" &amp; W47&amp;"'","") &amp; "}",""),"")&amp;"},","")</f>
        <v>, dropMechanic={LIBSETS_DROP_MECHANIC_OVERLAND_BOSS_DELVE,LIBSETS_DROP_MECHANIC_OVERLAND_WORLDBOSS,LIBSETS_DROP_MECHANIC_OVERLAND_BOSS_PUBLIC_DUNGEON,LIBSETS_DROP_MECHANIC_OVERLAND_CHEST}},</v>
      </c>
      <c r="BA47" s="6" t="str">
        <f aca="false">IF(F47&lt;&gt;"Not in the game (anymore)",IF(C47&lt;&gt;"",CONCATENATE(" --",C47," / ",B47,"   [",IF(Q47&lt;&gt;"",Q47,""),IF(Y47&lt;&gt;"",", "&amp;Y47,""),IF(AD47&lt;&gt;"",", "&amp;AD47,""),IF(AI47&lt;&gt;"",", "&amp;AI47,""),IF(AN47&lt;&gt;"",", "&amp;AN47,""),IF(AS47&lt;&gt;"",", "&amp;AS47,""),"]")),"")</f>
        <v> --Bloodthorn's Touch / Spur eines Blutdorns   [Glenumbra]</v>
      </c>
    </row>
    <row r="48" customFormat="false" ht="15" hidden="false" customHeight="false" outlineLevel="0" collapsed="false">
      <c r="A48" s="21" t="n">
        <v>66</v>
      </c>
      <c r="B48" s="0" t="s">
        <v>185</v>
      </c>
      <c r="C48" s="0" t="s">
        <v>186</v>
      </c>
      <c r="D48" s="2" t="n">
        <f aca="false">A48</f>
        <v>66</v>
      </c>
      <c r="E48" s="26"/>
      <c r="G48" s="22" t="s">
        <v>60</v>
      </c>
      <c r="I48" s="0" t="s">
        <v>56</v>
      </c>
      <c r="J48" s="0" t="s">
        <v>56</v>
      </c>
      <c r="K48" s="0" t="n">
        <v>-1</v>
      </c>
      <c r="L48" s="0" t="n">
        <v>-1</v>
      </c>
      <c r="M48" s="0" t="n">
        <v>-1</v>
      </c>
      <c r="N48" s="0" t="n">
        <v>0</v>
      </c>
      <c r="O48" s="3" t="s">
        <v>177</v>
      </c>
      <c r="P48" s="2" t="n">
        <f aca="false">IF(AND(G48&lt;&gt;"LIBSETS_SETTYPE_BATTLEGROUND",G48&lt;&gt;"LIBSETS_SETTYPE_SPECIAL",G48&lt;&gt;"LIBSETS_SETTYPE_MYTHIC"), IF(Q48&lt;&gt;"",VLOOKUP(Q48,'ESO zone constants'!$D$2:$H$4950,5,0),""),"")</f>
        <v>117</v>
      </c>
      <c r="Q48" s="0" t="str">
        <f aca="false">IF(OR(K48="",K48&lt;=0,ISERROR(K48)),IF(AND(O48&lt;&gt;"",NOT(ISERROR(O48))),O48, ""),VLOOKUP(K48,'ESO wayshrine node constants'!$A$3:$D$10003,4,0))</f>
        <v>Shadowfen</v>
      </c>
      <c r="R48" s="0"/>
      <c r="S48" s="4" t="str">
        <f aca="false">IF(AND(R48&lt;&gt;"",NOT(ISERROR(R48))),R48,IF(P48&lt;&gt;"",IF(NOT(ISERROR(VLOOKUP(P48,'ESO Dungeon constants'!$D$3:$H$9999,5,0))),VLOOKUP(P48,'ESO Dungeon constants'!$D$3:$I$9999,6,0),VLOOKUP(P48,'ESO zone constants'!$H$2:$K$9984,4,0)),""))</f>
        <v>DLC_BASE_GAME</v>
      </c>
      <c r="T48" s="2" t="str">
        <f aca="false">IF(S48&lt;&gt;"",VLOOKUP(S48,'LibSets constants'!$B$4:$C$1000,2,0),"")</f>
        <v>Included in base game</v>
      </c>
      <c r="U48" s="5" t="s">
        <v>62</v>
      </c>
      <c r="V48" s="2" t="str">
        <f aca="false">IF(U48&lt;&gt;"",IF(U48&lt;&gt;"LIBSETS_DROP_MECHANIC_MONSTER_NAME",VLOOKUP(U48,'LibSets constants'!$I$4:$L$1000,3,0),""),"")</f>
        <v>Delve bosses have a chance to drop a waist or feet.</v>
      </c>
      <c r="W48" s="2" t="str">
        <f aca="false">IF(U48&lt;&gt;"",IF(U48&lt;&gt;"LIBSETS_DROP_MECHANIC_MONSTER_NAME",VLOOKUP(U48,'LibSets constants'!$I$4:$L$1000,4,0),""),"")</f>
        <v>Bosse in Gewölben haben die Chance, eine Taille oder Füße fallen zu lassen.</v>
      </c>
      <c r="X48" s="2" t="str">
        <f aca="false">IF(G48&lt;&gt;"LIBSETS_SETTYPE_BATTLEGROUND",IF(G48&lt;&gt;"LIBSETS_SETTYPE_SPECIAL",IF(Y48&lt;&gt;"",VLOOKUP(Y48,'ESO zone constants'!$D$2:$H$4950,5,0),""),""),"")</f>
        <v/>
      </c>
      <c r="Z48" s="5" t="s">
        <v>63</v>
      </c>
      <c r="AA48" s="2" t="str">
        <f aca="false">IF(Z48&lt;&gt;"",IF(Z48&lt;&gt;"LIBSETS_DROP_MECHANIC_MONSTER_NAME",VLOOKUP(Z48,'LibSets constants'!$I$4:$L$1000,3,0),""),"")</f>
        <v>Overland group bosses have a 100% chance to drop head, chest, legs, or weapon.</v>
      </c>
      <c r="AB48" s="2" t="str">
        <f aca="false">IF(Z48&lt;&gt;"",IF(Z48&lt;&gt;"LIBSETS_DROP_MECHANIC_MONSTER_NAME",VLOOKUP(Z48,'LibSets constants'!$I$4:$L$1000,4,0),""),"")</f>
        <v>Überland Gruppenbosse haben eine Chance von 100%, Kopf, Brust, Beine oder Waffen fallen zu lassen.</v>
      </c>
      <c r="AC48" s="2" t="str">
        <f aca="false">IF(G48&lt;&gt;"LIBSETS_SETTYPE_BATTLEGROUND",IF(G48&lt;&gt;"LIBSETS_SETTYPE_SPECIAL",IF(AD48&lt;&gt;"",VLOOKUP(AD48,'ESO zone constants'!$D$2:$H$4950,5,0),""),""),"")</f>
        <v/>
      </c>
      <c r="AE48" s="5" t="s">
        <v>64</v>
      </c>
      <c r="AF48" s="2" t="str">
        <f aca="false">IF(AE48&lt;&gt;"",IF(AE48&lt;&gt;"LIBSETS_DROP_MECHANIC_MONSTER_NAME",VLOOKUP(AE48,'LibSets constants'!$I$4:$L$1000,3,0),""),"")</f>
        <v>Public dungeon bosses have a chance to drop a shoulder, hand, or weapon.</v>
      </c>
      <c r="AG48" s="2" t="str">
        <f aca="false">IF(AE48&lt;&gt;"",IF(AE48&lt;&gt;"LIBSETS_DROP_MECHANIC_MONSTER_NAME",VLOOKUP(AE48,'LibSets constants'!$I$4:$L$1000,4,0),""),"")</f>
        <v>Öffentliche Dungeon-Bosse haben die Möglichkeit, eine Schulter, Handschuhe oder eine Waffe fallen zu lassen.</v>
      </c>
      <c r="AH48" s="2" t="str">
        <f aca="false">IF(G48&lt;&gt;"LIBSETS_SETTYPE_BATTLEGROUND",IF(G48&lt;&gt;"LIBSETS_SETTYPE_SPECIAL",IF(AI48&lt;&gt;"",VLOOKUP(AI48,'ESO zone constants'!$D$2:$H$4950,5,0),""),""),"")</f>
        <v/>
      </c>
      <c r="AJ48" s="5" t="s">
        <v>65</v>
      </c>
      <c r="AK48" s="2" t="str">
        <f aca="false">IF(AJ48&lt;&gt;"",IF(AJ48&lt;&gt;"LIBSETS_DROP_MECHANIC_MONSTER_NAME",VLOOKUP(AJ48,'LibSets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2" t="str">
        <f aca="false">IF(AJ48&lt;&gt;"",IF(AJ48&lt;&gt;"LIBSETS_DROP_MECHANIC_MONSTER_NAME",VLOOKUP(AJ48,'LibSets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2" t="str">
        <f aca="false">IF(G48&lt;&gt;"LIBSETS_SETTYPE_BATTLEGROUND",IF(G48&lt;&gt;"LIBSETS_SETTYPE_SPECIAL",IF(AN48&lt;&gt;"",VLOOKUP(AN48,'ESO zone constants'!$D$2:$H$4950,5,0),""),""),"")</f>
        <v/>
      </c>
      <c r="AO48" s="0"/>
      <c r="AP48" s="2" t="str">
        <f aca="false">IF(AO48&lt;&gt;"",IF(AO48&lt;&gt;"LIBSETS_DROP_MECHANIC_MONSTER_NAME",VLOOKUP(AO48,'LibSets constants'!$I$4:$L$1000,3,0),""),"")</f>
        <v/>
      </c>
      <c r="AQ48" s="2" t="str">
        <f aca="false">IF(AO48&lt;&gt;"",IF(AO48&lt;&gt;"LIBSETS_DROP_MECHANIC_MONSTER_NAME",VLOOKUP(AO48,'LibSets constants'!$I$4:$L$1000,4,0),""),"")</f>
        <v/>
      </c>
      <c r="AR48" s="2" t="str">
        <f aca="false">IF(G48&lt;&gt;"LIBSETS_SETTYPE_BATTLEGROUND",IF(G48&lt;&gt;"LIBSETS_SETTYPE_SPECIAL",IF(AS48&lt;&gt;"",VLOOKUP(AS48,'ESO zone constants'!$D$2:$H$4950,5,0),""),""),"")</f>
        <v/>
      </c>
      <c r="AT48" s="0"/>
      <c r="AU48" s="2" t="str">
        <f aca="false">IF(AT48&lt;&gt;"",IF(AT48&lt;&gt;"LIBSETS_DROP_MECHANIC_MONSTER_NAME",VLOOKUP(AT48,'LibSets constants'!$I$4:$L$1000,3,0),""),"")</f>
        <v/>
      </c>
      <c r="AV48" s="2" t="str">
        <f aca="false">IF(AT48&lt;&gt;"",IF(AT48&lt;&gt;"LIBSETS_DROP_MECHANIC_MONSTER_NAME",VLOOKUP(AT48,'LibSets constants'!$I$4:$L$1000,4,0),""),"")</f>
        <v/>
      </c>
      <c r="AW48" s="6" t="str">
        <f aca="false">IF(A48="???","--","")&amp;IF(F48&lt;&gt;"Not in the game (anymore)",IF(A48&lt;&gt;"",CONCATENATE("[",A48,"] = {wayshrines={")&amp;IF(K48&lt;&gt;"",CONCATENATE(K48,","),"")&amp;IF(L48&lt;&gt;"",CONCATENATE(L48,","),"")&amp;IF(M48&lt;&gt;"",CONCATENATE(M48,","),"")&amp;CONCATENATE("}")&amp;IF(VALUE(N48)&gt;0,CONCATENATE(", traitsNeeded=",N48),"")&amp;CONCATENATE(", dlcId=",IF(S48&lt;&gt;"",S48,"DLC_BASE_GAME")),""),"")</f>
        <v>[66] = {wayshrines={-1,-1,-1,}, dlcId=DLC_BASE_GAME</v>
      </c>
      <c r="AX48" s="6" t="str">
        <f aca="false">IF(F48&lt;&gt;"Not in the game (anymore)",IF(A48&lt;&gt;"",IF(P48&lt;&gt;"",CONCATENATE(", zoneIds={",P48),"")&amp;IF(X48&lt;&gt;"",CONCATENATE(",",X48),"")&amp;IF(AC48&lt;&gt;"",CONCATENATE(",",AC48),"")&amp;IF(AH48&lt;&gt;"",CONCATENATE(",",AH48),"")&amp;IF(AM48&lt;&gt;"",CONCATENATE(",",AM48),"")&amp;IF(AR48&lt;&gt;"",CONCATENATE(",",AR48),"")&amp;IF(P48&lt;&gt;"",CONCATENATE("}",""),"")&amp;IF(OR(I48="true",I48="false",I48&lt;&gt;""), CONCATENATE(", veteran=", I48), ""),""),"")</f>
        <v>, zoneIds={117}, veteran=false</v>
      </c>
      <c r="AY48" s="6" t="str">
        <f aca="false">IF(F48&lt;&gt;"Not in the game (anymore)",IF(A48&lt;&gt;"",", setType="&amp;G48,"")&amp;IF(J48="true",", multiTrialSet=true",""),"")</f>
        <v>, setType=LIBSETS_SETTYPE_OVERLAND</v>
      </c>
      <c r="AZ48" s="6" t="str">
        <f aca="false">IF(F48&lt;&gt;"Not in the game (anymore)",IF(U48&lt;&gt;"",", dropMechanic={"&amp;U48&amp;IF(Z48&lt;&gt;"",","&amp;Z48,"")&amp;IF(AE48&lt;&gt;"",","&amp;AE48,"")&amp;IF(AJ48&lt;&gt;"",","&amp;AJ48,"")&amp;IF(AO48&lt;&gt;"",","&amp;AO48,"")&amp;IF(AT48&lt;&gt;"",","&amp;AT48,"")&amp;"}"&amp;IF(U48="LIBSETS_DROP_MECHANIC_MONSTER_NAME",", dropMechanicNames={" &amp; IF(V48&lt;&gt;"","['en']='"&amp;V48&amp;"'","") &amp; IF(W48&lt;&gt;"",", ['de']='" &amp; W48&amp;"'","") &amp; "}",""),"")&amp;"},","")</f>
        <v>, dropMechanic={LIBSETS_DROP_MECHANIC_OVERLAND_BOSS_DELVE,LIBSETS_DROP_MECHANIC_OVERLAND_WORLDBOSS,LIBSETS_DROP_MECHANIC_OVERLAND_BOSS_PUBLIC_DUNGEON,LIBSETS_DROP_MECHANIC_OVERLAND_CHEST}},</v>
      </c>
      <c r="BA48" s="6" t="str">
        <f aca="false">IF(F48&lt;&gt;"Not in the game (anymore)",IF(C48&lt;&gt;"",CONCATENATE(" --",C48," / ",B48,"   [",IF(Q48&lt;&gt;"",Q48,""),IF(Y48&lt;&gt;"",", "&amp;Y48,""),IF(AD48&lt;&gt;"",", "&amp;AD48,""),IF(AI48&lt;&gt;"",", "&amp;AI48,""),IF(AN48&lt;&gt;"",", "&amp;AN48,""),IF(AS48&lt;&gt;"",", "&amp;AS48,""),"]")),"")</f>
        <v> --Robes of the Hist / Roben des Hist   [Shadowfen]</v>
      </c>
    </row>
    <row r="49" customFormat="false" ht="15" hidden="false" customHeight="false" outlineLevel="0" collapsed="false">
      <c r="A49" s="21" t="n">
        <v>67</v>
      </c>
      <c r="B49" s="0" t="s">
        <v>187</v>
      </c>
      <c r="C49" s="0" t="s">
        <v>188</v>
      </c>
      <c r="D49" s="2" t="n">
        <f aca="false">A49</f>
        <v>67</v>
      </c>
      <c r="E49" s="26"/>
      <c r="G49" s="22" t="s">
        <v>81</v>
      </c>
      <c r="I49" s="0" t="s">
        <v>56</v>
      </c>
      <c r="J49" s="0" t="s">
        <v>56</v>
      </c>
      <c r="K49" s="0" t="n">
        <v>-1</v>
      </c>
      <c r="L49" s="0" t="n">
        <v>-1</v>
      </c>
      <c r="M49" s="0" t="n">
        <v>-1</v>
      </c>
      <c r="N49" s="0" t="n">
        <v>0</v>
      </c>
      <c r="O49" s="3" t="s">
        <v>82</v>
      </c>
      <c r="P49" s="2" t="n">
        <f aca="false">IF(AND(G49&lt;&gt;"LIBSETS_SETTYPE_BATTLEGROUND",G49&lt;&gt;"LIBSETS_SETTYPE_SPECIAL",G49&lt;&gt;"LIBSETS_SETTYPE_MYTHIC"), IF(Q49&lt;&gt;"",VLOOKUP(Q49,'ESO zone constants'!$D$2:$H$4950,5,0),""),"")</f>
        <v>181</v>
      </c>
      <c r="Q49" s="0" t="str">
        <f aca="false">IF(OR(K49="",K49&lt;=0,ISERROR(K49)),IF(AND(O49&lt;&gt;"",NOT(ISERROR(O49))),O49, ""),VLOOKUP(K49,'ESO wayshrine node constants'!$A$3:$D$10003,4,0))</f>
        <v>Cyrodiil</v>
      </c>
      <c r="R49" s="0"/>
      <c r="S49" s="4" t="str">
        <f aca="false">IF(AND(R49&lt;&gt;"",NOT(ISERROR(R49))),R49,IF(P49&lt;&gt;"",IF(NOT(ISERROR(VLOOKUP(P49,'ESO Dungeon constants'!$D$3:$H$9999,5,0))),VLOOKUP(P49,'ESO Dungeon constants'!$D$3:$I$9999,6,0),VLOOKUP(P49,'ESO zone constants'!$H$2:$K$9984,4,0)),""))</f>
        <v>DLC_BASE_GAME</v>
      </c>
      <c r="T49" s="2" t="str">
        <f aca="false">IF(S49&lt;&gt;"",VLOOKUP(S49,'LibSets constants'!$B$4:$C$1000,2,0),"")</f>
        <v>Included in base game</v>
      </c>
      <c r="U49" s="5" t="s">
        <v>83</v>
      </c>
      <c r="V49" s="2" t="str">
        <f aca="false">IF(U49&lt;&gt;"",IF(U49&lt;&gt;"LIBSETS_DROP_MECHANIC_MONSTER_NAME",VLOOKUP(U49,'LibSets constants'!$I$4:$L$1000,3,0),""),"")</f>
        <v>Rewards for the worthy (Cyrodiil/Battleground mail)</v>
      </c>
      <c r="W49" s="2" t="str">
        <f aca="false">IF(U49&lt;&gt;"",IF(U49&lt;&gt;"LIBSETS_DROP_MECHANIC_MONSTER_NAME",VLOOKUP(U49,'LibSets constants'!$I$4:$L$1000,4,0),""),"")</f>
        <v>Gerechter Lohn (Cyrodiil/Schlachtfeld Mail)</v>
      </c>
      <c r="X49" s="2" t="n">
        <f aca="false">IF(G49&lt;&gt;"LIBSETS_SETTYPE_BATTLEGROUND",IF(G49&lt;&gt;"LIBSETS_SETTYPE_SPECIAL",IF(Y49&lt;&gt;"",VLOOKUP(Y49,'ESO zone constants'!$D$2:$H$4950,5,0),""),""),"")</f>
        <v>181</v>
      </c>
      <c r="Y49" s="0" t="s">
        <v>82</v>
      </c>
      <c r="Z49" s="5" t="s">
        <v>148</v>
      </c>
      <c r="AA49" s="2" t="str">
        <f aca="false">IF(Z49&lt;&gt;"",IF(Z49&lt;&gt;"LIBSETS_DROP_MECHANIC_MONSTER_NAME",VLOOKUP(Z49,'LibSets constants'!$I$4:$L$1000,3,0),""),"")</f>
        <v>City Bruma (quartermaster)</v>
      </c>
      <c r="AB49" s="2" t="str">
        <f aca="false">IF(Z49&lt;&gt;"",IF(Z49&lt;&gt;"LIBSETS_DROP_MECHANIC_MONSTER_NAME",VLOOKUP(Z49,'LibSets constants'!$I$4:$L$1000,4,0),""),"")</f>
        <v>Stadt Bruma (Quartiermeister)</v>
      </c>
      <c r="AC49" s="2" t="str">
        <f aca="false">IF(G49&lt;&gt;"LIBSETS_SETTYPE_BATTLEGROUND",IF(G49&lt;&gt;"LIBSETS_SETTYPE_SPECIAL",IF(AD49&lt;&gt;"",VLOOKUP(AD49,'ESO zone constants'!$D$2:$H$4950,5,0),""),""),"")</f>
        <v/>
      </c>
      <c r="AE49" s="0"/>
      <c r="AF49" s="2" t="str">
        <f aca="false">IF(AE49&lt;&gt;"",IF(AE49&lt;&gt;"LIBSETS_DROP_MECHANIC_MONSTER_NAME",VLOOKUP(AE49,'LibSets constants'!$I$4:$L$1000,3,0),""),"")</f>
        <v/>
      </c>
      <c r="AG49" s="2" t="str">
        <f aca="false">IF(AE49&lt;&gt;"",IF(AE49&lt;&gt;"LIBSETS_DROP_MECHANIC_MONSTER_NAME",VLOOKUP(AE49,'LibSets constants'!$I$4:$L$1000,4,0),""),"")</f>
        <v/>
      </c>
      <c r="AH49" s="2" t="str">
        <f aca="false">IF(G49&lt;&gt;"LIBSETS_SETTYPE_BATTLEGROUND",IF(G49&lt;&gt;"LIBSETS_SETTYPE_SPECIAL",IF(AI49&lt;&gt;"",VLOOKUP(AI49,'ESO zone constants'!$D$2:$H$4950,5,0),""),""),"")</f>
        <v/>
      </c>
      <c r="AJ49" s="0"/>
      <c r="AK49" s="2" t="str">
        <f aca="false">IF(AJ49&lt;&gt;"",IF(AJ49&lt;&gt;"LIBSETS_DROP_MECHANIC_MONSTER_NAME",VLOOKUP(AJ49,'LibSets constants'!$I$4:$L$1000,3,0),""),"")</f>
        <v/>
      </c>
      <c r="AL49" s="2" t="str">
        <f aca="false">IF(AJ49&lt;&gt;"",IF(AJ49&lt;&gt;"LIBSETS_DROP_MECHANIC_MONSTER_NAME",VLOOKUP(AJ49,'LibSets constants'!$I$4:$L$1000,4,0),""),"")</f>
        <v/>
      </c>
      <c r="AM49" s="2" t="str">
        <f aca="false">IF(G49&lt;&gt;"LIBSETS_SETTYPE_BATTLEGROUND",IF(G49&lt;&gt;"LIBSETS_SETTYPE_SPECIAL",IF(AN49&lt;&gt;"",VLOOKUP(AN49,'ESO zone constants'!$D$2:$H$4950,5,0),""),""),"")</f>
        <v/>
      </c>
      <c r="AO49" s="0"/>
      <c r="AP49" s="2" t="str">
        <f aca="false">IF(AO49&lt;&gt;"",IF(AO49&lt;&gt;"LIBSETS_DROP_MECHANIC_MONSTER_NAME",VLOOKUP(AO49,'LibSets constants'!$I$4:$L$1000,3,0),""),"")</f>
        <v/>
      </c>
      <c r="AQ49" s="2" t="str">
        <f aca="false">IF(AO49&lt;&gt;"",IF(AO49&lt;&gt;"LIBSETS_DROP_MECHANIC_MONSTER_NAME",VLOOKUP(AO49,'LibSets constants'!$I$4:$L$1000,4,0),""),"")</f>
        <v/>
      </c>
      <c r="AR49" s="2" t="str">
        <f aca="false">IF(G49&lt;&gt;"LIBSETS_SETTYPE_BATTLEGROUND",IF(G49&lt;&gt;"LIBSETS_SETTYPE_SPECIAL",IF(AS49&lt;&gt;"",VLOOKUP(AS49,'ESO zone constants'!$D$2:$H$4950,5,0),""),""),"")</f>
        <v/>
      </c>
      <c r="AT49" s="0"/>
      <c r="AU49" s="2" t="str">
        <f aca="false">IF(AT49&lt;&gt;"",IF(AT49&lt;&gt;"LIBSETS_DROP_MECHANIC_MONSTER_NAME",VLOOKUP(AT49,'LibSets constants'!$I$4:$L$1000,3,0),""),"")</f>
        <v/>
      </c>
      <c r="AV49" s="2" t="str">
        <f aca="false">IF(AT49&lt;&gt;"",IF(AT49&lt;&gt;"LIBSETS_DROP_MECHANIC_MONSTER_NAME",VLOOKUP(AT49,'LibSets constants'!$I$4:$L$1000,4,0),""),"")</f>
        <v/>
      </c>
      <c r="AW49" s="6" t="str">
        <f aca="false">IF(A49="???","--","")&amp;IF(F49&lt;&gt;"Not in the game (anymore)",IF(A49&lt;&gt;"",CONCATENATE("[",A49,"] = {wayshrines={")&amp;IF(K49&lt;&gt;"",CONCATENATE(K49,","),"")&amp;IF(L49&lt;&gt;"",CONCATENATE(L49,","),"")&amp;IF(M49&lt;&gt;"",CONCATENATE(M49,","),"")&amp;CONCATENATE("}")&amp;IF(VALUE(N49)&gt;0,CONCATENATE(", traitsNeeded=",N49),"")&amp;CONCATENATE(", dlcId=",IF(S49&lt;&gt;"",S49,"DLC_BASE_GAME")),""),"")</f>
        <v>[67] = {wayshrines={-1,-1,-1,}, dlcId=DLC_BASE_GAME</v>
      </c>
      <c r="AX49" s="6" t="str">
        <f aca="false">IF(F49&lt;&gt;"Not in the game (anymore)",IF(A49&lt;&gt;"",IF(P49&lt;&gt;"",CONCATENATE(", zoneIds={",P49),"")&amp;IF(X49&lt;&gt;"",CONCATENATE(",",X49),"")&amp;IF(AC49&lt;&gt;"",CONCATENATE(",",AC49),"")&amp;IF(AH49&lt;&gt;"",CONCATENATE(",",AH49),"")&amp;IF(AM49&lt;&gt;"",CONCATENATE(",",AM49),"")&amp;IF(AR49&lt;&gt;"",CONCATENATE(",",AR49),"")&amp;IF(P49&lt;&gt;"",CONCATENATE("}",""),"")&amp;IF(OR(I49="true",I49="false",I49&lt;&gt;""), CONCATENATE(", veteran=", I49), ""),""),"")</f>
        <v>, zoneIds={181,181}, veteran=false</v>
      </c>
      <c r="AY49" s="6" t="str">
        <f aca="false">IF(F49&lt;&gt;"Not in the game (anymore)",IF(A49&lt;&gt;"",", setType="&amp;G49,"")&amp;IF(J49="true",", multiTrialSet=true",""),"")</f>
        <v>, setType=LIBSETS_SETTYPE_CYRODIIL</v>
      </c>
      <c r="AZ49" s="6" t="str">
        <f aca="false">IF(F49&lt;&gt;"Not in the game (anymore)",IF(U49&lt;&gt;"",", dropMechanic={"&amp;U49&amp;IF(Z49&lt;&gt;"",","&amp;Z49,"")&amp;IF(AE49&lt;&gt;"",","&amp;AE49,"")&amp;IF(AJ49&lt;&gt;"",","&amp;AJ49,"")&amp;IF(AO49&lt;&gt;"",","&amp;AO49,"")&amp;IF(AT49&lt;&gt;"",","&amp;AT49,"")&amp;"}"&amp;IF(U49="LIBSETS_DROP_MECHANIC_MONSTER_NAME",", dropMechanicNames={" &amp; IF(V49&lt;&gt;"","['en']='"&amp;V49&amp;"'","") &amp; IF(W49&lt;&gt;"",", ['de']='" &amp; W49&amp;"'","") &amp; "}",""),"")&amp;"},","")</f>
        <v>, dropMechanic={LIBSETS_DROP_MECHANIC_MAIL_PVP_REWARDS_FOR_THE_WORTHY,LIBSETS_DROP_MECHANIC_CITY_CYRODIIL_BRUMA}},</v>
      </c>
      <c r="BA49" s="6" t="str">
        <f aca="false">IF(F49&lt;&gt;"Not in the game (anymore)",IF(C49&lt;&gt;"",CONCATENATE(" --",C49," / ",B49,"   [",IF(Q49&lt;&gt;"",Q49,""),IF(Y49&lt;&gt;"",", "&amp;Y49,""),IF(AD49&lt;&gt;"",", "&amp;AD49,""),IF(AI49&lt;&gt;"",", "&amp;AI49,""),IF(AN49&lt;&gt;"",", "&amp;AN49,""),IF(AS49&lt;&gt;"",", "&amp;AS49,""),"]")),"")</f>
        <v> --Shadow Walker / Schattengänger   [Cyrodiil, Cyrodiil]</v>
      </c>
    </row>
    <row r="50" customFormat="false" ht="15" hidden="false" customHeight="false" outlineLevel="0" collapsed="false">
      <c r="A50" s="21" t="n">
        <v>68</v>
      </c>
      <c r="B50" s="0" t="s">
        <v>189</v>
      </c>
      <c r="C50" s="0" t="s">
        <v>190</v>
      </c>
      <c r="D50" s="2" t="n">
        <f aca="false">A50</f>
        <v>68</v>
      </c>
      <c r="E50" s="26"/>
      <c r="G50" s="22" t="s">
        <v>60</v>
      </c>
      <c r="I50" s="0" t="s">
        <v>56</v>
      </c>
      <c r="J50" s="0" t="s">
        <v>56</v>
      </c>
      <c r="K50" s="0" t="n">
        <v>-1</v>
      </c>
      <c r="L50" s="0" t="n">
        <v>-1</v>
      </c>
      <c r="M50" s="0" t="n">
        <v>-1</v>
      </c>
      <c r="N50" s="0" t="n">
        <v>0</v>
      </c>
      <c r="O50" s="3" t="s">
        <v>87</v>
      </c>
      <c r="P50" s="2" t="n">
        <f aca="false">IF(AND(G50&lt;&gt;"LIBSETS_SETTYPE_BATTLEGROUND",G50&lt;&gt;"LIBSETS_SETTYPE_SPECIAL",G50&lt;&gt;"LIBSETS_SETTYPE_MYTHIC"), IF(Q50&lt;&gt;"",VLOOKUP(Q50,'ESO zone constants'!$D$2:$H$4950,5,0),""),"")</f>
        <v>347</v>
      </c>
      <c r="Q50" s="0" t="str">
        <f aca="false">IF(OR(K50="",K50&lt;=0,ISERROR(K50)),IF(AND(O50&lt;&gt;"",NOT(ISERROR(O50))),O50, ""),VLOOKUP(K50,'ESO wayshrine node constants'!$A$3:$D$10003,4,0))</f>
        <v>Coldharbour</v>
      </c>
      <c r="R50" s="0"/>
      <c r="S50" s="4" t="str">
        <f aca="false">IF(AND(R50&lt;&gt;"",NOT(ISERROR(R50))),R50,IF(P50&lt;&gt;"",IF(NOT(ISERROR(VLOOKUP(P50,'ESO Dungeon constants'!$D$3:$H$9999,5,0))),VLOOKUP(P50,'ESO Dungeon constants'!$D$3:$I$9999,6,0),VLOOKUP(P50,'ESO zone constants'!$H$2:$K$9984,4,0)),""))</f>
        <v>DLC_BASE_GAME</v>
      </c>
      <c r="T50" s="2" t="str">
        <f aca="false">IF(S50&lt;&gt;"",VLOOKUP(S50,'LibSets constants'!$B$4:$C$1000,2,0),"")</f>
        <v>Included in base game</v>
      </c>
      <c r="U50" s="5" t="s">
        <v>62</v>
      </c>
      <c r="V50" s="2" t="str">
        <f aca="false">IF(U50&lt;&gt;"",IF(U50&lt;&gt;"LIBSETS_DROP_MECHANIC_MONSTER_NAME",VLOOKUP(U50,'LibSets constants'!$I$4:$L$1000,3,0),""),"")</f>
        <v>Delve bosses have a chance to drop a waist or feet.</v>
      </c>
      <c r="W50" s="2" t="str">
        <f aca="false">IF(U50&lt;&gt;"",IF(U50&lt;&gt;"LIBSETS_DROP_MECHANIC_MONSTER_NAME",VLOOKUP(U50,'LibSets constants'!$I$4:$L$1000,4,0),""),"")</f>
        <v>Bosse in Gewölben haben die Chance, eine Taille oder Füße fallen zu lassen.</v>
      </c>
      <c r="X50" s="2" t="str">
        <f aca="false">IF(G50&lt;&gt;"LIBSETS_SETTYPE_BATTLEGROUND",IF(G50&lt;&gt;"LIBSETS_SETTYPE_SPECIAL",IF(Y50&lt;&gt;"",VLOOKUP(Y50,'ESO zone constants'!$D$2:$H$4950,5,0),""),""),"")</f>
        <v/>
      </c>
      <c r="Z50" s="5" t="s">
        <v>63</v>
      </c>
      <c r="AA50" s="2" t="str">
        <f aca="false">IF(Z50&lt;&gt;"",IF(Z50&lt;&gt;"LIBSETS_DROP_MECHANIC_MONSTER_NAME",VLOOKUP(Z50,'LibSets constants'!$I$4:$L$1000,3,0),""),"")</f>
        <v>Overland group bosses have a 100% chance to drop head, chest, legs, or weapon.</v>
      </c>
      <c r="AB50" s="2" t="str">
        <f aca="false">IF(Z50&lt;&gt;"",IF(Z50&lt;&gt;"LIBSETS_DROP_MECHANIC_MONSTER_NAME",VLOOKUP(Z50,'LibSets constants'!$I$4:$L$1000,4,0),""),"")</f>
        <v>Überland Gruppenbosse haben eine Chance von 100%, Kopf, Brust, Beine oder Waffen fallen zu lassen.</v>
      </c>
      <c r="AC50" s="2" t="str">
        <f aca="false">IF(G50&lt;&gt;"LIBSETS_SETTYPE_BATTLEGROUND",IF(G50&lt;&gt;"LIBSETS_SETTYPE_SPECIAL",IF(AD50&lt;&gt;"",VLOOKUP(AD50,'ESO zone constants'!$D$2:$H$4950,5,0),""),""),"")</f>
        <v/>
      </c>
      <c r="AE50" s="5" t="s">
        <v>64</v>
      </c>
      <c r="AF50" s="2" t="str">
        <f aca="false">IF(AE50&lt;&gt;"",IF(AE50&lt;&gt;"LIBSETS_DROP_MECHANIC_MONSTER_NAME",VLOOKUP(AE50,'LibSets constants'!$I$4:$L$1000,3,0),""),"")</f>
        <v>Public dungeon bosses have a chance to drop a shoulder, hand, or weapon.</v>
      </c>
      <c r="AG50" s="2" t="str">
        <f aca="false">IF(AE50&lt;&gt;"",IF(AE50&lt;&gt;"LIBSETS_DROP_MECHANIC_MONSTER_NAME",VLOOKUP(AE50,'LibSets constants'!$I$4:$L$1000,4,0),""),"")</f>
        <v>Öffentliche Dungeon-Bosse haben die Möglichkeit, eine Schulter, Handschuhe oder eine Waffe fallen zu lassen.</v>
      </c>
      <c r="AH50" s="2" t="str">
        <f aca="false">IF(G50&lt;&gt;"LIBSETS_SETTYPE_BATTLEGROUND",IF(G50&lt;&gt;"LIBSETS_SETTYPE_SPECIAL",IF(AI50&lt;&gt;"",VLOOKUP(AI50,'ESO zone constants'!$D$2:$H$4950,5,0),""),""),"")</f>
        <v/>
      </c>
      <c r="AJ50" s="5" t="s">
        <v>65</v>
      </c>
      <c r="AK50" s="2" t="str">
        <f aca="false">IF(AJ50&lt;&gt;"",IF(AJ50&lt;&gt;"LIBSETS_DROP_MECHANIC_MONSTER_NAME",VLOOKUP(AJ50,'LibSets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2" t="str">
        <f aca="false">IF(AJ50&lt;&gt;"",IF(AJ50&lt;&gt;"LIBSETS_DROP_MECHANIC_MONSTER_NAME",VLOOKUP(AJ50,'LibSets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2" t="str">
        <f aca="false">IF(G50&lt;&gt;"LIBSETS_SETTYPE_BATTLEGROUND",IF(G50&lt;&gt;"LIBSETS_SETTYPE_SPECIAL",IF(AN50&lt;&gt;"",VLOOKUP(AN50,'ESO zone constants'!$D$2:$H$4950,5,0),""),""),"")</f>
        <v/>
      </c>
      <c r="AO50" s="0"/>
      <c r="AP50" s="2" t="str">
        <f aca="false">IF(AO50&lt;&gt;"",IF(AO50&lt;&gt;"LIBSETS_DROP_MECHANIC_MONSTER_NAME",VLOOKUP(AO50,'LibSets constants'!$I$4:$L$1000,3,0),""),"")</f>
        <v/>
      </c>
      <c r="AQ50" s="2" t="str">
        <f aca="false">IF(AO50&lt;&gt;"",IF(AO50&lt;&gt;"LIBSETS_DROP_MECHANIC_MONSTER_NAME",VLOOKUP(AO50,'LibSets constants'!$I$4:$L$1000,4,0),""),"")</f>
        <v/>
      </c>
      <c r="AR50" s="2" t="str">
        <f aca="false">IF(G50&lt;&gt;"LIBSETS_SETTYPE_BATTLEGROUND",IF(G50&lt;&gt;"LIBSETS_SETTYPE_SPECIAL",IF(AS50&lt;&gt;"",VLOOKUP(AS50,'ESO zone constants'!$D$2:$H$4950,5,0),""),""),"")</f>
        <v/>
      </c>
      <c r="AT50" s="0"/>
      <c r="AU50" s="2" t="str">
        <f aca="false">IF(AT50&lt;&gt;"",IF(AT50&lt;&gt;"LIBSETS_DROP_MECHANIC_MONSTER_NAME",VLOOKUP(AT50,'LibSets constants'!$I$4:$L$1000,3,0),""),"")</f>
        <v/>
      </c>
      <c r="AV50" s="2" t="str">
        <f aca="false">IF(AT50&lt;&gt;"",IF(AT50&lt;&gt;"LIBSETS_DROP_MECHANIC_MONSTER_NAME",VLOOKUP(AT50,'LibSets constants'!$I$4:$L$1000,4,0),""),"")</f>
        <v/>
      </c>
      <c r="AW50" s="6" t="str">
        <f aca="false">IF(A50="???","--","")&amp;IF(F50&lt;&gt;"Not in the game (anymore)",IF(A50&lt;&gt;"",CONCATENATE("[",A50,"] = {wayshrines={")&amp;IF(K50&lt;&gt;"",CONCATENATE(K50,","),"")&amp;IF(L50&lt;&gt;"",CONCATENATE(L50,","),"")&amp;IF(M50&lt;&gt;"",CONCATENATE(M50,","),"")&amp;CONCATENATE("}")&amp;IF(VALUE(N50)&gt;0,CONCATENATE(", traitsNeeded=",N50),"")&amp;CONCATENATE(", dlcId=",IF(S50&lt;&gt;"",S50,"DLC_BASE_GAME")),""),"")</f>
        <v>[68] = {wayshrines={-1,-1,-1,}, dlcId=DLC_BASE_GAME</v>
      </c>
      <c r="AX50" s="6" t="str">
        <f aca="false">IF(F50&lt;&gt;"Not in the game (anymore)",IF(A50&lt;&gt;"",IF(P50&lt;&gt;"",CONCATENATE(", zoneIds={",P50),"")&amp;IF(X50&lt;&gt;"",CONCATENATE(",",X50),"")&amp;IF(AC50&lt;&gt;"",CONCATENATE(",",AC50),"")&amp;IF(AH50&lt;&gt;"",CONCATENATE(",",AH50),"")&amp;IF(AM50&lt;&gt;"",CONCATENATE(",",AM50),"")&amp;IF(AR50&lt;&gt;"",CONCATENATE(",",AR50),"")&amp;IF(P50&lt;&gt;"",CONCATENATE("}",""),"")&amp;IF(OR(I50="true",I50="false",I50&lt;&gt;""), CONCATENATE(", veteran=", I50), ""),""),"")</f>
        <v>, zoneIds={347}, veteran=false</v>
      </c>
      <c r="AY50" s="6" t="str">
        <f aca="false">IF(F50&lt;&gt;"Not in the game (anymore)",IF(A50&lt;&gt;"",", setType="&amp;G50,"")&amp;IF(J50="true",", multiTrialSet=true",""),"")</f>
        <v>, setType=LIBSETS_SETTYPE_OVERLAND</v>
      </c>
      <c r="AZ50" s="6" t="str">
        <f aca="false">IF(F50&lt;&gt;"Not in the game (anymore)",IF(U50&lt;&gt;"",", dropMechanic={"&amp;U50&amp;IF(Z50&lt;&gt;"",","&amp;Z50,"")&amp;IF(AE50&lt;&gt;"",","&amp;AE50,"")&amp;IF(AJ50&lt;&gt;"",","&amp;AJ50,"")&amp;IF(AO50&lt;&gt;"",","&amp;AO50,"")&amp;IF(AT50&lt;&gt;"",","&amp;AT50,"")&amp;"}"&amp;IF(U50="LIBSETS_DROP_MECHANIC_MONSTER_NAME",", dropMechanicNames={" &amp; IF(V50&lt;&gt;"","['en']='"&amp;V50&amp;"'","") &amp; IF(W50&lt;&gt;"",", ['de']='" &amp; W50&amp;"'","") &amp; "}",""),"")&amp;"},","")</f>
        <v>, dropMechanic={LIBSETS_DROP_MECHANIC_OVERLAND_BOSS_DELVE,LIBSETS_DROP_MECHANIC_OVERLAND_WORLDBOSS,LIBSETS_DROP_MECHANIC_OVERLAND_BOSS_PUBLIC_DUNGEON,LIBSETS_DROP_MECHANIC_OVERLAND_CHEST}},</v>
      </c>
      <c r="BA50" s="6" t="str">
        <f aca="false">IF(F50&lt;&gt;"Not in the game (anymore)",IF(C50&lt;&gt;"",CONCATENATE(" --",C50," / ",B50,"   [",IF(Q50&lt;&gt;"",Q50,""),IF(Y50&lt;&gt;"",", "&amp;Y50,""),IF(AD50&lt;&gt;"",", "&amp;AD50,""),IF(AI50&lt;&gt;"",", "&amp;AI50,""),IF(AN50&lt;&gt;"",", "&amp;AN50,""),IF(AS50&lt;&gt;"",", "&amp;AS50,""),"]")),"")</f>
        <v> --Stygian / Stygier   [Coldharbour]</v>
      </c>
    </row>
    <row r="51" customFormat="false" ht="15" hidden="false" customHeight="false" outlineLevel="0" collapsed="false">
      <c r="A51" s="21" t="n">
        <v>69</v>
      </c>
      <c r="B51" s="0" t="s">
        <v>191</v>
      </c>
      <c r="C51" s="0" t="s">
        <v>192</v>
      </c>
      <c r="D51" s="2" t="n">
        <f aca="false">A51</f>
        <v>69</v>
      </c>
      <c r="E51" s="26"/>
      <c r="G51" s="22" t="s">
        <v>60</v>
      </c>
      <c r="I51" s="0" t="s">
        <v>56</v>
      </c>
      <c r="J51" s="0" t="s">
        <v>56</v>
      </c>
      <c r="K51" s="0" t="n">
        <v>-1</v>
      </c>
      <c r="L51" s="0" t="n">
        <v>-1</v>
      </c>
      <c r="M51" s="0" t="n">
        <v>-1</v>
      </c>
      <c r="N51" s="0" t="n">
        <v>0</v>
      </c>
      <c r="O51" s="3" t="s">
        <v>165</v>
      </c>
      <c r="P51" s="2" t="n">
        <f aca="false">IF(AND(G51&lt;&gt;"LIBSETS_SETTYPE_BATTLEGROUND",G51&lt;&gt;"LIBSETS_SETTYPE_SPECIAL",G51&lt;&gt;"LIBSETS_SETTYPE_MYTHIC"), IF(Q51&lt;&gt;"",VLOOKUP(Q51,'ESO zone constants'!$D$2:$H$4950,5,0),""),"")</f>
        <v>383</v>
      </c>
      <c r="Q51" s="0" t="str">
        <f aca="false">IF(OR(K51="",K51&lt;=0,ISERROR(K51)),IF(AND(O51&lt;&gt;"",NOT(ISERROR(O51))),O51, ""),VLOOKUP(K51,'ESO wayshrine node constants'!$A$3:$D$10003,4,0))</f>
        <v>Grahtwood</v>
      </c>
      <c r="R51" s="0"/>
      <c r="S51" s="4" t="str">
        <f aca="false">IF(AND(R51&lt;&gt;"",NOT(ISERROR(R51))),R51,IF(P51&lt;&gt;"",IF(NOT(ISERROR(VLOOKUP(P51,'ESO Dungeon constants'!$D$3:$H$9999,5,0))),VLOOKUP(P51,'ESO Dungeon constants'!$D$3:$I$9999,6,0),VLOOKUP(P51,'ESO zone constants'!$H$2:$K$9984,4,0)),""))</f>
        <v>DLC_BASE_GAME</v>
      </c>
      <c r="T51" s="2" t="str">
        <f aca="false">IF(S51&lt;&gt;"",VLOOKUP(S51,'LibSets constants'!$B$4:$C$1000,2,0),"")</f>
        <v>Included in base game</v>
      </c>
      <c r="U51" s="5" t="s">
        <v>62</v>
      </c>
      <c r="V51" s="2" t="str">
        <f aca="false">IF(U51&lt;&gt;"",IF(U51&lt;&gt;"LIBSETS_DROP_MECHANIC_MONSTER_NAME",VLOOKUP(U51,'LibSets constants'!$I$4:$L$1000,3,0),""),"")</f>
        <v>Delve bosses have a chance to drop a waist or feet.</v>
      </c>
      <c r="W51" s="2" t="str">
        <f aca="false">IF(U51&lt;&gt;"",IF(U51&lt;&gt;"LIBSETS_DROP_MECHANIC_MONSTER_NAME",VLOOKUP(U51,'LibSets constants'!$I$4:$L$1000,4,0),""),"")</f>
        <v>Bosse in Gewölben haben die Chance, eine Taille oder Füße fallen zu lassen.</v>
      </c>
      <c r="X51" s="2" t="str">
        <f aca="false">IF(G51&lt;&gt;"LIBSETS_SETTYPE_BATTLEGROUND",IF(G51&lt;&gt;"LIBSETS_SETTYPE_SPECIAL",IF(Y51&lt;&gt;"",VLOOKUP(Y51,'ESO zone constants'!$D$2:$H$4950,5,0),""),""),"")</f>
        <v/>
      </c>
      <c r="Z51" s="5" t="s">
        <v>63</v>
      </c>
      <c r="AA51" s="2" t="str">
        <f aca="false">IF(Z51&lt;&gt;"",IF(Z51&lt;&gt;"LIBSETS_DROP_MECHANIC_MONSTER_NAME",VLOOKUP(Z51,'LibSets constants'!$I$4:$L$1000,3,0),""),"")</f>
        <v>Overland group bosses have a 100% chance to drop head, chest, legs, or weapon.</v>
      </c>
      <c r="AB51" s="2" t="str">
        <f aca="false">IF(Z51&lt;&gt;"",IF(Z51&lt;&gt;"LIBSETS_DROP_MECHANIC_MONSTER_NAME",VLOOKUP(Z51,'LibSets constants'!$I$4:$L$1000,4,0),""),"")</f>
        <v>Überland Gruppenbosse haben eine Chance von 100%, Kopf, Brust, Beine oder Waffen fallen zu lassen.</v>
      </c>
      <c r="AC51" s="2" t="str">
        <f aca="false">IF(G51&lt;&gt;"LIBSETS_SETTYPE_BATTLEGROUND",IF(G51&lt;&gt;"LIBSETS_SETTYPE_SPECIAL",IF(AD51&lt;&gt;"",VLOOKUP(AD51,'ESO zone constants'!$D$2:$H$4950,5,0),""),""),"")</f>
        <v/>
      </c>
      <c r="AE51" s="5" t="s">
        <v>64</v>
      </c>
      <c r="AF51" s="2" t="str">
        <f aca="false">IF(AE51&lt;&gt;"",IF(AE51&lt;&gt;"LIBSETS_DROP_MECHANIC_MONSTER_NAME",VLOOKUP(AE51,'LibSets constants'!$I$4:$L$1000,3,0),""),"")</f>
        <v>Public dungeon bosses have a chance to drop a shoulder, hand, or weapon.</v>
      </c>
      <c r="AG51" s="2" t="str">
        <f aca="false">IF(AE51&lt;&gt;"",IF(AE51&lt;&gt;"LIBSETS_DROP_MECHANIC_MONSTER_NAME",VLOOKUP(AE51,'LibSets constants'!$I$4:$L$1000,4,0),""),"")</f>
        <v>Öffentliche Dungeon-Bosse haben die Möglichkeit, eine Schulter, Handschuhe oder eine Waffe fallen zu lassen.</v>
      </c>
      <c r="AH51" s="2" t="str">
        <f aca="false">IF(G51&lt;&gt;"LIBSETS_SETTYPE_BATTLEGROUND",IF(G51&lt;&gt;"LIBSETS_SETTYPE_SPECIAL",IF(AI51&lt;&gt;"",VLOOKUP(AI51,'ESO zone constants'!$D$2:$H$4950,5,0),""),""),"")</f>
        <v/>
      </c>
      <c r="AJ51" s="5" t="s">
        <v>65</v>
      </c>
      <c r="AK51" s="2" t="str">
        <f aca="false">IF(AJ51&lt;&gt;"",IF(AJ51&lt;&gt;"LIBSETS_DROP_MECHANIC_MONSTER_NAME",VLOOKUP(AJ51,'LibSets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2" t="str">
        <f aca="false">IF(AJ51&lt;&gt;"",IF(AJ51&lt;&gt;"LIBSETS_DROP_MECHANIC_MONSTER_NAME",VLOOKUP(AJ51,'LibSets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2" t="str">
        <f aca="false">IF(G51&lt;&gt;"LIBSETS_SETTYPE_BATTLEGROUND",IF(G51&lt;&gt;"LIBSETS_SETTYPE_SPECIAL",IF(AN51&lt;&gt;"",VLOOKUP(AN51,'ESO zone constants'!$D$2:$H$4950,5,0),""),""),"")</f>
        <v/>
      </c>
      <c r="AO51" s="0"/>
      <c r="AP51" s="2" t="str">
        <f aca="false">IF(AO51&lt;&gt;"",IF(AO51&lt;&gt;"LIBSETS_DROP_MECHANIC_MONSTER_NAME",VLOOKUP(AO51,'LibSets constants'!$I$4:$L$1000,3,0),""),"")</f>
        <v/>
      </c>
      <c r="AQ51" s="2" t="str">
        <f aca="false">IF(AO51&lt;&gt;"",IF(AO51&lt;&gt;"LIBSETS_DROP_MECHANIC_MONSTER_NAME",VLOOKUP(AO51,'LibSets constants'!$I$4:$L$1000,4,0),""),"")</f>
        <v/>
      </c>
      <c r="AR51" s="2" t="str">
        <f aca="false">IF(G51&lt;&gt;"LIBSETS_SETTYPE_BATTLEGROUND",IF(G51&lt;&gt;"LIBSETS_SETTYPE_SPECIAL",IF(AS51&lt;&gt;"",VLOOKUP(AS51,'ESO zone constants'!$D$2:$H$4950,5,0),""),""),"")</f>
        <v/>
      </c>
      <c r="AT51" s="0"/>
      <c r="AU51" s="2" t="str">
        <f aca="false">IF(AT51&lt;&gt;"",IF(AT51&lt;&gt;"LIBSETS_DROP_MECHANIC_MONSTER_NAME",VLOOKUP(AT51,'LibSets constants'!$I$4:$L$1000,3,0),""),"")</f>
        <v/>
      </c>
      <c r="AV51" s="2" t="str">
        <f aca="false">IF(AT51&lt;&gt;"",IF(AT51&lt;&gt;"LIBSETS_DROP_MECHANIC_MONSTER_NAME",VLOOKUP(AT51,'LibSets constants'!$I$4:$L$1000,4,0),""),"")</f>
        <v/>
      </c>
      <c r="AW51" s="6" t="str">
        <f aca="false">IF(A51="???","--","")&amp;IF(F51&lt;&gt;"Not in the game (anymore)",IF(A51&lt;&gt;"",CONCATENATE("[",A51,"] = {wayshrines={")&amp;IF(K51&lt;&gt;"",CONCATENATE(K51,","),"")&amp;IF(L51&lt;&gt;"",CONCATENATE(L51,","),"")&amp;IF(M51&lt;&gt;"",CONCATENATE(M51,","),"")&amp;CONCATENATE("}")&amp;IF(VALUE(N51)&gt;0,CONCATENATE(", traitsNeeded=",N51),"")&amp;CONCATENATE(", dlcId=",IF(S51&lt;&gt;"",S51,"DLC_BASE_GAME")),""),"")</f>
        <v>[69] = {wayshrines={-1,-1,-1,}, dlcId=DLC_BASE_GAME</v>
      </c>
      <c r="AX51" s="6" t="str">
        <f aca="false">IF(F51&lt;&gt;"Not in the game (anymore)",IF(A51&lt;&gt;"",IF(P51&lt;&gt;"",CONCATENATE(", zoneIds={",P51),"")&amp;IF(X51&lt;&gt;"",CONCATENATE(",",X51),"")&amp;IF(AC51&lt;&gt;"",CONCATENATE(",",AC51),"")&amp;IF(AH51&lt;&gt;"",CONCATENATE(",",AH51),"")&amp;IF(AM51&lt;&gt;"",CONCATENATE(",",AM51),"")&amp;IF(AR51&lt;&gt;"",CONCATENATE(",",AR51),"")&amp;IF(P51&lt;&gt;"",CONCATENATE("}",""),"")&amp;IF(OR(I51="true",I51="false",I51&lt;&gt;""), CONCATENATE(", veteran=", I51), ""),""),"")</f>
        <v>, zoneIds={383}, veteran=false</v>
      </c>
      <c r="AY51" s="6" t="str">
        <f aca="false">IF(F51&lt;&gt;"Not in the game (anymore)",IF(A51&lt;&gt;"",", setType="&amp;G51,"")&amp;IF(J51="true",", multiTrialSet=true",""),"")</f>
        <v>, setType=LIBSETS_SETTYPE_OVERLAND</v>
      </c>
      <c r="AZ51" s="6" t="str">
        <f aca="false">IF(F51&lt;&gt;"Not in the game (anymore)",IF(U51&lt;&gt;"",", dropMechanic={"&amp;U51&amp;IF(Z51&lt;&gt;"",","&amp;Z51,"")&amp;IF(AE51&lt;&gt;"",","&amp;AE51,"")&amp;IF(AJ51&lt;&gt;"",","&amp;AJ51,"")&amp;IF(AO51&lt;&gt;"",","&amp;AO51,"")&amp;IF(AT51&lt;&gt;"",","&amp;AT51,"")&amp;"}"&amp;IF(U51="LIBSETS_DROP_MECHANIC_MONSTER_NAME",", dropMechanicNames={" &amp; IF(V51&lt;&gt;"","['en']='"&amp;V51&amp;"'","") &amp; IF(W51&lt;&gt;"",", ['de']='" &amp; W51&amp;"'","") &amp; "}",""),"")&amp;"},","")</f>
        <v>, dropMechanic={LIBSETS_DROP_MECHANIC_OVERLAND_BOSS_DELVE,LIBSETS_DROP_MECHANIC_OVERLAND_WORLDBOSS,LIBSETS_DROP_MECHANIC_OVERLAND_BOSS_PUBLIC_DUNGEON,LIBSETS_DROP_MECHANIC_OVERLAND_CHEST}},</v>
      </c>
      <c r="BA51" s="6" t="str">
        <f aca="false">IF(F51&lt;&gt;"Not in the game (anymore)",IF(C51&lt;&gt;"",CONCATENATE(" --",C51," / ",B51,"   [",IF(Q51&lt;&gt;"",Q51,""),IF(Y51&lt;&gt;"",", "&amp;Y51,""),IF(AD51&lt;&gt;"",", "&amp;AD51,""),IF(AI51&lt;&gt;"",", "&amp;AI51,""),IF(AN51&lt;&gt;"",", "&amp;AN51,""),IF(AS51&lt;&gt;"",", "&amp;AS51,""),"]")),"")</f>
        <v> --Ranger's Gait / Laufstil des Waldläufers   [Grahtwood]</v>
      </c>
    </row>
    <row r="52" customFormat="false" ht="15" hidden="false" customHeight="false" outlineLevel="0" collapsed="false">
      <c r="A52" s="21" t="n">
        <v>70</v>
      </c>
      <c r="B52" s="0" t="s">
        <v>193</v>
      </c>
      <c r="C52" s="0" t="s">
        <v>194</v>
      </c>
      <c r="D52" s="2" t="n">
        <f aca="false">A52</f>
        <v>70</v>
      </c>
      <c r="E52" s="26"/>
      <c r="G52" s="22" t="s">
        <v>60</v>
      </c>
      <c r="I52" s="0" t="s">
        <v>56</v>
      </c>
      <c r="J52" s="0" t="s">
        <v>56</v>
      </c>
      <c r="K52" s="0" t="n">
        <v>-1</v>
      </c>
      <c r="L52" s="0" t="n">
        <v>-1</v>
      </c>
      <c r="M52" s="0" t="n">
        <v>-1</v>
      </c>
      <c r="N52" s="0" t="n">
        <v>0</v>
      </c>
      <c r="O52" s="3" t="s">
        <v>195</v>
      </c>
      <c r="P52" s="2" t="n">
        <f aca="false">IF(AND(G52&lt;&gt;"LIBSETS_SETTYPE_BATTLEGROUND",G52&lt;&gt;"LIBSETS_SETTYPE_SPECIAL",G52&lt;&gt;"LIBSETS_SETTYPE_MYTHIC"), IF(Q52&lt;&gt;"",VLOOKUP(Q52,'ESO zone constants'!$D$2:$H$4950,5,0),""),"")</f>
        <v>92</v>
      </c>
      <c r="Q52" s="0" t="str">
        <f aca="false">IF(OR(K52="",K52&lt;=0,ISERROR(K52)),IF(AND(O52&lt;&gt;"",NOT(ISERROR(O52))),O52, ""),VLOOKUP(K52,'ESO wayshrine node constants'!$A$3:$D$10003,4,0))</f>
        <v>Bangkorai</v>
      </c>
      <c r="R52" s="0"/>
      <c r="S52" s="4" t="str">
        <f aca="false">IF(AND(R52&lt;&gt;"",NOT(ISERROR(R52))),R52,IF(P52&lt;&gt;"",IF(NOT(ISERROR(VLOOKUP(P52,'ESO Dungeon constants'!$D$3:$H$9999,5,0))),VLOOKUP(P52,'ESO Dungeon constants'!$D$3:$I$9999,6,0),VLOOKUP(P52,'ESO zone constants'!$H$2:$K$9984,4,0)),""))</f>
        <v>DLC_BASE_GAME</v>
      </c>
      <c r="T52" s="2" t="str">
        <f aca="false">IF(S52&lt;&gt;"",VLOOKUP(S52,'LibSets constants'!$B$4:$C$1000,2,0),"")</f>
        <v>Included in base game</v>
      </c>
      <c r="U52" s="5" t="s">
        <v>62</v>
      </c>
      <c r="V52" s="2" t="str">
        <f aca="false">IF(U52&lt;&gt;"",IF(U52&lt;&gt;"LIBSETS_DROP_MECHANIC_MONSTER_NAME",VLOOKUP(U52,'LibSets constants'!$I$4:$L$1000,3,0),""),"")</f>
        <v>Delve bosses have a chance to drop a waist or feet.</v>
      </c>
      <c r="W52" s="2" t="str">
        <f aca="false">IF(U52&lt;&gt;"",IF(U52&lt;&gt;"LIBSETS_DROP_MECHANIC_MONSTER_NAME",VLOOKUP(U52,'LibSets constants'!$I$4:$L$1000,4,0),""),"")</f>
        <v>Bosse in Gewölben haben die Chance, eine Taille oder Füße fallen zu lassen.</v>
      </c>
      <c r="X52" s="2" t="str">
        <f aca="false">IF(G52&lt;&gt;"LIBSETS_SETTYPE_BATTLEGROUND",IF(G52&lt;&gt;"LIBSETS_SETTYPE_SPECIAL",IF(Y52&lt;&gt;"",VLOOKUP(Y52,'ESO zone constants'!$D$2:$H$4950,5,0),""),""),"")</f>
        <v/>
      </c>
      <c r="Z52" s="5" t="s">
        <v>63</v>
      </c>
      <c r="AA52" s="2" t="str">
        <f aca="false">IF(Z52&lt;&gt;"",IF(Z52&lt;&gt;"LIBSETS_DROP_MECHANIC_MONSTER_NAME",VLOOKUP(Z52,'LibSets constants'!$I$4:$L$1000,3,0),""),"")</f>
        <v>Overland group bosses have a 100% chance to drop head, chest, legs, or weapon.</v>
      </c>
      <c r="AB52" s="2" t="str">
        <f aca="false">IF(Z52&lt;&gt;"",IF(Z52&lt;&gt;"LIBSETS_DROP_MECHANIC_MONSTER_NAME",VLOOKUP(Z52,'LibSets constants'!$I$4:$L$1000,4,0),""),"")</f>
        <v>Überland Gruppenbosse haben eine Chance von 100%, Kopf, Brust, Beine oder Waffen fallen zu lassen.</v>
      </c>
      <c r="AC52" s="2" t="str">
        <f aca="false">IF(G52&lt;&gt;"LIBSETS_SETTYPE_BATTLEGROUND",IF(G52&lt;&gt;"LIBSETS_SETTYPE_SPECIAL",IF(AD52&lt;&gt;"",VLOOKUP(AD52,'ESO zone constants'!$D$2:$H$4950,5,0),""),""),"")</f>
        <v/>
      </c>
      <c r="AE52" s="5" t="s">
        <v>64</v>
      </c>
      <c r="AF52" s="2" t="str">
        <f aca="false">IF(AE52&lt;&gt;"",IF(AE52&lt;&gt;"LIBSETS_DROP_MECHANIC_MONSTER_NAME",VLOOKUP(AE52,'LibSets constants'!$I$4:$L$1000,3,0),""),"")</f>
        <v>Public dungeon bosses have a chance to drop a shoulder, hand, or weapon.</v>
      </c>
      <c r="AG52" s="2" t="str">
        <f aca="false">IF(AE52&lt;&gt;"",IF(AE52&lt;&gt;"LIBSETS_DROP_MECHANIC_MONSTER_NAME",VLOOKUP(AE52,'LibSets constants'!$I$4:$L$1000,4,0),""),"")</f>
        <v>Öffentliche Dungeon-Bosse haben die Möglichkeit, eine Schulter, Handschuhe oder eine Waffe fallen zu lassen.</v>
      </c>
      <c r="AH52" s="2" t="str">
        <f aca="false">IF(G52&lt;&gt;"LIBSETS_SETTYPE_BATTLEGROUND",IF(G52&lt;&gt;"LIBSETS_SETTYPE_SPECIAL",IF(AI52&lt;&gt;"",VLOOKUP(AI52,'ESO zone constants'!$D$2:$H$4950,5,0),""),""),"")</f>
        <v/>
      </c>
      <c r="AJ52" s="5" t="s">
        <v>65</v>
      </c>
      <c r="AK52" s="2" t="str">
        <f aca="false">IF(AJ52&lt;&gt;"",IF(AJ52&lt;&gt;"LIBSETS_DROP_MECHANIC_MONSTER_NAME",VLOOKUP(AJ52,'LibSets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2" t="str">
        <f aca="false">IF(AJ52&lt;&gt;"",IF(AJ52&lt;&gt;"LIBSETS_DROP_MECHANIC_MONSTER_NAME",VLOOKUP(AJ52,'LibSets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2" t="str">
        <f aca="false">IF(G52&lt;&gt;"LIBSETS_SETTYPE_BATTLEGROUND",IF(G52&lt;&gt;"LIBSETS_SETTYPE_SPECIAL",IF(AN52&lt;&gt;"",VLOOKUP(AN52,'ESO zone constants'!$D$2:$H$4950,5,0),""),""),"")</f>
        <v/>
      </c>
      <c r="AO52" s="0"/>
      <c r="AP52" s="2" t="str">
        <f aca="false">IF(AO52&lt;&gt;"",IF(AO52&lt;&gt;"LIBSETS_DROP_MECHANIC_MONSTER_NAME",VLOOKUP(AO52,'LibSets constants'!$I$4:$L$1000,3,0),""),"")</f>
        <v/>
      </c>
      <c r="AQ52" s="2" t="str">
        <f aca="false">IF(AO52&lt;&gt;"",IF(AO52&lt;&gt;"LIBSETS_DROP_MECHANIC_MONSTER_NAME",VLOOKUP(AO52,'LibSets constants'!$I$4:$L$1000,4,0),""),"")</f>
        <v/>
      </c>
      <c r="AR52" s="2" t="str">
        <f aca="false">IF(G52&lt;&gt;"LIBSETS_SETTYPE_BATTLEGROUND",IF(G52&lt;&gt;"LIBSETS_SETTYPE_SPECIAL",IF(AS52&lt;&gt;"",VLOOKUP(AS52,'ESO zone constants'!$D$2:$H$4950,5,0),""),""),"")</f>
        <v/>
      </c>
      <c r="AT52" s="0"/>
      <c r="AU52" s="2" t="str">
        <f aca="false">IF(AT52&lt;&gt;"",IF(AT52&lt;&gt;"LIBSETS_DROP_MECHANIC_MONSTER_NAME",VLOOKUP(AT52,'LibSets constants'!$I$4:$L$1000,3,0),""),"")</f>
        <v/>
      </c>
      <c r="AV52" s="2" t="str">
        <f aca="false">IF(AT52&lt;&gt;"",IF(AT52&lt;&gt;"LIBSETS_DROP_MECHANIC_MONSTER_NAME",VLOOKUP(AT52,'LibSets constants'!$I$4:$L$1000,4,0),""),"")</f>
        <v/>
      </c>
      <c r="AW52" s="6" t="str">
        <f aca="false">IF(A52="???","--","")&amp;IF(F52&lt;&gt;"Not in the game (anymore)",IF(A52&lt;&gt;"",CONCATENATE("[",A52,"] = {wayshrines={")&amp;IF(K52&lt;&gt;"",CONCATENATE(K52,","),"")&amp;IF(L52&lt;&gt;"",CONCATENATE(L52,","),"")&amp;IF(M52&lt;&gt;"",CONCATENATE(M52,","),"")&amp;CONCATENATE("}")&amp;IF(VALUE(N52)&gt;0,CONCATENATE(", traitsNeeded=",N52),"")&amp;CONCATENATE(", dlcId=",IF(S52&lt;&gt;"",S52,"DLC_BASE_GAME")),""),"")</f>
        <v>[70] = {wayshrines={-1,-1,-1,}, dlcId=DLC_BASE_GAME</v>
      </c>
      <c r="AX52" s="6" t="str">
        <f aca="false">IF(F52&lt;&gt;"Not in the game (anymore)",IF(A52&lt;&gt;"",IF(P52&lt;&gt;"",CONCATENATE(", zoneIds={",P52),"")&amp;IF(X52&lt;&gt;"",CONCATENATE(",",X52),"")&amp;IF(AC52&lt;&gt;"",CONCATENATE(",",AC52),"")&amp;IF(AH52&lt;&gt;"",CONCATENATE(",",AH52),"")&amp;IF(AM52&lt;&gt;"",CONCATENATE(",",AM52),"")&amp;IF(AR52&lt;&gt;"",CONCATENATE(",",AR52),"")&amp;IF(P52&lt;&gt;"",CONCATENATE("}",""),"")&amp;IF(OR(I52="true",I52="false",I52&lt;&gt;""), CONCATENATE(", veteran=", I52), ""),""),"")</f>
        <v>, zoneIds={92}, veteran=false</v>
      </c>
      <c r="AY52" s="6" t="str">
        <f aca="false">IF(F52&lt;&gt;"Not in the game (anymore)",IF(A52&lt;&gt;"",", setType="&amp;G52,"")&amp;IF(J52="true",", multiTrialSet=true",""),"")</f>
        <v>, setType=LIBSETS_SETTYPE_OVERLAND</v>
      </c>
      <c r="AZ52" s="6" t="str">
        <f aca="false">IF(F52&lt;&gt;"Not in the game (anymore)",IF(U52&lt;&gt;"",", dropMechanic={"&amp;U52&amp;IF(Z52&lt;&gt;"",","&amp;Z52,"")&amp;IF(AE52&lt;&gt;"",","&amp;AE52,"")&amp;IF(AJ52&lt;&gt;"",","&amp;AJ52,"")&amp;IF(AO52&lt;&gt;"",","&amp;AO52,"")&amp;IF(AT52&lt;&gt;"",","&amp;AT52,"")&amp;"}"&amp;IF(U52="LIBSETS_DROP_MECHANIC_MONSTER_NAME",", dropMechanicNames={" &amp; IF(V52&lt;&gt;"","['en']='"&amp;V52&amp;"'","") &amp; IF(W52&lt;&gt;"",", ['de']='" &amp; W52&amp;"'","") &amp; "}",""),"")&amp;"},","")</f>
        <v>, dropMechanic={LIBSETS_DROP_MECHANIC_OVERLAND_BOSS_DELVE,LIBSETS_DROP_MECHANIC_OVERLAND_WORLDBOSS,LIBSETS_DROP_MECHANIC_OVERLAND_BOSS_PUBLIC_DUNGEON,LIBSETS_DROP_MECHANIC_OVERLAND_CHEST}},</v>
      </c>
      <c r="BA52" s="6" t="str">
        <f aca="false">IF(F52&lt;&gt;"Not in the game (anymore)",IF(C52&lt;&gt;"",CONCATENATE(" --",C52," / ",B52,"   [",IF(Q52&lt;&gt;"",Q52,""),IF(Y52&lt;&gt;"",", "&amp;Y52,""),IF(AD52&lt;&gt;"",", "&amp;AD52,""),IF(AI52&lt;&gt;"",", "&amp;AI52,""),IF(AN52&lt;&gt;"",", "&amp;AN52,""),IF(AS52&lt;&gt;"",", "&amp;AS52,""),"]")),"")</f>
        <v> --Seventh Legion Brute / Rohling der siebten Legion   [Bangkorai]</v>
      </c>
    </row>
    <row r="53" customFormat="false" ht="15" hidden="false" customHeight="false" outlineLevel="0" collapsed="false">
      <c r="A53" s="21" t="n">
        <v>71</v>
      </c>
      <c r="B53" s="0" t="s">
        <v>196</v>
      </c>
      <c r="C53" s="0" t="s">
        <v>197</v>
      </c>
      <c r="D53" s="2" t="n">
        <f aca="false">A53</f>
        <v>71</v>
      </c>
      <c r="E53" s="26"/>
      <c r="G53" s="22" t="s">
        <v>55</v>
      </c>
      <c r="I53" s="0" t="s">
        <v>56</v>
      </c>
      <c r="J53" s="0" t="s">
        <v>56</v>
      </c>
      <c r="K53" s="0" t="n">
        <v>-1</v>
      </c>
      <c r="L53" s="0" t="n">
        <v>-1</v>
      </c>
      <c r="M53" s="0" t="n">
        <v>-1</v>
      </c>
      <c r="N53" s="0" t="n">
        <v>0</v>
      </c>
      <c r="O53" s="3" t="s">
        <v>57</v>
      </c>
      <c r="P53" s="2" t="n">
        <f aca="false">IF(AND(G53&lt;&gt;"LIBSETS_SETTYPE_BATTLEGROUND",G53&lt;&gt;"LIBSETS_SETTYPE_SPECIAL",G53&lt;&gt;"LIBSETS_SETTYPE_MYTHIC"), IF(Q53&lt;&gt;"",VLOOKUP(Q53,'ESO zone constants'!$D$2:$H$4950,5,0),""),"")</f>
        <v>31</v>
      </c>
      <c r="Q53" s="0" t="str">
        <f aca="false">IF(OR(K53="",K53&lt;=0,ISERROR(K53)),IF(AND(O53&lt;&gt;"",NOT(ISERROR(O53))),O53, ""),VLOOKUP(K53,'ESO wayshrine node constants'!$A$3:$D$10003,4,0))</f>
        <v>Selene's Web</v>
      </c>
      <c r="R53" s="0"/>
      <c r="S53" s="4" t="str">
        <f aca="false">IF(AND(R53&lt;&gt;"",NOT(ISERROR(R53))),R53,IF(P53&lt;&gt;"",IF(NOT(ISERROR(VLOOKUP(P53,'ESO Dungeon constants'!$D$3:$H$9999,5,0))),VLOOKUP(P53,'ESO Dungeon constants'!$D$3:$I$9999,6,0),VLOOKUP(P53,'ESO zone constants'!$H$2:$K$9984,4,0)),""))</f>
        <v>DLC_BASE_GAME</v>
      </c>
      <c r="T53" s="2" t="str">
        <f aca="false">IF(S53&lt;&gt;"",VLOOKUP(S53,'LibSets constants'!$B$4:$C$1000,2,0),"")</f>
        <v>Included in base game</v>
      </c>
      <c r="U53" s="0"/>
      <c r="V53" s="2" t="str">
        <f aca="false">IF(U53&lt;&gt;"",IF(U53&lt;&gt;"LIBSETS_DROP_MECHANIC_MONSTER_NAME",VLOOKUP(U53,'LibSets constants'!$I$4:$L$1000,3,0),""),"")</f>
        <v/>
      </c>
      <c r="W53" s="2" t="str">
        <f aca="false">IF(U53&lt;&gt;"",IF(U53&lt;&gt;"LIBSETS_DROP_MECHANIC_MONSTER_NAME",VLOOKUP(U53,'LibSets constants'!$I$4:$L$1000,4,0),""),"")</f>
        <v/>
      </c>
      <c r="X53" s="2" t="str">
        <f aca="false">IF(G53&lt;&gt;"LIBSETS_SETTYPE_BATTLEGROUND",IF(G53&lt;&gt;"LIBSETS_SETTYPE_SPECIAL",IF(Y53&lt;&gt;"",VLOOKUP(Y53,'ESO zone constants'!$D$2:$H$4950,5,0),""),""),"")</f>
        <v/>
      </c>
      <c r="Z53" s="0"/>
      <c r="AA53" s="2" t="str">
        <f aca="false">IF(Z53&lt;&gt;"",IF(Z53&lt;&gt;"LIBSETS_DROP_MECHANIC_MONSTER_NAME",VLOOKUP(Z53,'LibSets constants'!$I$4:$L$1000,3,0),""),"")</f>
        <v/>
      </c>
      <c r="AB53" s="2" t="str">
        <f aca="false">IF(Z53&lt;&gt;"",IF(Z53&lt;&gt;"LIBSETS_DROP_MECHANIC_MONSTER_NAME",VLOOKUP(Z53,'LibSets constants'!$I$4:$L$1000,4,0),""),"")</f>
        <v/>
      </c>
      <c r="AC53" s="2" t="str">
        <f aca="false">IF(G53&lt;&gt;"LIBSETS_SETTYPE_BATTLEGROUND",IF(G53&lt;&gt;"LIBSETS_SETTYPE_SPECIAL",IF(AD53&lt;&gt;"",VLOOKUP(AD53,'ESO zone constants'!$D$2:$H$4950,5,0),""),""),"")</f>
        <v/>
      </c>
      <c r="AE53" s="0"/>
      <c r="AF53" s="2" t="str">
        <f aca="false">IF(AE53&lt;&gt;"",IF(AE53&lt;&gt;"LIBSETS_DROP_MECHANIC_MONSTER_NAME",VLOOKUP(AE53,'LibSets constants'!$I$4:$L$1000,3,0),""),"")</f>
        <v/>
      </c>
      <c r="AG53" s="2" t="str">
        <f aca="false">IF(AE53&lt;&gt;"",IF(AE53&lt;&gt;"LIBSETS_DROP_MECHANIC_MONSTER_NAME",VLOOKUP(AE53,'LibSets constants'!$I$4:$L$1000,4,0),""),"")</f>
        <v/>
      </c>
      <c r="AH53" s="2" t="str">
        <f aca="false">IF(G53&lt;&gt;"LIBSETS_SETTYPE_BATTLEGROUND",IF(G53&lt;&gt;"LIBSETS_SETTYPE_SPECIAL",IF(AI53&lt;&gt;"",VLOOKUP(AI53,'ESO zone constants'!$D$2:$H$4950,5,0),""),""),"")</f>
        <v/>
      </c>
      <c r="AJ53" s="0"/>
      <c r="AK53" s="2" t="str">
        <f aca="false">IF(AJ53&lt;&gt;"",IF(AJ53&lt;&gt;"LIBSETS_DROP_MECHANIC_MONSTER_NAME",VLOOKUP(AJ53,'LibSets constants'!$I$4:$L$1000,3,0),""),"")</f>
        <v/>
      </c>
      <c r="AL53" s="2" t="str">
        <f aca="false">IF(AJ53&lt;&gt;"",IF(AJ53&lt;&gt;"LIBSETS_DROP_MECHANIC_MONSTER_NAME",VLOOKUP(AJ53,'LibSets constants'!$I$4:$L$1000,4,0),""),"")</f>
        <v/>
      </c>
      <c r="AM53" s="2" t="str">
        <f aca="false">IF(G53&lt;&gt;"LIBSETS_SETTYPE_BATTLEGROUND",IF(G53&lt;&gt;"LIBSETS_SETTYPE_SPECIAL",IF(AN53&lt;&gt;"",VLOOKUP(AN53,'ESO zone constants'!$D$2:$H$4950,5,0),""),""),"")</f>
        <v/>
      </c>
      <c r="AO53" s="0"/>
      <c r="AP53" s="2" t="str">
        <f aca="false">IF(AO53&lt;&gt;"",IF(AO53&lt;&gt;"LIBSETS_DROP_MECHANIC_MONSTER_NAME",VLOOKUP(AO53,'LibSets constants'!$I$4:$L$1000,3,0),""),"")</f>
        <v/>
      </c>
      <c r="AQ53" s="2" t="str">
        <f aca="false">IF(AO53&lt;&gt;"",IF(AO53&lt;&gt;"LIBSETS_DROP_MECHANIC_MONSTER_NAME",VLOOKUP(AO53,'LibSets constants'!$I$4:$L$1000,4,0),""),"")</f>
        <v/>
      </c>
      <c r="AR53" s="2" t="str">
        <f aca="false">IF(G53&lt;&gt;"LIBSETS_SETTYPE_BATTLEGROUND",IF(G53&lt;&gt;"LIBSETS_SETTYPE_SPECIAL",IF(AS53&lt;&gt;"",VLOOKUP(AS53,'ESO zone constants'!$D$2:$H$4950,5,0),""),""),"")</f>
        <v/>
      </c>
      <c r="AT53" s="0"/>
      <c r="AU53" s="2" t="str">
        <f aca="false">IF(AT53&lt;&gt;"",IF(AT53&lt;&gt;"LIBSETS_DROP_MECHANIC_MONSTER_NAME",VLOOKUP(AT53,'LibSets constants'!$I$4:$L$1000,3,0),""),"")</f>
        <v/>
      </c>
      <c r="AV53" s="2" t="str">
        <f aca="false">IF(AT53&lt;&gt;"",IF(AT53&lt;&gt;"LIBSETS_DROP_MECHANIC_MONSTER_NAME",VLOOKUP(AT53,'LibSets constants'!$I$4:$L$1000,4,0),""),"")</f>
        <v/>
      </c>
      <c r="AW53" s="6" t="str">
        <f aca="false">IF(A53="???","--","")&amp;IF(F53&lt;&gt;"Not in the game (anymore)",IF(A53&lt;&gt;"",CONCATENATE("[",A53,"] = {wayshrines={")&amp;IF(K53&lt;&gt;"",CONCATENATE(K53,","),"")&amp;IF(L53&lt;&gt;"",CONCATENATE(L53,","),"")&amp;IF(M53&lt;&gt;"",CONCATENATE(M53,","),"")&amp;CONCATENATE("}")&amp;IF(VALUE(N53)&gt;0,CONCATENATE(", traitsNeeded=",N53),"")&amp;CONCATENATE(", dlcId=",IF(S53&lt;&gt;"",S53,"DLC_BASE_GAME")),""),"")</f>
        <v>[71] = {wayshrines={-1,-1,-1,}, dlcId=DLC_BASE_GAME</v>
      </c>
      <c r="AX53" s="6" t="str">
        <f aca="false">IF(F53&lt;&gt;"Not in the game (anymore)",IF(A53&lt;&gt;"",IF(P53&lt;&gt;"",CONCATENATE(", zoneIds={",P53),"")&amp;IF(X53&lt;&gt;"",CONCATENATE(",",X53),"")&amp;IF(AC53&lt;&gt;"",CONCATENATE(",",AC53),"")&amp;IF(AH53&lt;&gt;"",CONCATENATE(",",AH53),"")&amp;IF(AM53&lt;&gt;"",CONCATENATE(",",AM53),"")&amp;IF(AR53&lt;&gt;"",CONCATENATE(",",AR53),"")&amp;IF(P53&lt;&gt;"",CONCATENATE("}",""),"")&amp;IF(OR(I53="true",I53="false",I53&lt;&gt;""), CONCATENATE(", veteran=", I53), ""),""),"")</f>
        <v>, zoneIds={31}, veteran=false</v>
      </c>
      <c r="AY53" s="6" t="str">
        <f aca="false">IF(F53&lt;&gt;"Not in the game (anymore)",IF(A53&lt;&gt;"",", setType="&amp;G53,"")&amp;IF(J53="true",", multiTrialSet=true",""),"")</f>
        <v>, setType=LIBSETS_SETTYPE_DUNGEON</v>
      </c>
      <c r="AZ53" s="6" t="str">
        <f aca="false">IF(F53&lt;&gt;"Not in the game (anymore)",IF(U53&lt;&gt;"",", dropMechanic={"&amp;U53&amp;IF(Z53&lt;&gt;"",","&amp;Z53,"")&amp;IF(AE53&lt;&gt;"",","&amp;AE53,"")&amp;IF(AJ53&lt;&gt;"",","&amp;AJ53,"")&amp;IF(AO53&lt;&gt;"",","&amp;AO53,"")&amp;IF(AT53&lt;&gt;"",","&amp;AT53,"")&amp;"}"&amp;IF(U53="LIBSETS_DROP_MECHANIC_MONSTER_NAME",", dropMechanicNames={" &amp; IF(V53&lt;&gt;"","['en']='"&amp;V53&amp;"'","") &amp; IF(W53&lt;&gt;"",", ['de']='" &amp; W53&amp;"'","") &amp; "}",""),"")&amp;"},","")</f>
        <v>},</v>
      </c>
      <c r="BA53" s="6" t="str">
        <f aca="false">IF(F53&lt;&gt;"Not in the game (anymore)",IF(C53&lt;&gt;"",CONCATENATE(" --",C53," / ",B53,"   [",IF(Q53&lt;&gt;"",Q53,""),IF(Y53&lt;&gt;"",", "&amp;Y53,""),IF(AD53&lt;&gt;"",", "&amp;AD53,""),IF(AI53&lt;&gt;"",", "&amp;AI53,""),IF(AN53&lt;&gt;"",", "&amp;AN53,""),IF(AS53&lt;&gt;"",", "&amp;AS53,""),"]")),"")</f>
        <v> --Durok's Bane / Duroks Fluch   [Selene's Web]</v>
      </c>
    </row>
    <row r="54" customFormat="false" ht="15" hidden="false" customHeight="false" outlineLevel="0" collapsed="false">
      <c r="A54" s="21" t="n">
        <v>72</v>
      </c>
      <c r="B54" s="0" t="s">
        <v>198</v>
      </c>
      <c r="C54" s="0" t="s">
        <v>199</v>
      </c>
      <c r="D54" s="2" t="n">
        <f aca="false">A54</f>
        <v>72</v>
      </c>
      <c r="E54" s="26"/>
      <c r="G54" s="22" t="s">
        <v>55</v>
      </c>
      <c r="I54" s="0" t="s">
        <v>56</v>
      </c>
      <c r="J54" s="0" t="s">
        <v>56</v>
      </c>
      <c r="K54" s="0" t="n">
        <v>-1</v>
      </c>
      <c r="L54" s="0" t="n">
        <v>-1</v>
      </c>
      <c r="M54" s="0" t="n">
        <v>-1</v>
      </c>
      <c r="N54" s="0" t="n">
        <v>0</v>
      </c>
      <c r="O54" s="3" t="s">
        <v>130</v>
      </c>
      <c r="P54" s="2" t="n">
        <f aca="false">IF(AND(G54&lt;&gt;"LIBSETS_SETTYPE_BATTLEGROUND",G54&lt;&gt;"LIBSETS_SETTYPE_SPECIAL",G54&lt;&gt;"LIBSETS_SETTYPE_MYTHIC"), IF(Q54&lt;&gt;"",VLOOKUP(Q54,'ESO zone constants'!$D$2:$H$4950,5,0),""),"")</f>
        <v>64</v>
      </c>
      <c r="Q54" s="0" t="str">
        <f aca="false">IF(OR(K54="",K54&lt;=0,ISERROR(K54)),IF(AND(O54&lt;&gt;"",NOT(ISERROR(O54))),O54, ""),VLOOKUP(K54,'ESO wayshrine node constants'!$A$3:$D$10003,4,0))</f>
        <v>Blessed Crucible</v>
      </c>
      <c r="R54" s="0"/>
      <c r="S54" s="4" t="str">
        <f aca="false">IF(AND(R54&lt;&gt;"",NOT(ISERROR(R54))),R54,IF(P54&lt;&gt;"",IF(NOT(ISERROR(VLOOKUP(P54,'ESO Dungeon constants'!$D$3:$H$9999,5,0))),VLOOKUP(P54,'ESO Dungeon constants'!$D$3:$I$9999,6,0),VLOOKUP(P54,'ESO zone constants'!$H$2:$K$9984,4,0)),""))</f>
        <v>DLC_BASE_GAME</v>
      </c>
      <c r="T54" s="2" t="str">
        <f aca="false">IF(S54&lt;&gt;"",VLOOKUP(S54,'LibSets constants'!$B$4:$C$1000,2,0),"")</f>
        <v>Included in base game</v>
      </c>
      <c r="U54" s="0"/>
      <c r="V54" s="23" t="str">
        <f aca="false">IF(U54&lt;&gt;"",IF(U54&lt;&gt;"LIBSETS_DROP_MECHANIC_MONSTER_NAME",VLOOKUP(U54,'LibSets constants'!$I$4:$L$1000,3,0),""),"")</f>
        <v/>
      </c>
      <c r="W54" s="2" t="str">
        <f aca="false">IF(U54&lt;&gt;"",IF(U54&lt;&gt;"LIBSETS_DROP_MECHANIC_MONSTER_NAME",VLOOKUP(U54,'LibSets constants'!$I$4:$L$1000,4,0),""),"")</f>
        <v/>
      </c>
      <c r="X54" s="2" t="str">
        <f aca="false">IF(G54&lt;&gt;"LIBSETS_SETTYPE_BATTLEGROUND",IF(G54&lt;&gt;"LIBSETS_SETTYPE_SPECIAL",IF(Y54&lt;&gt;"",VLOOKUP(Y54,'ESO zone constants'!$D$2:$H$4950,5,0),""),""),"")</f>
        <v/>
      </c>
      <c r="Z54" s="24"/>
      <c r="AA54" s="23" t="str">
        <f aca="false">IF(Z54&lt;&gt;"",IF(Z54&lt;&gt;"LIBSETS_DROP_MECHANIC_MONSTER_NAME",VLOOKUP(Z54,'LibSets constants'!$I$4:$L$1000,3,0),""),"")</f>
        <v/>
      </c>
      <c r="AB54" s="23" t="str">
        <f aca="false">IF(Z54&lt;&gt;"",IF(Z54&lt;&gt;"LIBSETS_DROP_MECHANIC_MONSTER_NAME",VLOOKUP(Z54,'LibSets constants'!$I$4:$L$1000,4,0),""),"")</f>
        <v/>
      </c>
      <c r="AC54" s="2" t="str">
        <f aca="false">IF(G54&lt;&gt;"LIBSETS_SETTYPE_BATTLEGROUND",IF(G54&lt;&gt;"LIBSETS_SETTYPE_SPECIAL",IF(AD54&lt;&gt;"",VLOOKUP(AD54,'ESO zone constants'!$D$2:$H$4950,5,0),""),""),"")</f>
        <v/>
      </c>
      <c r="AE54" s="24"/>
      <c r="AF54" s="23" t="str">
        <f aca="false">IF(AE54&lt;&gt;"",IF(AE54&lt;&gt;"LIBSETS_DROP_MECHANIC_MONSTER_NAME",VLOOKUP(AE54,'LibSets constants'!$I$4:$L$1000,3,0),""),"")</f>
        <v/>
      </c>
      <c r="AG54" s="23" t="str">
        <f aca="false">IF(AE54&lt;&gt;"",IF(AE54&lt;&gt;"LIBSETS_DROP_MECHANIC_MONSTER_NAME",VLOOKUP(AE54,'LibSets constants'!$I$4:$L$1000,4,0),""),"")</f>
        <v/>
      </c>
      <c r="AH54" s="2" t="str">
        <f aca="false">IF(G54&lt;&gt;"LIBSETS_SETTYPE_BATTLEGROUND",IF(G54&lt;&gt;"LIBSETS_SETTYPE_SPECIAL",IF(AI54&lt;&gt;"",VLOOKUP(AI54,'ESO zone constants'!$D$2:$H$4950,5,0),""),""),"")</f>
        <v/>
      </c>
      <c r="AJ54" s="24"/>
      <c r="AK54" s="23" t="str">
        <f aca="false">IF(AJ54&lt;&gt;"",IF(AJ54&lt;&gt;"LIBSETS_DROP_MECHANIC_MONSTER_NAME",VLOOKUP(AJ54,'LibSets constants'!$I$4:$L$1000,3,0),""),"")</f>
        <v/>
      </c>
      <c r="AL54" s="23" t="str">
        <f aca="false">IF(AJ54&lt;&gt;"",IF(AJ54&lt;&gt;"LIBSETS_DROP_MECHANIC_MONSTER_NAME",VLOOKUP(AJ54,'LibSets constants'!$I$4:$L$1000,4,0),""),"")</f>
        <v/>
      </c>
      <c r="AM54" s="2" t="str">
        <f aca="false">IF(G54&lt;&gt;"LIBSETS_SETTYPE_BATTLEGROUND",IF(G54&lt;&gt;"LIBSETS_SETTYPE_SPECIAL",IF(AN54&lt;&gt;"",VLOOKUP(AN54,'ESO zone constants'!$D$2:$H$4950,5,0),""),""),"")</f>
        <v/>
      </c>
      <c r="AO54" s="24"/>
      <c r="AP54" s="23" t="str">
        <f aca="false">IF(AO54&lt;&gt;"",IF(AO54&lt;&gt;"LIBSETS_DROP_MECHANIC_MONSTER_NAME",VLOOKUP(AO54,'LibSets constants'!$I$4:$L$1000,3,0),""),"")</f>
        <v/>
      </c>
      <c r="AQ54" s="23" t="str">
        <f aca="false">IF(AO54&lt;&gt;"",IF(AO54&lt;&gt;"LIBSETS_DROP_MECHANIC_MONSTER_NAME",VLOOKUP(AO54,'LibSets constants'!$I$4:$L$1000,4,0),""),"")</f>
        <v/>
      </c>
      <c r="AR54" s="2" t="str">
        <f aca="false">IF(G54&lt;&gt;"LIBSETS_SETTYPE_BATTLEGROUND",IF(G54&lt;&gt;"LIBSETS_SETTYPE_SPECIAL",IF(AS54&lt;&gt;"",VLOOKUP(AS54,'ESO zone constants'!$D$2:$H$4950,5,0),""),""),"")</f>
        <v/>
      </c>
      <c r="AT54" s="24"/>
      <c r="AU54" s="23" t="str">
        <f aca="false">IF(AT54&lt;&gt;"",IF(AT54&lt;&gt;"LIBSETS_DROP_MECHANIC_MONSTER_NAME",VLOOKUP(AT54,'LibSets constants'!$I$4:$L$1000,3,0),""),"")</f>
        <v/>
      </c>
      <c r="AV54" s="23" t="str">
        <f aca="false">IF(AT54&lt;&gt;"",IF(AT54&lt;&gt;"LIBSETS_DROP_MECHANIC_MONSTER_NAME",VLOOKUP(AT54,'LibSets constants'!$I$4:$L$1000,4,0),""),"")</f>
        <v/>
      </c>
      <c r="AW54" s="6" t="str">
        <f aca="false">IF(A54="???","--","")&amp;IF(F54&lt;&gt;"Not in the game (anymore)",IF(A54&lt;&gt;"",CONCATENATE("[",A54,"] = {wayshrines={")&amp;IF(K54&lt;&gt;"",CONCATENATE(K54,","),"")&amp;IF(L54&lt;&gt;"",CONCATENATE(L54,","),"")&amp;IF(M54&lt;&gt;"",CONCATENATE(M54,","),"")&amp;CONCATENATE("}")&amp;IF(VALUE(N54)&gt;0,CONCATENATE(", traitsNeeded=",N54),"")&amp;CONCATENATE(", dlcId=",IF(S54&lt;&gt;"",S54,"DLC_BASE_GAME")),""),"")</f>
        <v>[72] = {wayshrines={-1,-1,-1,}, dlcId=DLC_BASE_GAME</v>
      </c>
      <c r="AX54" s="6" t="str">
        <f aca="false">IF(F54&lt;&gt;"Not in the game (anymore)",IF(A54&lt;&gt;"",IF(P54&lt;&gt;"",CONCATENATE(", zoneIds={",P54),"")&amp;IF(X54&lt;&gt;"",CONCATENATE(",",X54),"")&amp;IF(AC54&lt;&gt;"",CONCATENATE(",",AC54),"")&amp;IF(AH54&lt;&gt;"",CONCATENATE(",",AH54),"")&amp;IF(AM54&lt;&gt;"",CONCATENATE(",",AM54),"")&amp;IF(AR54&lt;&gt;"",CONCATENATE(",",AR54),"")&amp;IF(P54&lt;&gt;"",CONCATENATE("}",""),"")&amp;IF(OR(I54="true",I54="false",I54&lt;&gt;""), CONCATENATE(", veteran=", I54), ""),""),"")</f>
        <v>, zoneIds={64}, veteran=false</v>
      </c>
      <c r="AY54" s="6" t="str">
        <f aca="false">IF(F54&lt;&gt;"Not in the game (anymore)",IF(A54&lt;&gt;"",", setType="&amp;G54,"")&amp;IF(J54="true",", multiTrialSet=true",""),"")</f>
        <v>, setType=LIBSETS_SETTYPE_DUNGEON</v>
      </c>
      <c r="AZ54" s="6" t="str">
        <f aca="false">IF(F54&lt;&gt;"Not in the game (anymore)",IF(U54&lt;&gt;"",", dropMechanic={"&amp;U54&amp;IF(Z54&lt;&gt;"",","&amp;Z54,"")&amp;IF(AE54&lt;&gt;"",","&amp;AE54,"")&amp;IF(AJ54&lt;&gt;"",","&amp;AJ54,"")&amp;IF(AO54&lt;&gt;"",","&amp;AO54,"")&amp;IF(AT54&lt;&gt;"",","&amp;AT54,"")&amp;"}"&amp;IF(U54="LIBSETS_DROP_MECHANIC_MONSTER_NAME",", dropMechanicNames={" &amp; IF(V54&lt;&gt;"","['en']='"&amp;V54&amp;"'","") &amp; IF(W54&lt;&gt;"",", ['de']='" &amp; W54&amp;"'","") &amp; "}",""),"")&amp;"},","")</f>
        <v>},</v>
      </c>
      <c r="BA54" s="6" t="str">
        <f aca="false">IF(F54&lt;&gt;"Not in the game (anymore)",IF(C54&lt;&gt;"",CONCATENATE(" --",C54," / ",B54,"   [",IF(Q54&lt;&gt;"",Q54,""),IF(Y54&lt;&gt;"",", "&amp;Y54,""),IF(AD54&lt;&gt;"",", "&amp;AD54,""),IF(AI54&lt;&gt;"",", "&amp;AI54,""),IF(AN54&lt;&gt;"",", "&amp;AN54,""),IF(AS54&lt;&gt;"",", "&amp;AS54,""),"]")),"")</f>
        <v> --Nikulas' Heavy Armor / Nikulas' schwere Rüstung   [Blessed Crucible]</v>
      </c>
    </row>
    <row r="55" customFormat="false" ht="15" hidden="false" customHeight="false" outlineLevel="0" collapsed="false">
      <c r="A55" s="1" t="n">
        <v>73</v>
      </c>
      <c r="B55" s="0" t="s">
        <v>200</v>
      </c>
      <c r="C55" s="0" t="s">
        <v>201</v>
      </c>
      <c r="D55" s="2" t="n">
        <f aca="false">A55</f>
        <v>73</v>
      </c>
      <c r="E55" s="26"/>
      <c r="G55" s="22" t="s">
        <v>122</v>
      </c>
      <c r="I55" s="0" t="s">
        <v>56</v>
      </c>
      <c r="J55" s="0" t="s">
        <v>56</v>
      </c>
      <c r="K55" s="0" t="n">
        <v>135</v>
      </c>
      <c r="L55" s="0" t="n">
        <v>135</v>
      </c>
      <c r="M55" s="0" t="n">
        <v>135</v>
      </c>
      <c r="N55" s="0" t="n">
        <v>8</v>
      </c>
      <c r="O55" s="0"/>
      <c r="P55" s="2" t="n">
        <f aca="false">IF(AND(G55&lt;&gt;"LIBSETS_SETTYPE_BATTLEGROUND",G55&lt;&gt;"LIBSETS_SETTYPE_SPECIAL",G55&lt;&gt;"LIBSETS_SETTYPE_MYTHIC"), IF(Q55&lt;&gt;"",VLOOKUP(Q55,'ESO zone constants'!$D$2:$H$4950,5,0),""),"")</f>
        <v>347</v>
      </c>
      <c r="Q55" s="0" t="str">
        <f aca="false">IF(OR(K55="",K55&lt;=0,ISERROR(K55)),IF(AND(O55&lt;&gt;"",NOT(ISERROR(O55))),O55, ""),VLOOKUP(K55,'ESO wayshrine node constants'!$A$3:$D$10003,4,0))</f>
        <v>Coldharbour</v>
      </c>
      <c r="R55" s="0"/>
      <c r="S55" s="4" t="str">
        <f aca="false">IF(AND(R55&lt;&gt;"",NOT(ISERROR(R55))),R55,IF(P55&lt;&gt;"",IF(NOT(ISERROR(VLOOKUP(P55,'ESO Dungeon constants'!$D$3:$H$9999,5,0))),VLOOKUP(P55,'ESO Dungeon constants'!$D$3:$I$9999,6,0),VLOOKUP(P55,'ESO zone constants'!$H$2:$K$9984,4,0)),""))</f>
        <v>DLC_BASE_GAME</v>
      </c>
      <c r="T55" s="2" t="str">
        <f aca="false">IF(S55&lt;&gt;"",VLOOKUP(S55,'LibSets constants'!$B$4:$C$1000,2,0),"")</f>
        <v>Included in base game</v>
      </c>
      <c r="U55" s="0"/>
      <c r="V55" s="23" t="str">
        <f aca="false">IF(U55&lt;&gt;"",IF(U55&lt;&gt;"LIBSETS_DROP_MECHANIC_MONSTER_NAME",VLOOKUP(U55,'LibSets constants'!$I$4:$L$1000,3,0),""),"")</f>
        <v/>
      </c>
      <c r="W55" s="2" t="str">
        <f aca="false">IF(U55&lt;&gt;"",IF(U55&lt;&gt;"LIBSETS_DROP_MECHANIC_MONSTER_NAME",VLOOKUP(U55,'LibSets constants'!$I$4:$L$1000,4,0),""),"")</f>
        <v/>
      </c>
      <c r="X55" s="2" t="n">
        <f aca="false">IF(G55&lt;&gt;"LIBSETS_SETTYPE_BATTLEGROUND",IF(G55&lt;&gt;"LIBSETS_SETTYPE_SPECIAL",IF(Y55&lt;&gt;"",VLOOKUP(Y55,'ESO zone constants'!$D$2:$H$4950,5,0),""),""),"")</f>
        <v>347</v>
      </c>
      <c r="Y55" s="0" t="str">
        <f aca="false">VLOOKUP(L55,'ESO wayshrine node constants'!$A$3:$D$10003,4,0)</f>
        <v>Coldharbour</v>
      </c>
      <c r="Z55" s="24"/>
      <c r="AA55" s="23" t="str">
        <f aca="false">IF(Z55&lt;&gt;"",IF(Z55&lt;&gt;"LIBSETS_DROP_MECHANIC_MONSTER_NAME",VLOOKUP(Z55,'LibSets constants'!$I$4:$L$1000,3,0),""),"")</f>
        <v/>
      </c>
      <c r="AB55" s="23" t="str">
        <f aca="false">IF(Z55&lt;&gt;"",IF(Z55&lt;&gt;"LIBSETS_DROP_MECHANIC_MONSTER_NAME",VLOOKUP(Z55,'LibSets constants'!$I$4:$L$1000,4,0),""),"")</f>
        <v/>
      </c>
      <c r="AC55" s="2" t="n">
        <f aca="false">IF(G55&lt;&gt;"LIBSETS_SETTYPE_BATTLEGROUND",IF(G55&lt;&gt;"LIBSETS_SETTYPE_SPECIAL",IF(AD55&lt;&gt;"",VLOOKUP(AD55,'ESO zone constants'!$D$2:$H$4950,5,0),""),""),"")</f>
        <v>347</v>
      </c>
      <c r="AD55" s="0" t="str">
        <f aca="false">VLOOKUP(M55,'ESO wayshrine node constants'!$A$3:$D$10003,4,0)</f>
        <v>Coldharbour</v>
      </c>
      <c r="AE55" s="24"/>
      <c r="AF55" s="23" t="str">
        <f aca="false">IF(AE55&lt;&gt;"",IF(AE55&lt;&gt;"LIBSETS_DROP_MECHANIC_MONSTER_NAME",VLOOKUP(AE55,'LibSets constants'!$I$4:$L$1000,3,0),""),"")</f>
        <v/>
      </c>
      <c r="AG55" s="23" t="str">
        <f aca="false">IF(AE55&lt;&gt;"",IF(AE55&lt;&gt;"LIBSETS_DROP_MECHANIC_MONSTER_NAME",VLOOKUP(AE55,'LibSets constants'!$I$4:$L$1000,4,0),""),"")</f>
        <v/>
      </c>
      <c r="AH55" s="2" t="str">
        <f aca="false">IF(G55&lt;&gt;"LIBSETS_SETTYPE_BATTLEGROUND",IF(G55&lt;&gt;"LIBSETS_SETTYPE_SPECIAL",IF(AI55&lt;&gt;"",VLOOKUP(AI55,'ESO zone constants'!$D$2:$H$4950,5,0),""),""),"")</f>
        <v/>
      </c>
      <c r="AJ55" s="24"/>
      <c r="AK55" s="23" t="str">
        <f aca="false">IF(AJ55&lt;&gt;"",IF(AJ55&lt;&gt;"LIBSETS_DROP_MECHANIC_MONSTER_NAME",VLOOKUP(AJ55,'LibSets constants'!$I$4:$L$1000,3,0),""),"")</f>
        <v/>
      </c>
      <c r="AL55" s="23" t="str">
        <f aca="false">IF(AJ55&lt;&gt;"",IF(AJ55&lt;&gt;"LIBSETS_DROP_MECHANIC_MONSTER_NAME",VLOOKUP(AJ55,'LibSets constants'!$I$4:$L$1000,4,0),""),"")</f>
        <v/>
      </c>
      <c r="AM55" s="2" t="str">
        <f aca="false">IF(G55&lt;&gt;"LIBSETS_SETTYPE_BATTLEGROUND",IF(G55&lt;&gt;"LIBSETS_SETTYPE_SPECIAL",IF(AN55&lt;&gt;"",VLOOKUP(AN55,'ESO zone constants'!$D$2:$H$4950,5,0),""),""),"")</f>
        <v/>
      </c>
      <c r="AO55" s="24"/>
      <c r="AP55" s="23" t="str">
        <f aca="false">IF(AO55&lt;&gt;"",IF(AO55&lt;&gt;"LIBSETS_DROP_MECHANIC_MONSTER_NAME",VLOOKUP(AO55,'LibSets constants'!$I$4:$L$1000,3,0),""),"")</f>
        <v/>
      </c>
      <c r="AQ55" s="23" t="str">
        <f aca="false">IF(AO55&lt;&gt;"",IF(AO55&lt;&gt;"LIBSETS_DROP_MECHANIC_MONSTER_NAME",VLOOKUP(AO55,'LibSets constants'!$I$4:$L$1000,4,0),""),"")</f>
        <v/>
      </c>
      <c r="AR55" s="2" t="str">
        <f aca="false">IF(G55&lt;&gt;"LIBSETS_SETTYPE_BATTLEGROUND",IF(G55&lt;&gt;"LIBSETS_SETTYPE_SPECIAL",IF(AS55&lt;&gt;"",VLOOKUP(AS55,'ESO zone constants'!$D$2:$H$4950,5,0),""),""),"")</f>
        <v/>
      </c>
      <c r="AT55" s="24"/>
      <c r="AU55" s="23" t="str">
        <f aca="false">IF(AT55&lt;&gt;"",IF(AT55&lt;&gt;"LIBSETS_DROP_MECHANIC_MONSTER_NAME",VLOOKUP(AT55,'LibSets constants'!$I$4:$L$1000,3,0),""),"")</f>
        <v/>
      </c>
      <c r="AV55" s="23" t="str">
        <f aca="false">IF(AT55&lt;&gt;"",IF(AT55&lt;&gt;"LIBSETS_DROP_MECHANIC_MONSTER_NAME",VLOOKUP(AT55,'LibSets constants'!$I$4:$L$1000,4,0),""),"")</f>
        <v/>
      </c>
      <c r="AW55" s="6" t="str">
        <f aca="false">IF(A55="???","--","")&amp;IF(F55&lt;&gt;"Not in the game (anymore)",IF(A55&lt;&gt;"",CONCATENATE("[",A55,"] = {wayshrines={")&amp;IF(K55&lt;&gt;"",CONCATENATE(K55,","),"")&amp;IF(L55&lt;&gt;"",CONCATENATE(L55,","),"")&amp;IF(M55&lt;&gt;"",CONCATENATE(M55,","),"")&amp;CONCATENATE("}")&amp;IF(VALUE(N55)&gt;0,CONCATENATE(", traitsNeeded=",N55),"")&amp;CONCATENATE(", dlcId=",IF(S55&lt;&gt;"",S55,"DLC_BASE_GAME")),""),"")</f>
        <v>[73] = {wayshrines={135,135,135,}, traitsNeeded=8, dlcId=DLC_BASE_GAME</v>
      </c>
      <c r="AX55" s="6" t="str">
        <f aca="false">IF(F55&lt;&gt;"Not in the game (anymore)",IF(A55&lt;&gt;"",IF(P55&lt;&gt;"",CONCATENATE(", zoneIds={",P55),"")&amp;IF(X55&lt;&gt;"",CONCATENATE(",",X55),"")&amp;IF(AC55&lt;&gt;"",CONCATENATE(",",AC55),"")&amp;IF(AH55&lt;&gt;"",CONCATENATE(",",AH55),"")&amp;IF(AM55&lt;&gt;"",CONCATENATE(",",AM55),"")&amp;IF(AR55&lt;&gt;"",CONCATENATE(",",AR55),"")&amp;IF(P55&lt;&gt;"",CONCATENATE("}",""),"")&amp;IF(OR(I55="true",I55="false",I55&lt;&gt;""), CONCATENATE(", veteran=", I55), ""),""),"")</f>
        <v>, zoneIds={347,347,347}, veteran=false</v>
      </c>
      <c r="AY55" s="6" t="str">
        <f aca="false">IF(F55&lt;&gt;"Not in the game (anymore)",IF(A55&lt;&gt;"",", setType="&amp;G55,"")&amp;IF(J55="true",", multiTrialSet=true",""),"")</f>
        <v>, setType=LIBSETS_SETTYPE_CRAFTED</v>
      </c>
      <c r="AZ55" s="6" t="str">
        <f aca="false">IF(F55&lt;&gt;"Not in the game (anymore)",IF(U55&lt;&gt;"",", dropMechanic={"&amp;U55&amp;IF(Z55&lt;&gt;"",","&amp;Z55,"")&amp;IF(AE55&lt;&gt;"",","&amp;AE55,"")&amp;IF(AJ55&lt;&gt;"",","&amp;AJ55,"")&amp;IF(AO55&lt;&gt;"",","&amp;AO55,"")&amp;IF(AT55&lt;&gt;"",","&amp;AT55,"")&amp;"}"&amp;IF(U55="LIBSETS_DROP_MECHANIC_MONSTER_NAME",", dropMechanicNames={" &amp; IF(V55&lt;&gt;"","['en']='"&amp;V55&amp;"'","") &amp; IF(W55&lt;&gt;"",", ['de']='" &amp; W55&amp;"'","") &amp; "}",""),"")&amp;"},","")</f>
        <v>},</v>
      </c>
      <c r="BA55" s="6" t="str">
        <f aca="false">IF(F55&lt;&gt;"Not in the game (anymore)",IF(C55&lt;&gt;"",CONCATENATE(" --",C55," / ",B55,"   [",IF(Q55&lt;&gt;"",Q55,""),IF(Y55&lt;&gt;"",", "&amp;Y55,""),IF(AD55&lt;&gt;"",", "&amp;AD55,""),IF(AI55&lt;&gt;"",", "&amp;AI55,""),IF(AN55&lt;&gt;"",", "&amp;AN55,""),IF(AS55&lt;&gt;"",", "&amp;AS55,""),"]")),"")</f>
        <v> --Oblivion's Foe / Erinnerung   [Coldharbour, Coldharbour, Coldharbour]</v>
      </c>
    </row>
    <row r="56" customFormat="false" ht="15" hidden="false" customHeight="false" outlineLevel="0" collapsed="false">
      <c r="A56" s="1" t="n">
        <v>74</v>
      </c>
      <c r="B56" s="0" t="s">
        <v>202</v>
      </c>
      <c r="C56" s="0" t="s">
        <v>203</v>
      </c>
      <c r="D56" s="2" t="n">
        <f aca="false">A56</f>
        <v>74</v>
      </c>
      <c r="E56" s="26"/>
      <c r="G56" s="22" t="s">
        <v>122</v>
      </c>
      <c r="I56" s="0" t="s">
        <v>56</v>
      </c>
      <c r="J56" s="0" t="s">
        <v>56</v>
      </c>
      <c r="K56" s="0" t="n">
        <v>133</v>
      </c>
      <c r="L56" s="0" t="n">
        <v>133</v>
      </c>
      <c r="M56" s="0" t="n">
        <v>133</v>
      </c>
      <c r="N56" s="0" t="n">
        <v>8</v>
      </c>
      <c r="O56" s="0"/>
      <c r="P56" s="2" t="n">
        <f aca="false">IF(AND(G56&lt;&gt;"LIBSETS_SETTYPE_BATTLEGROUND",G56&lt;&gt;"LIBSETS_SETTYPE_SPECIAL",G56&lt;&gt;"LIBSETS_SETTYPE_MYTHIC"), IF(Q56&lt;&gt;"",VLOOKUP(Q56,'ESO zone constants'!$D$2:$H$4950,5,0),""),"")</f>
        <v>347</v>
      </c>
      <c r="Q56" s="0" t="str">
        <f aca="false">IF(OR(K56="",K56&lt;=0,ISERROR(K56)),IF(AND(O56&lt;&gt;"",NOT(ISERROR(O56))),O56, ""),VLOOKUP(K56,'ESO wayshrine node constants'!$A$3:$D$10003,4,0))</f>
        <v>Coldharbour</v>
      </c>
      <c r="R56" s="0"/>
      <c r="S56" s="4" t="str">
        <f aca="false">IF(AND(R56&lt;&gt;"",NOT(ISERROR(R56))),R56,IF(P56&lt;&gt;"",IF(NOT(ISERROR(VLOOKUP(P56,'ESO Dungeon constants'!$D$3:$H$9999,5,0))),VLOOKUP(P56,'ESO Dungeon constants'!$D$3:$I$9999,6,0),VLOOKUP(P56,'ESO zone constants'!$H$2:$K$9984,4,0)),""))</f>
        <v>DLC_BASE_GAME</v>
      </c>
      <c r="T56" s="2" t="str">
        <f aca="false">IF(S56&lt;&gt;"",VLOOKUP(S56,'LibSets constants'!$B$4:$C$1000,2,0),"")</f>
        <v>Included in base game</v>
      </c>
      <c r="U56" s="0"/>
      <c r="V56" s="2" t="str">
        <f aca="false">IF(U56&lt;&gt;"",IF(U56&lt;&gt;"LIBSETS_DROP_MECHANIC_MONSTER_NAME",VLOOKUP(U56,'LibSets constants'!$I$4:$L$1000,3,0),""),"")</f>
        <v/>
      </c>
      <c r="W56" s="2" t="str">
        <f aca="false">IF(U56&lt;&gt;"",IF(U56&lt;&gt;"LIBSETS_DROP_MECHANIC_MONSTER_NAME",VLOOKUP(U56,'LibSets constants'!$I$4:$L$1000,4,0),""),"")</f>
        <v/>
      </c>
      <c r="X56" s="2" t="n">
        <f aca="false">IF(G56&lt;&gt;"LIBSETS_SETTYPE_BATTLEGROUND",IF(G56&lt;&gt;"LIBSETS_SETTYPE_SPECIAL",IF(Y56&lt;&gt;"",VLOOKUP(Y56,'ESO zone constants'!$D$2:$H$4950,5,0),""),""),"")</f>
        <v>347</v>
      </c>
      <c r="Y56" s="0" t="str">
        <f aca="false">VLOOKUP(L56,'ESO wayshrine node constants'!$A$3:$D$10003,4,0)</f>
        <v>Coldharbour</v>
      </c>
      <c r="Z56" s="0"/>
      <c r="AA56" s="2" t="str">
        <f aca="false">IF(Z56&lt;&gt;"",IF(Z56&lt;&gt;"LIBSETS_DROP_MECHANIC_MONSTER_NAME",VLOOKUP(Z56,'LibSets constants'!$I$4:$L$1000,3,0),""),"")</f>
        <v/>
      </c>
      <c r="AB56" s="2" t="str">
        <f aca="false">IF(Z56&lt;&gt;"",IF(Z56&lt;&gt;"LIBSETS_DROP_MECHANIC_MONSTER_NAME",VLOOKUP(Z56,'LibSets constants'!$I$4:$L$1000,4,0),""),"")</f>
        <v/>
      </c>
      <c r="AC56" s="2" t="n">
        <f aca="false">IF(G56&lt;&gt;"LIBSETS_SETTYPE_BATTLEGROUND",IF(G56&lt;&gt;"LIBSETS_SETTYPE_SPECIAL",IF(AD56&lt;&gt;"",VLOOKUP(AD56,'ESO zone constants'!$D$2:$H$4950,5,0),""),""),"")</f>
        <v>347</v>
      </c>
      <c r="AD56" s="0" t="str">
        <f aca="false">VLOOKUP(M56,'ESO wayshrine node constants'!$A$3:$D$10003,4,0)</f>
        <v>Coldharbour</v>
      </c>
      <c r="AE56" s="0"/>
      <c r="AF56" s="2" t="str">
        <f aca="false">IF(AE56&lt;&gt;"",IF(AE56&lt;&gt;"LIBSETS_DROP_MECHANIC_MONSTER_NAME",VLOOKUP(AE56,'LibSets constants'!$I$4:$L$1000,3,0),""),"")</f>
        <v/>
      </c>
      <c r="AG56" s="2" t="str">
        <f aca="false">IF(AE56&lt;&gt;"",IF(AE56&lt;&gt;"LIBSETS_DROP_MECHANIC_MONSTER_NAME",VLOOKUP(AE56,'LibSets constants'!$I$4:$L$1000,4,0),""),"")</f>
        <v/>
      </c>
      <c r="AH56" s="2" t="str">
        <f aca="false">IF(G56&lt;&gt;"LIBSETS_SETTYPE_BATTLEGROUND",IF(G56&lt;&gt;"LIBSETS_SETTYPE_SPECIAL",IF(AI56&lt;&gt;"",VLOOKUP(AI56,'ESO zone constants'!$D$2:$H$4950,5,0),""),""),"")</f>
        <v/>
      </c>
      <c r="AJ56" s="0"/>
      <c r="AK56" s="2" t="str">
        <f aca="false">IF(AJ56&lt;&gt;"",IF(AJ56&lt;&gt;"LIBSETS_DROP_MECHANIC_MONSTER_NAME",VLOOKUP(AJ56,'LibSets constants'!$I$4:$L$1000,3,0),""),"")</f>
        <v/>
      </c>
      <c r="AL56" s="2" t="str">
        <f aca="false">IF(AJ56&lt;&gt;"",IF(AJ56&lt;&gt;"LIBSETS_DROP_MECHANIC_MONSTER_NAME",VLOOKUP(AJ56,'LibSets constants'!$I$4:$L$1000,4,0),""),"")</f>
        <v/>
      </c>
      <c r="AM56" s="2" t="str">
        <f aca="false">IF(G56&lt;&gt;"LIBSETS_SETTYPE_BATTLEGROUND",IF(G56&lt;&gt;"LIBSETS_SETTYPE_SPECIAL",IF(AN56&lt;&gt;"",VLOOKUP(AN56,'ESO zone constants'!$D$2:$H$4950,5,0),""),""),"")</f>
        <v/>
      </c>
      <c r="AO56" s="0"/>
      <c r="AP56" s="2" t="str">
        <f aca="false">IF(AO56&lt;&gt;"",IF(AO56&lt;&gt;"LIBSETS_DROP_MECHANIC_MONSTER_NAME",VLOOKUP(AO56,'LibSets constants'!$I$4:$L$1000,3,0),""),"")</f>
        <v/>
      </c>
      <c r="AQ56" s="2" t="str">
        <f aca="false">IF(AO56&lt;&gt;"",IF(AO56&lt;&gt;"LIBSETS_DROP_MECHANIC_MONSTER_NAME",VLOOKUP(AO56,'LibSets constants'!$I$4:$L$1000,4,0),""),"")</f>
        <v/>
      </c>
      <c r="AR56" s="2" t="str">
        <f aca="false">IF(G56&lt;&gt;"LIBSETS_SETTYPE_BATTLEGROUND",IF(G56&lt;&gt;"LIBSETS_SETTYPE_SPECIAL",IF(AS56&lt;&gt;"",VLOOKUP(AS56,'ESO zone constants'!$D$2:$H$4950,5,0),""),""),"")</f>
        <v/>
      </c>
      <c r="AT56" s="0"/>
      <c r="AU56" s="2" t="str">
        <f aca="false">IF(AT56&lt;&gt;"",IF(AT56&lt;&gt;"LIBSETS_DROP_MECHANIC_MONSTER_NAME",VLOOKUP(AT56,'LibSets constants'!$I$4:$L$1000,3,0),""),"")</f>
        <v/>
      </c>
      <c r="AV56" s="2" t="str">
        <f aca="false">IF(AT56&lt;&gt;"",IF(AT56&lt;&gt;"LIBSETS_DROP_MECHANIC_MONSTER_NAME",VLOOKUP(AT56,'LibSets constants'!$I$4:$L$1000,4,0),""),"")</f>
        <v/>
      </c>
      <c r="AW56" s="6" t="str">
        <f aca="false">IF(A56="???","--","")&amp;IF(F56&lt;&gt;"Not in the game (anymore)",IF(A56&lt;&gt;"",CONCATENATE("[",A56,"] = {wayshrines={")&amp;IF(K56&lt;&gt;"",CONCATENATE(K56,","),"")&amp;IF(L56&lt;&gt;"",CONCATENATE(L56,","),"")&amp;IF(M56&lt;&gt;"",CONCATENATE(M56,","),"")&amp;CONCATENATE("}")&amp;IF(VALUE(N56)&gt;0,CONCATENATE(", traitsNeeded=",N56),"")&amp;CONCATENATE(", dlcId=",IF(S56&lt;&gt;"",S56,"DLC_BASE_GAME")),""),"")</f>
        <v>[74] = {wayshrines={133,133,133,}, traitsNeeded=8, dlcId=DLC_BASE_GAME</v>
      </c>
      <c r="AX56" s="6" t="str">
        <f aca="false">IF(F56&lt;&gt;"Not in the game (anymore)",IF(A56&lt;&gt;"",IF(P56&lt;&gt;"",CONCATENATE(", zoneIds={",P56),"")&amp;IF(X56&lt;&gt;"",CONCATENATE(",",X56),"")&amp;IF(AC56&lt;&gt;"",CONCATENATE(",",AC56),"")&amp;IF(AH56&lt;&gt;"",CONCATENATE(",",AH56),"")&amp;IF(AM56&lt;&gt;"",CONCATENATE(",",AM56),"")&amp;IF(AR56&lt;&gt;"",CONCATENATE(",",AR56),"")&amp;IF(P56&lt;&gt;"",CONCATENATE("}",""),"")&amp;IF(OR(I56="true",I56="false",I56&lt;&gt;""), CONCATENATE(", veteran=", I56), ""),""),"")</f>
        <v>, zoneIds={347,347,347}, veteran=false</v>
      </c>
      <c r="AY56" s="6" t="str">
        <f aca="false">IF(F56&lt;&gt;"Not in the game (anymore)",IF(A56&lt;&gt;"",", setType="&amp;G56,"")&amp;IF(J56="true",", multiTrialSet=true",""),"")</f>
        <v>, setType=LIBSETS_SETTYPE_CRAFTED</v>
      </c>
      <c r="AZ56" s="6" t="str">
        <f aca="false">IF(F56&lt;&gt;"Not in the game (anymore)",IF(U56&lt;&gt;"",", dropMechanic={"&amp;U56&amp;IF(Z56&lt;&gt;"",","&amp;Z56,"")&amp;IF(AE56&lt;&gt;"",","&amp;AE56,"")&amp;IF(AJ56&lt;&gt;"",","&amp;AJ56,"")&amp;IF(AO56&lt;&gt;"",","&amp;AO56,"")&amp;IF(AT56&lt;&gt;"",","&amp;AT56,"")&amp;"}"&amp;IF(U56="LIBSETS_DROP_MECHANIC_MONSTER_NAME",", dropMechanicNames={" &amp; IF(V56&lt;&gt;"","['en']='"&amp;V56&amp;"'","") &amp; IF(W56&lt;&gt;"",", ['de']='" &amp; W56&amp;"'","") &amp; "}",""),"")&amp;"},","")</f>
        <v>},</v>
      </c>
      <c r="BA56" s="6" t="str">
        <f aca="false">IF(F56&lt;&gt;"Not in the game (anymore)",IF(C56&lt;&gt;"",CONCATENATE(" --",C56," / ",B56,"   [",IF(Q56&lt;&gt;"",Q56,""),IF(Y56&lt;&gt;"",", "&amp;Y56,""),IF(AD56&lt;&gt;"",", "&amp;AD56,""),IF(AI56&lt;&gt;"",", "&amp;AI56,""),IF(AN56&lt;&gt;"",", "&amp;AN56,""),IF(AS56&lt;&gt;"",", "&amp;AS56,""),"]")),"")</f>
        <v> --Spectre's Eye / Schemenauge   [Coldharbour, Coldharbour, Coldharbour]</v>
      </c>
    </row>
    <row r="57" customFormat="false" ht="15" hidden="false" customHeight="false" outlineLevel="0" collapsed="false">
      <c r="A57" s="1" t="n">
        <v>75</v>
      </c>
      <c r="B57" s="0" t="s">
        <v>204</v>
      </c>
      <c r="C57" s="0" t="s">
        <v>205</v>
      </c>
      <c r="D57" s="2" t="n">
        <f aca="false">A57</f>
        <v>75</v>
      </c>
      <c r="E57" s="26"/>
      <c r="G57" s="22" t="s">
        <v>122</v>
      </c>
      <c r="I57" s="0" t="s">
        <v>56</v>
      </c>
      <c r="J57" s="0" t="s">
        <v>56</v>
      </c>
      <c r="K57" s="0" t="n">
        <v>19</v>
      </c>
      <c r="L57" s="0" t="n">
        <v>165</v>
      </c>
      <c r="M57" s="0" t="n">
        <v>24</v>
      </c>
      <c r="N57" s="0" t="n">
        <v>3</v>
      </c>
      <c r="O57" s="0"/>
      <c r="P57" s="2" t="n">
        <f aca="false">IF(AND(G57&lt;&gt;"LIBSETS_SETTYPE_BATTLEGROUND",G57&lt;&gt;"LIBSETS_SETTYPE_SPECIAL",G57&lt;&gt;"LIBSETS_SETTYPE_MYTHIC"), IF(Q57&lt;&gt;"",VLOOKUP(Q57,'ESO zone constants'!$D$2:$H$4950,5,0),""),"")</f>
        <v>19</v>
      </c>
      <c r="Q57" s="0" t="str">
        <f aca="false">IF(OR(K57="",K57&lt;=0,ISERROR(K57)),IF(AND(O57&lt;&gt;"",NOT(ISERROR(O57))),O57, ""),VLOOKUP(K57,'ESO wayshrine node constants'!$A$3:$D$10003,4,0))</f>
        <v>Stormhaven</v>
      </c>
      <c r="R57" s="0"/>
      <c r="S57" s="4" t="str">
        <f aca="false">IF(AND(R57&lt;&gt;"",NOT(ISERROR(R57))),R57,IF(P57&lt;&gt;"",IF(NOT(ISERROR(VLOOKUP(P57,'ESO Dungeon constants'!$D$3:$H$9999,5,0))),VLOOKUP(P57,'ESO Dungeon constants'!$D$3:$I$9999,6,0),VLOOKUP(P57,'ESO zone constants'!$H$2:$K$9984,4,0)),""))</f>
        <v>DLC_BASE_GAME</v>
      </c>
      <c r="T57" s="2" t="str">
        <f aca="false">IF(S57&lt;&gt;"",VLOOKUP(S57,'LibSets constants'!$B$4:$C$1000,2,0),"")</f>
        <v>Included in base game</v>
      </c>
      <c r="U57" s="0"/>
      <c r="V57" s="23" t="str">
        <f aca="false">IF(U57&lt;&gt;"",IF(U57&lt;&gt;"LIBSETS_DROP_MECHANIC_MONSTER_NAME",VLOOKUP(U57,'LibSets constants'!$I$4:$L$1000,3,0),""),"")</f>
        <v/>
      </c>
      <c r="W57" s="23" t="str">
        <f aca="false">IF(U57&lt;&gt;"",IF(U57&lt;&gt;"LIBSETS_DROP_MECHANIC_MONSTER_NAME",VLOOKUP(U57,'LibSets constants'!$I$4:$L$1000,4,0),""),"")</f>
        <v/>
      </c>
      <c r="X57" s="2" t="n">
        <f aca="false">IF(G57&lt;&gt;"LIBSETS_SETTYPE_BATTLEGROUND",IF(G57&lt;&gt;"LIBSETS_SETTYPE_SPECIAL",IF(Y57&lt;&gt;"",VLOOKUP(Y57,'ESO zone constants'!$D$2:$H$4950,5,0),""),""),"")</f>
        <v>383</v>
      </c>
      <c r="Y57" s="0" t="str">
        <f aca="false">VLOOKUP(L57,'ESO wayshrine node constants'!$A$3:$D$10003,4,0)</f>
        <v>Grahtwood</v>
      </c>
      <c r="Z57" s="24"/>
      <c r="AA57" s="23" t="str">
        <f aca="false">IF(Z57&lt;&gt;"",IF(Z57&lt;&gt;"LIBSETS_DROP_MECHANIC_MONSTER_NAME",VLOOKUP(Z57,'LibSets constants'!$I$4:$L$1000,3,0),""),"")</f>
        <v/>
      </c>
      <c r="AB57" s="23" t="str">
        <f aca="false">IF(Z57&lt;&gt;"",IF(Z57&lt;&gt;"LIBSETS_DROP_MECHANIC_MONSTER_NAME",VLOOKUP(Z57,'LibSets constants'!$I$4:$L$1000,4,0),""),"")</f>
        <v/>
      </c>
      <c r="AC57" s="2" t="n">
        <f aca="false">IF(G57&lt;&gt;"LIBSETS_SETTYPE_BATTLEGROUND",IF(G57&lt;&gt;"LIBSETS_SETTYPE_SPECIAL",IF(AD57&lt;&gt;"",VLOOKUP(AD57,'ESO zone constants'!$D$2:$H$4950,5,0),""),""),"")</f>
        <v>57</v>
      </c>
      <c r="AD57" s="0" t="str">
        <f aca="false">VLOOKUP(M57,'ESO wayshrine node constants'!$A$3:$D$10003,4,0)</f>
        <v>Deshaan</v>
      </c>
      <c r="AE57" s="24"/>
      <c r="AF57" s="23" t="str">
        <f aca="false">IF(AE57&lt;&gt;"",IF(AE57&lt;&gt;"LIBSETS_DROP_MECHANIC_MONSTER_NAME",VLOOKUP(AE57,'LibSets constants'!$I$4:$L$1000,3,0),""),"")</f>
        <v/>
      </c>
      <c r="AG57" s="23" t="str">
        <f aca="false">IF(AE57&lt;&gt;"",IF(AE57&lt;&gt;"LIBSETS_DROP_MECHANIC_MONSTER_NAME",VLOOKUP(AE57,'LibSets constants'!$I$4:$L$1000,4,0),""),"")</f>
        <v/>
      </c>
      <c r="AH57" s="2" t="str">
        <f aca="false">IF(G57&lt;&gt;"LIBSETS_SETTYPE_BATTLEGROUND",IF(G57&lt;&gt;"LIBSETS_SETTYPE_SPECIAL",IF(AI57&lt;&gt;"",VLOOKUP(AI57,'ESO zone constants'!$D$2:$H$4950,5,0),""),""),"")</f>
        <v/>
      </c>
      <c r="AJ57" s="24"/>
      <c r="AK57" s="23" t="str">
        <f aca="false">IF(AJ57&lt;&gt;"",IF(AJ57&lt;&gt;"LIBSETS_DROP_MECHANIC_MONSTER_NAME",VLOOKUP(AJ57,'LibSets constants'!$I$4:$L$1000,3,0),""),"")</f>
        <v/>
      </c>
      <c r="AL57" s="23" t="str">
        <f aca="false">IF(AJ57&lt;&gt;"",IF(AJ57&lt;&gt;"LIBSETS_DROP_MECHANIC_MONSTER_NAME",VLOOKUP(AJ57,'LibSets constants'!$I$4:$L$1000,4,0),""),"")</f>
        <v/>
      </c>
      <c r="AM57" s="2" t="str">
        <f aca="false">IF(G57&lt;&gt;"LIBSETS_SETTYPE_BATTLEGROUND",IF(G57&lt;&gt;"LIBSETS_SETTYPE_SPECIAL",IF(AN57&lt;&gt;"",VLOOKUP(AN57,'ESO zone constants'!$D$2:$H$4950,5,0),""),""),"")</f>
        <v/>
      </c>
      <c r="AO57" s="24"/>
      <c r="AP57" s="23" t="str">
        <f aca="false">IF(AO57&lt;&gt;"",IF(AO57&lt;&gt;"LIBSETS_DROP_MECHANIC_MONSTER_NAME",VLOOKUP(AO57,'LibSets constants'!$I$4:$L$1000,3,0),""),"")</f>
        <v/>
      </c>
      <c r="AQ57" s="23" t="str">
        <f aca="false">IF(AO57&lt;&gt;"",IF(AO57&lt;&gt;"LIBSETS_DROP_MECHANIC_MONSTER_NAME",VLOOKUP(AO57,'LibSets constants'!$I$4:$L$1000,4,0),""),"")</f>
        <v/>
      </c>
      <c r="AR57" s="2" t="str">
        <f aca="false">IF(G57&lt;&gt;"LIBSETS_SETTYPE_BATTLEGROUND",IF(G57&lt;&gt;"LIBSETS_SETTYPE_SPECIAL",IF(AS57&lt;&gt;"",VLOOKUP(AS57,'ESO zone constants'!$D$2:$H$4950,5,0),""),""),"")</f>
        <v/>
      </c>
      <c r="AT57" s="24"/>
      <c r="AU57" s="23" t="str">
        <f aca="false">IF(AT57&lt;&gt;"",IF(AT57&lt;&gt;"LIBSETS_DROP_MECHANIC_MONSTER_NAME",VLOOKUP(AT57,'LibSets constants'!$I$4:$L$1000,3,0),""),"")</f>
        <v/>
      </c>
      <c r="AV57" s="23" t="str">
        <f aca="false">IF(AT57&lt;&gt;"",IF(AT57&lt;&gt;"LIBSETS_DROP_MECHANIC_MONSTER_NAME",VLOOKUP(AT57,'LibSets constants'!$I$4:$L$1000,4,0),""),"")</f>
        <v/>
      </c>
      <c r="AW57" s="6" t="str">
        <f aca="false">IF(A57="???","--","")&amp;IF(F57&lt;&gt;"Not in the game (anymore)",IF(A57&lt;&gt;"",CONCATENATE("[",A57,"] = {wayshrines={")&amp;IF(K57&lt;&gt;"",CONCATENATE(K57,","),"")&amp;IF(L57&lt;&gt;"",CONCATENATE(L57,","),"")&amp;IF(M57&lt;&gt;"",CONCATENATE(M57,","),"")&amp;CONCATENATE("}")&amp;IF(VALUE(N57)&gt;0,CONCATENATE(", traitsNeeded=",N57),"")&amp;CONCATENATE(", dlcId=",IF(S57&lt;&gt;"",S57,"DLC_BASE_GAME")),""),"")</f>
        <v>[75] = {wayshrines={19,165,24,}, traitsNeeded=3, dlcId=DLC_BASE_GAME</v>
      </c>
      <c r="AX57" s="6" t="str">
        <f aca="false">IF(F57&lt;&gt;"Not in the game (anymore)",IF(A57&lt;&gt;"",IF(P57&lt;&gt;"",CONCATENATE(", zoneIds={",P57),"")&amp;IF(X57&lt;&gt;"",CONCATENATE(",",X57),"")&amp;IF(AC57&lt;&gt;"",CONCATENATE(",",AC57),"")&amp;IF(AH57&lt;&gt;"",CONCATENATE(",",AH57),"")&amp;IF(AM57&lt;&gt;"",CONCATENATE(",",AM57),"")&amp;IF(AR57&lt;&gt;"",CONCATENATE(",",AR57),"")&amp;IF(P57&lt;&gt;"",CONCATENATE("}",""),"")&amp;IF(OR(I57="true",I57="false",I57&lt;&gt;""), CONCATENATE(", veteran=", I57), ""),""),"")</f>
        <v>, zoneIds={19,383,57}, veteran=false</v>
      </c>
      <c r="AY57" s="6" t="str">
        <f aca="false">IF(F57&lt;&gt;"Not in the game (anymore)",IF(A57&lt;&gt;"",", setType="&amp;G57,"")&amp;IF(J57="true",", multiTrialSet=true",""),"")</f>
        <v>, setType=LIBSETS_SETTYPE_CRAFTED</v>
      </c>
      <c r="AZ57" s="6" t="str">
        <f aca="false">IF(F57&lt;&gt;"Not in the game (anymore)",IF(U57&lt;&gt;"",", dropMechanic={"&amp;U57&amp;IF(Z57&lt;&gt;"",","&amp;Z57,"")&amp;IF(AE57&lt;&gt;"",","&amp;AE57,"")&amp;IF(AJ57&lt;&gt;"",","&amp;AJ57,"")&amp;IF(AO57&lt;&gt;"",","&amp;AO57,"")&amp;IF(AT57&lt;&gt;"",","&amp;AT57,"")&amp;"}"&amp;IF(U57="LIBSETS_DROP_MECHANIC_MONSTER_NAME",", dropMechanicNames={" &amp; IF(V57&lt;&gt;"","['en']='"&amp;V57&amp;"'","") &amp; IF(W57&lt;&gt;"",", ['de']='" &amp; W57&amp;"'","") &amp; "}",""),"")&amp;"},","")</f>
        <v>},</v>
      </c>
      <c r="BA57" s="6" t="str">
        <f aca="false">IF(F57&lt;&gt;"Not in the game (anymore)",IF(C57&lt;&gt;"",CONCATENATE(" --",C57," / ",B57,"   [",IF(Q57&lt;&gt;"",Q57,""),IF(Y57&lt;&gt;"",", "&amp;Y57,""),IF(AD57&lt;&gt;"",", "&amp;AD57,""),IF(AI57&lt;&gt;"",", "&amp;AI57,""),IF(AN57&lt;&gt;"",", "&amp;AN57,""),IF(AS57&lt;&gt;"",", "&amp;AS57,""),"]")),"")</f>
        <v> --Torug's Pact / Torugs Pakt   [Stormhaven, Grahtwood, Deshaan]</v>
      </c>
    </row>
    <row r="58" customFormat="false" ht="15" hidden="false" customHeight="false" outlineLevel="0" collapsed="false">
      <c r="A58" s="21" t="n">
        <v>76</v>
      </c>
      <c r="B58" s="0" t="s">
        <v>206</v>
      </c>
      <c r="C58" s="0" t="s">
        <v>207</v>
      </c>
      <c r="D58" s="2" t="n">
        <f aca="false">A58</f>
        <v>76</v>
      </c>
      <c r="E58" s="26"/>
      <c r="G58" s="22" t="s">
        <v>81</v>
      </c>
      <c r="I58" s="0" t="s">
        <v>56</v>
      </c>
      <c r="J58" s="0" t="s">
        <v>56</v>
      </c>
      <c r="K58" s="0" t="n">
        <v>-1</v>
      </c>
      <c r="L58" s="0" t="n">
        <v>-1</v>
      </c>
      <c r="M58" s="0" t="n">
        <v>-1</v>
      </c>
      <c r="N58" s="0" t="n">
        <v>0</v>
      </c>
      <c r="O58" s="3" t="s">
        <v>82</v>
      </c>
      <c r="P58" s="2" t="n">
        <f aca="false">IF(AND(G58&lt;&gt;"LIBSETS_SETTYPE_BATTLEGROUND",G58&lt;&gt;"LIBSETS_SETTYPE_SPECIAL",G58&lt;&gt;"LIBSETS_SETTYPE_MYTHIC"), IF(Q58&lt;&gt;"",VLOOKUP(Q58,'ESO zone constants'!$D$2:$H$4950,5,0),""),"")</f>
        <v>181</v>
      </c>
      <c r="Q58" s="0" t="str">
        <f aca="false">IF(OR(K58="",K58&lt;=0,ISERROR(K58)),IF(AND(O58&lt;&gt;"",NOT(ISERROR(O58))),O58, ""),VLOOKUP(K58,'ESO wayshrine node constants'!$A$3:$D$10003,4,0))</f>
        <v>Cyrodiil</v>
      </c>
      <c r="R58" s="0"/>
      <c r="S58" s="4" t="str">
        <f aca="false">IF(AND(R58&lt;&gt;"",NOT(ISERROR(R58))),R58,IF(P58&lt;&gt;"",IF(NOT(ISERROR(VLOOKUP(P58,'ESO Dungeon constants'!$D$3:$H$9999,5,0))),VLOOKUP(P58,'ESO Dungeon constants'!$D$3:$I$9999,6,0),VLOOKUP(P58,'ESO zone constants'!$H$2:$K$9984,4,0)),""))</f>
        <v>DLC_BASE_GAME</v>
      </c>
      <c r="T58" s="2" t="str">
        <f aca="false">IF(S58&lt;&gt;"",VLOOKUP(S58,'LibSets constants'!$B$4:$C$1000,2,0),"")</f>
        <v>Included in base game</v>
      </c>
      <c r="U58" s="5" t="s">
        <v>83</v>
      </c>
      <c r="V58" s="2" t="str">
        <f aca="false">IF(U58&lt;&gt;"",IF(U58&lt;&gt;"LIBSETS_DROP_MECHANIC_MONSTER_NAME",VLOOKUP(U58,'LibSets constants'!$I$4:$L$1000,3,0),""),"")</f>
        <v>Rewards for the worthy (Cyrodiil/Battleground mail)</v>
      </c>
      <c r="W58" s="2" t="str">
        <f aca="false">IF(U58&lt;&gt;"",IF(U58&lt;&gt;"LIBSETS_DROP_MECHANIC_MONSTER_NAME",VLOOKUP(U58,'LibSets constants'!$I$4:$L$1000,4,0),""),"")</f>
        <v>Gerechter Lohn (Cyrodiil/Schlachtfeld Mail)</v>
      </c>
      <c r="X58" s="2" t="n">
        <f aca="false">IF(G58&lt;&gt;"LIBSETS_SETTYPE_BATTLEGROUND",IF(G58&lt;&gt;"LIBSETS_SETTYPE_SPECIAL",IF(Y58&lt;&gt;"",VLOOKUP(Y58,'ESO zone constants'!$D$2:$H$4950,5,0),""),""),"")</f>
        <v>181</v>
      </c>
      <c r="Y58" s="0" t="s">
        <v>82</v>
      </c>
      <c r="Z58" s="5" t="s">
        <v>84</v>
      </c>
      <c r="AA58" s="2" t="str">
        <f aca="false">IF(Z58&lt;&gt;"",IF(Z58&lt;&gt;"LIBSETS_DROP_MECHANIC_MONSTER_NAME",VLOOKUP(Z58,'LibSets constants'!$I$4:$L$1000,3,0),""),"")</f>
        <v>City Erntefurt (quartermaster)</v>
      </c>
      <c r="AB58" s="2" t="str">
        <f aca="false">IF(Z58&lt;&gt;"",IF(Z58&lt;&gt;"LIBSETS_DROP_MECHANIC_MONSTER_NAME",VLOOKUP(Z58,'LibSets constants'!$I$4:$L$1000,4,0),""),"")</f>
        <v>Stadt Erntefurt (Quartiermeister)</v>
      </c>
      <c r="AC58" s="2" t="str">
        <f aca="false">IF(G58&lt;&gt;"LIBSETS_SETTYPE_BATTLEGROUND",IF(G58&lt;&gt;"LIBSETS_SETTYPE_SPECIAL",IF(AD58&lt;&gt;"",VLOOKUP(AD58,'ESO zone constants'!$D$2:$H$4950,5,0),""),""),"")</f>
        <v/>
      </c>
      <c r="AE58" s="0"/>
      <c r="AF58" s="2" t="str">
        <f aca="false">IF(AE58&lt;&gt;"",IF(AE58&lt;&gt;"LIBSETS_DROP_MECHANIC_MONSTER_NAME",VLOOKUP(AE58,'LibSets constants'!$I$4:$L$1000,3,0),""),"")</f>
        <v/>
      </c>
      <c r="AG58" s="2" t="str">
        <f aca="false">IF(AE58&lt;&gt;"",IF(AE58&lt;&gt;"LIBSETS_DROP_MECHANIC_MONSTER_NAME",VLOOKUP(AE58,'LibSets constants'!$I$4:$L$1000,4,0),""),"")</f>
        <v/>
      </c>
      <c r="AH58" s="2" t="str">
        <f aca="false">IF(G58&lt;&gt;"LIBSETS_SETTYPE_BATTLEGROUND",IF(G58&lt;&gt;"LIBSETS_SETTYPE_SPECIAL",IF(AI58&lt;&gt;"",VLOOKUP(AI58,'ESO zone constants'!$D$2:$H$4950,5,0),""),""),"")</f>
        <v/>
      </c>
      <c r="AJ58" s="0"/>
      <c r="AK58" s="2" t="str">
        <f aca="false">IF(AJ58&lt;&gt;"",IF(AJ58&lt;&gt;"LIBSETS_DROP_MECHANIC_MONSTER_NAME",VLOOKUP(AJ58,'LibSets constants'!$I$4:$L$1000,3,0),""),"")</f>
        <v/>
      </c>
      <c r="AL58" s="2" t="str">
        <f aca="false">IF(AJ58&lt;&gt;"",IF(AJ58&lt;&gt;"LIBSETS_DROP_MECHANIC_MONSTER_NAME",VLOOKUP(AJ58,'LibSets constants'!$I$4:$L$1000,4,0),""),"")</f>
        <v/>
      </c>
      <c r="AM58" s="2" t="str">
        <f aca="false">IF(G58&lt;&gt;"LIBSETS_SETTYPE_BATTLEGROUND",IF(G58&lt;&gt;"LIBSETS_SETTYPE_SPECIAL",IF(AN58&lt;&gt;"",VLOOKUP(AN58,'ESO zone constants'!$D$2:$H$4950,5,0),""),""),"")</f>
        <v/>
      </c>
      <c r="AO58" s="0"/>
      <c r="AP58" s="2" t="str">
        <f aca="false">IF(AO58&lt;&gt;"",IF(AO58&lt;&gt;"LIBSETS_DROP_MECHANIC_MONSTER_NAME",VLOOKUP(AO58,'LibSets constants'!$I$4:$L$1000,3,0),""),"")</f>
        <v/>
      </c>
      <c r="AQ58" s="2" t="str">
        <f aca="false">IF(AO58&lt;&gt;"",IF(AO58&lt;&gt;"LIBSETS_DROP_MECHANIC_MONSTER_NAME",VLOOKUP(AO58,'LibSets constants'!$I$4:$L$1000,4,0),""),"")</f>
        <v/>
      </c>
      <c r="AR58" s="2" t="str">
        <f aca="false">IF(G58&lt;&gt;"LIBSETS_SETTYPE_BATTLEGROUND",IF(G58&lt;&gt;"LIBSETS_SETTYPE_SPECIAL",IF(AS58&lt;&gt;"",VLOOKUP(AS58,'ESO zone constants'!$D$2:$H$4950,5,0),""),""),"")</f>
        <v/>
      </c>
      <c r="AT58" s="0"/>
      <c r="AU58" s="2" t="str">
        <f aca="false">IF(AT58&lt;&gt;"",IF(AT58&lt;&gt;"LIBSETS_DROP_MECHANIC_MONSTER_NAME",VLOOKUP(AT58,'LibSets constants'!$I$4:$L$1000,3,0),""),"")</f>
        <v/>
      </c>
      <c r="AV58" s="2" t="str">
        <f aca="false">IF(AT58&lt;&gt;"",IF(AT58&lt;&gt;"LIBSETS_DROP_MECHANIC_MONSTER_NAME",VLOOKUP(AT58,'LibSets constants'!$I$4:$L$1000,4,0),""),"")</f>
        <v/>
      </c>
      <c r="AW58" s="6" t="str">
        <f aca="false">IF(A58="???","--","")&amp;IF(F58&lt;&gt;"Not in the game (anymore)",IF(A58&lt;&gt;"",CONCATENATE("[",A58,"] = {wayshrines={")&amp;IF(K58&lt;&gt;"",CONCATENATE(K58,","),"")&amp;IF(L58&lt;&gt;"",CONCATENATE(L58,","),"")&amp;IF(M58&lt;&gt;"",CONCATENATE(M58,","),"")&amp;CONCATENATE("}")&amp;IF(VALUE(N58)&gt;0,CONCATENATE(", traitsNeeded=",N58),"")&amp;CONCATENATE(", dlcId=",IF(S58&lt;&gt;"",S58,"DLC_BASE_GAME")),""),"")</f>
        <v>[76] = {wayshrines={-1,-1,-1,}, dlcId=DLC_BASE_GAME</v>
      </c>
      <c r="AX58" s="6" t="str">
        <f aca="false">IF(F58&lt;&gt;"Not in the game (anymore)",IF(A58&lt;&gt;"",IF(P58&lt;&gt;"",CONCATENATE(", zoneIds={",P58),"")&amp;IF(X58&lt;&gt;"",CONCATENATE(",",X58),"")&amp;IF(AC58&lt;&gt;"",CONCATENATE(",",AC58),"")&amp;IF(AH58&lt;&gt;"",CONCATENATE(",",AH58),"")&amp;IF(AM58&lt;&gt;"",CONCATENATE(",",AM58),"")&amp;IF(AR58&lt;&gt;"",CONCATENATE(",",AR58),"")&amp;IF(P58&lt;&gt;"",CONCATENATE("}",""),"")&amp;IF(OR(I58="true",I58="false",I58&lt;&gt;""), CONCATENATE(", veteran=", I58), ""),""),"")</f>
        <v>, zoneIds={181,181}, veteran=false</v>
      </c>
      <c r="AY58" s="6" t="str">
        <f aca="false">IF(F58&lt;&gt;"Not in the game (anymore)",IF(A58&lt;&gt;"",", setType="&amp;G58,"")&amp;IF(J58="true",", multiTrialSet=true",""),"")</f>
        <v>, setType=LIBSETS_SETTYPE_CYRODIIL</v>
      </c>
      <c r="AZ58" s="6" t="str">
        <f aca="false">IF(F58&lt;&gt;"Not in the game (anymore)",IF(U58&lt;&gt;"",", dropMechanic={"&amp;U58&amp;IF(Z58&lt;&gt;"",","&amp;Z58,"")&amp;IF(AE58&lt;&gt;"",","&amp;AE58,"")&amp;IF(AJ58&lt;&gt;"",","&amp;AJ58,"")&amp;IF(AO58&lt;&gt;"",","&amp;AO58,"")&amp;IF(AT58&lt;&gt;"",","&amp;AT58,"")&amp;"}"&amp;IF(U58="LIBSETS_DROP_MECHANIC_MONSTER_NAME",", dropMechanicNames={" &amp; IF(V58&lt;&gt;"","['en']='"&amp;V58&amp;"'","") &amp; IF(W58&lt;&gt;"",", ['de']='" &amp; W58&amp;"'","") &amp; "}",""),"")&amp;"},","")</f>
        <v>, dropMechanic={LIBSETS_DROP_MECHANIC_MAIL_PVP_REWARDS_FOR_THE_WORTHY,LIBSETS_DROP_MECHANIC_CITY_CYRODIIL_ERNTEFURT}},</v>
      </c>
      <c r="BA58" s="6" t="str">
        <f aca="false">IF(F58&lt;&gt;"Not in the game (anymore)",IF(C58&lt;&gt;"",CONCATENATE(" --",C58," / ",B58,"   [",IF(Q58&lt;&gt;"",Q58,""),IF(Y58&lt;&gt;"",", "&amp;Y58,""),IF(AD58&lt;&gt;"",", "&amp;AD58,""),IF(AI58&lt;&gt;"",", "&amp;AI58,""),IF(AN58&lt;&gt;"",", "&amp;AN58,""),IF(AS58&lt;&gt;"",", "&amp;AS58,""),"]")),"")</f>
        <v> --Robes of Alteration Mastery / Roben der Veränderungsbeherrschung   [Cyrodiil, Cyrodiil]</v>
      </c>
    </row>
    <row r="59" customFormat="false" ht="15" hidden="false" customHeight="false" outlineLevel="0" collapsed="false">
      <c r="A59" s="21" t="n">
        <v>77</v>
      </c>
      <c r="B59" s="0" t="s">
        <v>208</v>
      </c>
      <c r="C59" s="0" t="s">
        <v>209</v>
      </c>
      <c r="D59" s="2" t="n">
        <f aca="false">A59</f>
        <v>77</v>
      </c>
      <c r="E59" s="26"/>
      <c r="G59" s="22" t="s">
        <v>55</v>
      </c>
      <c r="I59" s="0" t="s">
        <v>56</v>
      </c>
      <c r="J59" s="0" t="s">
        <v>56</v>
      </c>
      <c r="K59" s="0" t="n">
        <v>-1</v>
      </c>
      <c r="L59" s="0" t="n">
        <v>-1</v>
      </c>
      <c r="M59" s="0" t="n">
        <v>-1</v>
      </c>
      <c r="N59" s="0" t="n">
        <v>0</v>
      </c>
      <c r="O59" s="3" t="s">
        <v>210</v>
      </c>
      <c r="P59" s="2" t="n">
        <f aca="false">IF(AND(G59&lt;&gt;"LIBSETS_SETTYPE_BATTLEGROUND",G59&lt;&gt;"LIBSETS_SETTYPE_SPECIAL",G59&lt;&gt;"LIBSETS_SETTYPE_MYTHIC"), IF(Q59&lt;&gt;"",VLOOKUP(Q59,'ESO zone constants'!$D$2:$H$4950,5,0),""),"")</f>
        <v>22</v>
      </c>
      <c r="Q59" s="0" t="str">
        <f aca="false">IF(OR(K59="",K59&lt;=0,ISERROR(K59)),IF(AND(O59&lt;&gt;"",NOT(ISERROR(O59))),O59, ""),VLOOKUP(K59,'ESO wayshrine node constants'!$A$3:$D$10003,4,0))</f>
        <v>Volenfell</v>
      </c>
      <c r="R59" s="0"/>
      <c r="S59" s="4" t="str">
        <f aca="false">IF(AND(R59&lt;&gt;"",NOT(ISERROR(R59))),R59,IF(P59&lt;&gt;"",IF(NOT(ISERROR(VLOOKUP(P59,'ESO Dungeon constants'!$D$3:$H$9999,5,0))),VLOOKUP(P59,'ESO Dungeon constants'!$D$3:$I$9999,6,0),VLOOKUP(P59,'ESO zone constants'!$H$2:$K$9984,4,0)),""))</f>
        <v>DLC_BASE_GAME</v>
      </c>
      <c r="T59" s="2" t="str">
        <f aca="false">IF(S59&lt;&gt;"",VLOOKUP(S59,'LibSets constants'!$B$4:$C$1000,2,0),"")</f>
        <v>Included in base game</v>
      </c>
      <c r="U59" s="0"/>
      <c r="V59" s="2" t="str">
        <f aca="false">IF(U59&lt;&gt;"",IF(U59&lt;&gt;"LIBSETS_DROP_MECHANIC_MONSTER_NAME",VLOOKUP(U59,'LibSets constants'!$I$4:$L$1000,3,0),""),"")</f>
        <v/>
      </c>
      <c r="W59" s="2" t="str">
        <f aca="false">IF(U59&lt;&gt;"",IF(U59&lt;&gt;"LIBSETS_DROP_MECHANIC_MONSTER_NAME",VLOOKUP(U59,'LibSets constants'!$I$4:$L$1000,4,0),""),"")</f>
        <v/>
      </c>
      <c r="X59" s="2" t="str">
        <f aca="false">IF(G59&lt;&gt;"LIBSETS_SETTYPE_BATTLEGROUND",IF(G59&lt;&gt;"LIBSETS_SETTYPE_SPECIAL",IF(Y59&lt;&gt;"",VLOOKUP(Y59,'ESO zone constants'!$D$2:$H$4950,5,0),""),""),"")</f>
        <v/>
      </c>
      <c r="Z59" s="0"/>
      <c r="AA59" s="2" t="str">
        <f aca="false">IF(Z59&lt;&gt;"",IF(Z59&lt;&gt;"LIBSETS_DROP_MECHANIC_MONSTER_NAME",VLOOKUP(Z59,'LibSets constants'!$I$4:$L$1000,3,0),""),"")</f>
        <v/>
      </c>
      <c r="AB59" s="2" t="str">
        <f aca="false">IF(Z59&lt;&gt;"",IF(Z59&lt;&gt;"LIBSETS_DROP_MECHANIC_MONSTER_NAME",VLOOKUP(Z59,'LibSets constants'!$I$4:$L$1000,4,0),""),"")</f>
        <v/>
      </c>
      <c r="AC59" s="2" t="str">
        <f aca="false">IF(G59&lt;&gt;"LIBSETS_SETTYPE_BATTLEGROUND",IF(G59&lt;&gt;"LIBSETS_SETTYPE_SPECIAL",IF(AD59&lt;&gt;"",VLOOKUP(AD59,'ESO zone constants'!$D$2:$H$4950,5,0),""),""),"")</f>
        <v/>
      </c>
      <c r="AE59" s="0"/>
      <c r="AF59" s="2" t="str">
        <f aca="false">IF(AE59&lt;&gt;"",IF(AE59&lt;&gt;"LIBSETS_DROP_MECHANIC_MONSTER_NAME",VLOOKUP(AE59,'LibSets constants'!$I$4:$L$1000,3,0),""),"")</f>
        <v/>
      </c>
      <c r="AG59" s="2" t="str">
        <f aca="false">IF(AE59&lt;&gt;"",IF(AE59&lt;&gt;"LIBSETS_DROP_MECHANIC_MONSTER_NAME",VLOOKUP(AE59,'LibSets constants'!$I$4:$L$1000,4,0),""),"")</f>
        <v/>
      </c>
      <c r="AH59" s="2" t="str">
        <f aca="false">IF(G59&lt;&gt;"LIBSETS_SETTYPE_BATTLEGROUND",IF(G59&lt;&gt;"LIBSETS_SETTYPE_SPECIAL",IF(AI59&lt;&gt;"",VLOOKUP(AI59,'ESO zone constants'!$D$2:$H$4950,5,0),""),""),"")</f>
        <v/>
      </c>
      <c r="AJ59" s="0"/>
      <c r="AK59" s="2" t="str">
        <f aca="false">IF(AJ59&lt;&gt;"",IF(AJ59&lt;&gt;"LIBSETS_DROP_MECHANIC_MONSTER_NAME",VLOOKUP(AJ59,'LibSets constants'!$I$4:$L$1000,3,0),""),"")</f>
        <v/>
      </c>
      <c r="AL59" s="2" t="str">
        <f aca="false">IF(AJ59&lt;&gt;"",IF(AJ59&lt;&gt;"LIBSETS_DROP_MECHANIC_MONSTER_NAME",VLOOKUP(AJ59,'LibSets constants'!$I$4:$L$1000,4,0),""),"")</f>
        <v/>
      </c>
      <c r="AM59" s="2" t="str">
        <f aca="false">IF(G59&lt;&gt;"LIBSETS_SETTYPE_BATTLEGROUND",IF(G59&lt;&gt;"LIBSETS_SETTYPE_SPECIAL",IF(AN59&lt;&gt;"",VLOOKUP(AN59,'ESO zone constants'!$D$2:$H$4950,5,0),""),""),"")</f>
        <v/>
      </c>
      <c r="AO59" s="0"/>
      <c r="AP59" s="2" t="str">
        <f aca="false">IF(AO59&lt;&gt;"",IF(AO59&lt;&gt;"LIBSETS_DROP_MECHANIC_MONSTER_NAME",VLOOKUP(AO59,'LibSets constants'!$I$4:$L$1000,3,0),""),"")</f>
        <v/>
      </c>
      <c r="AQ59" s="2" t="str">
        <f aca="false">IF(AO59&lt;&gt;"",IF(AO59&lt;&gt;"LIBSETS_DROP_MECHANIC_MONSTER_NAME",VLOOKUP(AO59,'LibSets constants'!$I$4:$L$1000,4,0),""),"")</f>
        <v/>
      </c>
      <c r="AR59" s="2" t="str">
        <f aca="false">IF(G59&lt;&gt;"LIBSETS_SETTYPE_BATTLEGROUND",IF(G59&lt;&gt;"LIBSETS_SETTYPE_SPECIAL",IF(AS59&lt;&gt;"",VLOOKUP(AS59,'ESO zone constants'!$D$2:$H$4950,5,0),""),""),"")</f>
        <v/>
      </c>
      <c r="AT59" s="0"/>
      <c r="AU59" s="2" t="str">
        <f aca="false">IF(AT59&lt;&gt;"",IF(AT59&lt;&gt;"LIBSETS_DROP_MECHANIC_MONSTER_NAME",VLOOKUP(AT59,'LibSets constants'!$I$4:$L$1000,3,0),""),"")</f>
        <v/>
      </c>
      <c r="AV59" s="2" t="str">
        <f aca="false">IF(AT59&lt;&gt;"",IF(AT59&lt;&gt;"LIBSETS_DROP_MECHANIC_MONSTER_NAME",VLOOKUP(AT59,'LibSets constants'!$I$4:$L$1000,4,0),""),"")</f>
        <v/>
      </c>
      <c r="AW59" s="6" t="str">
        <f aca="false">IF(A59="???","--","")&amp;IF(F59&lt;&gt;"Not in the game (anymore)",IF(A59&lt;&gt;"",CONCATENATE("[",A59,"] = {wayshrines={")&amp;IF(K59&lt;&gt;"",CONCATENATE(K59,","),"")&amp;IF(L59&lt;&gt;"",CONCATENATE(L59,","),"")&amp;IF(M59&lt;&gt;"",CONCATENATE(M59,","),"")&amp;CONCATENATE("}")&amp;IF(VALUE(N59)&gt;0,CONCATENATE(", traitsNeeded=",N59),"")&amp;CONCATENATE(", dlcId=",IF(S59&lt;&gt;"",S59,"DLC_BASE_GAME")),""),"")</f>
        <v>[77] = {wayshrines={-1,-1,-1,}, dlcId=DLC_BASE_GAME</v>
      </c>
      <c r="AX59" s="6" t="str">
        <f aca="false">IF(F59&lt;&gt;"Not in the game (anymore)",IF(A59&lt;&gt;"",IF(P59&lt;&gt;"",CONCATENATE(", zoneIds={",P59),"")&amp;IF(X59&lt;&gt;"",CONCATENATE(",",X59),"")&amp;IF(AC59&lt;&gt;"",CONCATENATE(",",AC59),"")&amp;IF(AH59&lt;&gt;"",CONCATENATE(",",AH59),"")&amp;IF(AM59&lt;&gt;"",CONCATENATE(",",AM59),"")&amp;IF(AR59&lt;&gt;"",CONCATENATE(",",AR59),"")&amp;IF(P59&lt;&gt;"",CONCATENATE("}",""),"")&amp;IF(OR(I59="true",I59="false",I59&lt;&gt;""), CONCATENATE(", veteran=", I59), ""),""),"")</f>
        <v>, zoneIds={22}, veteran=false</v>
      </c>
      <c r="AY59" s="6" t="str">
        <f aca="false">IF(F59&lt;&gt;"Not in the game (anymore)",IF(A59&lt;&gt;"",", setType="&amp;G59,"")&amp;IF(J59="true",", multiTrialSet=true",""),"")</f>
        <v>, setType=LIBSETS_SETTYPE_DUNGEON</v>
      </c>
      <c r="AZ59" s="6" t="str">
        <f aca="false">IF(F59&lt;&gt;"Not in the game (anymore)",IF(U59&lt;&gt;"",", dropMechanic={"&amp;U59&amp;IF(Z59&lt;&gt;"",","&amp;Z59,"")&amp;IF(AE59&lt;&gt;"",","&amp;AE59,"")&amp;IF(AJ59&lt;&gt;"",","&amp;AJ59,"")&amp;IF(AO59&lt;&gt;"",","&amp;AO59,"")&amp;IF(AT59&lt;&gt;"",","&amp;AT59,"")&amp;"}"&amp;IF(U59="LIBSETS_DROP_MECHANIC_MONSTER_NAME",", dropMechanicNames={" &amp; IF(V59&lt;&gt;"","['en']='"&amp;V59&amp;"'","") &amp; IF(W59&lt;&gt;"",", ['de']='" &amp; W59&amp;"'","") &amp; "}",""),"")&amp;"},","")</f>
        <v>},</v>
      </c>
      <c r="BA59" s="6" t="str">
        <f aca="false">IF(F59&lt;&gt;"Not in the game (anymore)",IF(C59&lt;&gt;"",CONCATENATE(" --",C59," / ",B59,"   [",IF(Q59&lt;&gt;"",Q59,""),IF(Y59&lt;&gt;"",", "&amp;Y59,""),IF(AD59&lt;&gt;"",", "&amp;AD59,""),IF(AI59&lt;&gt;"",", "&amp;AI59,""),IF(AN59&lt;&gt;"",", "&amp;AN59,""),IF(AS59&lt;&gt;"",", "&amp;AS59,""),"]")),"")</f>
        <v> --Crusader / Glaubenskrieger   [Volenfell]</v>
      </c>
    </row>
    <row r="60" customFormat="false" ht="15" hidden="false" customHeight="false" outlineLevel="0" collapsed="false">
      <c r="A60" s="1" t="n">
        <v>78</v>
      </c>
      <c r="B60" s="0" t="s">
        <v>211</v>
      </c>
      <c r="C60" s="0" t="s">
        <v>212</v>
      </c>
      <c r="D60" s="2" t="n">
        <f aca="false">A60</f>
        <v>78</v>
      </c>
      <c r="E60" s="26"/>
      <c r="G60" s="22" t="s">
        <v>122</v>
      </c>
      <c r="I60" s="0" t="s">
        <v>56</v>
      </c>
      <c r="J60" s="0" t="s">
        <v>56</v>
      </c>
      <c r="K60" s="0" t="n">
        <v>9</v>
      </c>
      <c r="L60" s="0" t="n">
        <v>154</v>
      </c>
      <c r="M60" s="0" t="n">
        <v>51</v>
      </c>
      <c r="N60" s="0" t="n">
        <v>4</v>
      </c>
      <c r="O60" s="0"/>
      <c r="P60" s="2" t="n">
        <f aca="false">IF(AND(G60&lt;&gt;"LIBSETS_SETTYPE_BATTLEGROUND",G60&lt;&gt;"LIBSETS_SETTYPE_SPECIAL",G60&lt;&gt;"LIBSETS_SETTYPE_MYTHIC"), IF(Q60&lt;&gt;"",VLOOKUP(Q60,'ESO zone constants'!$D$2:$H$4950,5,0),""),"")</f>
        <v>20</v>
      </c>
      <c r="Q60" s="0" t="str">
        <f aca="false">IF(OR(K60="",K60&lt;=0,ISERROR(K60)),IF(AND(O60&lt;&gt;"",NOT(ISERROR(O60))),O60, ""),VLOOKUP(K60,'ESO wayshrine node constants'!$A$3:$D$10003,4,0))</f>
        <v>Rivenspire</v>
      </c>
      <c r="R60" s="0"/>
      <c r="S60" s="4" t="str">
        <f aca="false">IF(AND(R60&lt;&gt;"",NOT(ISERROR(R60))),R60,IF(P60&lt;&gt;"",IF(NOT(ISERROR(VLOOKUP(P60,'ESO Dungeon constants'!$D$3:$H$9999,5,0))),VLOOKUP(P60,'ESO Dungeon constants'!$D$3:$I$9999,6,0),VLOOKUP(P60,'ESO zone constants'!$H$2:$K$9984,4,0)),""))</f>
        <v>DLC_BASE_GAME</v>
      </c>
      <c r="T60" s="2" t="str">
        <f aca="false">IF(S60&lt;&gt;"",VLOOKUP(S60,'LibSets constants'!$B$4:$C$1000,2,0),"")</f>
        <v>Included in base game</v>
      </c>
      <c r="U60" s="0"/>
      <c r="V60" s="2" t="str">
        <f aca="false">IF(U60&lt;&gt;"",IF(U60&lt;&gt;"LIBSETS_DROP_MECHANIC_MONSTER_NAME",VLOOKUP(U60,'LibSets constants'!$I$4:$L$1000,3,0),""),"")</f>
        <v/>
      </c>
      <c r="W60" s="2" t="str">
        <f aca="false">IF(U60&lt;&gt;"",IF(U60&lt;&gt;"LIBSETS_DROP_MECHANIC_MONSTER_NAME",VLOOKUP(U60,'LibSets constants'!$I$4:$L$1000,4,0),""),"")</f>
        <v/>
      </c>
      <c r="X60" s="2" t="n">
        <f aca="false">IF(G60&lt;&gt;"LIBSETS_SETTYPE_BATTLEGROUND",IF(G60&lt;&gt;"LIBSETS_SETTYPE_SPECIAL",IF(Y60&lt;&gt;"",VLOOKUP(Y60,'ESO zone constants'!$D$2:$H$4950,5,0),""),""),"")</f>
        <v>108</v>
      </c>
      <c r="Y60" s="0" t="str">
        <f aca="false">VLOOKUP(L60,'ESO wayshrine node constants'!$A$3:$D$10003,4,0)</f>
        <v>Greenshade</v>
      </c>
      <c r="Z60" s="0"/>
      <c r="AA60" s="2" t="str">
        <f aca="false">IF(Z60&lt;&gt;"",IF(Z60&lt;&gt;"LIBSETS_DROP_MECHANIC_MONSTER_NAME",VLOOKUP(Z60,'LibSets constants'!$I$4:$L$1000,3,0),""),"")</f>
        <v/>
      </c>
      <c r="AB60" s="2" t="str">
        <f aca="false">IF(Z60&lt;&gt;"",IF(Z60&lt;&gt;"LIBSETS_DROP_MECHANIC_MONSTER_NAME",VLOOKUP(Z60,'LibSets constants'!$I$4:$L$1000,4,0),""),"")</f>
        <v/>
      </c>
      <c r="AC60" s="2" t="n">
        <f aca="false">IF(G60&lt;&gt;"LIBSETS_SETTYPE_BATTLEGROUND",IF(G60&lt;&gt;"LIBSETS_SETTYPE_SPECIAL",IF(AD60&lt;&gt;"",VLOOKUP(AD60,'ESO zone constants'!$D$2:$H$4950,5,0),""),""),"")</f>
        <v>117</v>
      </c>
      <c r="AD60" s="0" t="str">
        <f aca="false">VLOOKUP(M60,'ESO wayshrine node constants'!$A$3:$D$10003,4,0)</f>
        <v>Shadowfen</v>
      </c>
      <c r="AE60" s="0"/>
      <c r="AF60" s="2" t="str">
        <f aca="false">IF(AE60&lt;&gt;"",IF(AE60&lt;&gt;"LIBSETS_DROP_MECHANIC_MONSTER_NAME",VLOOKUP(AE60,'LibSets constants'!$I$4:$L$1000,3,0),""),"")</f>
        <v/>
      </c>
      <c r="AG60" s="2" t="str">
        <f aca="false">IF(AE60&lt;&gt;"",IF(AE60&lt;&gt;"LIBSETS_DROP_MECHANIC_MONSTER_NAME",VLOOKUP(AE60,'LibSets constants'!$I$4:$L$1000,4,0),""),"")</f>
        <v/>
      </c>
      <c r="AH60" s="2" t="str">
        <f aca="false">IF(G60&lt;&gt;"LIBSETS_SETTYPE_BATTLEGROUND",IF(G60&lt;&gt;"LIBSETS_SETTYPE_SPECIAL",IF(AI60&lt;&gt;"",VLOOKUP(AI60,'ESO zone constants'!$D$2:$H$4950,5,0),""),""),"")</f>
        <v/>
      </c>
      <c r="AJ60" s="0"/>
      <c r="AK60" s="2" t="str">
        <f aca="false">IF(AJ60&lt;&gt;"",IF(AJ60&lt;&gt;"LIBSETS_DROP_MECHANIC_MONSTER_NAME",VLOOKUP(AJ60,'LibSets constants'!$I$4:$L$1000,3,0),""),"")</f>
        <v/>
      </c>
      <c r="AL60" s="2" t="str">
        <f aca="false">IF(AJ60&lt;&gt;"",IF(AJ60&lt;&gt;"LIBSETS_DROP_MECHANIC_MONSTER_NAME",VLOOKUP(AJ60,'LibSets constants'!$I$4:$L$1000,4,0),""),"")</f>
        <v/>
      </c>
      <c r="AM60" s="2" t="str">
        <f aca="false">IF(G60&lt;&gt;"LIBSETS_SETTYPE_BATTLEGROUND",IF(G60&lt;&gt;"LIBSETS_SETTYPE_SPECIAL",IF(AN60&lt;&gt;"",VLOOKUP(AN60,'ESO zone constants'!$D$2:$H$4950,5,0),""),""),"")</f>
        <v/>
      </c>
      <c r="AO60" s="0"/>
      <c r="AP60" s="2" t="str">
        <f aca="false">IF(AO60&lt;&gt;"",IF(AO60&lt;&gt;"LIBSETS_DROP_MECHANIC_MONSTER_NAME",VLOOKUP(AO60,'LibSets constants'!$I$4:$L$1000,3,0),""),"")</f>
        <v/>
      </c>
      <c r="AQ60" s="2" t="str">
        <f aca="false">IF(AO60&lt;&gt;"",IF(AO60&lt;&gt;"LIBSETS_DROP_MECHANIC_MONSTER_NAME",VLOOKUP(AO60,'LibSets constants'!$I$4:$L$1000,4,0),""),"")</f>
        <v/>
      </c>
      <c r="AR60" s="2" t="str">
        <f aca="false">IF(G60&lt;&gt;"LIBSETS_SETTYPE_BATTLEGROUND",IF(G60&lt;&gt;"LIBSETS_SETTYPE_SPECIAL",IF(AS60&lt;&gt;"",VLOOKUP(AS60,'ESO zone constants'!$D$2:$H$4950,5,0),""),""),"")</f>
        <v/>
      </c>
      <c r="AT60" s="0"/>
      <c r="AU60" s="2" t="str">
        <f aca="false">IF(AT60&lt;&gt;"",IF(AT60&lt;&gt;"LIBSETS_DROP_MECHANIC_MONSTER_NAME",VLOOKUP(AT60,'LibSets constants'!$I$4:$L$1000,3,0),""),"")</f>
        <v/>
      </c>
      <c r="AV60" s="2" t="str">
        <f aca="false">IF(AT60&lt;&gt;"",IF(AT60&lt;&gt;"LIBSETS_DROP_MECHANIC_MONSTER_NAME",VLOOKUP(AT60,'LibSets constants'!$I$4:$L$1000,4,0),""),"")</f>
        <v/>
      </c>
      <c r="AW60" s="6" t="str">
        <f aca="false">IF(A60="???","--","")&amp;IF(F60&lt;&gt;"Not in the game (anymore)",IF(A60&lt;&gt;"",CONCATENATE("[",A60,"] = {wayshrines={")&amp;IF(K60&lt;&gt;"",CONCATENATE(K60,","),"")&amp;IF(L60&lt;&gt;"",CONCATENATE(L60,","),"")&amp;IF(M60&lt;&gt;"",CONCATENATE(M60,","),"")&amp;CONCATENATE("}")&amp;IF(VALUE(N60)&gt;0,CONCATENATE(", traitsNeeded=",N60),"")&amp;CONCATENATE(", dlcId=",IF(S60&lt;&gt;"",S60,"DLC_BASE_GAME")),""),"")</f>
        <v>[78] = {wayshrines={9,154,51,}, traitsNeeded=4, dlcId=DLC_BASE_GAME</v>
      </c>
      <c r="AX60" s="6" t="str">
        <f aca="false">IF(F60&lt;&gt;"Not in the game (anymore)",IF(A60&lt;&gt;"",IF(P60&lt;&gt;"",CONCATENATE(", zoneIds={",P60),"")&amp;IF(X60&lt;&gt;"",CONCATENATE(",",X60),"")&amp;IF(AC60&lt;&gt;"",CONCATENATE(",",AC60),"")&amp;IF(AH60&lt;&gt;"",CONCATENATE(",",AH60),"")&amp;IF(AM60&lt;&gt;"",CONCATENATE(",",AM60),"")&amp;IF(AR60&lt;&gt;"",CONCATENATE(",",AR60),"")&amp;IF(P60&lt;&gt;"",CONCATENATE("}",""),"")&amp;IF(OR(I60="true",I60="false",I60&lt;&gt;""), CONCATENATE(", veteran=", I60), ""),""),"")</f>
        <v>, zoneIds={20,108,117}, veteran=false</v>
      </c>
      <c r="AY60" s="6" t="str">
        <f aca="false">IF(F60&lt;&gt;"Not in the game (anymore)",IF(A60&lt;&gt;"",", setType="&amp;G60,"")&amp;IF(J60="true",", multiTrialSet=true",""),"")</f>
        <v>, setType=LIBSETS_SETTYPE_CRAFTED</v>
      </c>
      <c r="AZ60" s="6" t="str">
        <f aca="false">IF(F60&lt;&gt;"Not in the game (anymore)",IF(U60&lt;&gt;"",", dropMechanic={"&amp;U60&amp;IF(Z60&lt;&gt;"",","&amp;Z60,"")&amp;IF(AE60&lt;&gt;"",","&amp;AE60,"")&amp;IF(AJ60&lt;&gt;"",","&amp;AJ60,"")&amp;IF(AO60&lt;&gt;"",","&amp;AO60,"")&amp;IF(AT60&lt;&gt;"",","&amp;AT60,"")&amp;"}"&amp;IF(U60="LIBSETS_DROP_MECHANIC_MONSTER_NAME",", dropMechanicNames={" &amp; IF(V60&lt;&gt;"","['en']='"&amp;V60&amp;"'","") &amp; IF(W60&lt;&gt;"",", ['de']='" &amp; W60&amp;"'","") &amp; "}",""),"")&amp;"},","")</f>
        <v>},</v>
      </c>
      <c r="BA60" s="6" t="str">
        <f aca="false">IF(F60&lt;&gt;"Not in the game (anymore)",IF(C60&lt;&gt;"",CONCATENATE(" --",C60," / ",B60,"   [",IF(Q60&lt;&gt;"",Q60,""),IF(Y60&lt;&gt;"",", "&amp;Y60,""),IF(AD60&lt;&gt;"",", "&amp;AD60,""),IF(AI60&lt;&gt;"",", "&amp;AI60,""),IF(AN60&lt;&gt;"",", "&amp;AN60,""),IF(AS60&lt;&gt;"",", "&amp;AS60,""),"]")),"")</f>
        <v> --Hist Bark / Histrinde   [Rivenspire, Greenshade, Shadowfen]</v>
      </c>
    </row>
    <row r="61" customFormat="false" ht="15" hidden="false" customHeight="false" outlineLevel="0" collapsed="false">
      <c r="A61" s="1" t="n">
        <v>79</v>
      </c>
      <c r="B61" s="0" t="s">
        <v>213</v>
      </c>
      <c r="C61" s="0" t="s">
        <v>214</v>
      </c>
      <c r="D61" s="2" t="n">
        <f aca="false">A61</f>
        <v>79</v>
      </c>
      <c r="E61" s="26"/>
      <c r="G61" s="22" t="s">
        <v>122</v>
      </c>
      <c r="I61" s="0" t="s">
        <v>56</v>
      </c>
      <c r="J61" s="0" t="s">
        <v>56</v>
      </c>
      <c r="K61" s="0" t="n">
        <v>35</v>
      </c>
      <c r="L61" s="0" t="n">
        <v>144</v>
      </c>
      <c r="M61" s="0" t="n">
        <v>111</v>
      </c>
      <c r="N61" s="0" t="n">
        <v>6</v>
      </c>
      <c r="O61" s="0"/>
      <c r="P61" s="2" t="n">
        <f aca="false">IF(AND(G61&lt;&gt;"LIBSETS_SETTYPE_BATTLEGROUND",G61&lt;&gt;"LIBSETS_SETTYPE_SPECIAL",G61&lt;&gt;"LIBSETS_SETTYPE_MYTHIC"), IF(Q61&lt;&gt;"",VLOOKUP(Q61,'ESO zone constants'!$D$2:$H$4950,5,0),""),"")</f>
        <v>92</v>
      </c>
      <c r="Q61" s="0" t="str">
        <f aca="false">IF(OR(K61="",K61&lt;=0,ISERROR(K61)),IF(AND(O61&lt;&gt;"",NOT(ISERROR(O61))),O61, ""),VLOOKUP(K61,'ESO wayshrine node constants'!$A$3:$D$10003,4,0))</f>
        <v>Bangkorai</v>
      </c>
      <c r="R61" s="0"/>
      <c r="S61" s="4" t="str">
        <f aca="false">IF(AND(R61&lt;&gt;"",NOT(ISERROR(R61))),R61,IF(P61&lt;&gt;"",IF(NOT(ISERROR(VLOOKUP(P61,'ESO Dungeon constants'!$D$3:$H$9999,5,0))),VLOOKUP(P61,'ESO Dungeon constants'!$D$3:$I$9999,6,0),VLOOKUP(P61,'ESO zone constants'!$H$2:$K$9984,4,0)),""))</f>
        <v>DLC_BASE_GAME</v>
      </c>
      <c r="T61" s="2" t="str">
        <f aca="false">IF(S61&lt;&gt;"",VLOOKUP(S61,'LibSets constants'!$B$4:$C$1000,2,0),"")</f>
        <v>Included in base game</v>
      </c>
      <c r="U61" s="0"/>
      <c r="V61" s="2" t="str">
        <f aca="false">IF(U61&lt;&gt;"",IF(U61&lt;&gt;"LIBSETS_DROP_MECHANIC_MONSTER_NAME",VLOOKUP(U61,'LibSets constants'!$I$4:$L$1000,3,0),""),"")</f>
        <v/>
      </c>
      <c r="W61" s="2" t="str">
        <f aca="false">IF(U61&lt;&gt;"",IF(U61&lt;&gt;"LIBSETS_DROP_MECHANIC_MONSTER_NAME",VLOOKUP(U61,'LibSets constants'!$I$4:$L$1000,4,0),""),"")</f>
        <v/>
      </c>
      <c r="X61" s="2" t="n">
        <f aca="false">IF(G61&lt;&gt;"LIBSETS_SETTYPE_BATTLEGROUND",IF(G61&lt;&gt;"LIBSETS_SETTYPE_SPECIAL",IF(Y61&lt;&gt;"",VLOOKUP(Y61,'ESO zone constants'!$D$2:$H$4950,5,0),""),""),"")</f>
        <v>382</v>
      </c>
      <c r="Y61" s="0" t="str">
        <f aca="false">VLOOKUP(L61,'ESO wayshrine node constants'!$A$3:$D$10003,4,0)</f>
        <v>Reaper's March</v>
      </c>
      <c r="Z61" s="0"/>
      <c r="AA61" s="2" t="str">
        <f aca="false">IF(Z61&lt;&gt;"",IF(Z61&lt;&gt;"LIBSETS_DROP_MECHANIC_MONSTER_NAME",VLOOKUP(Z61,'LibSets constants'!$I$4:$L$1000,3,0),""),"")</f>
        <v/>
      </c>
      <c r="AB61" s="2" t="str">
        <f aca="false">IF(Z61&lt;&gt;"",IF(Z61&lt;&gt;"LIBSETS_DROP_MECHANIC_MONSTER_NAME",VLOOKUP(Z61,'LibSets constants'!$I$4:$L$1000,4,0),""),"")</f>
        <v/>
      </c>
      <c r="AC61" s="2" t="n">
        <f aca="false">IF(G61&lt;&gt;"LIBSETS_SETTYPE_BATTLEGROUND",IF(G61&lt;&gt;"LIBSETS_SETTYPE_SPECIAL",IF(AD61&lt;&gt;"",VLOOKUP(AD61,'ESO zone constants'!$D$2:$H$4950,5,0),""),""),"")</f>
        <v>103</v>
      </c>
      <c r="AD61" s="0" t="str">
        <f aca="false">VLOOKUP(M61,'ESO wayshrine node constants'!$A$3:$D$10003,4,0)</f>
        <v>The Rift</v>
      </c>
      <c r="AE61" s="0"/>
      <c r="AF61" s="2" t="str">
        <f aca="false">IF(AE61&lt;&gt;"",IF(AE61&lt;&gt;"LIBSETS_DROP_MECHANIC_MONSTER_NAME",VLOOKUP(AE61,'LibSets constants'!$I$4:$L$1000,3,0),""),"")</f>
        <v/>
      </c>
      <c r="AG61" s="2" t="str">
        <f aca="false">IF(AE61&lt;&gt;"",IF(AE61&lt;&gt;"LIBSETS_DROP_MECHANIC_MONSTER_NAME",VLOOKUP(AE61,'LibSets constants'!$I$4:$L$1000,4,0),""),"")</f>
        <v/>
      </c>
      <c r="AH61" s="2" t="str">
        <f aca="false">IF(G61&lt;&gt;"LIBSETS_SETTYPE_BATTLEGROUND",IF(G61&lt;&gt;"LIBSETS_SETTYPE_SPECIAL",IF(AI61&lt;&gt;"",VLOOKUP(AI61,'ESO zone constants'!$D$2:$H$4950,5,0),""),""),"")</f>
        <v/>
      </c>
      <c r="AJ61" s="0"/>
      <c r="AK61" s="2" t="str">
        <f aca="false">IF(AJ61&lt;&gt;"",IF(AJ61&lt;&gt;"LIBSETS_DROP_MECHANIC_MONSTER_NAME",VLOOKUP(AJ61,'LibSets constants'!$I$4:$L$1000,3,0),""),"")</f>
        <v/>
      </c>
      <c r="AL61" s="2" t="str">
        <f aca="false">IF(AJ61&lt;&gt;"",IF(AJ61&lt;&gt;"LIBSETS_DROP_MECHANIC_MONSTER_NAME",VLOOKUP(AJ61,'LibSets constants'!$I$4:$L$1000,4,0),""),"")</f>
        <v/>
      </c>
      <c r="AM61" s="2" t="str">
        <f aca="false">IF(G61&lt;&gt;"LIBSETS_SETTYPE_BATTLEGROUND",IF(G61&lt;&gt;"LIBSETS_SETTYPE_SPECIAL",IF(AN61&lt;&gt;"",VLOOKUP(AN61,'ESO zone constants'!$D$2:$H$4950,5,0),""),""),"")</f>
        <v/>
      </c>
      <c r="AO61" s="0"/>
      <c r="AP61" s="2" t="str">
        <f aca="false">IF(AO61&lt;&gt;"",IF(AO61&lt;&gt;"LIBSETS_DROP_MECHANIC_MONSTER_NAME",VLOOKUP(AO61,'LibSets constants'!$I$4:$L$1000,3,0),""),"")</f>
        <v/>
      </c>
      <c r="AQ61" s="2" t="str">
        <f aca="false">IF(AO61&lt;&gt;"",IF(AO61&lt;&gt;"LIBSETS_DROP_MECHANIC_MONSTER_NAME",VLOOKUP(AO61,'LibSets constants'!$I$4:$L$1000,4,0),""),"")</f>
        <v/>
      </c>
      <c r="AR61" s="2" t="str">
        <f aca="false">IF(G61&lt;&gt;"LIBSETS_SETTYPE_BATTLEGROUND",IF(G61&lt;&gt;"LIBSETS_SETTYPE_SPECIAL",IF(AS61&lt;&gt;"",VLOOKUP(AS61,'ESO zone constants'!$D$2:$H$4950,5,0),""),""),"")</f>
        <v/>
      </c>
      <c r="AT61" s="0"/>
      <c r="AU61" s="2" t="str">
        <f aca="false">IF(AT61&lt;&gt;"",IF(AT61&lt;&gt;"LIBSETS_DROP_MECHANIC_MONSTER_NAME",VLOOKUP(AT61,'LibSets constants'!$I$4:$L$1000,3,0),""),"")</f>
        <v/>
      </c>
      <c r="AV61" s="2" t="str">
        <f aca="false">IF(AT61&lt;&gt;"",IF(AT61&lt;&gt;"LIBSETS_DROP_MECHANIC_MONSTER_NAME",VLOOKUP(AT61,'LibSets constants'!$I$4:$L$1000,4,0),""),"")</f>
        <v/>
      </c>
      <c r="AW61" s="6" t="str">
        <f aca="false">IF(A61="???","--","")&amp;IF(F61&lt;&gt;"Not in the game (anymore)",IF(A61&lt;&gt;"",CONCATENATE("[",A61,"] = {wayshrines={")&amp;IF(K61&lt;&gt;"",CONCATENATE(K61,","),"")&amp;IF(L61&lt;&gt;"",CONCATENATE(L61,","),"")&amp;IF(M61&lt;&gt;"",CONCATENATE(M61,","),"")&amp;CONCATENATE("}")&amp;IF(VALUE(N61)&gt;0,CONCATENATE(", traitsNeeded=",N61),"")&amp;CONCATENATE(", dlcId=",IF(S61&lt;&gt;"",S61,"DLC_BASE_GAME")),""),"")</f>
        <v>[79] = {wayshrines={35,144,111,}, traitsNeeded=6, dlcId=DLC_BASE_GAME</v>
      </c>
      <c r="AX61" s="6" t="str">
        <f aca="false">IF(F61&lt;&gt;"Not in the game (anymore)",IF(A61&lt;&gt;"",IF(P61&lt;&gt;"",CONCATENATE(", zoneIds={",P61),"")&amp;IF(X61&lt;&gt;"",CONCATENATE(",",X61),"")&amp;IF(AC61&lt;&gt;"",CONCATENATE(",",AC61),"")&amp;IF(AH61&lt;&gt;"",CONCATENATE(",",AH61),"")&amp;IF(AM61&lt;&gt;"",CONCATENATE(",",AM61),"")&amp;IF(AR61&lt;&gt;"",CONCATENATE(",",AR61),"")&amp;IF(P61&lt;&gt;"",CONCATENATE("}",""),"")&amp;IF(OR(I61="true",I61="false",I61&lt;&gt;""), CONCATENATE(", veteran=", I61), ""),""),"")</f>
        <v>, zoneIds={92,382,103}, veteran=false</v>
      </c>
      <c r="AY61" s="6" t="str">
        <f aca="false">IF(F61&lt;&gt;"Not in the game (anymore)",IF(A61&lt;&gt;"",", setType="&amp;G61,"")&amp;IF(J61="true",", multiTrialSet=true",""),"")</f>
        <v>, setType=LIBSETS_SETTYPE_CRAFTED</v>
      </c>
      <c r="AZ61" s="6" t="str">
        <f aca="false">IF(F61&lt;&gt;"Not in the game (anymore)",IF(U61&lt;&gt;"",", dropMechanic={"&amp;U61&amp;IF(Z61&lt;&gt;"",","&amp;Z61,"")&amp;IF(AE61&lt;&gt;"",","&amp;AE61,"")&amp;IF(AJ61&lt;&gt;"",","&amp;AJ61,"")&amp;IF(AO61&lt;&gt;"",","&amp;AO61,"")&amp;IF(AT61&lt;&gt;"",","&amp;AT61,"")&amp;"}"&amp;IF(U61="LIBSETS_DROP_MECHANIC_MONSTER_NAME",", dropMechanicNames={" &amp; IF(V61&lt;&gt;"","['en']='"&amp;V61&amp;"'","") &amp; IF(W61&lt;&gt;"",", ['de']='" &amp; W61&amp;"'","") &amp; "}",""),"")&amp;"},","")</f>
        <v>},</v>
      </c>
      <c r="BA61" s="6" t="str">
        <f aca="false">IF(F61&lt;&gt;"Not in the game (anymore)",IF(C61&lt;&gt;"",CONCATENATE(" --",C61," / ",B61,"   [",IF(Q61&lt;&gt;"",Q61,""),IF(Y61&lt;&gt;"",", "&amp;Y61,""),IF(AD61&lt;&gt;"",", "&amp;AD61,""),IF(AI61&lt;&gt;"",", "&amp;AI61,""),IF(AN61&lt;&gt;"",", "&amp;AN61,""),IF(AS61&lt;&gt;"",", "&amp;AS61,""),"]")),"")</f>
        <v> --Willow's Path / Weidenpfad   [Bangkorai, Reaper's March, The Rift]</v>
      </c>
    </row>
    <row r="62" customFormat="false" ht="15" hidden="false" customHeight="false" outlineLevel="0" collapsed="false">
      <c r="A62" s="1" t="n">
        <v>80</v>
      </c>
      <c r="B62" s="0" t="s">
        <v>215</v>
      </c>
      <c r="C62" s="0" t="s">
        <v>216</v>
      </c>
      <c r="D62" s="2" t="n">
        <f aca="false">A62</f>
        <v>80</v>
      </c>
      <c r="E62" s="26"/>
      <c r="G62" s="22" t="s">
        <v>122</v>
      </c>
      <c r="I62" s="0" t="s">
        <v>56</v>
      </c>
      <c r="J62" s="0" t="s">
        <v>56</v>
      </c>
      <c r="K62" s="0" t="n">
        <v>39</v>
      </c>
      <c r="L62" s="0" t="n">
        <v>161</v>
      </c>
      <c r="M62" s="0" t="n">
        <v>113</v>
      </c>
      <c r="N62" s="0" t="n">
        <v>6</v>
      </c>
      <c r="O62" s="0"/>
      <c r="P62" s="2" t="n">
        <f aca="false">IF(AND(G62&lt;&gt;"LIBSETS_SETTYPE_BATTLEGROUND",G62&lt;&gt;"LIBSETS_SETTYPE_SPECIAL",G62&lt;&gt;"LIBSETS_SETTYPE_MYTHIC"), IF(Q62&lt;&gt;"",VLOOKUP(Q62,'ESO zone constants'!$D$2:$H$4950,5,0),""),"")</f>
        <v>92</v>
      </c>
      <c r="Q62" s="0" t="str">
        <f aca="false">IF(OR(K62="",K62&lt;=0,ISERROR(K62)),IF(AND(O62&lt;&gt;"",NOT(ISERROR(O62))),O62, ""),VLOOKUP(K62,'ESO wayshrine node constants'!$A$3:$D$10003,4,0))</f>
        <v>Bangkorai</v>
      </c>
      <c r="R62" s="0"/>
      <c r="S62" s="4" t="str">
        <f aca="false">IF(AND(R62&lt;&gt;"",NOT(ISERROR(R62))),R62,IF(P62&lt;&gt;"",IF(NOT(ISERROR(VLOOKUP(P62,'ESO Dungeon constants'!$D$3:$H$9999,5,0))),VLOOKUP(P62,'ESO Dungeon constants'!$D$3:$I$9999,6,0),VLOOKUP(P62,'ESO zone constants'!$H$2:$K$9984,4,0)),""))</f>
        <v>DLC_BASE_GAME</v>
      </c>
      <c r="T62" s="2" t="str">
        <f aca="false">IF(S62&lt;&gt;"",VLOOKUP(S62,'LibSets constants'!$B$4:$C$1000,2,0),"")</f>
        <v>Included in base game</v>
      </c>
      <c r="U62" s="0"/>
      <c r="V62" s="2" t="str">
        <f aca="false">IF(U62&lt;&gt;"",IF(U62&lt;&gt;"LIBSETS_DROP_MECHANIC_MONSTER_NAME",VLOOKUP(U62,'LibSets constants'!$I$4:$L$1000,3,0),""),"")</f>
        <v/>
      </c>
      <c r="W62" s="2" t="str">
        <f aca="false">IF(U62&lt;&gt;"",IF(U62&lt;&gt;"LIBSETS_DROP_MECHANIC_MONSTER_NAME",VLOOKUP(U62,'LibSets constants'!$I$4:$L$1000,4,0),""),"")</f>
        <v/>
      </c>
      <c r="X62" s="2" t="n">
        <f aca="false">IF(G62&lt;&gt;"LIBSETS_SETTYPE_BATTLEGROUND",IF(G62&lt;&gt;"LIBSETS_SETTYPE_SPECIAL",IF(Y62&lt;&gt;"",VLOOKUP(Y62,'ESO zone constants'!$D$2:$H$4950,5,0),""),""),"")</f>
        <v>382</v>
      </c>
      <c r="Y62" s="0" t="str">
        <f aca="false">VLOOKUP(L62,'ESO wayshrine node constants'!$A$3:$D$10003,4,0)</f>
        <v>Reaper's March</v>
      </c>
      <c r="Z62" s="0"/>
      <c r="AA62" s="2" t="str">
        <f aca="false">IF(Z62&lt;&gt;"",IF(Z62&lt;&gt;"LIBSETS_DROP_MECHANIC_MONSTER_NAME",VLOOKUP(Z62,'LibSets constants'!$I$4:$L$1000,3,0),""),"")</f>
        <v/>
      </c>
      <c r="AB62" s="2" t="str">
        <f aca="false">IF(Z62&lt;&gt;"",IF(Z62&lt;&gt;"LIBSETS_DROP_MECHANIC_MONSTER_NAME",VLOOKUP(Z62,'LibSets constants'!$I$4:$L$1000,4,0),""),"")</f>
        <v/>
      </c>
      <c r="AC62" s="2" t="n">
        <f aca="false">IF(G62&lt;&gt;"LIBSETS_SETTYPE_BATTLEGROUND",IF(G62&lt;&gt;"LIBSETS_SETTYPE_SPECIAL",IF(AD62&lt;&gt;"",VLOOKUP(AD62,'ESO zone constants'!$D$2:$H$4950,5,0),""),""),"")</f>
        <v>103</v>
      </c>
      <c r="AD62" s="0" t="str">
        <f aca="false">VLOOKUP(M62,'ESO wayshrine node constants'!$A$3:$D$10003,4,0)</f>
        <v>The Rift</v>
      </c>
      <c r="AE62" s="0"/>
      <c r="AF62" s="2" t="str">
        <f aca="false">IF(AE62&lt;&gt;"",IF(AE62&lt;&gt;"LIBSETS_DROP_MECHANIC_MONSTER_NAME",VLOOKUP(AE62,'LibSets constants'!$I$4:$L$1000,3,0),""),"")</f>
        <v/>
      </c>
      <c r="AG62" s="2" t="str">
        <f aca="false">IF(AE62&lt;&gt;"",IF(AE62&lt;&gt;"LIBSETS_DROP_MECHANIC_MONSTER_NAME",VLOOKUP(AE62,'LibSets constants'!$I$4:$L$1000,4,0),""),"")</f>
        <v/>
      </c>
      <c r="AH62" s="2" t="str">
        <f aca="false">IF(G62&lt;&gt;"LIBSETS_SETTYPE_BATTLEGROUND",IF(G62&lt;&gt;"LIBSETS_SETTYPE_SPECIAL",IF(AI62&lt;&gt;"",VLOOKUP(AI62,'ESO zone constants'!$D$2:$H$4950,5,0),""),""),"")</f>
        <v/>
      </c>
      <c r="AJ62" s="0"/>
      <c r="AK62" s="2" t="str">
        <f aca="false">IF(AJ62&lt;&gt;"",IF(AJ62&lt;&gt;"LIBSETS_DROP_MECHANIC_MONSTER_NAME",VLOOKUP(AJ62,'LibSets constants'!$I$4:$L$1000,3,0),""),"")</f>
        <v/>
      </c>
      <c r="AL62" s="2" t="str">
        <f aca="false">IF(AJ62&lt;&gt;"",IF(AJ62&lt;&gt;"LIBSETS_DROP_MECHANIC_MONSTER_NAME",VLOOKUP(AJ62,'LibSets constants'!$I$4:$L$1000,4,0),""),"")</f>
        <v/>
      </c>
      <c r="AM62" s="2" t="str">
        <f aca="false">IF(G62&lt;&gt;"LIBSETS_SETTYPE_BATTLEGROUND",IF(G62&lt;&gt;"LIBSETS_SETTYPE_SPECIAL",IF(AN62&lt;&gt;"",VLOOKUP(AN62,'ESO zone constants'!$D$2:$H$4950,5,0),""),""),"")</f>
        <v/>
      </c>
      <c r="AO62" s="0"/>
      <c r="AP62" s="2" t="str">
        <f aca="false">IF(AO62&lt;&gt;"",IF(AO62&lt;&gt;"LIBSETS_DROP_MECHANIC_MONSTER_NAME",VLOOKUP(AO62,'LibSets constants'!$I$4:$L$1000,3,0),""),"")</f>
        <v/>
      </c>
      <c r="AQ62" s="2" t="str">
        <f aca="false">IF(AO62&lt;&gt;"",IF(AO62&lt;&gt;"LIBSETS_DROP_MECHANIC_MONSTER_NAME",VLOOKUP(AO62,'LibSets constants'!$I$4:$L$1000,4,0),""),"")</f>
        <v/>
      </c>
      <c r="AR62" s="2" t="str">
        <f aca="false">IF(G62&lt;&gt;"LIBSETS_SETTYPE_BATTLEGROUND",IF(G62&lt;&gt;"LIBSETS_SETTYPE_SPECIAL",IF(AS62&lt;&gt;"",VLOOKUP(AS62,'ESO zone constants'!$D$2:$H$4950,5,0),""),""),"")</f>
        <v/>
      </c>
      <c r="AT62" s="0"/>
      <c r="AU62" s="2" t="str">
        <f aca="false">IF(AT62&lt;&gt;"",IF(AT62&lt;&gt;"LIBSETS_DROP_MECHANIC_MONSTER_NAME",VLOOKUP(AT62,'LibSets constants'!$I$4:$L$1000,3,0),""),"")</f>
        <v/>
      </c>
      <c r="AV62" s="2" t="str">
        <f aca="false">IF(AT62&lt;&gt;"",IF(AT62&lt;&gt;"LIBSETS_DROP_MECHANIC_MONSTER_NAME",VLOOKUP(AT62,'LibSets constants'!$I$4:$L$1000,4,0),""),"")</f>
        <v/>
      </c>
      <c r="AW62" s="6" t="str">
        <f aca="false">IF(A62="???","--","")&amp;IF(F62&lt;&gt;"Not in the game (anymore)",IF(A62&lt;&gt;"",CONCATENATE("[",A62,"] = {wayshrines={")&amp;IF(K62&lt;&gt;"",CONCATENATE(K62,","),"")&amp;IF(L62&lt;&gt;"",CONCATENATE(L62,","),"")&amp;IF(M62&lt;&gt;"",CONCATENATE(M62,","),"")&amp;CONCATENATE("}")&amp;IF(VALUE(N62)&gt;0,CONCATENATE(", traitsNeeded=",N62),"")&amp;CONCATENATE(", dlcId=",IF(S62&lt;&gt;"",S62,"DLC_BASE_GAME")),""),"")</f>
        <v>[80] = {wayshrines={39,161,113,}, traitsNeeded=6, dlcId=DLC_BASE_GAME</v>
      </c>
      <c r="AX62" s="6" t="str">
        <f aca="false">IF(F62&lt;&gt;"Not in the game (anymore)",IF(A62&lt;&gt;"",IF(P62&lt;&gt;"",CONCATENATE(", zoneIds={",P62),"")&amp;IF(X62&lt;&gt;"",CONCATENATE(",",X62),"")&amp;IF(AC62&lt;&gt;"",CONCATENATE(",",AC62),"")&amp;IF(AH62&lt;&gt;"",CONCATENATE(",",AH62),"")&amp;IF(AM62&lt;&gt;"",CONCATENATE(",",AM62),"")&amp;IF(AR62&lt;&gt;"",CONCATENATE(",",AR62),"")&amp;IF(P62&lt;&gt;"",CONCATENATE("}",""),"")&amp;IF(OR(I62="true",I62="false",I62&lt;&gt;""), CONCATENATE(", veteran=", I62), ""),""),"")</f>
        <v>, zoneIds={92,382,103}, veteran=false</v>
      </c>
      <c r="AY62" s="6" t="str">
        <f aca="false">IF(F62&lt;&gt;"Not in the game (anymore)",IF(A62&lt;&gt;"",", setType="&amp;G62,"")&amp;IF(J62="true",", multiTrialSet=true",""),"")</f>
        <v>, setType=LIBSETS_SETTYPE_CRAFTED</v>
      </c>
      <c r="AZ62" s="6" t="str">
        <f aca="false">IF(F62&lt;&gt;"Not in the game (anymore)",IF(U62&lt;&gt;"",", dropMechanic={"&amp;U62&amp;IF(Z62&lt;&gt;"",","&amp;Z62,"")&amp;IF(AE62&lt;&gt;"",","&amp;AE62,"")&amp;IF(AJ62&lt;&gt;"",","&amp;AJ62,"")&amp;IF(AO62&lt;&gt;"",","&amp;AO62,"")&amp;IF(AT62&lt;&gt;"",","&amp;AT62,"")&amp;"}"&amp;IF(U62="LIBSETS_DROP_MECHANIC_MONSTER_NAME",", dropMechanicNames={" &amp; IF(V62&lt;&gt;"","['en']='"&amp;V62&amp;"'","") &amp; IF(W62&lt;&gt;"",", ['de']='" &amp; W62&amp;"'","") &amp; "}",""),"")&amp;"},","")</f>
        <v>},</v>
      </c>
      <c r="BA62" s="6" t="str">
        <f aca="false">IF(F62&lt;&gt;"Not in the game (anymore)",IF(C62&lt;&gt;"",CONCATENATE(" --",C62," / ",B62,"   [",IF(Q62&lt;&gt;"",Q62,""),IF(Y62&lt;&gt;"",", "&amp;Y62,""),IF(AD62&lt;&gt;"",", "&amp;AD62,""),IF(AI62&lt;&gt;"",", "&amp;AI62,""),IF(AN62&lt;&gt;"",", "&amp;AN62,""),IF(AS62&lt;&gt;"",", "&amp;AS62,""),"]")),"")</f>
        <v> --Hunding's Rage / Hundings Zorn   [Bangkorai, Reaper's March, The Rift]</v>
      </c>
    </row>
    <row r="63" customFormat="false" ht="15" hidden="false" customHeight="false" outlineLevel="0" collapsed="false">
      <c r="A63" s="1" t="n">
        <v>81</v>
      </c>
      <c r="B63" s="0" t="s">
        <v>217</v>
      </c>
      <c r="C63" s="0" t="s">
        <v>218</v>
      </c>
      <c r="D63" s="2" t="n">
        <f aca="false">A63</f>
        <v>81</v>
      </c>
      <c r="G63" s="22" t="s">
        <v>122</v>
      </c>
      <c r="I63" s="0" t="s">
        <v>56</v>
      </c>
      <c r="J63" s="0" t="s">
        <v>56</v>
      </c>
      <c r="K63" s="0" t="n">
        <v>137</v>
      </c>
      <c r="L63" s="0" t="n">
        <v>103</v>
      </c>
      <c r="M63" s="0" t="n">
        <v>89</v>
      </c>
      <c r="N63" s="0" t="n">
        <v>5</v>
      </c>
      <c r="O63" s="0"/>
      <c r="P63" s="2" t="n">
        <f aca="false">IF(AND(G63&lt;&gt;"LIBSETS_SETTYPE_BATTLEGROUND",G63&lt;&gt;"LIBSETS_SETTYPE_SPECIAL",G63&lt;&gt;"LIBSETS_SETTYPE_MYTHIC"), IF(Q63&lt;&gt;"",VLOOKUP(Q63,'ESO zone constants'!$D$2:$H$4950,5,0),""),"")</f>
        <v>104</v>
      </c>
      <c r="Q63" s="0" t="str">
        <f aca="false">IF(OR(K63="",K63&lt;=0,ISERROR(K63)),IF(AND(O63&lt;&gt;"",NOT(ISERROR(O63))),O63, ""),VLOOKUP(K63,'ESO wayshrine node constants'!$A$3:$D$10003,4,0))</f>
        <v>Alik'r Desert</v>
      </c>
      <c r="R63" s="0"/>
      <c r="S63" s="4" t="str">
        <f aca="false">IF(AND(R63&lt;&gt;"",NOT(ISERROR(R63))),R63,IF(P63&lt;&gt;"",IF(NOT(ISERROR(VLOOKUP(P63,'ESO Dungeon constants'!$D$3:$H$9999,5,0))),VLOOKUP(P63,'ESO Dungeon constants'!$D$3:$I$9999,6,0),VLOOKUP(P63,'ESO zone constants'!$H$2:$K$9984,4,0)),""))</f>
        <v>DLC_BASE_GAME</v>
      </c>
      <c r="T63" s="2" t="str">
        <f aca="false">IF(S63&lt;&gt;"",VLOOKUP(S63,'LibSets constants'!$B$4:$C$1000,2,0),"")</f>
        <v>Included in base game</v>
      </c>
      <c r="U63" s="0"/>
      <c r="V63" s="2" t="str">
        <f aca="false">IF(U63&lt;&gt;"",IF(U63&lt;&gt;"LIBSETS_DROP_MECHANIC_MONSTER_NAME",VLOOKUP(U63,'LibSets constants'!$I$4:$L$1000,3,0),""),"")</f>
        <v/>
      </c>
      <c r="W63" s="2" t="str">
        <f aca="false">IF(U63&lt;&gt;"",IF(U63&lt;&gt;"LIBSETS_DROP_MECHANIC_MONSTER_NAME",VLOOKUP(U63,'LibSets constants'!$I$4:$L$1000,4,0),""),"")</f>
        <v/>
      </c>
      <c r="X63" s="2" t="n">
        <f aca="false">IF(G63&lt;&gt;"LIBSETS_SETTYPE_BATTLEGROUND",IF(G63&lt;&gt;"LIBSETS_SETTYPE_SPECIAL",IF(Y63&lt;&gt;"",VLOOKUP(Y63,'ESO zone constants'!$D$2:$H$4950,5,0),""),""),"")</f>
        <v>58</v>
      </c>
      <c r="Y63" s="0" t="str">
        <f aca="false">VLOOKUP(L63,'ESO wayshrine node constants'!$A$3:$D$10003,4,0)</f>
        <v>Malabal Tor</v>
      </c>
      <c r="Z63" s="0"/>
      <c r="AA63" s="2" t="str">
        <f aca="false">IF(Z63&lt;&gt;"",IF(Z63&lt;&gt;"LIBSETS_DROP_MECHANIC_MONSTER_NAME",VLOOKUP(Z63,'LibSets constants'!$I$4:$L$1000,3,0),""),"")</f>
        <v/>
      </c>
      <c r="AB63" s="2" t="str">
        <f aca="false">IF(Z63&lt;&gt;"",IF(Z63&lt;&gt;"LIBSETS_DROP_MECHANIC_MONSTER_NAME",VLOOKUP(Z63,'LibSets constants'!$I$4:$L$1000,4,0),""),"")</f>
        <v/>
      </c>
      <c r="AC63" s="2" t="n">
        <f aca="false">IF(G63&lt;&gt;"LIBSETS_SETTYPE_BATTLEGROUND",IF(G63&lt;&gt;"LIBSETS_SETTYPE_SPECIAL",IF(AD63&lt;&gt;"",VLOOKUP(AD63,'ESO zone constants'!$D$2:$H$4950,5,0),""),""),"")</f>
        <v>101</v>
      </c>
      <c r="AD63" s="0" t="str">
        <f aca="false">VLOOKUP(M63,'ESO wayshrine node constants'!$A$3:$D$10003,4,0)</f>
        <v>Eastmarch</v>
      </c>
      <c r="AE63" s="0"/>
      <c r="AF63" s="2" t="str">
        <f aca="false">IF(AE63&lt;&gt;"",IF(AE63&lt;&gt;"LIBSETS_DROP_MECHANIC_MONSTER_NAME",VLOOKUP(AE63,'LibSets constants'!$I$4:$L$1000,3,0),""),"")</f>
        <v/>
      </c>
      <c r="AG63" s="2" t="str">
        <f aca="false">IF(AE63&lt;&gt;"",IF(AE63&lt;&gt;"LIBSETS_DROP_MECHANIC_MONSTER_NAME",VLOOKUP(AE63,'LibSets constants'!$I$4:$L$1000,4,0),""),"")</f>
        <v/>
      </c>
      <c r="AH63" s="2" t="str">
        <f aca="false">IF(G63&lt;&gt;"LIBSETS_SETTYPE_BATTLEGROUND",IF(G63&lt;&gt;"LIBSETS_SETTYPE_SPECIAL",IF(AI63&lt;&gt;"",VLOOKUP(AI63,'ESO zone constants'!$D$2:$H$4950,5,0),""),""),"")</f>
        <v/>
      </c>
      <c r="AJ63" s="0"/>
      <c r="AK63" s="2" t="str">
        <f aca="false">IF(AJ63&lt;&gt;"",IF(AJ63&lt;&gt;"LIBSETS_DROP_MECHANIC_MONSTER_NAME",VLOOKUP(AJ63,'LibSets constants'!$I$4:$L$1000,3,0),""),"")</f>
        <v/>
      </c>
      <c r="AL63" s="2" t="str">
        <f aca="false">IF(AJ63&lt;&gt;"",IF(AJ63&lt;&gt;"LIBSETS_DROP_MECHANIC_MONSTER_NAME",VLOOKUP(AJ63,'LibSets constants'!$I$4:$L$1000,4,0),""),"")</f>
        <v/>
      </c>
      <c r="AM63" s="2" t="str">
        <f aca="false">IF(G63&lt;&gt;"LIBSETS_SETTYPE_BATTLEGROUND",IF(G63&lt;&gt;"LIBSETS_SETTYPE_SPECIAL",IF(AN63&lt;&gt;"",VLOOKUP(AN63,'ESO zone constants'!$D$2:$H$4950,5,0),""),""),"")</f>
        <v/>
      </c>
      <c r="AO63" s="0"/>
      <c r="AP63" s="2" t="str">
        <f aca="false">IF(AO63&lt;&gt;"",IF(AO63&lt;&gt;"LIBSETS_DROP_MECHANIC_MONSTER_NAME",VLOOKUP(AO63,'LibSets constants'!$I$4:$L$1000,3,0),""),"")</f>
        <v/>
      </c>
      <c r="AQ63" s="2" t="str">
        <f aca="false">IF(AO63&lt;&gt;"",IF(AO63&lt;&gt;"LIBSETS_DROP_MECHANIC_MONSTER_NAME",VLOOKUP(AO63,'LibSets constants'!$I$4:$L$1000,4,0),""),"")</f>
        <v/>
      </c>
      <c r="AR63" s="2" t="str">
        <f aca="false">IF(G63&lt;&gt;"LIBSETS_SETTYPE_BATTLEGROUND",IF(G63&lt;&gt;"LIBSETS_SETTYPE_SPECIAL",IF(AS63&lt;&gt;"",VLOOKUP(AS63,'ESO zone constants'!$D$2:$H$4950,5,0),""),""),"")</f>
        <v/>
      </c>
      <c r="AT63" s="0"/>
      <c r="AU63" s="2" t="str">
        <f aca="false">IF(AT63&lt;&gt;"",IF(AT63&lt;&gt;"LIBSETS_DROP_MECHANIC_MONSTER_NAME",VLOOKUP(AT63,'LibSets constants'!$I$4:$L$1000,3,0),""),"")</f>
        <v/>
      </c>
      <c r="AV63" s="2" t="str">
        <f aca="false">IF(AT63&lt;&gt;"",IF(AT63&lt;&gt;"LIBSETS_DROP_MECHANIC_MONSTER_NAME",VLOOKUP(AT63,'LibSets constants'!$I$4:$L$1000,4,0),""),"")</f>
        <v/>
      </c>
      <c r="AW63" s="6" t="str">
        <f aca="false">IF(A63="???","--","")&amp;IF(F63&lt;&gt;"Not in the game (anymore)",IF(A63&lt;&gt;"",CONCATENATE("[",A63,"] = {wayshrines={")&amp;IF(K63&lt;&gt;"",CONCATENATE(K63,","),"")&amp;IF(L63&lt;&gt;"",CONCATENATE(L63,","),"")&amp;IF(M63&lt;&gt;"",CONCATENATE(M63,","),"")&amp;CONCATENATE("}")&amp;IF(VALUE(N63)&gt;0,CONCATENATE(", traitsNeeded=",N63),"")&amp;CONCATENATE(", dlcId=",IF(S63&lt;&gt;"",S63,"DLC_BASE_GAME")),""),"")</f>
        <v>[81] = {wayshrines={137,103,89,}, traitsNeeded=5, dlcId=DLC_BASE_GAME</v>
      </c>
      <c r="AX63" s="6" t="str">
        <f aca="false">IF(F63&lt;&gt;"Not in the game (anymore)",IF(A63&lt;&gt;"",IF(P63&lt;&gt;"",CONCATENATE(", zoneIds={",P63),"")&amp;IF(X63&lt;&gt;"",CONCATENATE(",",X63),"")&amp;IF(AC63&lt;&gt;"",CONCATENATE(",",AC63),"")&amp;IF(AH63&lt;&gt;"",CONCATENATE(",",AH63),"")&amp;IF(AM63&lt;&gt;"",CONCATENATE(",",AM63),"")&amp;IF(AR63&lt;&gt;"",CONCATENATE(",",AR63),"")&amp;IF(P63&lt;&gt;"",CONCATENATE("}",""),"")&amp;IF(OR(I63="true",I63="false",I63&lt;&gt;""), CONCATENATE(", veteran=", I63), ""),""),"")</f>
        <v>, zoneIds={104,58,101}, veteran=false</v>
      </c>
      <c r="AY63" s="6" t="str">
        <f aca="false">IF(F63&lt;&gt;"Not in the game (anymore)",IF(A63&lt;&gt;"",", setType="&amp;G63,"")&amp;IF(J63="true",", multiTrialSet=true",""),"")</f>
        <v>, setType=LIBSETS_SETTYPE_CRAFTED</v>
      </c>
      <c r="AZ63" s="6" t="str">
        <f aca="false">IF(F63&lt;&gt;"Not in the game (anymore)",IF(U63&lt;&gt;"",", dropMechanic={"&amp;U63&amp;IF(Z63&lt;&gt;"",","&amp;Z63,"")&amp;IF(AE63&lt;&gt;"",","&amp;AE63,"")&amp;IF(AJ63&lt;&gt;"",","&amp;AJ63,"")&amp;IF(AO63&lt;&gt;"",","&amp;AO63,"")&amp;IF(AT63&lt;&gt;"",","&amp;AT63,"")&amp;"}"&amp;IF(U63="LIBSETS_DROP_MECHANIC_MONSTER_NAME",", dropMechanicNames={" &amp; IF(V63&lt;&gt;"","['en']='"&amp;V63&amp;"'","") &amp; IF(W63&lt;&gt;"",", ['de']='" &amp; W63&amp;"'","") &amp; "}",""),"")&amp;"},","")</f>
        <v>},</v>
      </c>
      <c r="BA63" s="6" t="str">
        <f aca="false">IF(F63&lt;&gt;"Not in the game (anymore)",IF(C63&lt;&gt;"",CONCATENATE(" --",C63," / ",B63,"   [",IF(Q63&lt;&gt;"",Q63,""),IF(Y63&lt;&gt;"",", "&amp;Y63,""),IF(AD63&lt;&gt;"",", "&amp;AD63,""),IF(AI63&lt;&gt;"",", "&amp;AI63,""),IF(AN63&lt;&gt;"",", "&amp;AN63,""),IF(AS63&lt;&gt;"",", "&amp;AS63,""),"]")),"")</f>
        <v> --Song of Lamae / Lied der Lamien   [Alik'r Desert, Malabal Tor, Eastmarch]</v>
      </c>
    </row>
    <row r="64" customFormat="false" ht="15" hidden="false" customHeight="false" outlineLevel="0" collapsed="false">
      <c r="A64" s="1" t="n">
        <v>82</v>
      </c>
      <c r="B64" s="0" t="s">
        <v>219</v>
      </c>
      <c r="C64" s="0" t="s">
        <v>220</v>
      </c>
      <c r="D64" s="2" t="n">
        <f aca="false">A64</f>
        <v>82</v>
      </c>
      <c r="G64" s="22" t="s">
        <v>122</v>
      </c>
      <c r="I64" s="0" t="s">
        <v>56</v>
      </c>
      <c r="J64" s="0" t="s">
        <v>56</v>
      </c>
      <c r="K64" s="0" t="n">
        <v>155</v>
      </c>
      <c r="L64" s="0" t="n">
        <v>105</v>
      </c>
      <c r="M64" s="0" t="n">
        <v>95</v>
      </c>
      <c r="N64" s="0" t="n">
        <v>5</v>
      </c>
      <c r="O64" s="0"/>
      <c r="P64" s="2" t="n">
        <f aca="false">IF(AND(G64&lt;&gt;"LIBSETS_SETTYPE_BATTLEGROUND",G64&lt;&gt;"LIBSETS_SETTYPE_SPECIAL",G64&lt;&gt;"LIBSETS_SETTYPE_MYTHIC"), IF(Q64&lt;&gt;"",VLOOKUP(Q64,'ESO zone constants'!$D$2:$H$4950,5,0),""),"")</f>
        <v>104</v>
      </c>
      <c r="Q64" s="0" t="str">
        <f aca="false">IF(OR(K64="",K64&lt;=0,ISERROR(K64)),IF(AND(O64&lt;&gt;"",NOT(ISERROR(O64))),O64, ""),VLOOKUP(K64,'ESO wayshrine node constants'!$A$3:$D$10003,4,0))</f>
        <v>Alik'r Desert</v>
      </c>
      <c r="R64" s="0"/>
      <c r="S64" s="4" t="str">
        <f aca="false">IF(AND(R64&lt;&gt;"",NOT(ISERROR(R64))),R64,IF(P64&lt;&gt;"",IF(NOT(ISERROR(VLOOKUP(P64,'ESO Dungeon constants'!$D$3:$H$9999,5,0))),VLOOKUP(P64,'ESO Dungeon constants'!$D$3:$I$9999,6,0),VLOOKUP(P64,'ESO zone constants'!$H$2:$K$9984,4,0)),""))</f>
        <v>DLC_BASE_GAME</v>
      </c>
      <c r="T64" s="2" t="str">
        <f aca="false">IF(S64&lt;&gt;"",VLOOKUP(S64,'LibSets constants'!$B$4:$C$1000,2,0),"")</f>
        <v>Included in base game</v>
      </c>
      <c r="U64" s="0"/>
      <c r="V64" s="2" t="str">
        <f aca="false">IF(U64&lt;&gt;"",IF(U64&lt;&gt;"LIBSETS_DROP_MECHANIC_MONSTER_NAME",VLOOKUP(U64,'LibSets constants'!$I$4:$L$1000,3,0),""),"")</f>
        <v/>
      </c>
      <c r="W64" s="2" t="str">
        <f aca="false">IF(U64&lt;&gt;"",IF(U64&lt;&gt;"LIBSETS_DROP_MECHANIC_MONSTER_NAME",VLOOKUP(U64,'LibSets constants'!$I$4:$L$1000,4,0),""),"")</f>
        <v/>
      </c>
      <c r="X64" s="2" t="n">
        <f aca="false">IF(G64&lt;&gt;"LIBSETS_SETTYPE_BATTLEGROUND",IF(G64&lt;&gt;"LIBSETS_SETTYPE_SPECIAL",IF(Y64&lt;&gt;"",VLOOKUP(Y64,'ESO zone constants'!$D$2:$H$4950,5,0),""),""),"")</f>
        <v>58</v>
      </c>
      <c r="Y64" s="0" t="str">
        <f aca="false">VLOOKUP(L64,'ESO wayshrine node constants'!$A$3:$D$10003,4,0)</f>
        <v>Malabal Tor</v>
      </c>
      <c r="Z64" s="0"/>
      <c r="AA64" s="2" t="str">
        <f aca="false">IF(Z64&lt;&gt;"",IF(Z64&lt;&gt;"LIBSETS_DROP_MECHANIC_MONSTER_NAME",VLOOKUP(Z64,'LibSets constants'!$I$4:$L$1000,3,0),""),"")</f>
        <v/>
      </c>
      <c r="AB64" s="2" t="str">
        <f aca="false">IF(Z64&lt;&gt;"",IF(Z64&lt;&gt;"LIBSETS_DROP_MECHANIC_MONSTER_NAME",VLOOKUP(Z64,'LibSets constants'!$I$4:$L$1000,4,0),""),"")</f>
        <v/>
      </c>
      <c r="AC64" s="2" t="n">
        <f aca="false">IF(G64&lt;&gt;"LIBSETS_SETTYPE_BATTLEGROUND",IF(G64&lt;&gt;"LIBSETS_SETTYPE_SPECIAL",IF(AD64&lt;&gt;"",VLOOKUP(AD64,'ESO zone constants'!$D$2:$H$4950,5,0),""),""),"")</f>
        <v>101</v>
      </c>
      <c r="AD64" s="0" t="str">
        <f aca="false">VLOOKUP(M64,'ESO wayshrine node constants'!$A$3:$D$10003,4,0)</f>
        <v>Eastmarch</v>
      </c>
      <c r="AE64" s="0"/>
      <c r="AF64" s="2" t="str">
        <f aca="false">IF(AE64&lt;&gt;"",IF(AE64&lt;&gt;"LIBSETS_DROP_MECHANIC_MONSTER_NAME",VLOOKUP(AE64,'LibSets constants'!$I$4:$L$1000,3,0),""),"")</f>
        <v/>
      </c>
      <c r="AG64" s="2" t="str">
        <f aca="false">IF(AE64&lt;&gt;"",IF(AE64&lt;&gt;"LIBSETS_DROP_MECHANIC_MONSTER_NAME",VLOOKUP(AE64,'LibSets constants'!$I$4:$L$1000,4,0),""),"")</f>
        <v/>
      </c>
      <c r="AH64" s="2" t="str">
        <f aca="false">IF(G64&lt;&gt;"LIBSETS_SETTYPE_BATTLEGROUND",IF(G64&lt;&gt;"LIBSETS_SETTYPE_SPECIAL",IF(AI64&lt;&gt;"",VLOOKUP(AI64,'ESO zone constants'!$D$2:$H$4950,5,0),""),""),"")</f>
        <v/>
      </c>
      <c r="AJ64" s="0"/>
      <c r="AK64" s="2" t="str">
        <f aca="false">IF(AJ64&lt;&gt;"",IF(AJ64&lt;&gt;"LIBSETS_DROP_MECHANIC_MONSTER_NAME",VLOOKUP(AJ64,'LibSets constants'!$I$4:$L$1000,3,0),""),"")</f>
        <v/>
      </c>
      <c r="AL64" s="2" t="str">
        <f aca="false">IF(AJ64&lt;&gt;"",IF(AJ64&lt;&gt;"LIBSETS_DROP_MECHANIC_MONSTER_NAME",VLOOKUP(AJ64,'LibSets constants'!$I$4:$L$1000,4,0),""),"")</f>
        <v/>
      </c>
      <c r="AM64" s="2" t="str">
        <f aca="false">IF(G64&lt;&gt;"LIBSETS_SETTYPE_BATTLEGROUND",IF(G64&lt;&gt;"LIBSETS_SETTYPE_SPECIAL",IF(AN64&lt;&gt;"",VLOOKUP(AN64,'ESO zone constants'!$D$2:$H$4950,5,0),""),""),"")</f>
        <v/>
      </c>
      <c r="AO64" s="0"/>
      <c r="AP64" s="2" t="str">
        <f aca="false">IF(AO64&lt;&gt;"",IF(AO64&lt;&gt;"LIBSETS_DROP_MECHANIC_MONSTER_NAME",VLOOKUP(AO64,'LibSets constants'!$I$4:$L$1000,3,0),""),"")</f>
        <v/>
      </c>
      <c r="AQ64" s="2" t="str">
        <f aca="false">IF(AO64&lt;&gt;"",IF(AO64&lt;&gt;"LIBSETS_DROP_MECHANIC_MONSTER_NAME",VLOOKUP(AO64,'LibSets constants'!$I$4:$L$1000,4,0),""),"")</f>
        <v/>
      </c>
      <c r="AR64" s="2" t="str">
        <f aca="false">IF(G64&lt;&gt;"LIBSETS_SETTYPE_BATTLEGROUND",IF(G64&lt;&gt;"LIBSETS_SETTYPE_SPECIAL",IF(AS64&lt;&gt;"",VLOOKUP(AS64,'ESO zone constants'!$D$2:$H$4950,5,0),""),""),"")</f>
        <v/>
      </c>
      <c r="AT64" s="0"/>
      <c r="AU64" s="2" t="str">
        <f aca="false">IF(AT64&lt;&gt;"",IF(AT64&lt;&gt;"LIBSETS_DROP_MECHANIC_MONSTER_NAME",VLOOKUP(AT64,'LibSets constants'!$I$4:$L$1000,3,0),""),"")</f>
        <v/>
      </c>
      <c r="AV64" s="2" t="str">
        <f aca="false">IF(AT64&lt;&gt;"",IF(AT64&lt;&gt;"LIBSETS_DROP_MECHANIC_MONSTER_NAME",VLOOKUP(AT64,'LibSets constants'!$I$4:$L$1000,4,0),""),"")</f>
        <v/>
      </c>
      <c r="AW64" s="6" t="str">
        <f aca="false">IF(A64="???","--","")&amp;IF(F64&lt;&gt;"Not in the game (anymore)",IF(A64&lt;&gt;"",CONCATENATE("[",A64,"] = {wayshrines={")&amp;IF(K64&lt;&gt;"",CONCATENATE(K64,","),"")&amp;IF(L64&lt;&gt;"",CONCATENATE(L64,","),"")&amp;IF(M64&lt;&gt;"",CONCATENATE(M64,","),"")&amp;CONCATENATE("}")&amp;IF(VALUE(N64)&gt;0,CONCATENATE(", traitsNeeded=",N64),"")&amp;CONCATENATE(", dlcId=",IF(S64&lt;&gt;"",S64,"DLC_BASE_GAME")),""),"")</f>
        <v>[82] = {wayshrines={155,105,95,}, traitsNeeded=5, dlcId=DLC_BASE_GAME</v>
      </c>
      <c r="AX64" s="6" t="str">
        <f aca="false">IF(F64&lt;&gt;"Not in the game (anymore)",IF(A64&lt;&gt;"",IF(P64&lt;&gt;"",CONCATENATE(", zoneIds={",P64),"")&amp;IF(X64&lt;&gt;"",CONCATENATE(",",X64),"")&amp;IF(AC64&lt;&gt;"",CONCATENATE(",",AC64),"")&amp;IF(AH64&lt;&gt;"",CONCATENATE(",",AH64),"")&amp;IF(AM64&lt;&gt;"",CONCATENATE(",",AM64),"")&amp;IF(AR64&lt;&gt;"",CONCATENATE(",",AR64),"")&amp;IF(P64&lt;&gt;"",CONCATENATE("}",""),"")&amp;IF(OR(I64="true",I64="false",I64&lt;&gt;""), CONCATENATE(", veteran=", I64), ""),""),"")</f>
        <v>, zoneIds={104,58,101}, veteran=false</v>
      </c>
      <c r="AY64" s="6" t="str">
        <f aca="false">IF(F64&lt;&gt;"Not in the game (anymore)",IF(A64&lt;&gt;"",", setType="&amp;G64,"")&amp;IF(J64="true",", multiTrialSet=true",""),"")</f>
        <v>, setType=LIBSETS_SETTYPE_CRAFTED</v>
      </c>
      <c r="AZ64" s="6" t="str">
        <f aca="false">IF(F64&lt;&gt;"Not in the game (anymore)",IF(U64&lt;&gt;"",", dropMechanic={"&amp;U64&amp;IF(Z64&lt;&gt;"",","&amp;Z64,"")&amp;IF(AE64&lt;&gt;"",","&amp;AE64,"")&amp;IF(AJ64&lt;&gt;"",","&amp;AJ64,"")&amp;IF(AO64&lt;&gt;"",","&amp;AO64,"")&amp;IF(AT64&lt;&gt;"",","&amp;AT64,"")&amp;"}"&amp;IF(U64="LIBSETS_DROP_MECHANIC_MONSTER_NAME",", dropMechanicNames={" &amp; IF(V64&lt;&gt;"","['en']='"&amp;V64&amp;"'","") &amp; IF(W64&lt;&gt;"",", ['de']='" &amp; W64&amp;"'","") &amp; "}",""),"")&amp;"},","")</f>
        <v>},</v>
      </c>
      <c r="BA64" s="6" t="str">
        <f aca="false">IF(F64&lt;&gt;"Not in the game (anymore)",IF(C64&lt;&gt;"",CONCATENATE(" --",C64," / ",B64,"   [",IF(Q64&lt;&gt;"",Q64,""),IF(Y64&lt;&gt;"",", "&amp;Y64,""),IF(AD64&lt;&gt;"",", "&amp;AD64,""),IF(AI64&lt;&gt;"",", "&amp;AI64,""),IF(AN64&lt;&gt;"",", "&amp;AN64,""),IF(AS64&lt;&gt;"",", "&amp;AS64,""),"]")),"")</f>
        <v> --Alessia's Bulwark / Alessias Bollwerk   [Alik'r Desert, Malabal Tor, Eastmarch]</v>
      </c>
    </row>
    <row r="65" customFormat="false" ht="15" hidden="false" customHeight="false" outlineLevel="0" collapsed="false">
      <c r="A65" s="21" t="n">
        <v>83</v>
      </c>
      <c r="B65" s="0" t="s">
        <v>221</v>
      </c>
      <c r="C65" s="0" t="s">
        <v>222</v>
      </c>
      <c r="D65" s="2" t="n">
        <f aca="false">A65</f>
        <v>83</v>
      </c>
      <c r="G65" s="22" t="s">
        <v>81</v>
      </c>
      <c r="I65" s="0" t="s">
        <v>56</v>
      </c>
      <c r="J65" s="0" t="s">
        <v>56</v>
      </c>
      <c r="K65" s="0" t="n">
        <v>-1</v>
      </c>
      <c r="L65" s="0" t="n">
        <v>-1</v>
      </c>
      <c r="M65" s="0" t="n">
        <v>-1</v>
      </c>
      <c r="N65" s="0" t="n">
        <v>0</v>
      </c>
      <c r="O65" s="3" t="s">
        <v>82</v>
      </c>
      <c r="P65" s="2" t="n">
        <f aca="false">IF(AND(G65&lt;&gt;"LIBSETS_SETTYPE_BATTLEGROUND",G65&lt;&gt;"LIBSETS_SETTYPE_SPECIAL",G65&lt;&gt;"LIBSETS_SETTYPE_MYTHIC"), IF(Q65&lt;&gt;"",VLOOKUP(Q65,'ESO zone constants'!$D$2:$H$4950,5,0),""),"")</f>
        <v>181</v>
      </c>
      <c r="Q65" s="0" t="str">
        <f aca="false">IF(OR(K65="",K65&lt;=0,ISERROR(K65)),IF(AND(O65&lt;&gt;"",NOT(ISERROR(O65))),O65, ""),VLOOKUP(K65,'ESO wayshrine node constants'!$A$3:$D$10003,4,0))</f>
        <v>Cyrodiil</v>
      </c>
      <c r="R65" s="0"/>
      <c r="S65" s="4" t="str">
        <f aca="false">IF(AND(R65&lt;&gt;"",NOT(ISERROR(R65))),R65,IF(P65&lt;&gt;"",IF(NOT(ISERROR(VLOOKUP(P65,'ESO Dungeon constants'!$D$3:$H$9999,5,0))),VLOOKUP(P65,'ESO Dungeon constants'!$D$3:$I$9999,6,0),VLOOKUP(P65,'ESO zone constants'!$H$2:$K$9984,4,0)),""))</f>
        <v>DLC_BASE_GAME</v>
      </c>
      <c r="T65" s="2" t="str">
        <f aca="false">IF(S65&lt;&gt;"",VLOOKUP(S65,'LibSets constants'!$B$4:$C$1000,2,0),"")</f>
        <v>Included in base game</v>
      </c>
      <c r="U65" s="5" t="s">
        <v>83</v>
      </c>
      <c r="V65" s="2" t="str">
        <f aca="false">IF(U65&lt;&gt;"",IF(U65&lt;&gt;"LIBSETS_DROP_MECHANIC_MONSTER_NAME",VLOOKUP(U65,'LibSets constants'!$I$4:$L$1000,3,0),""),"")</f>
        <v>Rewards for the worthy (Cyrodiil/Battleground mail)</v>
      </c>
      <c r="W65" s="2" t="str">
        <f aca="false">IF(U65&lt;&gt;"",IF(U65&lt;&gt;"LIBSETS_DROP_MECHANIC_MONSTER_NAME",VLOOKUP(U65,'LibSets constants'!$I$4:$L$1000,4,0),""),"")</f>
        <v>Gerechter Lohn (Cyrodiil/Schlachtfeld Mail)</v>
      </c>
      <c r="X65" s="2" t="n">
        <f aca="false">IF(G65&lt;&gt;"LIBSETS_SETTYPE_BATTLEGROUND",IF(G65&lt;&gt;"LIBSETS_SETTYPE_SPECIAL",IF(Y65&lt;&gt;"",VLOOKUP(Y65,'ESO zone constants'!$D$2:$H$4950,5,0),""),""),"")</f>
        <v>181</v>
      </c>
      <c r="Y65" s="0" t="s">
        <v>82</v>
      </c>
      <c r="Z65" s="5" t="s">
        <v>127</v>
      </c>
      <c r="AA65" s="2" t="str">
        <f aca="false">IF(Z65&lt;&gt;"",IF(Z65&lt;&gt;"LIBSETS_DROP_MECHANIC_MONSTER_NAME",VLOOKUP(Z65,'LibSets constants'!$I$4:$L$1000,3,0),""),"")</f>
        <v>City Vlastarus (quartermaster)</v>
      </c>
      <c r="AB65" s="2" t="str">
        <f aca="false">IF(Z65&lt;&gt;"",IF(Z65&lt;&gt;"LIBSETS_DROP_MECHANIC_MONSTER_NAME",VLOOKUP(Z65,'LibSets constants'!$I$4:$L$1000,4,0),""),"")</f>
        <v>Stadt Vlastarus (Quartiermeister)</v>
      </c>
      <c r="AC65" s="2" t="str">
        <f aca="false">IF(G65&lt;&gt;"LIBSETS_SETTYPE_BATTLEGROUND",IF(G65&lt;&gt;"LIBSETS_SETTYPE_SPECIAL",IF(AD65&lt;&gt;"",VLOOKUP(AD65,'ESO zone constants'!$D$2:$H$4950,5,0),""),""),"")</f>
        <v/>
      </c>
      <c r="AE65" s="0"/>
      <c r="AF65" s="2" t="str">
        <f aca="false">IF(AE65&lt;&gt;"",IF(AE65&lt;&gt;"LIBSETS_DROP_MECHANIC_MONSTER_NAME",VLOOKUP(AE65,'LibSets constants'!$I$4:$L$1000,3,0),""),"")</f>
        <v/>
      </c>
      <c r="AG65" s="2" t="str">
        <f aca="false">IF(AE65&lt;&gt;"",IF(AE65&lt;&gt;"LIBSETS_DROP_MECHANIC_MONSTER_NAME",VLOOKUP(AE65,'LibSets constants'!$I$4:$L$1000,4,0),""),"")</f>
        <v/>
      </c>
      <c r="AH65" s="2" t="str">
        <f aca="false">IF(G65&lt;&gt;"LIBSETS_SETTYPE_BATTLEGROUND",IF(G65&lt;&gt;"LIBSETS_SETTYPE_SPECIAL",IF(AI65&lt;&gt;"",VLOOKUP(AI65,'ESO zone constants'!$D$2:$H$4950,5,0),""),""),"")</f>
        <v/>
      </c>
      <c r="AJ65" s="0"/>
      <c r="AK65" s="2" t="str">
        <f aca="false">IF(AJ65&lt;&gt;"",IF(AJ65&lt;&gt;"LIBSETS_DROP_MECHANIC_MONSTER_NAME",VLOOKUP(AJ65,'LibSets constants'!$I$4:$L$1000,3,0),""),"")</f>
        <v/>
      </c>
      <c r="AL65" s="2" t="str">
        <f aca="false">IF(AJ65&lt;&gt;"",IF(AJ65&lt;&gt;"LIBSETS_DROP_MECHANIC_MONSTER_NAME",VLOOKUP(AJ65,'LibSets constants'!$I$4:$L$1000,4,0),""),"")</f>
        <v/>
      </c>
      <c r="AM65" s="2" t="str">
        <f aca="false">IF(G65&lt;&gt;"LIBSETS_SETTYPE_BATTLEGROUND",IF(G65&lt;&gt;"LIBSETS_SETTYPE_SPECIAL",IF(AN65&lt;&gt;"",VLOOKUP(AN65,'ESO zone constants'!$D$2:$H$4950,5,0),""),""),"")</f>
        <v/>
      </c>
      <c r="AO65" s="0"/>
      <c r="AP65" s="2" t="str">
        <f aca="false">IF(AO65&lt;&gt;"",IF(AO65&lt;&gt;"LIBSETS_DROP_MECHANIC_MONSTER_NAME",VLOOKUP(AO65,'LibSets constants'!$I$4:$L$1000,3,0),""),"")</f>
        <v/>
      </c>
      <c r="AQ65" s="2" t="str">
        <f aca="false">IF(AO65&lt;&gt;"",IF(AO65&lt;&gt;"LIBSETS_DROP_MECHANIC_MONSTER_NAME",VLOOKUP(AO65,'LibSets constants'!$I$4:$L$1000,4,0),""),"")</f>
        <v/>
      </c>
      <c r="AR65" s="2" t="str">
        <f aca="false">IF(G65&lt;&gt;"LIBSETS_SETTYPE_BATTLEGROUND",IF(G65&lt;&gt;"LIBSETS_SETTYPE_SPECIAL",IF(AS65&lt;&gt;"",VLOOKUP(AS65,'ESO zone constants'!$D$2:$H$4950,5,0),""),""),"")</f>
        <v/>
      </c>
      <c r="AT65" s="0"/>
      <c r="AU65" s="2" t="str">
        <f aca="false">IF(AT65&lt;&gt;"",IF(AT65&lt;&gt;"LIBSETS_DROP_MECHANIC_MONSTER_NAME",VLOOKUP(AT65,'LibSets constants'!$I$4:$L$1000,3,0),""),"")</f>
        <v/>
      </c>
      <c r="AV65" s="2" t="str">
        <f aca="false">IF(AT65&lt;&gt;"",IF(AT65&lt;&gt;"LIBSETS_DROP_MECHANIC_MONSTER_NAME",VLOOKUP(AT65,'LibSets constants'!$I$4:$L$1000,4,0),""),"")</f>
        <v/>
      </c>
      <c r="AW65" s="6" t="str">
        <f aca="false">IF(A65="???","--","")&amp;IF(F65&lt;&gt;"Not in the game (anymore)",IF(A65&lt;&gt;"",CONCATENATE("[",A65,"] = {wayshrines={")&amp;IF(K65&lt;&gt;"",CONCATENATE(K65,","),"")&amp;IF(L65&lt;&gt;"",CONCATENATE(L65,","),"")&amp;IF(M65&lt;&gt;"",CONCATENATE(M65,","),"")&amp;CONCATENATE("}")&amp;IF(VALUE(N65)&gt;0,CONCATENATE(", traitsNeeded=",N65),"")&amp;CONCATENATE(", dlcId=",IF(S65&lt;&gt;"",S65,"DLC_BASE_GAME")),""),"")</f>
        <v>[83] = {wayshrines={-1,-1,-1,}, dlcId=DLC_BASE_GAME</v>
      </c>
      <c r="AX65" s="6" t="str">
        <f aca="false">IF(F65&lt;&gt;"Not in the game (anymore)",IF(A65&lt;&gt;"",IF(P65&lt;&gt;"",CONCATENATE(", zoneIds={",P65),"")&amp;IF(X65&lt;&gt;"",CONCATENATE(",",X65),"")&amp;IF(AC65&lt;&gt;"",CONCATENATE(",",AC65),"")&amp;IF(AH65&lt;&gt;"",CONCATENATE(",",AH65),"")&amp;IF(AM65&lt;&gt;"",CONCATENATE(",",AM65),"")&amp;IF(AR65&lt;&gt;"",CONCATENATE(",",AR65),"")&amp;IF(P65&lt;&gt;"",CONCATENATE("}",""),"")&amp;IF(OR(I65="true",I65="false",I65&lt;&gt;""), CONCATENATE(", veteran=", I65), ""),""),"")</f>
        <v>, zoneIds={181,181}, veteran=false</v>
      </c>
      <c r="AY65" s="6" t="str">
        <f aca="false">IF(F65&lt;&gt;"Not in the game (anymore)",IF(A65&lt;&gt;"",", setType="&amp;G65,"")&amp;IF(J65="true",", multiTrialSet=true",""),"")</f>
        <v>, setType=LIBSETS_SETTYPE_CYRODIIL</v>
      </c>
      <c r="AZ65" s="6" t="str">
        <f aca="false">IF(F65&lt;&gt;"Not in the game (anymore)",IF(U65&lt;&gt;"",", dropMechanic={"&amp;U65&amp;IF(Z65&lt;&gt;"",","&amp;Z65,"")&amp;IF(AE65&lt;&gt;"",","&amp;AE65,"")&amp;IF(AJ65&lt;&gt;"",","&amp;AJ65,"")&amp;IF(AO65&lt;&gt;"",","&amp;AO65,"")&amp;IF(AT65&lt;&gt;"",","&amp;AT65,"")&amp;"}"&amp;IF(U65="LIBSETS_DROP_MECHANIC_MONSTER_NAME",", dropMechanicNames={" &amp; IF(V65&lt;&gt;"","['en']='"&amp;V65&amp;"'","") &amp; IF(W65&lt;&gt;"",", ['de']='" &amp; W65&amp;"'","") &amp; "}",""),"")&amp;"},","")</f>
        <v>, dropMechanic={LIBSETS_DROP_MECHANIC_MAIL_PVP_REWARDS_FOR_THE_WORTHY,LIBSETS_DROP_MECHANIC_CITY_CYRODIIL_VLASTARUS}},</v>
      </c>
      <c r="BA65" s="6" t="str">
        <f aca="false">IF(F65&lt;&gt;"Not in the game (anymore)",IF(C65&lt;&gt;"",CONCATENATE(" --",C65," / ",B65,"   [",IF(Q65&lt;&gt;"",Q65,""),IF(Y65&lt;&gt;"",", "&amp;Y65,""),IF(AD65&lt;&gt;"",", "&amp;AD65,""),IF(AI65&lt;&gt;"",", "&amp;AI65,""),IF(AN65&lt;&gt;"",", "&amp;AN65,""),IF(AS65&lt;&gt;"",", "&amp;AS65,""),"]")),"")</f>
        <v> --Elf Bane / Elfenfluch   [Cyrodiil, Cyrodiil]</v>
      </c>
    </row>
    <row r="66" customFormat="false" ht="15" hidden="false" customHeight="false" outlineLevel="0" collapsed="false">
      <c r="A66" s="1" t="n">
        <v>84</v>
      </c>
      <c r="B66" s="0" t="s">
        <v>223</v>
      </c>
      <c r="C66" s="0" t="s">
        <v>224</v>
      </c>
      <c r="D66" s="2" t="n">
        <f aca="false">A66</f>
        <v>84</v>
      </c>
      <c r="G66" s="22" t="s">
        <v>122</v>
      </c>
      <c r="I66" s="0" t="s">
        <v>56</v>
      </c>
      <c r="J66" s="0" t="s">
        <v>56</v>
      </c>
      <c r="K66" s="0" t="n">
        <v>-2</v>
      </c>
      <c r="L66" s="0" t="n">
        <v>-2</v>
      </c>
      <c r="M66" s="0" t="n">
        <v>-2</v>
      </c>
      <c r="N66" s="0" t="n">
        <v>8</v>
      </c>
      <c r="O66" s="3" t="s">
        <v>225</v>
      </c>
      <c r="P66" s="2" t="n">
        <f aca="false">IF(AND(G66&lt;&gt;"LIBSETS_SETTYPE_BATTLEGROUND",G66&lt;&gt;"LIBSETS_SETTYPE_SPECIAL",G66&lt;&gt;"LIBSETS_SETTYPE_MYTHIC"), IF(Q66&lt;&gt;"",VLOOKUP(Q66,'ESO zone constants'!$D$2:$H$4950,5,0),""),"")</f>
        <v>208</v>
      </c>
      <c r="Q66" s="0" t="str">
        <f aca="false">IF(OR(K66="",K66&lt;=0,ISERROR(K66)),IF(AND(O66&lt;&gt;"",NOT(ISERROR(O66))),O66, ""),VLOOKUP(K66,'ESO wayshrine node constants'!$A$3:$D$10003,4,0))</f>
        <v>The Earth Forge</v>
      </c>
      <c r="R66" s="0"/>
      <c r="S66" s="4" t="str">
        <f aca="false">IF(AND(R66&lt;&gt;"",NOT(ISERROR(R66))),R66,IF(P66&lt;&gt;"",IF(NOT(ISERROR(VLOOKUP(P66,'ESO Dungeon constants'!$D$3:$H$9999,5,0))),VLOOKUP(P66,'ESO Dungeon constants'!$D$3:$I$9999,6,0),VLOOKUP(P66,'ESO zone constants'!$H$2:$K$9984,4,0)),""))</f>
        <v>DLC_BASE_GAME</v>
      </c>
      <c r="T66" s="2" t="str">
        <f aca="false">IF(S66&lt;&gt;"",VLOOKUP(S66,'LibSets constants'!$B$4:$C$1000,2,0),"")</f>
        <v>Included in base game</v>
      </c>
      <c r="U66" s="0"/>
      <c r="V66" s="23" t="str">
        <f aca="false">IF(U66&lt;&gt;"",IF(U66&lt;&gt;"LIBSETS_DROP_MECHANIC_MONSTER_NAME",VLOOKUP(U66,'LibSets constants'!$I$4:$L$1000,3,0),""),"")</f>
        <v/>
      </c>
      <c r="W66" s="2" t="str">
        <f aca="false">IF(U66&lt;&gt;"",IF(U66&lt;&gt;"LIBSETS_DROP_MECHANIC_MONSTER_NAME",VLOOKUP(U66,'LibSets constants'!$I$4:$L$1000,4,0),""),"")</f>
        <v/>
      </c>
      <c r="X66" s="2" t="n">
        <f aca="false">IF(G66&lt;&gt;"LIBSETS_SETTYPE_BATTLEGROUND",IF(G66&lt;&gt;"LIBSETS_SETTYPE_SPECIAL",IF(Y66&lt;&gt;"",VLOOKUP(Y66,'ESO zone constants'!$D$2:$H$4950,5,0),""),""),"")</f>
        <v>208</v>
      </c>
      <c r="Y66" s="0" t="s">
        <v>225</v>
      </c>
      <c r="Z66" s="24"/>
      <c r="AA66" s="23" t="str">
        <f aca="false">IF(Z66&lt;&gt;"",IF(Z66&lt;&gt;"LIBSETS_DROP_MECHANIC_MONSTER_NAME",VLOOKUP(Z66,'LibSets constants'!$I$4:$L$1000,3,0),""),"")</f>
        <v/>
      </c>
      <c r="AB66" s="23" t="str">
        <f aca="false">IF(Z66&lt;&gt;"",IF(Z66&lt;&gt;"LIBSETS_DROP_MECHANIC_MONSTER_NAME",VLOOKUP(Z66,'LibSets constants'!$I$4:$L$1000,4,0),""),"")</f>
        <v/>
      </c>
      <c r="AC66" s="2" t="n">
        <f aca="false">IF(G66&lt;&gt;"LIBSETS_SETTYPE_BATTLEGROUND",IF(G66&lt;&gt;"LIBSETS_SETTYPE_SPECIAL",IF(AD66&lt;&gt;"",VLOOKUP(AD66,'ESO zone constants'!$D$2:$H$4950,5,0),""),""),"")</f>
        <v>208</v>
      </c>
      <c r="AD66" s="0" t="s">
        <v>225</v>
      </c>
      <c r="AE66" s="24"/>
      <c r="AF66" s="23" t="str">
        <f aca="false">IF(AE66&lt;&gt;"",IF(AE66&lt;&gt;"LIBSETS_DROP_MECHANIC_MONSTER_NAME",VLOOKUP(AE66,'LibSets constants'!$I$4:$L$1000,3,0),""),"")</f>
        <v/>
      </c>
      <c r="AG66" s="23" t="str">
        <f aca="false">IF(AE66&lt;&gt;"",IF(AE66&lt;&gt;"LIBSETS_DROP_MECHANIC_MONSTER_NAME",VLOOKUP(AE66,'LibSets constants'!$I$4:$L$1000,4,0),""),"")</f>
        <v/>
      </c>
      <c r="AH66" s="2" t="str">
        <f aca="false">IF(G66&lt;&gt;"LIBSETS_SETTYPE_BATTLEGROUND",IF(G66&lt;&gt;"LIBSETS_SETTYPE_SPECIAL",IF(AI66&lt;&gt;"",VLOOKUP(AI66,'ESO zone constants'!$D$2:$H$4950,5,0),""),""),"")</f>
        <v/>
      </c>
      <c r="AJ66" s="24"/>
      <c r="AK66" s="23" t="str">
        <f aca="false">IF(AJ66&lt;&gt;"",IF(AJ66&lt;&gt;"LIBSETS_DROP_MECHANIC_MONSTER_NAME",VLOOKUP(AJ66,'LibSets constants'!$I$4:$L$1000,3,0),""),"")</f>
        <v/>
      </c>
      <c r="AL66" s="23" t="str">
        <f aca="false">IF(AJ66&lt;&gt;"",IF(AJ66&lt;&gt;"LIBSETS_DROP_MECHANIC_MONSTER_NAME",VLOOKUP(AJ66,'LibSets constants'!$I$4:$L$1000,4,0),""),"")</f>
        <v/>
      </c>
      <c r="AM66" s="2" t="str">
        <f aca="false">IF(G66&lt;&gt;"LIBSETS_SETTYPE_BATTLEGROUND",IF(G66&lt;&gt;"LIBSETS_SETTYPE_SPECIAL",IF(AN66&lt;&gt;"",VLOOKUP(AN66,'ESO zone constants'!$D$2:$H$4950,5,0),""),""),"")</f>
        <v/>
      </c>
      <c r="AO66" s="24"/>
      <c r="AP66" s="23" t="str">
        <f aca="false">IF(AO66&lt;&gt;"",IF(AO66&lt;&gt;"LIBSETS_DROP_MECHANIC_MONSTER_NAME",VLOOKUP(AO66,'LibSets constants'!$I$4:$L$1000,3,0),""),"")</f>
        <v/>
      </c>
      <c r="AQ66" s="23" t="str">
        <f aca="false">IF(AO66&lt;&gt;"",IF(AO66&lt;&gt;"LIBSETS_DROP_MECHANIC_MONSTER_NAME",VLOOKUP(AO66,'LibSets constants'!$I$4:$L$1000,4,0),""),"")</f>
        <v/>
      </c>
      <c r="AR66" s="2" t="str">
        <f aca="false">IF(G66&lt;&gt;"LIBSETS_SETTYPE_BATTLEGROUND",IF(G66&lt;&gt;"LIBSETS_SETTYPE_SPECIAL",IF(AS66&lt;&gt;"",VLOOKUP(AS66,'ESO zone constants'!$D$2:$H$4950,5,0),""),""),"")</f>
        <v/>
      </c>
      <c r="AT66" s="24"/>
      <c r="AU66" s="23" t="str">
        <f aca="false">IF(AT66&lt;&gt;"",IF(AT66&lt;&gt;"LIBSETS_DROP_MECHANIC_MONSTER_NAME",VLOOKUP(AT66,'LibSets constants'!$I$4:$L$1000,3,0),""),"")</f>
        <v/>
      </c>
      <c r="AV66" s="23" t="str">
        <f aca="false">IF(AT66&lt;&gt;"",IF(AT66&lt;&gt;"LIBSETS_DROP_MECHANIC_MONSTER_NAME",VLOOKUP(AT66,'LibSets constants'!$I$4:$L$1000,4,0),""),"")</f>
        <v/>
      </c>
      <c r="AW66" s="6" t="str">
        <f aca="false">IF(A66="???","--","")&amp;IF(F66&lt;&gt;"Not in the game (anymore)",IF(A66&lt;&gt;"",CONCATENATE("[",A66,"] = {wayshrines={")&amp;IF(K66&lt;&gt;"",CONCATENATE(K66,","),"")&amp;IF(L66&lt;&gt;"",CONCATENATE(L66,","),"")&amp;IF(M66&lt;&gt;"",CONCATENATE(M66,","),"")&amp;CONCATENATE("}")&amp;IF(VALUE(N66)&gt;0,CONCATENATE(", traitsNeeded=",N66),"")&amp;CONCATENATE(", dlcId=",IF(S66&lt;&gt;"",S66,"DLC_BASE_GAME")),""),"")</f>
        <v>[84] = {wayshrines={-2,-2,-2,}, traitsNeeded=8, dlcId=DLC_BASE_GAME</v>
      </c>
      <c r="AX66" s="6" t="str">
        <f aca="false">IF(F66&lt;&gt;"Not in the game (anymore)",IF(A66&lt;&gt;"",IF(P66&lt;&gt;"",CONCATENATE(", zoneIds={",P66),"")&amp;IF(X66&lt;&gt;"",CONCATENATE(",",X66),"")&amp;IF(AC66&lt;&gt;"",CONCATENATE(",",AC66),"")&amp;IF(AH66&lt;&gt;"",CONCATENATE(",",AH66),"")&amp;IF(AM66&lt;&gt;"",CONCATENATE(",",AM66),"")&amp;IF(AR66&lt;&gt;"",CONCATENATE(",",AR66),"")&amp;IF(P66&lt;&gt;"",CONCATENATE("}",""),"")&amp;IF(OR(I66="true",I66="false",I66&lt;&gt;""), CONCATENATE(", veteran=", I66), ""),""),"")</f>
        <v>, zoneIds={208,208,208}, veteran=false</v>
      </c>
      <c r="AY66" s="6" t="str">
        <f aca="false">IF(F66&lt;&gt;"Not in the game (anymore)",IF(A66&lt;&gt;"",", setType="&amp;G66,"")&amp;IF(J66="true",", multiTrialSet=true",""),"")</f>
        <v>, setType=LIBSETS_SETTYPE_CRAFTED</v>
      </c>
      <c r="AZ66" s="6" t="str">
        <f aca="false">IF(F66&lt;&gt;"Not in the game (anymore)",IF(U66&lt;&gt;"",", dropMechanic={"&amp;U66&amp;IF(Z66&lt;&gt;"",","&amp;Z66,"")&amp;IF(AE66&lt;&gt;"",","&amp;AE66,"")&amp;IF(AJ66&lt;&gt;"",","&amp;AJ66,"")&amp;IF(AO66&lt;&gt;"",","&amp;AO66,"")&amp;IF(AT66&lt;&gt;"",","&amp;AT66,"")&amp;"}"&amp;IF(U66="LIBSETS_DROP_MECHANIC_MONSTER_NAME",", dropMechanicNames={" &amp; IF(V66&lt;&gt;"","['en']='"&amp;V66&amp;"'","") &amp; IF(W66&lt;&gt;"",", ['de']='" &amp; W66&amp;"'","") &amp; "}",""),"")&amp;"},","")</f>
        <v>},</v>
      </c>
      <c r="BA66" s="6" t="str">
        <f aca="false">IF(F66&lt;&gt;"Not in the game (anymore)",IF(C66&lt;&gt;"",CONCATENATE(" --",C66," / ",B66,"   [",IF(Q66&lt;&gt;"",Q66,""),IF(Y66&lt;&gt;"",", "&amp;Y66,""),IF(AD66&lt;&gt;"",", "&amp;AD66,""),IF(AI66&lt;&gt;"",", "&amp;AI66,""),IF(AN66&lt;&gt;"",", "&amp;AN66,""),IF(AS66&lt;&gt;"",", "&amp;AS66,""),"]")),"")</f>
        <v> --Orgnum's Scales / Orgnums Schuppen   [The Earth Forge, The Earth Forge, The Earth Forge]</v>
      </c>
    </row>
    <row r="67" customFormat="false" ht="15" hidden="false" customHeight="false" outlineLevel="0" collapsed="false">
      <c r="A67" s="21" t="n">
        <v>85</v>
      </c>
      <c r="B67" s="0" t="s">
        <v>226</v>
      </c>
      <c r="C67" s="0" t="s">
        <v>227</v>
      </c>
      <c r="D67" s="2" t="n">
        <f aca="false">A67</f>
        <v>85</v>
      </c>
      <c r="G67" s="22" t="s">
        <v>81</v>
      </c>
      <c r="I67" s="0" t="s">
        <v>56</v>
      </c>
      <c r="J67" s="0" t="s">
        <v>56</v>
      </c>
      <c r="K67" s="0" t="n">
        <v>-1</v>
      </c>
      <c r="L67" s="0" t="n">
        <v>-1</v>
      </c>
      <c r="M67" s="0" t="n">
        <v>-1</v>
      </c>
      <c r="N67" s="0" t="n">
        <v>0</v>
      </c>
      <c r="O67" s="3" t="s">
        <v>82</v>
      </c>
      <c r="P67" s="2" t="n">
        <f aca="false">IF(AND(G67&lt;&gt;"LIBSETS_SETTYPE_BATTLEGROUND",G67&lt;&gt;"LIBSETS_SETTYPE_SPECIAL",G67&lt;&gt;"LIBSETS_SETTYPE_MYTHIC"), IF(Q67&lt;&gt;"",VLOOKUP(Q67,'ESO zone constants'!$D$2:$H$4950,5,0),""),"")</f>
        <v>181</v>
      </c>
      <c r="Q67" s="0" t="str">
        <f aca="false">IF(OR(K67="",K67&lt;=0,ISERROR(K67)),IF(AND(O67&lt;&gt;"",NOT(ISERROR(O67))),O67, ""),VLOOKUP(K67,'ESO wayshrine node constants'!$A$3:$D$10003,4,0))</f>
        <v>Cyrodiil</v>
      </c>
      <c r="R67" s="0"/>
      <c r="S67" s="4" t="str">
        <f aca="false">IF(AND(R67&lt;&gt;"",NOT(ISERROR(R67))),R67,IF(P67&lt;&gt;"",IF(NOT(ISERROR(VLOOKUP(P67,'ESO Dungeon constants'!$D$3:$H$9999,5,0))),VLOOKUP(P67,'ESO Dungeon constants'!$D$3:$I$9999,6,0),VLOOKUP(P67,'ESO zone constants'!$H$2:$K$9984,4,0)),""))</f>
        <v>DLC_BASE_GAME</v>
      </c>
      <c r="T67" s="2" t="str">
        <f aca="false">IF(S67&lt;&gt;"",VLOOKUP(S67,'LibSets constants'!$B$4:$C$1000,2,0),"")</f>
        <v>Included in base game</v>
      </c>
      <c r="U67" s="5" t="s">
        <v>83</v>
      </c>
      <c r="V67" s="2" t="str">
        <f aca="false">IF(U67&lt;&gt;"",IF(U67&lt;&gt;"LIBSETS_DROP_MECHANIC_MONSTER_NAME",VLOOKUP(U67,'LibSets constants'!$I$4:$L$1000,3,0),""),"")</f>
        <v>Rewards for the worthy (Cyrodiil/Battleground mail)</v>
      </c>
      <c r="W67" s="2" t="str">
        <f aca="false">IF(U67&lt;&gt;"",IF(U67&lt;&gt;"LIBSETS_DROP_MECHANIC_MONSTER_NAME",VLOOKUP(U67,'LibSets constants'!$I$4:$L$1000,4,0),""),"")</f>
        <v>Gerechter Lohn (Cyrodiil/Schlachtfeld Mail)</v>
      </c>
      <c r="X67" s="2" t="n">
        <f aca="false">IF(G67&lt;&gt;"LIBSETS_SETTYPE_BATTLEGROUND",IF(G67&lt;&gt;"LIBSETS_SETTYPE_SPECIAL",IF(Y67&lt;&gt;"",VLOOKUP(Y67,'ESO zone constants'!$D$2:$H$4950,5,0),""),""),"")</f>
        <v>181</v>
      </c>
      <c r="Y67" s="0" t="s">
        <v>82</v>
      </c>
      <c r="Z67" s="5" t="s">
        <v>84</v>
      </c>
      <c r="AA67" s="2" t="str">
        <f aca="false">IF(Z67&lt;&gt;"",IF(Z67&lt;&gt;"LIBSETS_DROP_MECHANIC_MONSTER_NAME",VLOOKUP(Z67,'LibSets constants'!$I$4:$L$1000,3,0),""),"")</f>
        <v>City Erntefurt (quartermaster)</v>
      </c>
      <c r="AB67" s="2" t="str">
        <f aca="false">IF(Z67&lt;&gt;"",IF(Z67&lt;&gt;"LIBSETS_DROP_MECHANIC_MONSTER_NAME",VLOOKUP(Z67,'LibSets constants'!$I$4:$L$1000,4,0),""),"")</f>
        <v>Stadt Erntefurt (Quartiermeister)</v>
      </c>
      <c r="AC67" s="2" t="str">
        <f aca="false">IF(G67&lt;&gt;"LIBSETS_SETTYPE_BATTLEGROUND",IF(G67&lt;&gt;"LIBSETS_SETTYPE_SPECIAL",IF(AD67&lt;&gt;"",VLOOKUP(AD67,'ESO zone constants'!$D$2:$H$4950,5,0),""),""),"")</f>
        <v/>
      </c>
      <c r="AE67" s="0"/>
      <c r="AF67" s="2" t="str">
        <f aca="false">IF(AE67&lt;&gt;"",IF(AE67&lt;&gt;"LIBSETS_DROP_MECHANIC_MONSTER_NAME",VLOOKUP(AE67,'LibSets constants'!$I$4:$L$1000,3,0),""),"")</f>
        <v/>
      </c>
      <c r="AG67" s="2" t="str">
        <f aca="false">IF(AE67&lt;&gt;"",IF(AE67&lt;&gt;"LIBSETS_DROP_MECHANIC_MONSTER_NAME",VLOOKUP(AE67,'LibSets constants'!$I$4:$L$1000,4,0),""),"")</f>
        <v/>
      </c>
      <c r="AH67" s="2" t="str">
        <f aca="false">IF(G67&lt;&gt;"LIBSETS_SETTYPE_BATTLEGROUND",IF(G67&lt;&gt;"LIBSETS_SETTYPE_SPECIAL",IF(AI67&lt;&gt;"",VLOOKUP(AI67,'ESO zone constants'!$D$2:$H$4950,5,0),""),""),"")</f>
        <v/>
      </c>
      <c r="AJ67" s="0"/>
      <c r="AK67" s="2" t="str">
        <f aca="false">IF(AJ67&lt;&gt;"",IF(AJ67&lt;&gt;"LIBSETS_DROP_MECHANIC_MONSTER_NAME",VLOOKUP(AJ67,'LibSets constants'!$I$4:$L$1000,3,0),""),"")</f>
        <v/>
      </c>
      <c r="AL67" s="2" t="str">
        <f aca="false">IF(AJ67&lt;&gt;"",IF(AJ67&lt;&gt;"LIBSETS_DROP_MECHANIC_MONSTER_NAME",VLOOKUP(AJ67,'LibSets constants'!$I$4:$L$1000,4,0),""),"")</f>
        <v/>
      </c>
      <c r="AM67" s="2" t="str">
        <f aca="false">IF(G67&lt;&gt;"LIBSETS_SETTYPE_BATTLEGROUND",IF(G67&lt;&gt;"LIBSETS_SETTYPE_SPECIAL",IF(AN67&lt;&gt;"",VLOOKUP(AN67,'ESO zone constants'!$D$2:$H$4950,5,0),""),""),"")</f>
        <v/>
      </c>
      <c r="AO67" s="0"/>
      <c r="AP67" s="2" t="str">
        <f aca="false">IF(AO67&lt;&gt;"",IF(AO67&lt;&gt;"LIBSETS_DROP_MECHANIC_MONSTER_NAME",VLOOKUP(AO67,'LibSets constants'!$I$4:$L$1000,3,0),""),"")</f>
        <v/>
      </c>
      <c r="AQ67" s="2" t="str">
        <f aca="false">IF(AO67&lt;&gt;"",IF(AO67&lt;&gt;"LIBSETS_DROP_MECHANIC_MONSTER_NAME",VLOOKUP(AO67,'LibSets constants'!$I$4:$L$1000,4,0),""),"")</f>
        <v/>
      </c>
      <c r="AR67" s="2" t="str">
        <f aca="false">IF(G67&lt;&gt;"LIBSETS_SETTYPE_BATTLEGROUND",IF(G67&lt;&gt;"LIBSETS_SETTYPE_SPECIAL",IF(AS67&lt;&gt;"",VLOOKUP(AS67,'ESO zone constants'!$D$2:$H$4950,5,0),""),""),"")</f>
        <v/>
      </c>
      <c r="AT67" s="0"/>
      <c r="AU67" s="2" t="str">
        <f aca="false">IF(AT67&lt;&gt;"",IF(AT67&lt;&gt;"LIBSETS_DROP_MECHANIC_MONSTER_NAME",VLOOKUP(AT67,'LibSets constants'!$I$4:$L$1000,3,0),""),"")</f>
        <v/>
      </c>
      <c r="AV67" s="2" t="str">
        <f aca="false">IF(AT67&lt;&gt;"",IF(AT67&lt;&gt;"LIBSETS_DROP_MECHANIC_MONSTER_NAME",VLOOKUP(AT67,'LibSets constants'!$I$4:$L$1000,4,0),""),"")</f>
        <v/>
      </c>
      <c r="AW67" s="6" t="str">
        <f aca="false">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X67" s="6" t="str">
        <f aca="false">IF(F67&lt;&gt;"Not in the game (anymore)",IF(A67&lt;&gt;"",IF(P67&lt;&gt;"",CONCATENATE(", zoneIds={",P67),"")&amp;IF(X67&lt;&gt;"",CONCATENATE(",",X67),"")&amp;IF(AC67&lt;&gt;"",CONCATENATE(",",AC67),"")&amp;IF(AH67&lt;&gt;"",CONCATENATE(",",AH67),"")&amp;IF(AM67&lt;&gt;"",CONCATENATE(",",AM67),"")&amp;IF(AR67&lt;&gt;"",CONCATENATE(",",AR67),"")&amp;IF(P67&lt;&gt;"",CONCATENATE("}",""),"")&amp;IF(OR(I67="true",I67="false",I67&lt;&gt;""), CONCATENATE(", veteran=", I67), ""),""),"")</f>
        <v>, zoneIds={181,181}, veteran=false</v>
      </c>
      <c r="AY67" s="6" t="str">
        <f aca="false">IF(F67&lt;&gt;"Not in the game (anymore)",IF(A67&lt;&gt;"",", setType="&amp;G67,"")&amp;IF(J67="true",", multiTrialSet=true",""),"")</f>
        <v>, setType=LIBSETS_SETTYPE_CYRODIIL</v>
      </c>
      <c r="AZ67" s="6" t="str">
        <f aca="false">IF(F67&lt;&gt;"Not in the game (anymore)",IF(U67&lt;&gt;"",", dropMechanic={"&amp;U67&amp;IF(Z67&lt;&gt;"",","&amp;Z67,"")&amp;IF(AE67&lt;&gt;"",","&amp;AE67,"")&amp;IF(AJ67&lt;&gt;"",","&amp;AJ67,"")&amp;IF(AO67&lt;&gt;"",","&amp;AO67,"")&amp;IF(AT67&lt;&gt;"",","&amp;AT67,"")&amp;"}"&amp;IF(U67="LIBSETS_DROP_MECHANIC_MONSTER_NAME",", dropMechanicNames={" &amp; IF(V67&lt;&gt;"","['en']='"&amp;V67&amp;"'","") &amp; IF(W67&lt;&gt;"",", ['de']='" &amp; W67&amp;"'","") &amp; "}",""),"")&amp;"},","")</f>
        <v>, dropMechanic={LIBSETS_DROP_MECHANIC_MAIL_PVP_REWARDS_FOR_THE_WORTHY,LIBSETS_DROP_MECHANIC_CITY_CYRODIIL_ERNTEFURT}},</v>
      </c>
      <c r="BA67" s="6" t="str">
        <f aca="false">IF(F67&lt;&gt;"Not in the game (anymore)",IF(C67&lt;&gt;"",CONCATENATE(" --",C67," / ",B67,"   [",IF(Q67&lt;&gt;"",Q67,""),IF(Y67&lt;&gt;"",", "&amp;Y67,""),IF(AD67&lt;&gt;"",", "&amp;AD67,""),IF(AI67&lt;&gt;"",", "&amp;AI67,""),IF(AN67&lt;&gt;"",", "&amp;AN67,""),IF(AS67&lt;&gt;"",", "&amp;AS67,""),"]")),"")</f>
        <v> --Almalexia's Mercy / Almalexias Gnade   [Cyrodiil, Cyrodiil]</v>
      </c>
    </row>
    <row r="68" customFormat="false" ht="15" hidden="false" customHeight="false" outlineLevel="0" collapsed="false">
      <c r="A68" s="21" t="n">
        <v>86</v>
      </c>
      <c r="B68" s="0" t="s">
        <v>228</v>
      </c>
      <c r="C68" s="0" t="s">
        <v>229</v>
      </c>
      <c r="D68" s="2" t="n">
        <f aca="false">A68</f>
        <v>86</v>
      </c>
      <c r="G68" s="22" t="s">
        <v>60</v>
      </c>
      <c r="I68" s="0" t="s">
        <v>56</v>
      </c>
      <c r="J68" s="0" t="s">
        <v>56</v>
      </c>
      <c r="K68" s="0" t="n">
        <v>-1</v>
      </c>
      <c r="L68" s="0" t="n">
        <v>-1</v>
      </c>
      <c r="M68" s="0" t="n">
        <v>-1</v>
      </c>
      <c r="N68" s="0" t="n">
        <v>0</v>
      </c>
      <c r="O68" s="3" t="s">
        <v>119</v>
      </c>
      <c r="P68" s="2" t="n">
        <f aca="false">IF(AND(G68&lt;&gt;"LIBSETS_SETTYPE_BATTLEGROUND",G68&lt;&gt;"LIBSETS_SETTYPE_SPECIAL",G68&lt;&gt;"LIBSETS_SETTYPE_MYTHIC"), IF(Q68&lt;&gt;"",VLOOKUP(Q68,'ESO zone constants'!$D$2:$H$4950,5,0),""),"")</f>
        <v>381</v>
      </c>
      <c r="Q68" s="0" t="str">
        <f aca="false">IF(OR(K68="",K68&lt;=0,ISERROR(K68)),IF(AND(O68&lt;&gt;"",NOT(ISERROR(O68))),O68, ""),VLOOKUP(K68,'ESO wayshrine node constants'!$A$3:$D$10003,4,0))</f>
        <v>Auridon</v>
      </c>
      <c r="R68" s="0"/>
      <c r="S68" s="4" t="str">
        <f aca="false">IF(AND(R68&lt;&gt;"",NOT(ISERROR(R68))),R68,IF(P68&lt;&gt;"",IF(NOT(ISERROR(VLOOKUP(P68,'ESO Dungeon constants'!$D$3:$H$9999,5,0))),VLOOKUP(P68,'ESO Dungeon constants'!$D$3:$I$9999,6,0),VLOOKUP(P68,'ESO zone constants'!$H$2:$K$9984,4,0)),""))</f>
        <v>DLC_BASE_GAME</v>
      </c>
      <c r="T68" s="2" t="str">
        <f aca="false">IF(S68&lt;&gt;"",VLOOKUP(S68,'LibSets constants'!$B$4:$C$1000,2,0),"")</f>
        <v>Included in base game</v>
      </c>
      <c r="U68" s="5" t="s">
        <v>62</v>
      </c>
      <c r="V68" s="2" t="str">
        <f aca="false">IF(U68&lt;&gt;"",IF(U68&lt;&gt;"LIBSETS_DROP_MECHANIC_MONSTER_NAME",VLOOKUP(U68,'LibSets constants'!$I$4:$L$1000,3,0),""),"")</f>
        <v>Delve bosses have a chance to drop a waist or feet.</v>
      </c>
      <c r="W68" s="2" t="str">
        <f aca="false">IF(U68&lt;&gt;"",IF(U68&lt;&gt;"LIBSETS_DROP_MECHANIC_MONSTER_NAME",VLOOKUP(U68,'LibSets constants'!$I$4:$L$1000,4,0),""),"")</f>
        <v>Bosse in Gewölben haben die Chance, eine Taille oder Füße fallen zu lassen.</v>
      </c>
      <c r="X68" s="2" t="str">
        <f aca="false">IF(G68&lt;&gt;"LIBSETS_SETTYPE_BATTLEGROUND",IF(G68&lt;&gt;"LIBSETS_SETTYPE_SPECIAL",IF(Y68&lt;&gt;"",VLOOKUP(Y68,'ESO zone constants'!$D$2:$H$4950,5,0),""),""),"")</f>
        <v/>
      </c>
      <c r="Z68" s="5" t="s">
        <v>63</v>
      </c>
      <c r="AA68" s="2" t="str">
        <f aca="false">IF(Z68&lt;&gt;"",IF(Z68&lt;&gt;"LIBSETS_DROP_MECHANIC_MONSTER_NAME",VLOOKUP(Z68,'LibSets constants'!$I$4:$L$1000,3,0),""),"")</f>
        <v>Overland group bosses have a 100% chance to drop head, chest, legs, or weapon.</v>
      </c>
      <c r="AB68" s="2" t="str">
        <f aca="false">IF(Z68&lt;&gt;"",IF(Z68&lt;&gt;"LIBSETS_DROP_MECHANIC_MONSTER_NAME",VLOOKUP(Z68,'LibSets constants'!$I$4:$L$1000,4,0),""),"")</f>
        <v>Überland Gruppenbosse haben eine Chance von 100%, Kopf, Brust, Beine oder Waffen fallen zu lassen.</v>
      </c>
      <c r="AC68" s="2" t="str">
        <f aca="false">IF(G68&lt;&gt;"LIBSETS_SETTYPE_BATTLEGROUND",IF(G68&lt;&gt;"LIBSETS_SETTYPE_SPECIAL",IF(AD68&lt;&gt;"",VLOOKUP(AD68,'ESO zone constants'!$D$2:$H$4950,5,0),""),""),"")</f>
        <v/>
      </c>
      <c r="AE68" s="5" t="s">
        <v>64</v>
      </c>
      <c r="AF68" s="2" t="str">
        <f aca="false">IF(AE68&lt;&gt;"",IF(AE68&lt;&gt;"LIBSETS_DROP_MECHANIC_MONSTER_NAME",VLOOKUP(AE68,'LibSets constants'!$I$4:$L$1000,3,0),""),"")</f>
        <v>Public dungeon bosses have a chance to drop a shoulder, hand, or weapon.</v>
      </c>
      <c r="AG68" s="2" t="str">
        <f aca="false">IF(AE68&lt;&gt;"",IF(AE68&lt;&gt;"LIBSETS_DROP_MECHANIC_MONSTER_NAME",VLOOKUP(AE68,'LibSets constants'!$I$4:$L$1000,4,0),""),"")</f>
        <v>Öffentliche Dungeon-Bosse haben die Möglichkeit, eine Schulter, Handschuhe oder eine Waffe fallen zu lassen.</v>
      </c>
      <c r="AH68" s="2" t="str">
        <f aca="false">IF(G68&lt;&gt;"LIBSETS_SETTYPE_BATTLEGROUND",IF(G68&lt;&gt;"LIBSETS_SETTYPE_SPECIAL",IF(AI68&lt;&gt;"",VLOOKUP(AI68,'ESO zone constants'!$D$2:$H$4950,5,0),""),""),"")</f>
        <v/>
      </c>
      <c r="AJ68" s="5" t="s">
        <v>65</v>
      </c>
      <c r="AK68" s="2" t="str">
        <f aca="false">IF(AJ68&lt;&gt;"",IF(AJ68&lt;&gt;"LIBSETS_DROP_MECHANIC_MONSTER_NAME",VLOOKUP(AJ68,'LibSets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2" t="str">
        <f aca="false">IF(AJ68&lt;&gt;"",IF(AJ68&lt;&gt;"LIBSETS_DROP_MECHANIC_MONSTER_NAME",VLOOKUP(AJ68,'LibSets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2" t="str">
        <f aca="false">IF(G68&lt;&gt;"LIBSETS_SETTYPE_BATTLEGROUND",IF(G68&lt;&gt;"LIBSETS_SETTYPE_SPECIAL",IF(AN68&lt;&gt;"",VLOOKUP(AN68,'ESO zone constants'!$D$2:$H$4950,5,0),""),""),"")</f>
        <v/>
      </c>
      <c r="AO68" s="0"/>
      <c r="AP68" s="2" t="str">
        <f aca="false">IF(AO68&lt;&gt;"",IF(AO68&lt;&gt;"LIBSETS_DROP_MECHANIC_MONSTER_NAME",VLOOKUP(AO68,'LibSets constants'!$I$4:$L$1000,3,0),""),"")</f>
        <v/>
      </c>
      <c r="AQ68" s="2" t="str">
        <f aca="false">IF(AO68&lt;&gt;"",IF(AO68&lt;&gt;"LIBSETS_DROP_MECHANIC_MONSTER_NAME",VLOOKUP(AO68,'LibSets constants'!$I$4:$L$1000,4,0),""),"")</f>
        <v/>
      </c>
      <c r="AR68" s="2" t="str">
        <f aca="false">IF(G68&lt;&gt;"LIBSETS_SETTYPE_BATTLEGROUND",IF(G68&lt;&gt;"LIBSETS_SETTYPE_SPECIAL",IF(AS68&lt;&gt;"",VLOOKUP(AS68,'ESO zone constants'!$D$2:$H$4950,5,0),""),""),"")</f>
        <v/>
      </c>
      <c r="AT68" s="0"/>
      <c r="AU68" s="2" t="str">
        <f aca="false">IF(AT68&lt;&gt;"",IF(AT68&lt;&gt;"LIBSETS_DROP_MECHANIC_MONSTER_NAME",VLOOKUP(AT68,'LibSets constants'!$I$4:$L$1000,3,0),""),"")</f>
        <v/>
      </c>
      <c r="AV68" s="2" t="str">
        <f aca="false">IF(AT68&lt;&gt;"",IF(AT68&lt;&gt;"LIBSETS_DROP_MECHANIC_MONSTER_NAME",VLOOKUP(AT68,'LibSets constants'!$I$4:$L$1000,4,0),""),"")</f>
        <v/>
      </c>
      <c r="AW68" s="6" t="str">
        <f aca="false">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X68" s="6" t="str">
        <f aca="false">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zoneIds={381}, veteran=false</v>
      </c>
      <c r="AY68" s="6" t="str">
        <f aca="false">IF(F68&lt;&gt;"Not in the game (anymore)",IF(A68&lt;&gt;"",", setType="&amp;G68,"")&amp;IF(J68="true",", multiTrialSet=true",""),"")</f>
        <v>, setType=LIBSETS_SETTYPE_OVERLAND</v>
      </c>
      <c r="AZ68" s="6" t="str">
        <f aca="false">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A68" s="6" t="str">
        <f aca="false">IF(F68&lt;&gt;"Not in the game (anymore)",IF(C68&lt;&gt;"",CONCATENATE(" --",C68," / ",B68,"   [",IF(Q68&lt;&gt;"",Q68,""),IF(Y68&lt;&gt;"",", "&amp;Y68,""),IF(AD68&lt;&gt;"",", "&amp;AD68,""),IF(AI68&lt;&gt;"",", "&amp;AI68,""),IF(AN68&lt;&gt;"",", "&amp;AN68,""),IF(AS68&lt;&gt;"",", "&amp;AS68,""),"]")),"")</f>
        <v> --Queen's Elegance / Eleganz der Königin   [Auridon]</v>
      </c>
    </row>
    <row r="69" customFormat="false" ht="15" hidden="false" customHeight="false" outlineLevel="0" collapsed="false">
      <c r="A69" s="1" t="n">
        <v>87</v>
      </c>
      <c r="B69" s="0" t="s">
        <v>230</v>
      </c>
      <c r="C69" s="0" t="s">
        <v>231</v>
      </c>
      <c r="D69" s="2" t="n">
        <f aca="false">A69</f>
        <v>87</v>
      </c>
      <c r="G69" s="22" t="s">
        <v>122</v>
      </c>
      <c r="I69" s="0" t="s">
        <v>56</v>
      </c>
      <c r="J69" s="0" t="s">
        <v>56</v>
      </c>
      <c r="K69" s="0" t="n">
        <v>-1</v>
      </c>
      <c r="L69" s="0" t="n">
        <v>-1</v>
      </c>
      <c r="M69" s="0" t="n">
        <v>-1</v>
      </c>
      <c r="N69" s="0" t="n">
        <v>8</v>
      </c>
      <c r="O69" s="3" t="s">
        <v>232</v>
      </c>
      <c r="P69" s="2" t="n">
        <f aca="false">IF(AND(G69&lt;&gt;"LIBSETS_SETTYPE_BATTLEGROUND",G69&lt;&gt;"LIBSETS_SETTYPE_SPECIAL",G69&lt;&gt;"LIBSETS_SETTYPE_MYTHIC"), IF(Q69&lt;&gt;"",VLOOKUP(Q69,'ESO zone constants'!$D$2:$H$4950,5,0),""),"")</f>
        <v>267</v>
      </c>
      <c r="Q69" s="0" t="str">
        <f aca="false">IF(OR(K69="",K69&lt;=0,ISERROR(K69)),IF(AND(O69&lt;&gt;"",NOT(ISERROR(O69))),O69, ""),VLOOKUP(K69,'ESO wayshrine node constants'!$A$3:$D$10003,4,0))</f>
        <v>Eyevea</v>
      </c>
      <c r="R69" s="0"/>
      <c r="S69" s="4" t="str">
        <f aca="false">IF(AND(R69&lt;&gt;"",NOT(ISERROR(R69))),R69,IF(P69&lt;&gt;"",IF(NOT(ISERROR(VLOOKUP(P69,'ESO Dungeon constants'!$D$3:$H$9999,5,0))),VLOOKUP(P69,'ESO Dungeon constants'!$D$3:$I$9999,6,0),VLOOKUP(P69,'ESO zone constants'!$H$2:$K$9984,4,0)),""))</f>
        <v>DLC_BASE_GAME</v>
      </c>
      <c r="T69" s="2" t="str">
        <f aca="false">IF(S69&lt;&gt;"",VLOOKUP(S69,'LibSets constants'!$B$4:$C$1000,2,0),"")</f>
        <v>Included in base game</v>
      </c>
      <c r="U69" s="0"/>
      <c r="V69" s="2" t="str">
        <f aca="false">IF(U69&lt;&gt;"",IF(U69&lt;&gt;"LIBSETS_DROP_MECHANIC_MONSTER_NAME",VLOOKUP(U69,'LibSets constants'!$I$4:$L$1000,3,0),""),"")</f>
        <v/>
      </c>
      <c r="W69" s="2" t="str">
        <f aca="false">IF(U69&lt;&gt;"",IF(U69&lt;&gt;"LIBSETS_DROP_MECHANIC_MONSTER_NAME",VLOOKUP(U69,'LibSets constants'!$I$4:$L$1000,4,0),""),"")</f>
        <v/>
      </c>
      <c r="X69" s="2" t="n">
        <f aca="false">IF(G69&lt;&gt;"LIBSETS_SETTYPE_BATTLEGROUND",IF(G69&lt;&gt;"LIBSETS_SETTYPE_SPECIAL",IF(Y69&lt;&gt;"",VLOOKUP(Y69,'ESO zone constants'!$D$2:$H$4950,5,0),""),""),"")</f>
        <v>267</v>
      </c>
      <c r="Y69" s="0" t="s">
        <v>232</v>
      </c>
      <c r="Z69" s="0"/>
      <c r="AA69" s="2" t="str">
        <f aca="false">IF(Z69&lt;&gt;"",IF(Z69&lt;&gt;"LIBSETS_DROP_MECHANIC_MONSTER_NAME",VLOOKUP(Z69,'LibSets constants'!$I$4:$L$1000,3,0),""),"")</f>
        <v/>
      </c>
      <c r="AB69" s="2" t="str">
        <f aca="false">IF(Z69&lt;&gt;"",IF(Z69&lt;&gt;"LIBSETS_DROP_MECHANIC_MONSTER_NAME",VLOOKUP(Z69,'LibSets constants'!$I$4:$L$1000,4,0),""),"")</f>
        <v/>
      </c>
      <c r="AC69" s="2" t="n">
        <f aca="false">IF(G69&lt;&gt;"LIBSETS_SETTYPE_BATTLEGROUND",IF(G69&lt;&gt;"LIBSETS_SETTYPE_SPECIAL",IF(AD69&lt;&gt;"",VLOOKUP(AD69,'ESO zone constants'!$D$2:$H$4950,5,0),""),""),"")</f>
        <v>267</v>
      </c>
      <c r="AD69" s="0" t="s">
        <v>232</v>
      </c>
      <c r="AE69" s="0"/>
      <c r="AF69" s="2" t="str">
        <f aca="false">IF(AE69&lt;&gt;"",IF(AE69&lt;&gt;"LIBSETS_DROP_MECHANIC_MONSTER_NAME",VLOOKUP(AE69,'LibSets constants'!$I$4:$L$1000,3,0),""),"")</f>
        <v/>
      </c>
      <c r="AG69" s="2" t="str">
        <f aca="false">IF(AE69&lt;&gt;"",IF(AE69&lt;&gt;"LIBSETS_DROP_MECHANIC_MONSTER_NAME",VLOOKUP(AE69,'LibSets constants'!$I$4:$L$1000,4,0),""),"")</f>
        <v/>
      </c>
      <c r="AH69" s="2" t="str">
        <f aca="false">IF(G69&lt;&gt;"LIBSETS_SETTYPE_BATTLEGROUND",IF(G69&lt;&gt;"LIBSETS_SETTYPE_SPECIAL",IF(AI69&lt;&gt;"",VLOOKUP(AI69,'ESO zone constants'!$D$2:$H$4950,5,0),""),""),"")</f>
        <v/>
      </c>
      <c r="AJ69" s="0"/>
      <c r="AK69" s="2" t="str">
        <f aca="false">IF(AJ69&lt;&gt;"",IF(AJ69&lt;&gt;"LIBSETS_DROP_MECHANIC_MONSTER_NAME",VLOOKUP(AJ69,'LibSets constants'!$I$4:$L$1000,3,0),""),"")</f>
        <v/>
      </c>
      <c r="AL69" s="2" t="str">
        <f aca="false">IF(AJ69&lt;&gt;"",IF(AJ69&lt;&gt;"LIBSETS_DROP_MECHANIC_MONSTER_NAME",VLOOKUP(AJ69,'LibSets constants'!$I$4:$L$1000,4,0),""),"")</f>
        <v/>
      </c>
      <c r="AM69" s="2" t="str">
        <f aca="false">IF(G69&lt;&gt;"LIBSETS_SETTYPE_BATTLEGROUND",IF(G69&lt;&gt;"LIBSETS_SETTYPE_SPECIAL",IF(AN69&lt;&gt;"",VLOOKUP(AN69,'ESO zone constants'!$D$2:$H$4950,5,0),""),""),"")</f>
        <v/>
      </c>
      <c r="AO69" s="0"/>
      <c r="AP69" s="2" t="str">
        <f aca="false">IF(AO69&lt;&gt;"",IF(AO69&lt;&gt;"LIBSETS_DROP_MECHANIC_MONSTER_NAME",VLOOKUP(AO69,'LibSets constants'!$I$4:$L$1000,3,0),""),"")</f>
        <v/>
      </c>
      <c r="AQ69" s="2" t="str">
        <f aca="false">IF(AO69&lt;&gt;"",IF(AO69&lt;&gt;"LIBSETS_DROP_MECHANIC_MONSTER_NAME",VLOOKUP(AO69,'LibSets constants'!$I$4:$L$1000,4,0),""),"")</f>
        <v/>
      </c>
      <c r="AR69" s="2" t="str">
        <f aca="false">IF(G69&lt;&gt;"LIBSETS_SETTYPE_BATTLEGROUND",IF(G69&lt;&gt;"LIBSETS_SETTYPE_SPECIAL",IF(AS69&lt;&gt;"",VLOOKUP(AS69,'ESO zone constants'!$D$2:$H$4950,5,0),""),""),"")</f>
        <v/>
      </c>
      <c r="AT69" s="0"/>
      <c r="AU69" s="2" t="str">
        <f aca="false">IF(AT69&lt;&gt;"",IF(AT69&lt;&gt;"LIBSETS_DROP_MECHANIC_MONSTER_NAME",VLOOKUP(AT69,'LibSets constants'!$I$4:$L$1000,3,0),""),"")</f>
        <v/>
      </c>
      <c r="AV69" s="2" t="str">
        <f aca="false">IF(AT69&lt;&gt;"",IF(AT69&lt;&gt;"LIBSETS_DROP_MECHANIC_MONSTER_NAME",VLOOKUP(AT69,'LibSets constants'!$I$4:$L$1000,4,0),""),"")</f>
        <v/>
      </c>
      <c r="AW69" s="6" t="str">
        <f aca="false">IF(A69="???","--","")&amp;IF(F69&lt;&gt;"Not in the game (anymore)",IF(A69&lt;&gt;"",CONCATENATE("[",A69,"] = {wayshrines={")&amp;IF(K69&lt;&gt;"",CONCATENATE(K69,","),"")&amp;IF(L69&lt;&gt;"",CONCATENATE(L69,","),"")&amp;IF(M69&lt;&gt;"",CONCATENATE(M69,","),"")&amp;CONCATENATE("}")&amp;IF(VALUE(N69)&gt;0,CONCATENATE(", traitsNeeded=",N69),"")&amp;CONCATENATE(", dlcId=",IF(S69&lt;&gt;"",S69,"DLC_BASE_GAME")),""),"")</f>
        <v>[87] = {wayshrines={-1,-1,-1,}, traitsNeeded=8, dlcId=DLC_BASE_GAME</v>
      </c>
      <c r="AX69" s="6" t="str">
        <f aca="false">IF(F69&lt;&gt;"Not in the game (anymore)",IF(A69&lt;&gt;"",IF(P69&lt;&gt;"",CONCATENATE(", zoneIds={",P69),"")&amp;IF(X69&lt;&gt;"",CONCATENATE(",",X69),"")&amp;IF(AC69&lt;&gt;"",CONCATENATE(",",AC69),"")&amp;IF(AH69&lt;&gt;"",CONCATENATE(",",AH69),"")&amp;IF(AM69&lt;&gt;"",CONCATENATE(",",AM69),"")&amp;IF(AR69&lt;&gt;"",CONCATENATE(",",AR69),"")&amp;IF(P69&lt;&gt;"",CONCATENATE("}",""),"")&amp;IF(OR(I69="true",I69="false",I69&lt;&gt;""), CONCATENATE(", veteran=", I69), ""),""),"")</f>
        <v>, zoneIds={267,267,267}, veteran=false</v>
      </c>
      <c r="AY69" s="6" t="str">
        <f aca="false">IF(F69&lt;&gt;"Not in the game (anymore)",IF(A69&lt;&gt;"",", setType="&amp;G69,"")&amp;IF(J69="true",", multiTrialSet=true",""),"")</f>
        <v>, setType=LIBSETS_SETTYPE_CRAFTED</v>
      </c>
      <c r="AZ69" s="6" t="str">
        <f aca="false">IF(F69&lt;&gt;"Not in the game (anymore)",IF(U69&lt;&gt;"",", dropMechanic={"&amp;U69&amp;IF(Z69&lt;&gt;"",","&amp;Z69,"")&amp;IF(AE69&lt;&gt;"",","&amp;AE69,"")&amp;IF(AJ69&lt;&gt;"",","&amp;AJ69,"")&amp;IF(AO69&lt;&gt;"",","&amp;AO69,"")&amp;IF(AT69&lt;&gt;"",","&amp;AT69,"")&amp;"}"&amp;IF(U69="LIBSETS_DROP_MECHANIC_MONSTER_NAME",", dropMechanicNames={" &amp; IF(V69&lt;&gt;"","['en']='"&amp;V69&amp;"'","") &amp; IF(W69&lt;&gt;"",", ['de']='" &amp; W69&amp;"'","") &amp; "}",""),"")&amp;"},","")</f>
        <v>},</v>
      </c>
      <c r="BA69" s="6" t="str">
        <f aca="false">IF(F69&lt;&gt;"Not in the game (anymore)",IF(C69&lt;&gt;"",CONCATENATE(" --",C69," / ",B69,"   [",IF(Q69&lt;&gt;"",Q69,""),IF(Y69&lt;&gt;"",", "&amp;Y69,""),IF(AD69&lt;&gt;"",", "&amp;AD69,""),IF(AI69&lt;&gt;"",", "&amp;AI69,""),IF(AN69&lt;&gt;"",", "&amp;AN69,""),IF(AS69&lt;&gt;"",", "&amp;AS69,""),"]")),"")</f>
        <v> --Eyes of Mara / Augen von Mara   [Eyevea, Eyevea, Eyevea]</v>
      </c>
    </row>
    <row r="70" customFormat="false" ht="15" hidden="false" customHeight="false" outlineLevel="0" collapsed="false">
      <c r="A70" s="21" t="n">
        <v>88</v>
      </c>
      <c r="B70" s="0" t="s">
        <v>233</v>
      </c>
      <c r="C70" s="0" t="s">
        <v>234</v>
      </c>
      <c r="D70" s="2" t="n">
        <f aca="false">A70</f>
        <v>88</v>
      </c>
      <c r="G70" s="22" t="s">
        <v>74</v>
      </c>
      <c r="I70" s="0" t="s">
        <v>56</v>
      </c>
      <c r="J70" s="0" t="s">
        <v>56</v>
      </c>
      <c r="K70" s="0" t="n">
        <v>-1</v>
      </c>
      <c r="L70" s="0" t="n">
        <v>-1</v>
      </c>
      <c r="M70" s="0" t="n">
        <v>-1</v>
      </c>
      <c r="N70" s="0" t="n">
        <v>0</v>
      </c>
      <c r="O70" s="3" t="s">
        <v>75</v>
      </c>
      <c r="P70" s="2" t="n">
        <f aca="false">IF(AND(G70&lt;&gt;"LIBSETS_SETTYPE_BATTLEGROUND",G70&lt;&gt;"LIBSETS_SETTYPE_SPECIAL",G70&lt;&gt;"LIBSETS_SETTYPE_MYTHIC"), IF(Q70&lt;&gt;"",VLOOKUP(Q70,'ESO zone constants'!$D$2:$H$4950,5,0),""),"")</f>
        <v>635</v>
      </c>
      <c r="Q70" s="0" t="str">
        <f aca="false">IF(OR(K70="",K70&lt;=0,ISERROR(K70)),IF(AND(O70&lt;&gt;"",NOT(ISERROR(O70))),O70, ""),VLOOKUP(K70,'ESO wayshrine node constants'!$A$3:$D$10003,4,0))</f>
        <v>Dragonstar Arena</v>
      </c>
      <c r="R70" s="0"/>
      <c r="S70" s="4" t="str">
        <f aca="false">IF(AND(R70&lt;&gt;"",NOT(ISERROR(R70))),R70,IF(P70&lt;&gt;"",IF(NOT(ISERROR(VLOOKUP(P70,'ESO Dungeon constants'!$D$3:$H$9999,5,0))),VLOOKUP(P70,'ESO Dungeon constants'!$D$3:$I$9999,6,0),VLOOKUP(P70,'ESO zone constants'!$H$2:$K$9984,4,0)),""))</f>
        <v>DLC_BASE_GAME</v>
      </c>
      <c r="T70" s="2" t="str">
        <f aca="false">IF(S70&lt;&gt;"",VLOOKUP(S70,'LibSets constants'!$B$4:$C$1000,2,0),"")</f>
        <v>Included in base game</v>
      </c>
      <c r="U70" s="5" t="s">
        <v>76</v>
      </c>
      <c r="V70" s="2" t="str">
        <f aca="false">IF(U70&lt;&gt;"",IF(U70&lt;&gt;"LIBSETS_DROP_MECHANIC_MONSTER_NAME",VLOOKUP(U70,'LibSets constants'!$I$4:$L$1000,3,0),""),"")</f>
        <v>Arena stage chest</v>
      </c>
      <c r="W70" s="2" t="str">
        <f aca="false">IF(U70&lt;&gt;"",IF(U70&lt;&gt;"LIBSETS_DROP_MECHANIC_MONSTER_NAME",VLOOKUP(U70,'LibSets constants'!$I$4:$L$1000,4,0),""),"")</f>
        <v>Arena-Phasen Schatztruhe</v>
      </c>
      <c r="X70" s="2" t="str">
        <f aca="false">IF(G70&lt;&gt;"LIBSETS_SETTYPE_BATTLEGROUND",IF(G70&lt;&gt;"LIBSETS_SETTYPE_SPECIAL",IF(Y70&lt;&gt;"",VLOOKUP(Y70,'ESO zone constants'!$D$2:$H$4950,5,0),""),""),"")</f>
        <v/>
      </c>
      <c r="Z70" s="0"/>
      <c r="AA70" s="2" t="str">
        <f aca="false">IF(Z70&lt;&gt;"",IF(Z70&lt;&gt;"LIBSETS_DROP_MECHANIC_MONSTER_NAME",VLOOKUP(Z70,'LibSets constants'!$I$4:$L$1000,3,0),""),"")</f>
        <v/>
      </c>
      <c r="AB70" s="2" t="str">
        <f aca="false">IF(Z70&lt;&gt;"",IF(Z70&lt;&gt;"LIBSETS_DROP_MECHANIC_MONSTER_NAME",VLOOKUP(Z70,'LibSets constants'!$I$4:$L$1000,4,0),""),"")</f>
        <v/>
      </c>
      <c r="AC70" s="2" t="str">
        <f aca="false">IF(G70&lt;&gt;"LIBSETS_SETTYPE_BATTLEGROUND",IF(G70&lt;&gt;"LIBSETS_SETTYPE_SPECIAL",IF(AD70&lt;&gt;"",VLOOKUP(AD70,'ESO zone constants'!$D$2:$H$4950,5,0),""),""),"")</f>
        <v/>
      </c>
      <c r="AE70" s="0"/>
      <c r="AF70" s="2" t="str">
        <f aca="false">IF(AE70&lt;&gt;"",IF(AE70&lt;&gt;"LIBSETS_DROP_MECHANIC_MONSTER_NAME",VLOOKUP(AE70,'LibSets constants'!$I$4:$L$1000,3,0),""),"")</f>
        <v/>
      </c>
      <c r="AG70" s="2" t="str">
        <f aca="false">IF(AE70&lt;&gt;"",IF(AE70&lt;&gt;"LIBSETS_DROP_MECHANIC_MONSTER_NAME",VLOOKUP(AE70,'LibSets constants'!$I$4:$L$1000,4,0),""),"")</f>
        <v/>
      </c>
      <c r="AH70" s="2" t="str">
        <f aca="false">IF(G70&lt;&gt;"LIBSETS_SETTYPE_BATTLEGROUND",IF(G70&lt;&gt;"LIBSETS_SETTYPE_SPECIAL",IF(AI70&lt;&gt;"",VLOOKUP(AI70,'ESO zone constants'!$D$2:$H$4950,5,0),""),""),"")</f>
        <v/>
      </c>
      <c r="AJ70" s="0"/>
      <c r="AK70" s="2" t="str">
        <f aca="false">IF(AJ70&lt;&gt;"",IF(AJ70&lt;&gt;"LIBSETS_DROP_MECHANIC_MONSTER_NAME",VLOOKUP(AJ70,'LibSets constants'!$I$4:$L$1000,3,0),""),"")</f>
        <v/>
      </c>
      <c r="AL70" s="2" t="str">
        <f aca="false">IF(AJ70&lt;&gt;"",IF(AJ70&lt;&gt;"LIBSETS_DROP_MECHANIC_MONSTER_NAME",VLOOKUP(AJ70,'LibSets constants'!$I$4:$L$1000,4,0),""),"")</f>
        <v/>
      </c>
      <c r="AM70" s="2" t="str">
        <f aca="false">IF(G70&lt;&gt;"LIBSETS_SETTYPE_BATTLEGROUND",IF(G70&lt;&gt;"LIBSETS_SETTYPE_SPECIAL",IF(AN70&lt;&gt;"",VLOOKUP(AN70,'ESO zone constants'!$D$2:$H$4950,5,0),""),""),"")</f>
        <v/>
      </c>
      <c r="AO70" s="0"/>
      <c r="AP70" s="2" t="str">
        <f aca="false">IF(AO70&lt;&gt;"",IF(AO70&lt;&gt;"LIBSETS_DROP_MECHANIC_MONSTER_NAME",VLOOKUP(AO70,'LibSets constants'!$I$4:$L$1000,3,0),""),"")</f>
        <v/>
      </c>
      <c r="AQ70" s="2" t="str">
        <f aca="false">IF(AO70&lt;&gt;"",IF(AO70&lt;&gt;"LIBSETS_DROP_MECHANIC_MONSTER_NAME",VLOOKUP(AO70,'LibSets constants'!$I$4:$L$1000,4,0),""),"")</f>
        <v/>
      </c>
      <c r="AR70" s="2" t="str">
        <f aca="false">IF(G70&lt;&gt;"LIBSETS_SETTYPE_BATTLEGROUND",IF(G70&lt;&gt;"LIBSETS_SETTYPE_SPECIAL",IF(AS70&lt;&gt;"",VLOOKUP(AS70,'ESO zone constants'!$D$2:$H$4950,5,0),""),""),"")</f>
        <v/>
      </c>
      <c r="AT70" s="0"/>
      <c r="AU70" s="2" t="str">
        <f aca="false">IF(AT70&lt;&gt;"",IF(AT70&lt;&gt;"LIBSETS_DROP_MECHANIC_MONSTER_NAME",VLOOKUP(AT70,'LibSets constants'!$I$4:$L$1000,3,0),""),"")</f>
        <v/>
      </c>
      <c r="AV70" s="2" t="str">
        <f aca="false">IF(AT70&lt;&gt;"",IF(AT70&lt;&gt;"LIBSETS_DROP_MECHANIC_MONSTER_NAME",VLOOKUP(AT70,'LibSets constants'!$I$4:$L$1000,4,0),""),"")</f>
        <v/>
      </c>
      <c r="AW70" s="6" t="str">
        <f aca="false">IF(A70="???","--","")&amp;IF(F70&lt;&gt;"Not in the game (anymore)",IF(A70&lt;&gt;"",CONCATENATE("[",A70,"] = {wayshrines={")&amp;IF(K70&lt;&gt;"",CONCATENATE(K70,","),"")&amp;IF(L70&lt;&gt;"",CONCATENATE(L70,","),"")&amp;IF(M70&lt;&gt;"",CONCATENATE(M70,","),"")&amp;CONCATENATE("}")&amp;IF(VALUE(N70)&gt;0,CONCATENATE(", traitsNeeded=",N70),"")&amp;CONCATENATE(", dlcId=",IF(S70&lt;&gt;"",S70,"DLC_BASE_GAME")),""),"")</f>
        <v>[88] = {wayshrines={-1,-1,-1,}, dlcId=DLC_BASE_GAME</v>
      </c>
      <c r="AX70" s="6" t="str">
        <f aca="false">IF(F70&lt;&gt;"Not in the game (anymore)",IF(A70&lt;&gt;"",IF(P70&lt;&gt;"",CONCATENATE(", zoneIds={",P70),"")&amp;IF(X70&lt;&gt;"",CONCATENATE(",",X70),"")&amp;IF(AC70&lt;&gt;"",CONCATENATE(",",AC70),"")&amp;IF(AH70&lt;&gt;"",CONCATENATE(",",AH70),"")&amp;IF(AM70&lt;&gt;"",CONCATENATE(",",AM70),"")&amp;IF(AR70&lt;&gt;"",CONCATENATE(",",AR70),"")&amp;IF(P70&lt;&gt;"",CONCATENATE("}",""),"")&amp;IF(OR(I70="true",I70="false",I70&lt;&gt;""), CONCATENATE(", veteran=", I70), ""),""),"")</f>
        <v>, zoneIds={635}, veteran=false</v>
      </c>
      <c r="AY70" s="6" t="str">
        <f aca="false">IF(F70&lt;&gt;"Not in the game (anymore)",IF(A70&lt;&gt;"",", setType="&amp;G70,"")&amp;IF(J70="true",", multiTrialSet=true",""),"")</f>
        <v>, setType=LIBSETS_SETTYPE_ARENA</v>
      </c>
      <c r="AZ70" s="6" t="str">
        <f aca="false">IF(F70&lt;&gt;"Not in the game (anymore)",IF(U70&lt;&gt;"",", dropMechanic={"&amp;U70&amp;IF(Z70&lt;&gt;"",","&amp;Z70,"")&amp;IF(AE70&lt;&gt;"",","&amp;AE70,"")&amp;IF(AJ70&lt;&gt;"",","&amp;AJ70,"")&amp;IF(AO70&lt;&gt;"",","&amp;AO70,"")&amp;IF(AT70&lt;&gt;"",","&amp;AT70,"")&amp;"}"&amp;IF(U70="LIBSETS_DROP_MECHANIC_MONSTER_NAME",", dropMechanicNames={" &amp; IF(V70&lt;&gt;"","['en']='"&amp;V70&amp;"'","") &amp; IF(W70&lt;&gt;"",", ['de']='" &amp; W70&amp;"'","") &amp; "}",""),"")&amp;"},","")</f>
        <v>, dropMechanic={LIBSETS_DROP_MECHANIC_ARENA_STAGE_CHEST}},</v>
      </c>
      <c r="BA70" s="6" t="str">
        <f aca="false">IF(F70&lt;&gt;"Not in the game (anymore)",IF(C70&lt;&gt;"",CONCATENATE(" --",C70," / ",B70,"   [",IF(Q70&lt;&gt;"",Q70,""),IF(Y70&lt;&gt;"",", "&amp;Y70,""),IF(AD70&lt;&gt;"",", "&amp;AD70,""),IF(AI70&lt;&gt;"",", "&amp;AI70,""),IF(AN70&lt;&gt;"",", "&amp;AN70,""),IF(AS70&lt;&gt;"",", "&amp;AS70,""),"]")),"")</f>
        <v> --Robes of Destruction Mastery / Roben der Zerstörungsbeherrschung   [Dragonstar Arena]</v>
      </c>
    </row>
    <row r="71" customFormat="false" ht="15" hidden="false" customHeight="false" outlineLevel="0" collapsed="false">
      <c r="A71" s="21" t="n">
        <v>89</v>
      </c>
      <c r="B71" s="0" t="s">
        <v>235</v>
      </c>
      <c r="C71" s="0" t="s">
        <v>236</v>
      </c>
      <c r="D71" s="2" t="n">
        <f aca="false">A71</f>
        <v>89</v>
      </c>
      <c r="G71" s="22" t="s">
        <v>81</v>
      </c>
      <c r="I71" s="0" t="s">
        <v>56</v>
      </c>
      <c r="J71" s="0" t="s">
        <v>56</v>
      </c>
      <c r="K71" s="0" t="n">
        <v>-1</v>
      </c>
      <c r="L71" s="0" t="n">
        <v>-1</v>
      </c>
      <c r="M71" s="0" t="n">
        <v>-1</v>
      </c>
      <c r="N71" s="0" t="n">
        <v>0</v>
      </c>
      <c r="O71" s="3" t="s">
        <v>82</v>
      </c>
      <c r="P71" s="2" t="n">
        <f aca="false">IF(AND(G71&lt;&gt;"LIBSETS_SETTYPE_BATTLEGROUND",G71&lt;&gt;"LIBSETS_SETTYPE_SPECIAL",G71&lt;&gt;"LIBSETS_SETTYPE_MYTHIC"), IF(Q71&lt;&gt;"",VLOOKUP(Q71,'ESO zone constants'!$D$2:$H$4950,5,0),""),"")</f>
        <v>181</v>
      </c>
      <c r="Q71" s="0" t="str">
        <f aca="false">IF(OR(K71="",K71&lt;=0,ISERROR(K71)),IF(AND(O71&lt;&gt;"",NOT(ISERROR(O71))),O71, ""),VLOOKUP(K71,'ESO wayshrine node constants'!$A$3:$D$10003,4,0))</f>
        <v>Cyrodiil</v>
      </c>
      <c r="R71" s="0"/>
      <c r="S71" s="4" t="str">
        <f aca="false">IF(AND(R71&lt;&gt;"",NOT(ISERROR(R71))),R71,IF(P71&lt;&gt;"",IF(NOT(ISERROR(VLOOKUP(P71,'ESO Dungeon constants'!$D$3:$H$9999,5,0))),VLOOKUP(P71,'ESO Dungeon constants'!$D$3:$I$9999,6,0),VLOOKUP(P71,'ESO zone constants'!$H$2:$K$9984,4,0)),""))</f>
        <v>DLC_BASE_GAME</v>
      </c>
      <c r="T71" s="2" t="str">
        <f aca="false">IF(S71&lt;&gt;"",VLOOKUP(S71,'LibSets constants'!$B$4:$C$1000,2,0),"")</f>
        <v>Included in base game</v>
      </c>
      <c r="U71" s="5" t="s">
        <v>83</v>
      </c>
      <c r="V71" s="2" t="str">
        <f aca="false">IF(U71&lt;&gt;"",IF(U71&lt;&gt;"LIBSETS_DROP_MECHANIC_MONSTER_NAME",VLOOKUP(U71,'LibSets constants'!$I$4:$L$1000,3,0),""),"")</f>
        <v>Rewards for the worthy (Cyrodiil/Battleground mail)</v>
      </c>
      <c r="W71" s="2" t="str">
        <f aca="false">IF(U71&lt;&gt;"",IF(U71&lt;&gt;"LIBSETS_DROP_MECHANIC_MONSTER_NAME",VLOOKUP(U71,'LibSets constants'!$I$4:$L$1000,4,0),""),"")</f>
        <v>Gerechter Lohn (Cyrodiil/Schlachtfeld Mail)</v>
      </c>
      <c r="X71" s="2" t="n">
        <f aca="false">IF(G71&lt;&gt;"LIBSETS_SETTYPE_BATTLEGROUND",IF(G71&lt;&gt;"LIBSETS_SETTYPE_SPECIAL",IF(Y71&lt;&gt;"",VLOOKUP(Y71,'ESO zone constants'!$D$2:$H$4950,5,0),""),""),"")</f>
        <v>181</v>
      </c>
      <c r="Y71" s="0" t="s">
        <v>82</v>
      </c>
      <c r="Z71" s="5" t="s">
        <v>148</v>
      </c>
      <c r="AA71" s="2" t="str">
        <f aca="false">IF(Z71&lt;&gt;"",IF(Z71&lt;&gt;"LIBSETS_DROP_MECHANIC_MONSTER_NAME",VLOOKUP(Z71,'LibSets constants'!$I$4:$L$1000,3,0),""),"")</f>
        <v>City Bruma (quartermaster)</v>
      </c>
      <c r="AB71" s="2" t="str">
        <f aca="false">IF(Z71&lt;&gt;"",IF(Z71&lt;&gt;"LIBSETS_DROP_MECHANIC_MONSTER_NAME",VLOOKUP(Z71,'LibSets constants'!$I$4:$L$1000,4,0),""),"")</f>
        <v>Stadt Bruma (Quartiermeister)</v>
      </c>
      <c r="AC71" s="2" t="str">
        <f aca="false">IF(G71&lt;&gt;"LIBSETS_SETTYPE_BATTLEGROUND",IF(G71&lt;&gt;"LIBSETS_SETTYPE_SPECIAL",IF(AD71&lt;&gt;"",VLOOKUP(AD71,'ESO zone constants'!$D$2:$H$4950,5,0),""),""),"")</f>
        <v/>
      </c>
      <c r="AE71" s="0"/>
      <c r="AF71" s="2" t="str">
        <f aca="false">IF(AE71&lt;&gt;"",IF(AE71&lt;&gt;"LIBSETS_DROP_MECHANIC_MONSTER_NAME",VLOOKUP(AE71,'LibSets constants'!$I$4:$L$1000,3,0),""),"")</f>
        <v/>
      </c>
      <c r="AG71" s="2" t="str">
        <f aca="false">IF(AE71&lt;&gt;"",IF(AE71&lt;&gt;"LIBSETS_DROP_MECHANIC_MONSTER_NAME",VLOOKUP(AE71,'LibSets constants'!$I$4:$L$1000,4,0),""),"")</f>
        <v/>
      </c>
      <c r="AH71" s="2" t="str">
        <f aca="false">IF(G71&lt;&gt;"LIBSETS_SETTYPE_BATTLEGROUND",IF(G71&lt;&gt;"LIBSETS_SETTYPE_SPECIAL",IF(AI71&lt;&gt;"",VLOOKUP(AI71,'ESO zone constants'!$D$2:$H$4950,5,0),""),""),"")</f>
        <v/>
      </c>
      <c r="AJ71" s="0"/>
      <c r="AK71" s="2" t="str">
        <f aca="false">IF(AJ71&lt;&gt;"",IF(AJ71&lt;&gt;"LIBSETS_DROP_MECHANIC_MONSTER_NAME",VLOOKUP(AJ71,'LibSets constants'!$I$4:$L$1000,3,0),""),"")</f>
        <v/>
      </c>
      <c r="AL71" s="2" t="str">
        <f aca="false">IF(AJ71&lt;&gt;"",IF(AJ71&lt;&gt;"LIBSETS_DROP_MECHANIC_MONSTER_NAME",VLOOKUP(AJ71,'LibSets constants'!$I$4:$L$1000,4,0),""),"")</f>
        <v/>
      </c>
      <c r="AM71" s="2" t="str">
        <f aca="false">IF(G71&lt;&gt;"LIBSETS_SETTYPE_BATTLEGROUND",IF(G71&lt;&gt;"LIBSETS_SETTYPE_SPECIAL",IF(AN71&lt;&gt;"",VLOOKUP(AN71,'ESO zone constants'!$D$2:$H$4950,5,0),""),""),"")</f>
        <v/>
      </c>
      <c r="AO71" s="0"/>
      <c r="AP71" s="2" t="str">
        <f aca="false">IF(AO71&lt;&gt;"",IF(AO71&lt;&gt;"LIBSETS_DROP_MECHANIC_MONSTER_NAME",VLOOKUP(AO71,'LibSets constants'!$I$4:$L$1000,3,0),""),"")</f>
        <v/>
      </c>
      <c r="AQ71" s="2" t="str">
        <f aca="false">IF(AO71&lt;&gt;"",IF(AO71&lt;&gt;"LIBSETS_DROP_MECHANIC_MONSTER_NAME",VLOOKUP(AO71,'LibSets constants'!$I$4:$L$1000,4,0),""),"")</f>
        <v/>
      </c>
      <c r="AR71" s="2" t="str">
        <f aca="false">IF(G71&lt;&gt;"LIBSETS_SETTYPE_BATTLEGROUND",IF(G71&lt;&gt;"LIBSETS_SETTYPE_SPECIAL",IF(AS71&lt;&gt;"",VLOOKUP(AS71,'ESO zone constants'!$D$2:$H$4950,5,0),""),""),"")</f>
        <v/>
      </c>
      <c r="AT71" s="0"/>
      <c r="AU71" s="2" t="str">
        <f aca="false">IF(AT71&lt;&gt;"",IF(AT71&lt;&gt;"LIBSETS_DROP_MECHANIC_MONSTER_NAME",VLOOKUP(AT71,'LibSets constants'!$I$4:$L$1000,3,0),""),"")</f>
        <v/>
      </c>
      <c r="AV71" s="2" t="str">
        <f aca="false">IF(AT71&lt;&gt;"",IF(AT71&lt;&gt;"LIBSETS_DROP_MECHANIC_MONSTER_NAME",VLOOKUP(AT71,'LibSets constants'!$I$4:$L$1000,4,0),""),"")</f>
        <v/>
      </c>
      <c r="AW71" s="6" t="str">
        <f aca="false">IF(A71="???","--","")&amp;IF(F71&lt;&gt;"Not in the game (anymore)",IF(A71&lt;&gt;"",CONCATENATE("[",A71,"] = {wayshrines={")&amp;IF(K71&lt;&gt;"",CONCATENATE(K71,","),"")&amp;IF(L71&lt;&gt;"",CONCATENATE(L71,","),"")&amp;IF(M71&lt;&gt;"",CONCATENATE(M71,","),"")&amp;CONCATENATE("}")&amp;IF(VALUE(N71)&gt;0,CONCATENATE(", traitsNeeded=",N71),"")&amp;CONCATENATE(", dlcId=",IF(S71&lt;&gt;"",S71,"DLC_BASE_GAME")),""),"")</f>
        <v>[89] = {wayshrines={-1,-1,-1,}, dlcId=DLC_BASE_GAME</v>
      </c>
      <c r="AX71" s="6" t="str">
        <f aca="false">IF(F71&lt;&gt;"Not in the game (anymore)",IF(A71&lt;&gt;"",IF(P71&lt;&gt;"",CONCATENATE(", zoneIds={",P71),"")&amp;IF(X71&lt;&gt;"",CONCATENATE(",",X71),"")&amp;IF(AC71&lt;&gt;"",CONCATENATE(",",AC71),"")&amp;IF(AH71&lt;&gt;"",CONCATENATE(",",AH71),"")&amp;IF(AM71&lt;&gt;"",CONCATENATE(",",AM71),"")&amp;IF(AR71&lt;&gt;"",CONCATENATE(",",AR71),"")&amp;IF(P71&lt;&gt;"",CONCATENATE("}",""),"")&amp;IF(OR(I71="true",I71="false",I71&lt;&gt;""), CONCATENATE(", veteran=", I71), ""),""),"")</f>
        <v>, zoneIds={181,181}, veteran=false</v>
      </c>
      <c r="AY71" s="6" t="str">
        <f aca="false">IF(F71&lt;&gt;"Not in the game (anymore)",IF(A71&lt;&gt;"",", setType="&amp;G71,"")&amp;IF(J71="true",", multiTrialSet=true",""),"")</f>
        <v>, setType=LIBSETS_SETTYPE_CYRODIIL</v>
      </c>
      <c r="AZ71" s="6" t="str">
        <f aca="false">IF(F71&lt;&gt;"Not in the game (anymore)",IF(U71&lt;&gt;"",", dropMechanic={"&amp;U71&amp;IF(Z71&lt;&gt;"",","&amp;Z71,"")&amp;IF(AE71&lt;&gt;"",","&amp;AE71,"")&amp;IF(AJ71&lt;&gt;"",","&amp;AJ71,"")&amp;IF(AO71&lt;&gt;"",","&amp;AO71,"")&amp;IF(AT71&lt;&gt;"",","&amp;AT71,"")&amp;"}"&amp;IF(U71="LIBSETS_DROP_MECHANIC_MONSTER_NAME",", dropMechanicNames={" &amp; IF(V71&lt;&gt;"","['en']='"&amp;V71&amp;"'","") &amp; IF(W71&lt;&gt;"",", ['de']='" &amp; W71&amp;"'","") &amp; "}",""),"")&amp;"},","")</f>
        <v>, dropMechanic={LIBSETS_DROP_MECHANIC_MAIL_PVP_REWARDS_FOR_THE_WORTHY,LIBSETS_DROP_MECHANIC_CITY_CYRODIIL_BRUMA}},</v>
      </c>
      <c r="BA71" s="6" t="str">
        <f aca="false">IF(F71&lt;&gt;"Not in the game (anymore)",IF(C71&lt;&gt;"",CONCATENATE(" --",C71," / ",B71,"   [",IF(Q71&lt;&gt;"",Q71,""),IF(Y71&lt;&gt;"",", "&amp;Y71,""),IF(AD71&lt;&gt;"",", "&amp;AD71,""),IF(AI71&lt;&gt;"",", "&amp;AI71,""),IF(AN71&lt;&gt;"",", "&amp;AN71,""),IF(AS71&lt;&gt;"",", "&amp;AS71,""),"]")),"")</f>
        <v> --Sentry / Wachposten   [Cyrodiil, Cyrodiil]</v>
      </c>
    </row>
    <row r="72" customFormat="false" ht="15" hidden="false" customHeight="false" outlineLevel="0" collapsed="false">
      <c r="A72" s="21" t="n">
        <v>90</v>
      </c>
      <c r="B72" s="0" t="s">
        <v>237</v>
      </c>
      <c r="C72" s="0" t="s">
        <v>238</v>
      </c>
      <c r="D72" s="2" t="n">
        <f aca="false">A72</f>
        <v>90</v>
      </c>
      <c r="G72" s="22" t="s">
        <v>60</v>
      </c>
      <c r="I72" s="0" t="s">
        <v>56</v>
      </c>
      <c r="J72" s="0" t="s">
        <v>56</v>
      </c>
      <c r="K72" s="0" t="n">
        <v>-1</v>
      </c>
      <c r="L72" s="0" t="n">
        <v>-1</v>
      </c>
      <c r="M72" s="0" t="n">
        <v>-1</v>
      </c>
      <c r="N72" s="0" t="n">
        <v>0</v>
      </c>
      <c r="O72" s="3" t="s">
        <v>239</v>
      </c>
      <c r="P72" s="2" t="n">
        <f aca="false">IF(AND(G72&lt;&gt;"LIBSETS_SETTYPE_BATTLEGROUND",G72&lt;&gt;"LIBSETS_SETTYPE_SPECIAL",G72&lt;&gt;"LIBSETS_SETTYPE_MYTHIC"), IF(Q72&lt;&gt;"",VLOOKUP(Q72,'ESO zone constants'!$D$2:$H$4950,5,0),""),"")</f>
        <v>382</v>
      </c>
      <c r="Q72" s="0" t="str">
        <f aca="false">IF(OR(K72="",K72&lt;=0,ISERROR(K72)),IF(AND(O72&lt;&gt;"",NOT(ISERROR(O72))),O72, ""),VLOOKUP(K72,'ESO wayshrine node constants'!$A$3:$D$10003,4,0))</f>
        <v>Reaper's March</v>
      </c>
      <c r="R72" s="0"/>
      <c r="S72" s="4" t="str">
        <f aca="false">IF(AND(R72&lt;&gt;"",NOT(ISERROR(R72))),R72,IF(P72&lt;&gt;"",IF(NOT(ISERROR(VLOOKUP(P72,'ESO Dungeon constants'!$D$3:$H$9999,5,0))),VLOOKUP(P72,'ESO Dungeon constants'!$D$3:$I$9999,6,0),VLOOKUP(P72,'ESO zone constants'!$H$2:$K$9984,4,0)),""))</f>
        <v>DLC_BASE_GAME</v>
      </c>
      <c r="T72" s="2" t="str">
        <f aca="false">IF(S72&lt;&gt;"",VLOOKUP(S72,'LibSets constants'!$B$4:$C$1000,2,0),"")</f>
        <v>Included in base game</v>
      </c>
      <c r="U72" s="5" t="s">
        <v>62</v>
      </c>
      <c r="V72" s="2" t="str">
        <f aca="false">IF(U72&lt;&gt;"",IF(U72&lt;&gt;"LIBSETS_DROP_MECHANIC_MONSTER_NAME",VLOOKUP(U72,'LibSets constants'!$I$4:$L$1000,3,0),""),"")</f>
        <v>Delve bosses have a chance to drop a waist or feet.</v>
      </c>
      <c r="W72" s="2" t="str">
        <f aca="false">IF(U72&lt;&gt;"",IF(U72&lt;&gt;"LIBSETS_DROP_MECHANIC_MONSTER_NAME",VLOOKUP(U72,'LibSets constants'!$I$4:$L$1000,4,0),""),"")</f>
        <v>Bosse in Gewölben haben die Chance, eine Taille oder Füße fallen zu lassen.</v>
      </c>
      <c r="X72" s="2" t="str">
        <f aca="false">IF(G72&lt;&gt;"LIBSETS_SETTYPE_BATTLEGROUND",IF(G72&lt;&gt;"LIBSETS_SETTYPE_SPECIAL",IF(Y72&lt;&gt;"",VLOOKUP(Y72,'ESO zone constants'!$D$2:$H$4950,5,0),""),""),"")</f>
        <v/>
      </c>
      <c r="Z72" s="5" t="s">
        <v>63</v>
      </c>
      <c r="AA72" s="2" t="str">
        <f aca="false">IF(Z72&lt;&gt;"",IF(Z72&lt;&gt;"LIBSETS_DROP_MECHANIC_MONSTER_NAME",VLOOKUP(Z72,'LibSets constants'!$I$4:$L$1000,3,0),""),"")</f>
        <v>Overland group bosses have a 100% chance to drop head, chest, legs, or weapon.</v>
      </c>
      <c r="AB72" s="2" t="str">
        <f aca="false">IF(Z72&lt;&gt;"",IF(Z72&lt;&gt;"LIBSETS_DROP_MECHANIC_MONSTER_NAME",VLOOKUP(Z72,'LibSets constants'!$I$4:$L$1000,4,0),""),"")</f>
        <v>Überland Gruppenbosse haben eine Chance von 100%, Kopf, Brust, Beine oder Waffen fallen zu lassen.</v>
      </c>
      <c r="AC72" s="2" t="str">
        <f aca="false">IF(G72&lt;&gt;"LIBSETS_SETTYPE_BATTLEGROUND",IF(G72&lt;&gt;"LIBSETS_SETTYPE_SPECIAL",IF(AD72&lt;&gt;"",VLOOKUP(AD72,'ESO zone constants'!$D$2:$H$4950,5,0),""),""),"")</f>
        <v/>
      </c>
      <c r="AE72" s="5" t="s">
        <v>64</v>
      </c>
      <c r="AF72" s="2" t="str">
        <f aca="false">IF(AE72&lt;&gt;"",IF(AE72&lt;&gt;"LIBSETS_DROP_MECHANIC_MONSTER_NAME",VLOOKUP(AE72,'LibSets constants'!$I$4:$L$1000,3,0),""),"")</f>
        <v>Public dungeon bosses have a chance to drop a shoulder, hand, or weapon.</v>
      </c>
      <c r="AG72" s="2" t="str">
        <f aca="false">IF(AE72&lt;&gt;"",IF(AE72&lt;&gt;"LIBSETS_DROP_MECHANIC_MONSTER_NAME",VLOOKUP(AE72,'LibSets constants'!$I$4:$L$1000,4,0),""),"")</f>
        <v>Öffentliche Dungeon-Bosse haben die Möglichkeit, eine Schulter, Handschuhe oder eine Waffe fallen zu lassen.</v>
      </c>
      <c r="AH72" s="2" t="str">
        <f aca="false">IF(G72&lt;&gt;"LIBSETS_SETTYPE_BATTLEGROUND",IF(G72&lt;&gt;"LIBSETS_SETTYPE_SPECIAL",IF(AI72&lt;&gt;"",VLOOKUP(AI72,'ESO zone constants'!$D$2:$H$4950,5,0),""),""),"")</f>
        <v/>
      </c>
      <c r="AJ72" s="5" t="s">
        <v>65</v>
      </c>
      <c r="AK72" s="2" t="str">
        <f aca="false">IF(AJ72&lt;&gt;"",IF(AJ72&lt;&gt;"LIBSETS_DROP_MECHANIC_MONSTER_NAME",VLOOKUP(AJ72,'LibSets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2" t="str">
        <f aca="false">IF(AJ72&lt;&gt;"",IF(AJ72&lt;&gt;"LIBSETS_DROP_MECHANIC_MONSTER_NAME",VLOOKUP(AJ72,'LibSets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2" t="str">
        <f aca="false">IF(G72&lt;&gt;"LIBSETS_SETTYPE_BATTLEGROUND",IF(G72&lt;&gt;"LIBSETS_SETTYPE_SPECIAL",IF(AN72&lt;&gt;"",VLOOKUP(AN72,'ESO zone constants'!$D$2:$H$4950,5,0),""),""),"")</f>
        <v/>
      </c>
      <c r="AO72" s="0"/>
      <c r="AP72" s="2" t="str">
        <f aca="false">IF(AO72&lt;&gt;"",IF(AO72&lt;&gt;"LIBSETS_DROP_MECHANIC_MONSTER_NAME",VLOOKUP(AO72,'LibSets constants'!$I$4:$L$1000,3,0),""),"")</f>
        <v/>
      </c>
      <c r="AQ72" s="2" t="str">
        <f aca="false">IF(AO72&lt;&gt;"",IF(AO72&lt;&gt;"LIBSETS_DROP_MECHANIC_MONSTER_NAME",VLOOKUP(AO72,'LibSets constants'!$I$4:$L$1000,4,0),""),"")</f>
        <v/>
      </c>
      <c r="AR72" s="2" t="str">
        <f aca="false">IF(G72&lt;&gt;"LIBSETS_SETTYPE_BATTLEGROUND",IF(G72&lt;&gt;"LIBSETS_SETTYPE_SPECIAL",IF(AS72&lt;&gt;"",VLOOKUP(AS72,'ESO zone constants'!$D$2:$H$4950,5,0),""),""),"")</f>
        <v/>
      </c>
      <c r="AT72" s="0"/>
      <c r="AU72" s="2" t="str">
        <f aca="false">IF(AT72&lt;&gt;"",IF(AT72&lt;&gt;"LIBSETS_DROP_MECHANIC_MONSTER_NAME",VLOOKUP(AT72,'LibSets constants'!$I$4:$L$1000,3,0),""),"")</f>
        <v/>
      </c>
      <c r="AV72" s="2" t="str">
        <f aca="false">IF(AT72&lt;&gt;"",IF(AT72&lt;&gt;"LIBSETS_DROP_MECHANIC_MONSTER_NAME",VLOOKUP(AT72,'LibSets constants'!$I$4:$L$1000,4,0),""),"")</f>
        <v/>
      </c>
      <c r="AW72" s="6" t="str">
        <f aca="false">IF(A72="???","--","")&amp;IF(F72&lt;&gt;"Not in the game (anymore)",IF(A72&lt;&gt;"",CONCATENATE("[",A72,"] = {wayshrines={")&amp;IF(K72&lt;&gt;"",CONCATENATE(K72,","),"")&amp;IF(L72&lt;&gt;"",CONCATENATE(L72,","),"")&amp;IF(M72&lt;&gt;"",CONCATENATE(M72,","),"")&amp;CONCATENATE("}")&amp;IF(VALUE(N72)&gt;0,CONCATENATE(", traitsNeeded=",N72),"")&amp;CONCATENATE(", dlcId=",IF(S72&lt;&gt;"",S72,"DLC_BASE_GAME")),""),"")</f>
        <v>[90] = {wayshrines={-1,-1,-1,}, dlcId=DLC_BASE_GAME</v>
      </c>
      <c r="AX72" s="6" t="str">
        <f aca="false">IF(F72&lt;&gt;"Not in the game (anymore)",IF(A72&lt;&gt;"",IF(P72&lt;&gt;"",CONCATENATE(", zoneIds={",P72),"")&amp;IF(X72&lt;&gt;"",CONCATENATE(",",X72),"")&amp;IF(AC72&lt;&gt;"",CONCATENATE(",",AC72),"")&amp;IF(AH72&lt;&gt;"",CONCATENATE(",",AH72),"")&amp;IF(AM72&lt;&gt;"",CONCATENATE(",",AM72),"")&amp;IF(AR72&lt;&gt;"",CONCATENATE(",",AR72),"")&amp;IF(P72&lt;&gt;"",CONCATENATE("}",""),"")&amp;IF(OR(I72="true",I72="false",I72&lt;&gt;""), CONCATENATE(", veteran=", I72), ""),""),"")</f>
        <v>, zoneIds={382}, veteran=false</v>
      </c>
      <c r="AY72" s="6" t="str">
        <f aca="false">IF(F72&lt;&gt;"Not in the game (anymore)",IF(A72&lt;&gt;"",", setType="&amp;G72,"")&amp;IF(J72="true",", multiTrialSet=true",""),"")</f>
        <v>, setType=LIBSETS_SETTYPE_OVERLAND</v>
      </c>
      <c r="AZ72" s="6" t="str">
        <f aca="false">IF(F72&lt;&gt;"Not in the game (anymore)",IF(U72&lt;&gt;"",", dropMechanic={"&amp;U72&amp;IF(Z72&lt;&gt;"",","&amp;Z72,"")&amp;IF(AE72&lt;&gt;"",","&amp;AE72,"")&amp;IF(AJ72&lt;&gt;"",","&amp;AJ72,"")&amp;IF(AO72&lt;&gt;"",","&amp;AO72,"")&amp;IF(AT72&lt;&gt;"",","&amp;AT72,"")&amp;"}"&amp;IF(U72="LIBSETS_DROP_MECHANIC_MONSTER_NAME",", dropMechanicNames={" &amp; IF(V72&lt;&gt;"","['en']='"&amp;V72&amp;"'","") &amp; IF(W72&lt;&gt;"",", ['de']='" &amp; W72&amp;"'","") &amp; "}",""),"")&amp;"},","")</f>
        <v>, dropMechanic={LIBSETS_DROP_MECHANIC_OVERLAND_BOSS_DELVE,LIBSETS_DROP_MECHANIC_OVERLAND_WORLDBOSS,LIBSETS_DROP_MECHANIC_OVERLAND_BOSS_PUBLIC_DUNGEON,LIBSETS_DROP_MECHANIC_OVERLAND_CHEST}},</v>
      </c>
      <c r="BA72" s="6" t="str">
        <f aca="false">IF(F72&lt;&gt;"Not in the game (anymore)",IF(C72&lt;&gt;"",CONCATENATE(" --",C72," / ",B72,"   [",IF(Q72&lt;&gt;"",Q72,""),IF(Y72&lt;&gt;"",", "&amp;Y72,""),IF(AD72&lt;&gt;"",", "&amp;AD72,""),IF(AI72&lt;&gt;"",", "&amp;AI72,""),IF(AN72&lt;&gt;"",", "&amp;AN72,""),IF(AS72&lt;&gt;"",", "&amp;AS72,""),"]")),"")</f>
        <v> --Senche's Bite / Biss des Senche   [Reaper's March]</v>
      </c>
    </row>
    <row r="73" customFormat="false" ht="15" hidden="false" customHeight="false" outlineLevel="0" collapsed="false">
      <c r="A73" s="21" t="n">
        <v>91</v>
      </c>
      <c r="B73" s="0" t="s">
        <v>240</v>
      </c>
      <c r="C73" s="0" t="s">
        <v>241</v>
      </c>
      <c r="D73" s="2" t="n">
        <f aca="false">A73</f>
        <v>91</v>
      </c>
      <c r="G73" s="22" t="s">
        <v>55</v>
      </c>
      <c r="I73" s="0" t="s">
        <v>56</v>
      </c>
      <c r="J73" s="0" t="s">
        <v>56</v>
      </c>
      <c r="K73" s="0" t="n">
        <v>-1</v>
      </c>
      <c r="L73" s="0" t="n">
        <v>-1</v>
      </c>
      <c r="M73" s="0" t="n">
        <v>-1</v>
      </c>
      <c r="N73" s="0" t="n">
        <v>0</v>
      </c>
      <c r="O73" s="3" t="s">
        <v>242</v>
      </c>
      <c r="P73" s="2" t="n">
        <f aca="false">IF(AND(G73&lt;&gt;"LIBSETS_SETTYPE_BATTLEGROUND",G73&lt;&gt;"LIBSETS_SETTYPE_SPECIAL",G73&lt;&gt;"LIBSETS_SETTYPE_MYTHIC"), IF(Q73&lt;&gt;"",VLOOKUP(Q73,'ESO zone constants'!$D$2:$H$4950,5,0),""),"")</f>
        <v>11</v>
      </c>
      <c r="Q73" s="0" t="str">
        <f aca="false">IF(OR(K73="",K73&lt;=0,ISERROR(K73)),IF(AND(O73&lt;&gt;"",NOT(ISERROR(O73))),O73, ""),VLOOKUP(K73,'ESO wayshrine node constants'!$A$3:$D$10003,4,0))</f>
        <v>Vaults of Madness</v>
      </c>
      <c r="R73" s="0"/>
      <c r="S73" s="4" t="str">
        <f aca="false">IF(AND(R73&lt;&gt;"",NOT(ISERROR(R73))),R73,IF(P73&lt;&gt;"",IF(NOT(ISERROR(VLOOKUP(P73,'ESO Dungeon constants'!$D$3:$H$9999,5,0))),VLOOKUP(P73,'ESO Dungeon constants'!$D$3:$I$9999,6,0),VLOOKUP(P73,'ESO zone constants'!$H$2:$K$9984,4,0)),""))</f>
        <v>DLC_BASE_GAME</v>
      </c>
      <c r="T73" s="2" t="str">
        <f aca="false">IF(S73&lt;&gt;"",VLOOKUP(S73,'LibSets constants'!$B$4:$C$1000,2,0),"")</f>
        <v>Included in base game</v>
      </c>
      <c r="U73" s="0"/>
      <c r="V73" s="23" t="str">
        <f aca="false">IF(U73&lt;&gt;"",IF(U73&lt;&gt;"LIBSETS_DROP_MECHANIC_MONSTER_NAME",VLOOKUP(U73,'LibSets constants'!$I$4:$L$1000,3,0),""),"")</f>
        <v/>
      </c>
      <c r="W73" s="2" t="str">
        <f aca="false">IF(U73&lt;&gt;"",IF(U73&lt;&gt;"LIBSETS_DROP_MECHANIC_MONSTER_NAME",VLOOKUP(U73,'LibSets constants'!$I$4:$L$1000,4,0),""),"")</f>
        <v/>
      </c>
      <c r="X73" s="2" t="str">
        <f aca="false">IF(G73&lt;&gt;"LIBSETS_SETTYPE_BATTLEGROUND",IF(G73&lt;&gt;"LIBSETS_SETTYPE_SPECIAL",IF(Y73&lt;&gt;"",VLOOKUP(Y73,'ESO zone constants'!$D$2:$H$4950,5,0),""),""),"")</f>
        <v/>
      </c>
      <c r="Z73" s="24"/>
      <c r="AA73" s="23" t="str">
        <f aca="false">IF(Z73&lt;&gt;"",IF(Z73&lt;&gt;"LIBSETS_DROP_MECHANIC_MONSTER_NAME",VLOOKUP(Z73,'LibSets constants'!$I$4:$L$1000,3,0),""),"")</f>
        <v/>
      </c>
      <c r="AB73" s="23" t="str">
        <f aca="false">IF(Z73&lt;&gt;"",IF(Z73&lt;&gt;"LIBSETS_DROP_MECHANIC_MONSTER_NAME",VLOOKUP(Z73,'LibSets constants'!$I$4:$L$1000,4,0),""),"")</f>
        <v/>
      </c>
      <c r="AC73" s="2" t="str">
        <f aca="false">IF(G73&lt;&gt;"LIBSETS_SETTYPE_BATTLEGROUND",IF(G73&lt;&gt;"LIBSETS_SETTYPE_SPECIAL",IF(AD73&lt;&gt;"",VLOOKUP(AD73,'ESO zone constants'!$D$2:$H$4950,5,0),""),""),"")</f>
        <v/>
      </c>
      <c r="AE73" s="24"/>
      <c r="AF73" s="23" t="str">
        <f aca="false">IF(AE73&lt;&gt;"",IF(AE73&lt;&gt;"LIBSETS_DROP_MECHANIC_MONSTER_NAME",VLOOKUP(AE73,'LibSets constants'!$I$4:$L$1000,3,0),""),"")</f>
        <v/>
      </c>
      <c r="AG73" s="23" t="str">
        <f aca="false">IF(AE73&lt;&gt;"",IF(AE73&lt;&gt;"LIBSETS_DROP_MECHANIC_MONSTER_NAME",VLOOKUP(AE73,'LibSets constants'!$I$4:$L$1000,4,0),""),"")</f>
        <v/>
      </c>
      <c r="AH73" s="2" t="str">
        <f aca="false">IF(G73&lt;&gt;"LIBSETS_SETTYPE_BATTLEGROUND",IF(G73&lt;&gt;"LIBSETS_SETTYPE_SPECIAL",IF(AI73&lt;&gt;"",VLOOKUP(AI73,'ESO zone constants'!$D$2:$H$4950,5,0),""),""),"")</f>
        <v/>
      </c>
      <c r="AJ73" s="24"/>
      <c r="AK73" s="23" t="str">
        <f aca="false">IF(AJ73&lt;&gt;"",IF(AJ73&lt;&gt;"LIBSETS_DROP_MECHANIC_MONSTER_NAME",VLOOKUP(AJ73,'LibSets constants'!$I$4:$L$1000,3,0),""),"")</f>
        <v/>
      </c>
      <c r="AL73" s="23" t="str">
        <f aca="false">IF(AJ73&lt;&gt;"",IF(AJ73&lt;&gt;"LIBSETS_DROP_MECHANIC_MONSTER_NAME",VLOOKUP(AJ73,'LibSets constants'!$I$4:$L$1000,4,0),""),"")</f>
        <v/>
      </c>
      <c r="AM73" s="2" t="str">
        <f aca="false">IF(G73&lt;&gt;"LIBSETS_SETTYPE_BATTLEGROUND",IF(G73&lt;&gt;"LIBSETS_SETTYPE_SPECIAL",IF(AN73&lt;&gt;"",VLOOKUP(AN73,'ESO zone constants'!$D$2:$H$4950,5,0),""),""),"")</f>
        <v/>
      </c>
      <c r="AO73" s="24"/>
      <c r="AP73" s="23" t="str">
        <f aca="false">IF(AO73&lt;&gt;"",IF(AO73&lt;&gt;"LIBSETS_DROP_MECHANIC_MONSTER_NAME",VLOOKUP(AO73,'LibSets constants'!$I$4:$L$1000,3,0),""),"")</f>
        <v/>
      </c>
      <c r="AQ73" s="23" t="str">
        <f aca="false">IF(AO73&lt;&gt;"",IF(AO73&lt;&gt;"LIBSETS_DROP_MECHANIC_MONSTER_NAME",VLOOKUP(AO73,'LibSets constants'!$I$4:$L$1000,4,0),""),"")</f>
        <v/>
      </c>
      <c r="AR73" s="2" t="str">
        <f aca="false">IF(G73&lt;&gt;"LIBSETS_SETTYPE_BATTLEGROUND",IF(G73&lt;&gt;"LIBSETS_SETTYPE_SPECIAL",IF(AS73&lt;&gt;"",VLOOKUP(AS73,'ESO zone constants'!$D$2:$H$4950,5,0),""),""),"")</f>
        <v/>
      </c>
      <c r="AT73" s="24"/>
      <c r="AU73" s="23" t="str">
        <f aca="false">IF(AT73&lt;&gt;"",IF(AT73&lt;&gt;"LIBSETS_DROP_MECHANIC_MONSTER_NAME",VLOOKUP(AT73,'LibSets constants'!$I$4:$L$1000,3,0),""),"")</f>
        <v/>
      </c>
      <c r="AV73" s="23" t="str">
        <f aca="false">IF(AT73&lt;&gt;"",IF(AT73&lt;&gt;"LIBSETS_DROP_MECHANIC_MONSTER_NAME",VLOOKUP(AT73,'LibSets constants'!$I$4:$L$1000,4,0),""),"")</f>
        <v/>
      </c>
      <c r="AW73" s="6" t="str">
        <f aca="false">IF(A73="???","--","")&amp;IF(F73&lt;&gt;"Not in the game (anymore)",IF(A73&lt;&gt;"",CONCATENATE("[",A73,"] = {wayshrines={")&amp;IF(K73&lt;&gt;"",CONCATENATE(K73,","),"")&amp;IF(L73&lt;&gt;"",CONCATENATE(L73,","),"")&amp;IF(M73&lt;&gt;"",CONCATENATE(M73,","),"")&amp;CONCATENATE("}")&amp;IF(VALUE(N73)&gt;0,CONCATENATE(", traitsNeeded=",N73),"")&amp;CONCATENATE(", dlcId=",IF(S73&lt;&gt;"",S73,"DLC_BASE_GAME")),""),"")</f>
        <v>[91] = {wayshrines={-1,-1,-1,}, dlcId=DLC_BASE_GAME</v>
      </c>
      <c r="AX73" s="6" t="str">
        <f aca="false">IF(F73&lt;&gt;"Not in the game (anymore)",IF(A73&lt;&gt;"",IF(P73&lt;&gt;"",CONCATENATE(", zoneIds={",P73),"")&amp;IF(X73&lt;&gt;"",CONCATENATE(",",X73),"")&amp;IF(AC73&lt;&gt;"",CONCATENATE(",",AC73),"")&amp;IF(AH73&lt;&gt;"",CONCATENATE(",",AH73),"")&amp;IF(AM73&lt;&gt;"",CONCATENATE(",",AM73),"")&amp;IF(AR73&lt;&gt;"",CONCATENATE(",",AR73),"")&amp;IF(P73&lt;&gt;"",CONCATENATE("}",""),"")&amp;IF(OR(I73="true",I73="false",I73&lt;&gt;""), CONCATENATE(", veteran=", I73), ""),""),"")</f>
        <v>, zoneIds={11}, veteran=false</v>
      </c>
      <c r="AY73" s="6" t="str">
        <f aca="false">IF(F73&lt;&gt;"Not in the game (anymore)",IF(A73&lt;&gt;"",", setType="&amp;G73,"")&amp;IF(J73="true",", multiTrialSet=true",""),"")</f>
        <v>, setType=LIBSETS_SETTYPE_DUNGEON</v>
      </c>
      <c r="AZ73" s="6" t="str">
        <f aca="false">IF(F73&lt;&gt;"Not in the game (anymore)",IF(U73&lt;&gt;"",", dropMechanic={"&amp;U73&amp;IF(Z73&lt;&gt;"",","&amp;Z73,"")&amp;IF(AE73&lt;&gt;"",","&amp;AE73,"")&amp;IF(AJ73&lt;&gt;"",","&amp;AJ73,"")&amp;IF(AO73&lt;&gt;"",","&amp;AO73,"")&amp;IF(AT73&lt;&gt;"",","&amp;AT73,"")&amp;"}"&amp;IF(U73="LIBSETS_DROP_MECHANIC_MONSTER_NAME",", dropMechanicNames={" &amp; IF(V73&lt;&gt;"","['en']='"&amp;V73&amp;"'","") &amp; IF(W73&lt;&gt;"",", ['de']='" &amp; W73&amp;"'","") &amp; "}",""),"")&amp;"},","")</f>
        <v>},</v>
      </c>
      <c r="BA73" s="6" t="str">
        <f aca="false">IF(F73&lt;&gt;"Not in the game (anymore)",IF(C73&lt;&gt;"",CONCATENATE(" --",C73," / ",B73,"   [",IF(Q73&lt;&gt;"",Q73,""),IF(Y73&lt;&gt;"",", "&amp;Y73,""),IF(AD73&lt;&gt;"",", "&amp;AD73,""),IF(AI73&lt;&gt;"",", "&amp;AI73,""),IF(AN73&lt;&gt;"",", "&amp;AN73,""),IF(AS73&lt;&gt;"",", "&amp;AS73,""),"]")),"")</f>
        <v> --Oblivion's Edge / Vorteil des Vergessens   [Vaults of Madness]</v>
      </c>
    </row>
    <row r="74" customFormat="false" ht="15" hidden="false" customHeight="false" outlineLevel="0" collapsed="false">
      <c r="A74" s="1" t="n">
        <v>92</v>
      </c>
      <c r="B74" s="0" t="s">
        <v>243</v>
      </c>
      <c r="C74" s="0" t="s">
        <v>244</v>
      </c>
      <c r="D74" s="2" t="n">
        <f aca="false">A74</f>
        <v>92</v>
      </c>
      <c r="G74" s="22" t="s">
        <v>122</v>
      </c>
      <c r="I74" s="0" t="s">
        <v>56</v>
      </c>
      <c r="J74" s="0" t="s">
        <v>56</v>
      </c>
      <c r="K74" s="0" t="n">
        <v>-2</v>
      </c>
      <c r="L74" s="0" t="n">
        <v>-2</v>
      </c>
      <c r="M74" s="0" t="n">
        <v>-2</v>
      </c>
      <c r="N74" s="0" t="n">
        <v>8</v>
      </c>
      <c r="O74" s="3" t="s">
        <v>225</v>
      </c>
      <c r="P74" s="2" t="n">
        <f aca="false">IF(AND(G74&lt;&gt;"LIBSETS_SETTYPE_BATTLEGROUND",G74&lt;&gt;"LIBSETS_SETTYPE_SPECIAL",G74&lt;&gt;"LIBSETS_SETTYPE_MYTHIC"), IF(Q74&lt;&gt;"",VLOOKUP(Q74,'ESO zone constants'!$D$2:$H$4950,5,0),""),"")</f>
        <v>208</v>
      </c>
      <c r="Q74" s="0" t="str">
        <f aca="false">IF(OR(K74="",K74&lt;=0,ISERROR(K74)),IF(AND(O74&lt;&gt;"",NOT(ISERROR(O74))),O74, ""),VLOOKUP(K74,'ESO wayshrine node constants'!$A$3:$D$10003,4,0))</f>
        <v>The Earth Forge</v>
      </c>
      <c r="R74" s="0"/>
      <c r="S74" s="4" t="str">
        <f aca="false">IF(AND(R74&lt;&gt;"",NOT(ISERROR(R74))),R74,IF(P74&lt;&gt;"",IF(NOT(ISERROR(VLOOKUP(P74,'ESO Dungeon constants'!$D$3:$H$9999,5,0))),VLOOKUP(P74,'ESO Dungeon constants'!$D$3:$I$9999,6,0),VLOOKUP(P74,'ESO zone constants'!$H$2:$K$9984,4,0)),""))</f>
        <v>DLC_BASE_GAME</v>
      </c>
      <c r="T74" s="2" t="str">
        <f aca="false">IF(S74&lt;&gt;"",VLOOKUP(S74,'LibSets constants'!$B$4:$C$1000,2,0),"")</f>
        <v>Included in base game</v>
      </c>
      <c r="U74" s="0"/>
      <c r="V74" s="2" t="str">
        <f aca="false">IF(U74&lt;&gt;"",IF(U74&lt;&gt;"LIBSETS_DROP_MECHANIC_MONSTER_NAME",VLOOKUP(U74,'LibSets constants'!$I$4:$L$1000,3,0),""),"")</f>
        <v/>
      </c>
      <c r="W74" s="2" t="str">
        <f aca="false">IF(U74&lt;&gt;"",IF(U74&lt;&gt;"LIBSETS_DROP_MECHANIC_MONSTER_NAME",VLOOKUP(U74,'LibSets constants'!$I$4:$L$1000,4,0),""),"")</f>
        <v/>
      </c>
      <c r="X74" s="2" t="n">
        <f aca="false">IF(G74&lt;&gt;"LIBSETS_SETTYPE_BATTLEGROUND",IF(G74&lt;&gt;"LIBSETS_SETTYPE_SPECIAL",IF(Y74&lt;&gt;"",VLOOKUP(Y74,'ESO zone constants'!$D$2:$H$4950,5,0),""),""),"")</f>
        <v>208</v>
      </c>
      <c r="Y74" s="0" t="s">
        <v>225</v>
      </c>
      <c r="Z74" s="0"/>
      <c r="AA74" s="2" t="str">
        <f aca="false">IF(Z74&lt;&gt;"",IF(Z74&lt;&gt;"LIBSETS_DROP_MECHANIC_MONSTER_NAME",VLOOKUP(Z74,'LibSets constants'!$I$4:$L$1000,3,0),""),"")</f>
        <v/>
      </c>
      <c r="AB74" s="2" t="str">
        <f aca="false">IF(Z74&lt;&gt;"",IF(Z74&lt;&gt;"LIBSETS_DROP_MECHANIC_MONSTER_NAME",VLOOKUP(Z74,'LibSets constants'!$I$4:$L$1000,4,0),""),"")</f>
        <v/>
      </c>
      <c r="AC74" s="2" t="n">
        <f aca="false">IF(G74&lt;&gt;"LIBSETS_SETTYPE_BATTLEGROUND",IF(G74&lt;&gt;"LIBSETS_SETTYPE_SPECIAL",IF(AD74&lt;&gt;"",VLOOKUP(AD74,'ESO zone constants'!$D$2:$H$4950,5,0),""),""),"")</f>
        <v>208</v>
      </c>
      <c r="AD74" s="0" t="s">
        <v>225</v>
      </c>
      <c r="AE74" s="0"/>
      <c r="AF74" s="2" t="str">
        <f aca="false">IF(AE74&lt;&gt;"",IF(AE74&lt;&gt;"LIBSETS_DROP_MECHANIC_MONSTER_NAME",VLOOKUP(AE74,'LibSets constants'!$I$4:$L$1000,3,0),""),"")</f>
        <v/>
      </c>
      <c r="AG74" s="2" t="str">
        <f aca="false">IF(AE74&lt;&gt;"",IF(AE74&lt;&gt;"LIBSETS_DROP_MECHANIC_MONSTER_NAME",VLOOKUP(AE74,'LibSets constants'!$I$4:$L$1000,4,0),""),"")</f>
        <v/>
      </c>
      <c r="AH74" s="2" t="str">
        <f aca="false">IF(G74&lt;&gt;"LIBSETS_SETTYPE_BATTLEGROUND",IF(G74&lt;&gt;"LIBSETS_SETTYPE_SPECIAL",IF(AI74&lt;&gt;"",VLOOKUP(AI74,'ESO zone constants'!$D$2:$H$4950,5,0),""),""),"")</f>
        <v/>
      </c>
      <c r="AJ74" s="0"/>
      <c r="AK74" s="2" t="str">
        <f aca="false">IF(AJ74&lt;&gt;"",IF(AJ74&lt;&gt;"LIBSETS_DROP_MECHANIC_MONSTER_NAME",VLOOKUP(AJ74,'LibSets constants'!$I$4:$L$1000,3,0),""),"")</f>
        <v/>
      </c>
      <c r="AL74" s="2" t="str">
        <f aca="false">IF(AJ74&lt;&gt;"",IF(AJ74&lt;&gt;"LIBSETS_DROP_MECHANIC_MONSTER_NAME",VLOOKUP(AJ74,'LibSets constants'!$I$4:$L$1000,4,0),""),"")</f>
        <v/>
      </c>
      <c r="AM74" s="2" t="str">
        <f aca="false">IF(G74&lt;&gt;"LIBSETS_SETTYPE_BATTLEGROUND",IF(G74&lt;&gt;"LIBSETS_SETTYPE_SPECIAL",IF(AN74&lt;&gt;"",VLOOKUP(AN74,'ESO zone constants'!$D$2:$H$4950,5,0),""),""),"")</f>
        <v/>
      </c>
      <c r="AO74" s="0"/>
      <c r="AP74" s="2" t="str">
        <f aca="false">IF(AO74&lt;&gt;"",IF(AO74&lt;&gt;"LIBSETS_DROP_MECHANIC_MONSTER_NAME",VLOOKUP(AO74,'LibSets constants'!$I$4:$L$1000,3,0),""),"")</f>
        <v/>
      </c>
      <c r="AQ74" s="2" t="str">
        <f aca="false">IF(AO74&lt;&gt;"",IF(AO74&lt;&gt;"LIBSETS_DROP_MECHANIC_MONSTER_NAME",VLOOKUP(AO74,'LibSets constants'!$I$4:$L$1000,4,0),""),"")</f>
        <v/>
      </c>
      <c r="AR74" s="2" t="str">
        <f aca="false">IF(G74&lt;&gt;"LIBSETS_SETTYPE_BATTLEGROUND",IF(G74&lt;&gt;"LIBSETS_SETTYPE_SPECIAL",IF(AS74&lt;&gt;"",VLOOKUP(AS74,'ESO zone constants'!$D$2:$H$4950,5,0),""),""),"")</f>
        <v/>
      </c>
      <c r="AT74" s="0"/>
      <c r="AU74" s="2" t="str">
        <f aca="false">IF(AT74&lt;&gt;"",IF(AT74&lt;&gt;"LIBSETS_DROP_MECHANIC_MONSTER_NAME",VLOOKUP(AT74,'LibSets constants'!$I$4:$L$1000,3,0),""),"")</f>
        <v/>
      </c>
      <c r="AV74" s="2" t="str">
        <f aca="false">IF(AT74&lt;&gt;"",IF(AT74&lt;&gt;"LIBSETS_DROP_MECHANIC_MONSTER_NAME",VLOOKUP(AT74,'LibSets constants'!$I$4:$L$1000,4,0),""),"")</f>
        <v/>
      </c>
      <c r="AW74" s="6" t="str">
        <f aca="false">IF(A74="???","--","")&amp;IF(F74&lt;&gt;"Not in the game (anymore)",IF(A74&lt;&gt;"",CONCATENATE("[",A74,"] = {wayshrines={")&amp;IF(K74&lt;&gt;"",CONCATENATE(K74,","),"")&amp;IF(L74&lt;&gt;"",CONCATENATE(L74,","),"")&amp;IF(M74&lt;&gt;"",CONCATENATE(M74,","),"")&amp;CONCATENATE("}")&amp;IF(VALUE(N74)&gt;0,CONCATENATE(", traitsNeeded=",N74),"")&amp;CONCATENATE(", dlcId=",IF(S74&lt;&gt;"",S74,"DLC_BASE_GAME")),""),"")</f>
        <v>[92] = {wayshrines={-2,-2,-2,}, traitsNeeded=8, dlcId=DLC_BASE_GAME</v>
      </c>
      <c r="AX74" s="6" t="str">
        <f aca="false">IF(F74&lt;&gt;"Not in the game (anymore)",IF(A74&lt;&gt;"",IF(P74&lt;&gt;"",CONCATENATE(", zoneIds={",P74),"")&amp;IF(X74&lt;&gt;"",CONCATENATE(",",X74),"")&amp;IF(AC74&lt;&gt;"",CONCATENATE(",",AC74),"")&amp;IF(AH74&lt;&gt;"",CONCATENATE(",",AH74),"")&amp;IF(AM74&lt;&gt;"",CONCATENATE(",",AM74),"")&amp;IF(AR74&lt;&gt;"",CONCATENATE(",",AR74),"")&amp;IF(P74&lt;&gt;"",CONCATENATE("}",""),"")&amp;IF(OR(I74="true",I74="false",I74&lt;&gt;""), CONCATENATE(", veteran=", I74), ""),""),"")</f>
        <v>, zoneIds={208,208,208}, veteran=false</v>
      </c>
      <c r="AY74" s="6" t="str">
        <f aca="false">IF(F74&lt;&gt;"Not in the game (anymore)",IF(A74&lt;&gt;"",", setType="&amp;G74,"")&amp;IF(J74="true",", multiTrialSet=true",""),"")</f>
        <v>, setType=LIBSETS_SETTYPE_CRAFTED</v>
      </c>
      <c r="AZ74" s="6" t="str">
        <f aca="false">IF(F74&lt;&gt;"Not in the game (anymore)",IF(U74&lt;&gt;"",", dropMechanic={"&amp;U74&amp;IF(Z74&lt;&gt;"",","&amp;Z74,"")&amp;IF(AE74&lt;&gt;"",","&amp;AE74,"")&amp;IF(AJ74&lt;&gt;"",","&amp;AJ74,"")&amp;IF(AO74&lt;&gt;"",","&amp;AO74,"")&amp;IF(AT74&lt;&gt;"",","&amp;AT74,"")&amp;"}"&amp;IF(U74="LIBSETS_DROP_MECHANIC_MONSTER_NAME",", dropMechanicNames={" &amp; IF(V74&lt;&gt;"","['en']='"&amp;V74&amp;"'","") &amp; IF(W74&lt;&gt;"",", ['de']='" &amp; W74&amp;"'","") &amp; "}",""),"")&amp;"},","")</f>
        <v>},</v>
      </c>
      <c r="BA74" s="6" t="str">
        <f aca="false">IF(F74&lt;&gt;"Not in the game (anymore)",IF(C74&lt;&gt;"",CONCATENATE(" --",C74," / ",B74,"   [",IF(Q74&lt;&gt;"",Q74,""),IF(Y74&lt;&gt;"",", "&amp;Y74,""),IF(AD74&lt;&gt;"",", "&amp;AD74,""),IF(AI74&lt;&gt;"",", "&amp;AI74,""),IF(AN74&lt;&gt;"",", "&amp;AN74,""),IF(AS74&lt;&gt;"",", "&amp;AS74,""),"]")),"")</f>
        <v> --Kagrenac's Hope / Kagrenacs Hoffnung   [The Earth Forge, The Earth Forge, The Earth Forge]</v>
      </c>
    </row>
    <row r="75" customFormat="false" ht="15" hidden="false" customHeight="false" outlineLevel="0" collapsed="false">
      <c r="A75" s="21" t="n">
        <v>93</v>
      </c>
      <c r="B75" s="0" t="s">
        <v>245</v>
      </c>
      <c r="C75" s="0" t="s">
        <v>246</v>
      </c>
      <c r="D75" s="2" t="n">
        <f aca="false">A75</f>
        <v>93</v>
      </c>
      <c r="G75" s="22" t="s">
        <v>60</v>
      </c>
      <c r="I75" s="0" t="s">
        <v>56</v>
      </c>
      <c r="J75" s="0" t="s">
        <v>56</v>
      </c>
      <c r="K75" s="0" t="n">
        <v>-1</v>
      </c>
      <c r="L75" s="0" t="n">
        <v>-1</v>
      </c>
      <c r="M75" s="0" t="n">
        <v>-1</v>
      </c>
      <c r="N75" s="0" t="n">
        <v>0</v>
      </c>
      <c r="O75" s="3" t="s">
        <v>71</v>
      </c>
      <c r="P75" s="2" t="n">
        <f aca="false">IF(AND(G75&lt;&gt;"LIBSETS_SETTYPE_BATTLEGROUND",G75&lt;&gt;"LIBSETS_SETTYPE_SPECIAL",G75&lt;&gt;"LIBSETS_SETTYPE_MYTHIC"), IF(Q75&lt;&gt;"",VLOOKUP(Q75,'ESO zone constants'!$D$2:$H$4950,5,0),""),"")</f>
        <v>19</v>
      </c>
      <c r="Q75" s="0" t="str">
        <f aca="false">IF(OR(K75="",K75&lt;=0,ISERROR(K75)),IF(AND(O75&lt;&gt;"",NOT(ISERROR(O75))),O75, ""),VLOOKUP(K75,'ESO wayshrine node constants'!$A$3:$D$10003,4,0))</f>
        <v>Stormhaven</v>
      </c>
      <c r="R75" s="0"/>
      <c r="S75" s="4" t="str">
        <f aca="false">IF(AND(R75&lt;&gt;"",NOT(ISERROR(R75))),R75,IF(P75&lt;&gt;"",IF(NOT(ISERROR(VLOOKUP(P75,'ESO Dungeon constants'!$D$3:$H$9999,5,0))),VLOOKUP(P75,'ESO Dungeon constants'!$D$3:$I$9999,6,0),VLOOKUP(P75,'ESO zone constants'!$H$2:$K$9984,4,0)),""))</f>
        <v>DLC_BASE_GAME</v>
      </c>
      <c r="T75" s="2" t="str">
        <f aca="false">IF(S75&lt;&gt;"",VLOOKUP(S75,'LibSets constants'!$B$4:$C$1000,2,0),"")</f>
        <v>Included in base game</v>
      </c>
      <c r="U75" s="5" t="s">
        <v>62</v>
      </c>
      <c r="V75" s="2" t="str">
        <f aca="false">IF(U75&lt;&gt;"",IF(U75&lt;&gt;"LIBSETS_DROP_MECHANIC_MONSTER_NAME",VLOOKUP(U75,'LibSets constants'!$I$4:$L$1000,3,0),""),"")</f>
        <v>Delve bosses have a chance to drop a waist or feet.</v>
      </c>
      <c r="W75" s="2" t="str">
        <f aca="false">IF(U75&lt;&gt;"",IF(U75&lt;&gt;"LIBSETS_DROP_MECHANIC_MONSTER_NAME",VLOOKUP(U75,'LibSets constants'!$I$4:$L$1000,4,0),""),"")</f>
        <v>Bosse in Gewölben haben die Chance, eine Taille oder Füße fallen zu lassen.</v>
      </c>
      <c r="X75" s="2" t="str">
        <f aca="false">IF(G75&lt;&gt;"LIBSETS_SETTYPE_BATTLEGROUND",IF(G75&lt;&gt;"LIBSETS_SETTYPE_SPECIAL",IF(Y75&lt;&gt;"",VLOOKUP(Y75,'ESO zone constants'!$D$2:$H$4950,5,0),""),""),"")</f>
        <v/>
      </c>
      <c r="Z75" s="5" t="s">
        <v>63</v>
      </c>
      <c r="AA75" s="2" t="str">
        <f aca="false">IF(Z75&lt;&gt;"",IF(Z75&lt;&gt;"LIBSETS_DROP_MECHANIC_MONSTER_NAME",VLOOKUP(Z75,'LibSets constants'!$I$4:$L$1000,3,0),""),"")</f>
        <v>Overland group bosses have a 100% chance to drop head, chest, legs, or weapon.</v>
      </c>
      <c r="AB75" s="2" t="str">
        <f aca="false">IF(Z75&lt;&gt;"",IF(Z75&lt;&gt;"LIBSETS_DROP_MECHANIC_MONSTER_NAME",VLOOKUP(Z75,'LibSets constants'!$I$4:$L$1000,4,0),""),"")</f>
        <v>Überland Gruppenbosse haben eine Chance von 100%, Kopf, Brust, Beine oder Waffen fallen zu lassen.</v>
      </c>
      <c r="AC75" s="2" t="str">
        <f aca="false">IF(G75&lt;&gt;"LIBSETS_SETTYPE_BATTLEGROUND",IF(G75&lt;&gt;"LIBSETS_SETTYPE_SPECIAL",IF(AD75&lt;&gt;"",VLOOKUP(AD75,'ESO zone constants'!$D$2:$H$4950,5,0),""),""),"")</f>
        <v/>
      </c>
      <c r="AE75" s="5" t="s">
        <v>64</v>
      </c>
      <c r="AF75" s="2" t="str">
        <f aca="false">IF(AE75&lt;&gt;"",IF(AE75&lt;&gt;"LIBSETS_DROP_MECHANIC_MONSTER_NAME",VLOOKUP(AE75,'LibSets constants'!$I$4:$L$1000,3,0),""),"")</f>
        <v>Public dungeon bosses have a chance to drop a shoulder, hand, or weapon.</v>
      </c>
      <c r="AG75" s="2" t="str">
        <f aca="false">IF(AE75&lt;&gt;"",IF(AE75&lt;&gt;"LIBSETS_DROP_MECHANIC_MONSTER_NAME",VLOOKUP(AE75,'LibSets constants'!$I$4:$L$1000,4,0),""),"")</f>
        <v>Öffentliche Dungeon-Bosse haben die Möglichkeit, eine Schulter, Handschuhe oder eine Waffe fallen zu lassen.</v>
      </c>
      <c r="AH75" s="2" t="str">
        <f aca="false">IF(G75&lt;&gt;"LIBSETS_SETTYPE_BATTLEGROUND",IF(G75&lt;&gt;"LIBSETS_SETTYPE_SPECIAL",IF(AI75&lt;&gt;"",VLOOKUP(AI75,'ESO zone constants'!$D$2:$H$4950,5,0),""),""),"")</f>
        <v/>
      </c>
      <c r="AJ75" s="5" t="s">
        <v>65</v>
      </c>
      <c r="AK75" s="2" t="str">
        <f aca="false">IF(AJ75&lt;&gt;"",IF(AJ75&lt;&gt;"LIBSETS_DROP_MECHANIC_MONSTER_NAME",VLOOKUP(AJ75,'LibSets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2" t="str">
        <f aca="false">IF(AJ75&lt;&gt;"",IF(AJ75&lt;&gt;"LIBSETS_DROP_MECHANIC_MONSTER_NAME",VLOOKUP(AJ75,'LibSets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2" t="str">
        <f aca="false">IF(G75&lt;&gt;"LIBSETS_SETTYPE_BATTLEGROUND",IF(G75&lt;&gt;"LIBSETS_SETTYPE_SPECIAL",IF(AN75&lt;&gt;"",VLOOKUP(AN75,'ESO zone constants'!$D$2:$H$4950,5,0),""),""),"")</f>
        <v/>
      </c>
      <c r="AO75" s="0"/>
      <c r="AP75" s="2" t="str">
        <f aca="false">IF(AO75&lt;&gt;"",IF(AO75&lt;&gt;"LIBSETS_DROP_MECHANIC_MONSTER_NAME",VLOOKUP(AO75,'LibSets constants'!$I$4:$L$1000,3,0),""),"")</f>
        <v/>
      </c>
      <c r="AQ75" s="2" t="str">
        <f aca="false">IF(AO75&lt;&gt;"",IF(AO75&lt;&gt;"LIBSETS_DROP_MECHANIC_MONSTER_NAME",VLOOKUP(AO75,'LibSets constants'!$I$4:$L$1000,4,0),""),"")</f>
        <v/>
      </c>
      <c r="AR75" s="2" t="str">
        <f aca="false">IF(G75&lt;&gt;"LIBSETS_SETTYPE_BATTLEGROUND",IF(G75&lt;&gt;"LIBSETS_SETTYPE_SPECIAL",IF(AS75&lt;&gt;"",VLOOKUP(AS75,'ESO zone constants'!$D$2:$H$4950,5,0),""),""),"")</f>
        <v/>
      </c>
      <c r="AT75" s="0"/>
      <c r="AU75" s="2" t="str">
        <f aca="false">IF(AT75&lt;&gt;"",IF(AT75&lt;&gt;"LIBSETS_DROP_MECHANIC_MONSTER_NAME",VLOOKUP(AT75,'LibSets constants'!$I$4:$L$1000,3,0),""),"")</f>
        <v/>
      </c>
      <c r="AV75" s="2" t="str">
        <f aca="false">IF(AT75&lt;&gt;"",IF(AT75&lt;&gt;"LIBSETS_DROP_MECHANIC_MONSTER_NAME",VLOOKUP(AT75,'LibSets constants'!$I$4:$L$1000,4,0),""),"")</f>
        <v/>
      </c>
      <c r="AW75" s="6" t="str">
        <f aca="false">IF(A75="???","--","")&amp;IF(F75&lt;&gt;"Not in the game (anymore)",IF(A75&lt;&gt;"",CONCATENATE("[",A75,"] = {wayshrines={")&amp;IF(K75&lt;&gt;"",CONCATENATE(K75,","),"")&amp;IF(L75&lt;&gt;"",CONCATENATE(L75,","),"")&amp;IF(M75&lt;&gt;"",CONCATENATE(M75,","),"")&amp;CONCATENATE("}")&amp;IF(VALUE(N75)&gt;0,CONCATENATE(", traitsNeeded=",N75),"")&amp;CONCATENATE(", dlcId=",IF(S75&lt;&gt;"",S75,"DLC_BASE_GAME")),""),"")</f>
        <v>[93] = {wayshrines={-1,-1,-1,}, dlcId=DLC_BASE_GAME</v>
      </c>
      <c r="AX75" s="6" t="str">
        <f aca="false">IF(F75&lt;&gt;"Not in the game (anymore)",IF(A75&lt;&gt;"",IF(P75&lt;&gt;"",CONCATENATE(", zoneIds={",P75),"")&amp;IF(X75&lt;&gt;"",CONCATENATE(",",X75),"")&amp;IF(AC75&lt;&gt;"",CONCATENATE(",",AC75),"")&amp;IF(AH75&lt;&gt;"",CONCATENATE(",",AH75),"")&amp;IF(AM75&lt;&gt;"",CONCATENATE(",",AM75),"")&amp;IF(AR75&lt;&gt;"",CONCATENATE(",",AR75),"")&amp;IF(P75&lt;&gt;"",CONCATENATE("}",""),"")&amp;IF(OR(I75="true",I75="false",I75&lt;&gt;""), CONCATENATE(", veteran=", I75), ""),""),"")</f>
        <v>, zoneIds={19}, veteran=false</v>
      </c>
      <c r="AY75" s="6" t="str">
        <f aca="false">IF(F75&lt;&gt;"Not in the game (anymore)",IF(A75&lt;&gt;"",", setType="&amp;G75,"")&amp;IF(J75="true",", multiTrialSet=true",""),"")</f>
        <v>, setType=LIBSETS_SETTYPE_OVERLAND</v>
      </c>
      <c r="AZ75" s="6" t="str">
        <f aca="false">IF(F75&lt;&gt;"Not in the game (anymore)",IF(U75&lt;&gt;"",", dropMechanic={"&amp;U75&amp;IF(Z75&lt;&gt;"",","&amp;Z75,"")&amp;IF(AE75&lt;&gt;"",","&amp;AE75,"")&amp;IF(AJ75&lt;&gt;"",","&amp;AJ75,"")&amp;IF(AO75&lt;&gt;"",","&amp;AO75,"")&amp;IF(AT75&lt;&gt;"",","&amp;AT75,"")&amp;"}"&amp;IF(U75="LIBSETS_DROP_MECHANIC_MONSTER_NAME",", dropMechanicNames={" &amp; IF(V75&lt;&gt;"","['en']='"&amp;V75&amp;"'","") &amp; IF(W75&lt;&gt;"",", ['de']='" &amp; W75&amp;"'","") &amp; "}",""),"")&amp;"},","")</f>
        <v>, dropMechanic={LIBSETS_DROP_MECHANIC_OVERLAND_BOSS_DELVE,LIBSETS_DROP_MECHANIC_OVERLAND_WORLDBOSS,LIBSETS_DROP_MECHANIC_OVERLAND_BOSS_PUBLIC_DUNGEON,LIBSETS_DROP_MECHANIC_OVERLAND_CHEST}},</v>
      </c>
      <c r="BA75" s="6" t="str">
        <f aca="false">IF(F75&lt;&gt;"Not in the game (anymore)",IF(C75&lt;&gt;"",CONCATENATE(" --",C75," / ",B75,"   [",IF(Q75&lt;&gt;"",Q75,""),IF(Y75&lt;&gt;"",", "&amp;Y75,""),IF(AD75&lt;&gt;"",", "&amp;AD75,""),IF(AI75&lt;&gt;"",", "&amp;AI75,""),IF(AN75&lt;&gt;"",", "&amp;AN75,""),IF(AS75&lt;&gt;"",", "&amp;AS75,""),"]")),"")</f>
        <v> --Storm Knight's Plate / Wut des Sturmritters   [Stormhaven]</v>
      </c>
    </row>
    <row r="76" customFormat="false" ht="15" hidden="false" customHeight="false" outlineLevel="0" collapsed="false">
      <c r="A76" s="21" t="n">
        <v>94</v>
      </c>
      <c r="B76" s="0" t="s">
        <v>247</v>
      </c>
      <c r="C76" s="0" t="s">
        <v>248</v>
      </c>
      <c r="D76" s="2" t="n">
        <f aca="false">A76</f>
        <v>94</v>
      </c>
      <c r="G76" s="22" t="s">
        <v>60</v>
      </c>
      <c r="I76" s="0" t="s">
        <v>56</v>
      </c>
      <c r="J76" s="0" t="s">
        <v>56</v>
      </c>
      <c r="K76" s="0" t="n">
        <v>-1</v>
      </c>
      <c r="L76" s="0" t="n">
        <v>-1</v>
      </c>
      <c r="M76" s="0" t="n">
        <v>-1</v>
      </c>
      <c r="N76" s="0" t="n">
        <v>0</v>
      </c>
      <c r="O76" s="3" t="s">
        <v>87</v>
      </c>
      <c r="P76" s="2" t="n">
        <f aca="false">IF(AND(G76&lt;&gt;"LIBSETS_SETTYPE_BATTLEGROUND",G76&lt;&gt;"LIBSETS_SETTYPE_SPECIAL",G76&lt;&gt;"LIBSETS_SETTYPE_MYTHIC"), IF(Q76&lt;&gt;"",VLOOKUP(Q76,'ESO zone constants'!$D$2:$H$4950,5,0),""),"")</f>
        <v>347</v>
      </c>
      <c r="Q76" s="0" t="str">
        <f aca="false">IF(OR(K76="",K76&lt;=0,ISERROR(K76)),IF(AND(O76&lt;&gt;"",NOT(ISERROR(O76))),O76, ""),VLOOKUP(K76,'ESO wayshrine node constants'!$A$3:$D$10003,4,0))</f>
        <v>Coldharbour</v>
      </c>
      <c r="R76" s="0"/>
      <c r="S76" s="4" t="str">
        <f aca="false">IF(AND(R76&lt;&gt;"",NOT(ISERROR(R76))),R76,IF(P76&lt;&gt;"",IF(NOT(ISERROR(VLOOKUP(P76,'ESO Dungeon constants'!$D$3:$H$9999,5,0))),VLOOKUP(P76,'ESO Dungeon constants'!$D$3:$I$9999,6,0),VLOOKUP(P76,'ESO zone constants'!$H$2:$K$9984,4,0)),""))</f>
        <v>DLC_BASE_GAME</v>
      </c>
      <c r="T76" s="2" t="str">
        <f aca="false">IF(S76&lt;&gt;"",VLOOKUP(S76,'LibSets constants'!$B$4:$C$1000,2,0),"")</f>
        <v>Included in base game</v>
      </c>
      <c r="U76" s="5" t="s">
        <v>62</v>
      </c>
      <c r="V76" s="2" t="str">
        <f aca="false">IF(U76&lt;&gt;"",IF(U76&lt;&gt;"LIBSETS_DROP_MECHANIC_MONSTER_NAME",VLOOKUP(U76,'LibSets constants'!$I$4:$L$1000,3,0),""),"")</f>
        <v>Delve bosses have a chance to drop a waist or feet.</v>
      </c>
      <c r="W76" s="2" t="str">
        <f aca="false">IF(U76&lt;&gt;"",IF(U76&lt;&gt;"LIBSETS_DROP_MECHANIC_MONSTER_NAME",VLOOKUP(U76,'LibSets constants'!$I$4:$L$1000,4,0),""),"")</f>
        <v>Bosse in Gewölben haben die Chance, eine Taille oder Füße fallen zu lassen.</v>
      </c>
      <c r="X76" s="2" t="str">
        <f aca="false">IF(G76&lt;&gt;"LIBSETS_SETTYPE_BATTLEGROUND",IF(G76&lt;&gt;"LIBSETS_SETTYPE_SPECIAL",IF(Y76&lt;&gt;"",VLOOKUP(Y76,'ESO zone constants'!$D$2:$H$4950,5,0),""),""),"")</f>
        <v/>
      </c>
      <c r="Z76" s="5" t="s">
        <v>63</v>
      </c>
      <c r="AA76" s="2" t="str">
        <f aca="false">IF(Z76&lt;&gt;"",IF(Z76&lt;&gt;"LIBSETS_DROP_MECHANIC_MONSTER_NAME",VLOOKUP(Z76,'LibSets constants'!$I$4:$L$1000,3,0),""),"")</f>
        <v>Overland group bosses have a 100% chance to drop head, chest, legs, or weapon.</v>
      </c>
      <c r="AB76" s="2" t="str">
        <f aca="false">IF(Z76&lt;&gt;"",IF(Z76&lt;&gt;"LIBSETS_DROP_MECHANIC_MONSTER_NAME",VLOOKUP(Z76,'LibSets constants'!$I$4:$L$1000,4,0),""),"")</f>
        <v>Überland Gruppenbosse haben eine Chance von 100%, Kopf, Brust, Beine oder Waffen fallen zu lassen.</v>
      </c>
      <c r="AC76" s="2" t="str">
        <f aca="false">IF(G76&lt;&gt;"LIBSETS_SETTYPE_BATTLEGROUND",IF(G76&lt;&gt;"LIBSETS_SETTYPE_SPECIAL",IF(AD76&lt;&gt;"",VLOOKUP(AD76,'ESO zone constants'!$D$2:$H$4950,5,0),""),""),"")</f>
        <v/>
      </c>
      <c r="AE76" s="5" t="s">
        <v>64</v>
      </c>
      <c r="AF76" s="2" t="str">
        <f aca="false">IF(AE76&lt;&gt;"",IF(AE76&lt;&gt;"LIBSETS_DROP_MECHANIC_MONSTER_NAME",VLOOKUP(AE76,'LibSets constants'!$I$4:$L$1000,3,0),""),"")</f>
        <v>Public dungeon bosses have a chance to drop a shoulder, hand, or weapon.</v>
      </c>
      <c r="AG76" s="2" t="str">
        <f aca="false">IF(AE76&lt;&gt;"",IF(AE76&lt;&gt;"LIBSETS_DROP_MECHANIC_MONSTER_NAME",VLOOKUP(AE76,'LibSets constants'!$I$4:$L$1000,4,0),""),"")</f>
        <v>Öffentliche Dungeon-Bosse haben die Möglichkeit, eine Schulter, Handschuhe oder eine Waffe fallen zu lassen.</v>
      </c>
      <c r="AH76" s="2" t="str">
        <f aca="false">IF(G76&lt;&gt;"LIBSETS_SETTYPE_BATTLEGROUND",IF(G76&lt;&gt;"LIBSETS_SETTYPE_SPECIAL",IF(AI76&lt;&gt;"",VLOOKUP(AI76,'ESO zone constants'!$D$2:$H$4950,5,0),""),""),"")</f>
        <v/>
      </c>
      <c r="AJ76" s="5" t="s">
        <v>65</v>
      </c>
      <c r="AK76" s="2" t="str">
        <f aca="false">IF(AJ76&lt;&gt;"",IF(AJ76&lt;&gt;"LIBSETS_DROP_MECHANIC_MONSTER_NAME",VLOOKUP(AJ76,'LibSets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2" t="str">
        <f aca="false">IF(AJ76&lt;&gt;"",IF(AJ76&lt;&gt;"LIBSETS_DROP_MECHANIC_MONSTER_NAME",VLOOKUP(AJ76,'LibSets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2" t="str">
        <f aca="false">IF(G76&lt;&gt;"LIBSETS_SETTYPE_BATTLEGROUND",IF(G76&lt;&gt;"LIBSETS_SETTYPE_SPECIAL",IF(AN76&lt;&gt;"",VLOOKUP(AN76,'ESO zone constants'!$D$2:$H$4950,5,0),""),""),"")</f>
        <v/>
      </c>
      <c r="AO76" s="0"/>
      <c r="AP76" s="2" t="str">
        <f aca="false">IF(AO76&lt;&gt;"",IF(AO76&lt;&gt;"LIBSETS_DROP_MECHANIC_MONSTER_NAME",VLOOKUP(AO76,'LibSets constants'!$I$4:$L$1000,3,0),""),"")</f>
        <v/>
      </c>
      <c r="AQ76" s="2" t="str">
        <f aca="false">IF(AO76&lt;&gt;"",IF(AO76&lt;&gt;"LIBSETS_DROP_MECHANIC_MONSTER_NAME",VLOOKUP(AO76,'LibSets constants'!$I$4:$L$1000,4,0),""),"")</f>
        <v/>
      </c>
      <c r="AR76" s="2" t="str">
        <f aca="false">IF(G76&lt;&gt;"LIBSETS_SETTYPE_BATTLEGROUND",IF(G76&lt;&gt;"LIBSETS_SETTYPE_SPECIAL",IF(AS76&lt;&gt;"",VLOOKUP(AS76,'ESO zone constants'!$D$2:$H$4950,5,0),""),""),"")</f>
        <v/>
      </c>
      <c r="AT76" s="0"/>
      <c r="AU76" s="2" t="str">
        <f aca="false">IF(AT76&lt;&gt;"",IF(AT76&lt;&gt;"LIBSETS_DROP_MECHANIC_MONSTER_NAME",VLOOKUP(AT76,'LibSets constants'!$I$4:$L$1000,3,0),""),"")</f>
        <v/>
      </c>
      <c r="AV76" s="2" t="str">
        <f aca="false">IF(AT76&lt;&gt;"",IF(AT76&lt;&gt;"LIBSETS_DROP_MECHANIC_MONSTER_NAME",VLOOKUP(AT76,'LibSets constants'!$I$4:$L$1000,4,0),""),"")</f>
        <v/>
      </c>
      <c r="AW76" s="6" t="str">
        <f aca="false">IF(A76="???","--","")&amp;IF(F76&lt;&gt;"Not in the game (anymore)",IF(A76&lt;&gt;"",CONCATENATE("[",A76,"] = {wayshrines={")&amp;IF(K76&lt;&gt;"",CONCATENATE(K76,","),"")&amp;IF(L76&lt;&gt;"",CONCATENATE(L76,","),"")&amp;IF(M76&lt;&gt;"",CONCATENATE(M76,","),"")&amp;CONCATENATE("}")&amp;IF(VALUE(N76)&gt;0,CONCATENATE(", traitsNeeded=",N76),"")&amp;CONCATENATE(", dlcId=",IF(S76&lt;&gt;"",S76,"DLC_BASE_GAME")),""),"")</f>
        <v>[94] = {wayshrines={-1,-1,-1,}, dlcId=DLC_BASE_GAME</v>
      </c>
      <c r="AX76" s="6" t="str">
        <f aca="false">IF(F76&lt;&gt;"Not in the game (anymore)",IF(A76&lt;&gt;"",IF(P76&lt;&gt;"",CONCATENATE(", zoneIds={",P76),"")&amp;IF(X76&lt;&gt;"",CONCATENATE(",",X76),"")&amp;IF(AC76&lt;&gt;"",CONCATENATE(",",AC76),"")&amp;IF(AH76&lt;&gt;"",CONCATENATE(",",AH76),"")&amp;IF(AM76&lt;&gt;"",CONCATENATE(",",AM76),"")&amp;IF(AR76&lt;&gt;"",CONCATENATE(",",AR76),"")&amp;IF(P76&lt;&gt;"",CONCATENATE("}",""),"")&amp;IF(OR(I76="true",I76="false",I76&lt;&gt;""), CONCATENATE(", veteran=", I76), ""),""),"")</f>
        <v>, zoneIds={347}, veteran=false</v>
      </c>
      <c r="AY76" s="6" t="str">
        <f aca="false">IF(F76&lt;&gt;"Not in the game (anymore)",IF(A76&lt;&gt;"",", setType="&amp;G76,"")&amp;IF(J76="true",", multiTrialSet=true",""),"")</f>
        <v>, setType=LIBSETS_SETTYPE_OVERLAND</v>
      </c>
      <c r="AZ76" s="6" t="str">
        <f aca="false">IF(F76&lt;&gt;"Not in the game (anymore)",IF(U76&lt;&gt;"",", dropMechanic={"&amp;U76&amp;IF(Z76&lt;&gt;"",","&amp;Z76,"")&amp;IF(AE76&lt;&gt;"",","&amp;AE76,"")&amp;IF(AJ76&lt;&gt;"",","&amp;AJ76,"")&amp;IF(AO76&lt;&gt;"",","&amp;AO76,"")&amp;IF(AT76&lt;&gt;"",","&amp;AT76,"")&amp;"}"&amp;IF(U76="LIBSETS_DROP_MECHANIC_MONSTER_NAME",", dropMechanicNames={" &amp; IF(V76&lt;&gt;"","['en']='"&amp;V76&amp;"'","") &amp; IF(W76&lt;&gt;"",", ['de']='" &amp; W76&amp;"'","") &amp; "}",""),"")&amp;"},","")</f>
        <v>, dropMechanic={LIBSETS_DROP_MECHANIC_OVERLAND_BOSS_DELVE,LIBSETS_DROP_MECHANIC_OVERLAND_WORLDBOSS,LIBSETS_DROP_MECHANIC_OVERLAND_BOSS_PUBLIC_DUNGEON,LIBSETS_DROP_MECHANIC_OVERLAND_CHEST}},</v>
      </c>
      <c r="BA76" s="6" t="str">
        <f aca="false">IF(F76&lt;&gt;"Not in the game (anymore)",IF(C76&lt;&gt;"",CONCATENATE(" --",C76," / ",B76,"   [",IF(Q76&lt;&gt;"",Q76,""),IF(Y76&lt;&gt;"",", "&amp;Y76,""),IF(AD76&lt;&gt;"",", "&amp;AD76,""),IF(AI76&lt;&gt;"",", "&amp;AI76,""),IF(AN76&lt;&gt;"",", "&amp;AN76,""),IF(AS76&lt;&gt;"",", "&amp;AS76,""),"]")),"")</f>
        <v> --Meridia's Blessed Armor / Meridias gesegnete Rüstung   [Coldharbour]</v>
      </c>
    </row>
    <row r="77" customFormat="false" ht="15" hidden="false" customHeight="false" outlineLevel="0" collapsed="false">
      <c r="A77" s="1" t="n">
        <v>95</v>
      </c>
      <c r="B77" s="0" t="s">
        <v>249</v>
      </c>
      <c r="C77" s="0" t="s">
        <v>250</v>
      </c>
      <c r="D77" s="2" t="n">
        <f aca="false">A77</f>
        <v>95</v>
      </c>
      <c r="G77" s="22" t="s">
        <v>122</v>
      </c>
      <c r="I77" s="0" t="s">
        <v>56</v>
      </c>
      <c r="J77" s="0" t="s">
        <v>56</v>
      </c>
      <c r="K77" s="0" t="n">
        <v>-1</v>
      </c>
      <c r="L77" s="0" t="n">
        <v>-1</v>
      </c>
      <c r="M77" s="0" t="n">
        <v>-1</v>
      </c>
      <c r="N77" s="0" t="n">
        <v>8</v>
      </c>
      <c r="O77" s="3" t="s">
        <v>232</v>
      </c>
      <c r="P77" s="2" t="n">
        <f aca="false">IF(AND(G77&lt;&gt;"LIBSETS_SETTYPE_BATTLEGROUND",G77&lt;&gt;"LIBSETS_SETTYPE_SPECIAL",G77&lt;&gt;"LIBSETS_SETTYPE_MYTHIC"), IF(Q77&lt;&gt;"",VLOOKUP(Q77,'ESO zone constants'!$D$2:$H$4950,5,0),""),"")</f>
        <v>267</v>
      </c>
      <c r="Q77" s="0" t="str">
        <f aca="false">IF(OR(K77="",K77&lt;=0,ISERROR(K77)),IF(AND(O77&lt;&gt;"",NOT(ISERROR(O77))),O77, ""),VLOOKUP(K77,'ESO wayshrine node constants'!$A$3:$D$10003,4,0))</f>
        <v>Eyevea</v>
      </c>
      <c r="R77" s="0"/>
      <c r="S77" s="4" t="str">
        <f aca="false">IF(AND(R77&lt;&gt;"",NOT(ISERROR(R77))),R77,IF(P77&lt;&gt;"",IF(NOT(ISERROR(VLOOKUP(P77,'ESO Dungeon constants'!$D$3:$H$9999,5,0))),VLOOKUP(P77,'ESO Dungeon constants'!$D$3:$I$9999,6,0),VLOOKUP(P77,'ESO zone constants'!$H$2:$K$9984,4,0)),""))</f>
        <v>DLC_BASE_GAME</v>
      </c>
      <c r="T77" s="2" t="str">
        <f aca="false">IF(S77&lt;&gt;"",VLOOKUP(S77,'LibSets constants'!$B$4:$C$1000,2,0),"")</f>
        <v>Included in base game</v>
      </c>
      <c r="U77" s="0"/>
      <c r="V77" s="2" t="str">
        <f aca="false">IF(U77&lt;&gt;"",IF(U77&lt;&gt;"LIBSETS_DROP_MECHANIC_MONSTER_NAME",VLOOKUP(U77,'LibSets constants'!$I$4:$L$1000,3,0),""),"")</f>
        <v/>
      </c>
      <c r="W77" s="2" t="str">
        <f aca="false">IF(U77&lt;&gt;"",IF(U77&lt;&gt;"LIBSETS_DROP_MECHANIC_MONSTER_NAME",VLOOKUP(U77,'LibSets constants'!$I$4:$L$1000,4,0),""),"")</f>
        <v/>
      </c>
      <c r="X77" s="2" t="n">
        <f aca="false">IF(G77&lt;&gt;"LIBSETS_SETTYPE_BATTLEGROUND",IF(G77&lt;&gt;"LIBSETS_SETTYPE_SPECIAL",IF(Y77&lt;&gt;"",VLOOKUP(Y77,'ESO zone constants'!$D$2:$H$4950,5,0),""),""),"")</f>
        <v>267</v>
      </c>
      <c r="Y77" s="0" t="s">
        <v>232</v>
      </c>
      <c r="Z77" s="0"/>
      <c r="AA77" s="2" t="str">
        <f aca="false">IF(Z77&lt;&gt;"",IF(Z77&lt;&gt;"LIBSETS_DROP_MECHANIC_MONSTER_NAME",VLOOKUP(Z77,'LibSets constants'!$I$4:$L$1000,3,0),""),"")</f>
        <v/>
      </c>
      <c r="AB77" s="2" t="str">
        <f aca="false">IF(Z77&lt;&gt;"",IF(Z77&lt;&gt;"LIBSETS_DROP_MECHANIC_MONSTER_NAME",VLOOKUP(Z77,'LibSets constants'!$I$4:$L$1000,4,0),""),"")</f>
        <v/>
      </c>
      <c r="AC77" s="2" t="n">
        <f aca="false">IF(G77&lt;&gt;"LIBSETS_SETTYPE_BATTLEGROUND",IF(G77&lt;&gt;"LIBSETS_SETTYPE_SPECIAL",IF(AD77&lt;&gt;"",VLOOKUP(AD77,'ESO zone constants'!$D$2:$H$4950,5,0),""),""),"")</f>
        <v>267</v>
      </c>
      <c r="AD77" s="0" t="s">
        <v>232</v>
      </c>
      <c r="AE77" s="0"/>
      <c r="AF77" s="2" t="str">
        <f aca="false">IF(AE77&lt;&gt;"",IF(AE77&lt;&gt;"LIBSETS_DROP_MECHANIC_MONSTER_NAME",VLOOKUP(AE77,'LibSets constants'!$I$4:$L$1000,3,0),""),"")</f>
        <v/>
      </c>
      <c r="AG77" s="2" t="str">
        <f aca="false">IF(AE77&lt;&gt;"",IF(AE77&lt;&gt;"LIBSETS_DROP_MECHANIC_MONSTER_NAME",VLOOKUP(AE77,'LibSets constants'!$I$4:$L$1000,4,0),""),"")</f>
        <v/>
      </c>
      <c r="AH77" s="2" t="str">
        <f aca="false">IF(G77&lt;&gt;"LIBSETS_SETTYPE_BATTLEGROUND",IF(G77&lt;&gt;"LIBSETS_SETTYPE_SPECIAL",IF(AI77&lt;&gt;"",VLOOKUP(AI77,'ESO zone constants'!$D$2:$H$4950,5,0),""),""),"")</f>
        <v/>
      </c>
      <c r="AJ77" s="0"/>
      <c r="AK77" s="2" t="str">
        <f aca="false">IF(AJ77&lt;&gt;"",IF(AJ77&lt;&gt;"LIBSETS_DROP_MECHANIC_MONSTER_NAME",VLOOKUP(AJ77,'LibSets constants'!$I$4:$L$1000,3,0),""),"")</f>
        <v/>
      </c>
      <c r="AL77" s="2" t="str">
        <f aca="false">IF(AJ77&lt;&gt;"",IF(AJ77&lt;&gt;"LIBSETS_DROP_MECHANIC_MONSTER_NAME",VLOOKUP(AJ77,'LibSets constants'!$I$4:$L$1000,4,0),""),"")</f>
        <v/>
      </c>
      <c r="AM77" s="2" t="str">
        <f aca="false">IF(G77&lt;&gt;"LIBSETS_SETTYPE_BATTLEGROUND",IF(G77&lt;&gt;"LIBSETS_SETTYPE_SPECIAL",IF(AN77&lt;&gt;"",VLOOKUP(AN77,'ESO zone constants'!$D$2:$H$4950,5,0),""),""),"")</f>
        <v/>
      </c>
      <c r="AO77" s="0"/>
      <c r="AP77" s="2" t="str">
        <f aca="false">IF(AO77&lt;&gt;"",IF(AO77&lt;&gt;"LIBSETS_DROP_MECHANIC_MONSTER_NAME",VLOOKUP(AO77,'LibSets constants'!$I$4:$L$1000,3,0),""),"")</f>
        <v/>
      </c>
      <c r="AQ77" s="2" t="str">
        <f aca="false">IF(AO77&lt;&gt;"",IF(AO77&lt;&gt;"LIBSETS_DROP_MECHANIC_MONSTER_NAME",VLOOKUP(AO77,'LibSets constants'!$I$4:$L$1000,4,0),""),"")</f>
        <v/>
      </c>
      <c r="AR77" s="2" t="str">
        <f aca="false">IF(G77&lt;&gt;"LIBSETS_SETTYPE_BATTLEGROUND",IF(G77&lt;&gt;"LIBSETS_SETTYPE_SPECIAL",IF(AS77&lt;&gt;"",VLOOKUP(AS77,'ESO zone constants'!$D$2:$H$4950,5,0),""),""),"")</f>
        <v/>
      </c>
      <c r="AT77" s="0"/>
      <c r="AU77" s="2" t="str">
        <f aca="false">IF(AT77&lt;&gt;"",IF(AT77&lt;&gt;"LIBSETS_DROP_MECHANIC_MONSTER_NAME",VLOOKUP(AT77,'LibSets constants'!$I$4:$L$1000,3,0),""),"")</f>
        <v/>
      </c>
      <c r="AV77" s="2" t="str">
        <f aca="false">IF(AT77&lt;&gt;"",IF(AT77&lt;&gt;"LIBSETS_DROP_MECHANIC_MONSTER_NAME",VLOOKUP(AT77,'LibSets constants'!$I$4:$L$1000,4,0),""),"")</f>
        <v/>
      </c>
      <c r="AW77" s="6" t="str">
        <f aca="false">IF(A77="???","--","")&amp;IF(F77&lt;&gt;"Not in the game (anymore)",IF(A77&lt;&gt;"",CONCATENATE("[",A77,"] = {wayshrines={")&amp;IF(K77&lt;&gt;"",CONCATENATE(K77,","),"")&amp;IF(L77&lt;&gt;"",CONCATENATE(L77,","),"")&amp;IF(M77&lt;&gt;"",CONCATENATE(M77,","),"")&amp;CONCATENATE("}")&amp;IF(VALUE(N77)&gt;0,CONCATENATE(", traitsNeeded=",N77),"")&amp;CONCATENATE(", dlcId=",IF(S77&lt;&gt;"",S77,"DLC_BASE_GAME")),""),"")</f>
        <v>[95] = {wayshrines={-1,-1,-1,}, traitsNeeded=8, dlcId=DLC_BASE_GAME</v>
      </c>
      <c r="AX77" s="6" t="str">
        <f aca="false">IF(F77&lt;&gt;"Not in the game (anymore)",IF(A77&lt;&gt;"",IF(P77&lt;&gt;"",CONCATENATE(", zoneIds={",P77),"")&amp;IF(X77&lt;&gt;"",CONCATENATE(",",X77),"")&amp;IF(AC77&lt;&gt;"",CONCATENATE(",",AC77),"")&amp;IF(AH77&lt;&gt;"",CONCATENATE(",",AH77),"")&amp;IF(AM77&lt;&gt;"",CONCATENATE(",",AM77),"")&amp;IF(AR77&lt;&gt;"",CONCATENATE(",",AR77),"")&amp;IF(P77&lt;&gt;"",CONCATENATE("}",""),"")&amp;IF(OR(I77="true",I77="false",I77&lt;&gt;""), CONCATENATE(", veteran=", I77), ""),""),"")</f>
        <v>, zoneIds={267,267,267}, veteran=false</v>
      </c>
      <c r="AY77" s="6" t="str">
        <f aca="false">IF(F77&lt;&gt;"Not in the game (anymore)",IF(A77&lt;&gt;"",", setType="&amp;G77,"")&amp;IF(J77="true",", multiTrialSet=true",""),"")</f>
        <v>, setType=LIBSETS_SETTYPE_CRAFTED</v>
      </c>
      <c r="AZ77" s="6" t="str">
        <f aca="false">IF(F77&lt;&gt;"Not in the game (anymore)",IF(U77&lt;&gt;"",", dropMechanic={"&amp;U77&amp;IF(Z77&lt;&gt;"",","&amp;Z77,"")&amp;IF(AE77&lt;&gt;"",","&amp;AE77,"")&amp;IF(AJ77&lt;&gt;"",","&amp;AJ77,"")&amp;IF(AO77&lt;&gt;"",","&amp;AO77,"")&amp;IF(AT77&lt;&gt;"",","&amp;AT77,"")&amp;"}"&amp;IF(U77="LIBSETS_DROP_MECHANIC_MONSTER_NAME",", dropMechanicNames={" &amp; IF(V77&lt;&gt;"","['en']='"&amp;V77&amp;"'","") &amp; IF(W77&lt;&gt;"",", ['de']='" &amp; W77&amp;"'","") &amp; "}",""),"")&amp;"},","")</f>
        <v>},</v>
      </c>
      <c r="BA77" s="6" t="str">
        <f aca="false">IF(F77&lt;&gt;"Not in the game (anymore)",IF(C77&lt;&gt;"",CONCATENATE(" --",C77," / ",B77,"   [",IF(Q77&lt;&gt;"",Q77,""),IF(Y77&lt;&gt;"",", "&amp;Y77,""),IF(AD77&lt;&gt;"",", "&amp;AD77,""),IF(AI77&lt;&gt;"",", "&amp;AI77,""),IF(AN77&lt;&gt;"",", "&amp;AN77,""),IF(AS77&lt;&gt;"",", "&amp;AS77,""),"]")),"")</f>
        <v> --Shalidor's Curse / Shalidors Fluch   [Eyevea, Eyevea, Eyevea]</v>
      </c>
    </row>
    <row r="78" customFormat="false" ht="15" hidden="false" customHeight="false" outlineLevel="0" collapsed="false">
      <c r="A78" s="21" t="n">
        <v>96</v>
      </c>
      <c r="B78" s="0" t="s">
        <v>251</v>
      </c>
      <c r="C78" s="0" t="s">
        <v>252</v>
      </c>
      <c r="D78" s="2" t="n">
        <f aca="false">A78</f>
        <v>96</v>
      </c>
      <c r="G78" s="22" t="s">
        <v>55</v>
      </c>
      <c r="I78" s="0" t="s">
        <v>56</v>
      </c>
      <c r="J78" s="0" t="s">
        <v>56</v>
      </c>
      <c r="K78" s="0" t="n">
        <v>-1</v>
      </c>
      <c r="L78" s="0" t="n">
        <v>-1</v>
      </c>
      <c r="M78" s="0" t="n">
        <v>-1</v>
      </c>
      <c r="N78" s="0" t="n">
        <v>0</v>
      </c>
      <c r="O78" s="3" t="s">
        <v>253</v>
      </c>
      <c r="P78" s="2" t="n">
        <f aca="false">IF(AND(G78&lt;&gt;"LIBSETS_SETTYPE_BATTLEGROUND",G78&lt;&gt;"LIBSETS_SETTYPE_SPECIAL",G78&lt;&gt;"LIBSETS_SETTYPE_MYTHIC"), IF(Q78&lt;&gt;"",VLOOKUP(Q78,'ESO zone constants'!$D$2:$H$4950,5,0),""),"")</f>
        <v>63</v>
      </c>
      <c r="Q78" s="0" t="str">
        <f aca="false">IF(OR(K78="",K78&lt;=0,ISERROR(K78)),IF(AND(O78&lt;&gt;"",NOT(ISERROR(O78))),O78, ""),VLOOKUP(K78,'ESO wayshrine node constants'!$A$3:$D$10003,4,0))</f>
        <v>Darkshade Caverns I</v>
      </c>
      <c r="R78" s="0"/>
      <c r="S78" s="4" t="str">
        <f aca="false">IF(AND(R78&lt;&gt;"",NOT(ISERROR(R78))),R78,IF(P78&lt;&gt;"",IF(NOT(ISERROR(VLOOKUP(P78,'ESO Dungeon constants'!$D$3:$H$9999,5,0))),VLOOKUP(P78,'ESO Dungeon constants'!$D$3:$I$9999,6,0),VLOOKUP(P78,'ESO zone constants'!$H$2:$K$9984,4,0)),""))</f>
        <v>DLC_BASE_GAME</v>
      </c>
      <c r="T78" s="2" t="str">
        <f aca="false">IF(S78&lt;&gt;"",VLOOKUP(S78,'LibSets constants'!$B$4:$C$1000,2,0),"")</f>
        <v>Included in base game</v>
      </c>
      <c r="U78" s="0"/>
      <c r="V78" s="2" t="str">
        <f aca="false">IF(U78&lt;&gt;"",IF(U78&lt;&gt;"LIBSETS_DROP_MECHANIC_MONSTER_NAME",VLOOKUP(U78,'LibSets constants'!$I$4:$L$1000,3,0),""),"")</f>
        <v/>
      </c>
      <c r="W78" s="2" t="str">
        <f aca="false">IF(U78&lt;&gt;"",IF(U78&lt;&gt;"LIBSETS_DROP_MECHANIC_MONSTER_NAME",VLOOKUP(U78,'LibSets constants'!$I$4:$L$1000,4,0),""),"")</f>
        <v/>
      </c>
      <c r="X78" s="2" t="n">
        <f aca="false">IF(G78&lt;&gt;"LIBSETS_SETTYPE_BATTLEGROUND",IF(G78&lt;&gt;"LIBSETS_SETTYPE_SPECIAL",IF(Y78&lt;&gt;"",VLOOKUP(Y78,'ESO zone constants'!$D$2:$H$4950,5,0),""),""),"")</f>
        <v>930</v>
      </c>
      <c r="Y78" s="0" t="s">
        <v>254</v>
      </c>
      <c r="Z78" s="0"/>
      <c r="AA78" s="2" t="str">
        <f aca="false">IF(Z78&lt;&gt;"",IF(Z78&lt;&gt;"LIBSETS_DROP_MECHANIC_MONSTER_NAME",VLOOKUP(Z78,'LibSets constants'!$I$4:$L$1000,3,0),""),"")</f>
        <v/>
      </c>
      <c r="AB78" s="2" t="str">
        <f aca="false">IF(Z78&lt;&gt;"",IF(Z78&lt;&gt;"LIBSETS_DROP_MECHANIC_MONSTER_NAME",VLOOKUP(Z78,'LibSets constants'!$I$4:$L$1000,4,0),""),"")</f>
        <v/>
      </c>
      <c r="AC78" s="2" t="str">
        <f aca="false">IF(G78&lt;&gt;"LIBSETS_SETTYPE_BATTLEGROUND",IF(G78&lt;&gt;"LIBSETS_SETTYPE_SPECIAL",IF(AD78&lt;&gt;"",VLOOKUP(AD78,'ESO zone constants'!$D$2:$H$4950,5,0),""),""),"")</f>
        <v/>
      </c>
      <c r="AE78" s="0"/>
      <c r="AF78" s="2" t="str">
        <f aca="false">IF(AE78&lt;&gt;"",IF(AE78&lt;&gt;"LIBSETS_DROP_MECHANIC_MONSTER_NAME",VLOOKUP(AE78,'LibSets constants'!$I$4:$L$1000,3,0),""),"")</f>
        <v/>
      </c>
      <c r="AG78" s="2" t="str">
        <f aca="false">IF(AE78&lt;&gt;"",IF(AE78&lt;&gt;"LIBSETS_DROP_MECHANIC_MONSTER_NAME",VLOOKUP(AE78,'LibSets constants'!$I$4:$L$1000,4,0),""),"")</f>
        <v/>
      </c>
      <c r="AH78" s="2" t="str">
        <f aca="false">IF(G78&lt;&gt;"LIBSETS_SETTYPE_BATTLEGROUND",IF(G78&lt;&gt;"LIBSETS_SETTYPE_SPECIAL",IF(AI78&lt;&gt;"",VLOOKUP(AI78,'ESO zone constants'!$D$2:$H$4950,5,0),""),""),"")</f>
        <v/>
      </c>
      <c r="AJ78" s="0"/>
      <c r="AK78" s="2" t="str">
        <f aca="false">IF(AJ78&lt;&gt;"",IF(AJ78&lt;&gt;"LIBSETS_DROP_MECHANIC_MONSTER_NAME",VLOOKUP(AJ78,'LibSets constants'!$I$4:$L$1000,3,0),""),"")</f>
        <v/>
      </c>
      <c r="AL78" s="2" t="str">
        <f aca="false">IF(AJ78&lt;&gt;"",IF(AJ78&lt;&gt;"LIBSETS_DROP_MECHANIC_MONSTER_NAME",VLOOKUP(AJ78,'LibSets constants'!$I$4:$L$1000,4,0),""),"")</f>
        <v/>
      </c>
      <c r="AM78" s="2" t="str">
        <f aca="false">IF(G78&lt;&gt;"LIBSETS_SETTYPE_BATTLEGROUND",IF(G78&lt;&gt;"LIBSETS_SETTYPE_SPECIAL",IF(AN78&lt;&gt;"",VLOOKUP(AN78,'ESO zone constants'!$D$2:$H$4950,5,0),""),""),"")</f>
        <v/>
      </c>
      <c r="AO78" s="0"/>
      <c r="AP78" s="2" t="str">
        <f aca="false">IF(AO78&lt;&gt;"",IF(AO78&lt;&gt;"LIBSETS_DROP_MECHANIC_MONSTER_NAME",VLOOKUP(AO78,'LibSets constants'!$I$4:$L$1000,3,0),""),"")</f>
        <v/>
      </c>
      <c r="AQ78" s="2" t="str">
        <f aca="false">IF(AO78&lt;&gt;"",IF(AO78&lt;&gt;"LIBSETS_DROP_MECHANIC_MONSTER_NAME",VLOOKUP(AO78,'LibSets constants'!$I$4:$L$1000,4,0),""),"")</f>
        <v/>
      </c>
      <c r="AR78" s="2" t="str">
        <f aca="false">IF(G78&lt;&gt;"LIBSETS_SETTYPE_BATTLEGROUND",IF(G78&lt;&gt;"LIBSETS_SETTYPE_SPECIAL",IF(AS78&lt;&gt;"",VLOOKUP(AS78,'ESO zone constants'!$D$2:$H$4950,5,0),""),""),"")</f>
        <v/>
      </c>
      <c r="AT78" s="0"/>
      <c r="AU78" s="2" t="str">
        <f aca="false">IF(AT78&lt;&gt;"",IF(AT78&lt;&gt;"LIBSETS_DROP_MECHANIC_MONSTER_NAME",VLOOKUP(AT78,'LibSets constants'!$I$4:$L$1000,3,0),""),"")</f>
        <v/>
      </c>
      <c r="AV78" s="2" t="str">
        <f aca="false">IF(AT78&lt;&gt;"",IF(AT78&lt;&gt;"LIBSETS_DROP_MECHANIC_MONSTER_NAME",VLOOKUP(AT78,'LibSets constants'!$I$4:$L$1000,4,0),""),"")</f>
        <v/>
      </c>
      <c r="AW78" s="6" t="str">
        <f aca="false">IF(A78="???","--","")&amp;IF(F78&lt;&gt;"Not in the game (anymore)",IF(A78&lt;&gt;"",CONCATENATE("[",A78,"] = {wayshrines={")&amp;IF(K78&lt;&gt;"",CONCATENATE(K78,","),"")&amp;IF(L78&lt;&gt;"",CONCATENATE(L78,","),"")&amp;IF(M78&lt;&gt;"",CONCATENATE(M78,","),"")&amp;CONCATENATE("}")&amp;IF(VALUE(N78)&gt;0,CONCATENATE(", traitsNeeded=",N78),"")&amp;CONCATENATE(", dlcId=",IF(S78&lt;&gt;"",S78,"DLC_BASE_GAME")),""),"")</f>
        <v>[96] = {wayshrines={-1,-1,-1,}, dlcId=DLC_BASE_GAME</v>
      </c>
      <c r="AX78" s="6" t="str">
        <f aca="false">IF(F78&lt;&gt;"Not in the game (anymore)",IF(A78&lt;&gt;"",IF(P78&lt;&gt;"",CONCATENATE(", zoneIds={",P78),"")&amp;IF(X78&lt;&gt;"",CONCATENATE(",",X78),"")&amp;IF(AC78&lt;&gt;"",CONCATENATE(",",AC78),"")&amp;IF(AH78&lt;&gt;"",CONCATENATE(",",AH78),"")&amp;IF(AM78&lt;&gt;"",CONCATENATE(",",AM78),"")&amp;IF(AR78&lt;&gt;"",CONCATENATE(",",AR78),"")&amp;IF(P78&lt;&gt;"",CONCATENATE("}",""),"")&amp;IF(OR(I78="true",I78="false",I78&lt;&gt;""), CONCATENATE(", veteran=", I78), ""),""),"")</f>
        <v>, zoneIds={63,930}, veteran=false</v>
      </c>
      <c r="AY78" s="6" t="str">
        <f aca="false">IF(F78&lt;&gt;"Not in the game (anymore)",IF(A78&lt;&gt;"",", setType="&amp;G78,"")&amp;IF(J78="true",", multiTrialSet=true",""),"")</f>
        <v>, setType=LIBSETS_SETTYPE_DUNGEON</v>
      </c>
      <c r="AZ78" s="6" t="str">
        <f aca="false">IF(F78&lt;&gt;"Not in the game (anymore)",IF(U78&lt;&gt;"",", dropMechanic={"&amp;U78&amp;IF(Z78&lt;&gt;"",","&amp;Z78,"")&amp;IF(AE78&lt;&gt;"",","&amp;AE78,"")&amp;IF(AJ78&lt;&gt;"",","&amp;AJ78,"")&amp;IF(AO78&lt;&gt;"",","&amp;AO78,"")&amp;IF(AT78&lt;&gt;"",","&amp;AT78,"")&amp;"}"&amp;IF(U78="LIBSETS_DROP_MECHANIC_MONSTER_NAME",", dropMechanicNames={" &amp; IF(V78&lt;&gt;"","['en']='"&amp;V78&amp;"'","") &amp; IF(W78&lt;&gt;"",", ['de']='" &amp; W78&amp;"'","") &amp; "}",""),"")&amp;"},","")</f>
        <v>},</v>
      </c>
      <c r="BA78" s="6" t="str">
        <f aca="false">IF(F78&lt;&gt;"Not in the game (anymore)",IF(C78&lt;&gt;"",CONCATENATE(" --",C78," / ",B78,"   [",IF(Q78&lt;&gt;"",Q78,""),IF(Y78&lt;&gt;"",", "&amp;Y78,""),IF(AD78&lt;&gt;"",", "&amp;AD78,""),IF(AI78&lt;&gt;"",", "&amp;AI78,""),IF(AN78&lt;&gt;"",", "&amp;AN78,""),IF(AS78&lt;&gt;"",", "&amp;AS78,""),"]")),"")</f>
        <v> --Armor of Truth / Rüstung der Wahrheit   [Darkshade Caverns I, Darkshade Caverns II]</v>
      </c>
    </row>
    <row r="79" customFormat="false" ht="15" hidden="false" customHeight="false" outlineLevel="0" collapsed="false">
      <c r="A79" s="21" t="n">
        <v>97</v>
      </c>
      <c r="B79" s="0" t="s">
        <v>255</v>
      </c>
      <c r="C79" s="0" t="s">
        <v>256</v>
      </c>
      <c r="D79" s="2" t="n">
        <f aca="false">A79</f>
        <v>97</v>
      </c>
      <c r="F79" s="0" t="s">
        <v>257</v>
      </c>
      <c r="G79" s="22" t="s">
        <v>81</v>
      </c>
      <c r="I79" s="0" t="s">
        <v>56</v>
      </c>
      <c r="J79" s="0" t="s">
        <v>56</v>
      </c>
      <c r="K79" s="0" t="n">
        <v>-1</v>
      </c>
      <c r="L79" s="0" t="n">
        <v>-1</v>
      </c>
      <c r="M79" s="0" t="n">
        <v>-1</v>
      </c>
      <c r="N79" s="0" t="n">
        <v>0</v>
      </c>
      <c r="O79" s="3" t="s">
        <v>82</v>
      </c>
      <c r="P79" s="2" t="n">
        <f aca="false">IF(AND(G79&lt;&gt;"LIBSETS_SETTYPE_BATTLEGROUND",G79&lt;&gt;"LIBSETS_SETTYPE_SPECIAL",G79&lt;&gt;"LIBSETS_SETTYPE_MYTHIC"), IF(Q79&lt;&gt;"",VLOOKUP(Q79,'ESO zone constants'!$D$2:$H$4950,5,0),""),"")</f>
        <v>181</v>
      </c>
      <c r="Q79" s="0" t="str">
        <f aca="false">IF(OR(K79="",K79&lt;=0,ISERROR(K79)),IF(AND(O79&lt;&gt;"",NOT(ISERROR(O79))),O79, ""),VLOOKUP(K79,'ESO wayshrine node constants'!$A$3:$D$10003,4,0))</f>
        <v>Cyrodiil</v>
      </c>
      <c r="R79" s="0"/>
      <c r="S79" s="4" t="str">
        <f aca="false">IF(AND(R79&lt;&gt;"",NOT(ISERROR(R79))),R79,IF(P79&lt;&gt;"",IF(NOT(ISERROR(VLOOKUP(P79,'ESO Dungeon constants'!$D$3:$H$9999,5,0))),VLOOKUP(P79,'ESO Dungeon constants'!$D$3:$I$9999,6,0),VLOOKUP(P79,'ESO zone constants'!$H$2:$K$9984,4,0)),""))</f>
        <v>DLC_BASE_GAME</v>
      </c>
      <c r="T79" s="2" t="str">
        <f aca="false">IF(S79&lt;&gt;"",VLOOKUP(S79,'LibSets constants'!$B$4:$C$1000,2,0),"")</f>
        <v>Included in base game</v>
      </c>
      <c r="U79" s="5" t="s">
        <v>83</v>
      </c>
      <c r="V79" s="2" t="str">
        <f aca="false">IF(U79&lt;&gt;"",IF(U79&lt;&gt;"LIBSETS_DROP_MECHANIC_MONSTER_NAME",VLOOKUP(U79,'LibSets constants'!$I$4:$L$1000,3,0),""),"")</f>
        <v>Rewards for the worthy (Cyrodiil/Battleground mail)</v>
      </c>
      <c r="W79" s="2" t="str">
        <f aca="false">IF(U79&lt;&gt;"",IF(U79&lt;&gt;"LIBSETS_DROP_MECHANIC_MONSTER_NAME",VLOOKUP(U79,'LibSets constants'!$I$4:$L$1000,4,0),""),"")</f>
        <v>Gerechter Lohn (Cyrodiil/Schlachtfeld Mail)</v>
      </c>
      <c r="X79" s="2" t="n">
        <f aca="false">IF(G79&lt;&gt;"LIBSETS_SETTYPE_BATTLEGROUND",IF(G79&lt;&gt;"LIBSETS_SETTYPE_SPECIAL",IF(Y79&lt;&gt;"",VLOOKUP(Y79,'ESO zone constants'!$D$2:$H$4950,5,0),""),""),"")</f>
        <v>181</v>
      </c>
      <c r="Y79" s="0" t="s">
        <v>82</v>
      </c>
      <c r="Z79" s="5" t="s">
        <v>84</v>
      </c>
      <c r="AA79" s="2" t="str">
        <f aca="false">IF(Z79&lt;&gt;"",IF(Z79&lt;&gt;"LIBSETS_DROP_MECHANIC_MONSTER_NAME",VLOOKUP(Z79,'LibSets constants'!$I$4:$L$1000,3,0),""),"")</f>
        <v>City Erntefurt (quartermaster)</v>
      </c>
      <c r="AB79" s="2" t="str">
        <f aca="false">IF(Z79&lt;&gt;"",IF(Z79&lt;&gt;"LIBSETS_DROP_MECHANIC_MONSTER_NAME",VLOOKUP(Z79,'LibSets constants'!$I$4:$L$1000,4,0),""),"")</f>
        <v>Stadt Erntefurt (Quartiermeister)</v>
      </c>
      <c r="AC79" s="2" t="str">
        <f aca="false">IF(G79&lt;&gt;"LIBSETS_SETTYPE_BATTLEGROUND",IF(G79&lt;&gt;"LIBSETS_SETTYPE_SPECIAL",IF(AD79&lt;&gt;"",VLOOKUP(AD79,'ESO zone constants'!$D$2:$H$4950,5,0),""),""),"")</f>
        <v/>
      </c>
      <c r="AE79" s="0"/>
      <c r="AF79" s="2" t="str">
        <f aca="false">IF(AE79&lt;&gt;"",IF(AE79&lt;&gt;"LIBSETS_DROP_MECHANIC_MONSTER_NAME",VLOOKUP(AE79,'LibSets constants'!$I$4:$L$1000,3,0),""),"")</f>
        <v/>
      </c>
      <c r="AG79" s="2" t="str">
        <f aca="false">IF(AE79&lt;&gt;"",IF(AE79&lt;&gt;"LIBSETS_DROP_MECHANIC_MONSTER_NAME",VLOOKUP(AE79,'LibSets constants'!$I$4:$L$1000,4,0),""),"")</f>
        <v/>
      </c>
      <c r="AH79" s="2" t="str">
        <f aca="false">IF(G79&lt;&gt;"LIBSETS_SETTYPE_BATTLEGROUND",IF(G79&lt;&gt;"LIBSETS_SETTYPE_SPECIAL",IF(AI79&lt;&gt;"",VLOOKUP(AI79,'ESO zone constants'!$D$2:$H$4950,5,0),""),""),"")</f>
        <v/>
      </c>
      <c r="AJ79" s="0"/>
      <c r="AK79" s="2" t="str">
        <f aca="false">IF(AJ79&lt;&gt;"",IF(AJ79&lt;&gt;"LIBSETS_DROP_MECHANIC_MONSTER_NAME",VLOOKUP(AJ79,'LibSets constants'!$I$4:$L$1000,3,0),""),"")</f>
        <v/>
      </c>
      <c r="AL79" s="2" t="str">
        <f aca="false">IF(AJ79&lt;&gt;"",IF(AJ79&lt;&gt;"LIBSETS_DROP_MECHANIC_MONSTER_NAME",VLOOKUP(AJ79,'LibSets constants'!$I$4:$L$1000,4,0),""),"")</f>
        <v/>
      </c>
      <c r="AM79" s="2" t="str">
        <f aca="false">IF(G79&lt;&gt;"LIBSETS_SETTYPE_BATTLEGROUND",IF(G79&lt;&gt;"LIBSETS_SETTYPE_SPECIAL",IF(AN79&lt;&gt;"",VLOOKUP(AN79,'ESO zone constants'!$D$2:$H$4950,5,0),""),""),"")</f>
        <v/>
      </c>
      <c r="AO79" s="0"/>
      <c r="AP79" s="2" t="str">
        <f aca="false">IF(AO79&lt;&gt;"",IF(AO79&lt;&gt;"LIBSETS_DROP_MECHANIC_MONSTER_NAME",VLOOKUP(AO79,'LibSets constants'!$I$4:$L$1000,3,0),""),"")</f>
        <v/>
      </c>
      <c r="AQ79" s="2" t="str">
        <f aca="false">IF(AO79&lt;&gt;"",IF(AO79&lt;&gt;"LIBSETS_DROP_MECHANIC_MONSTER_NAME",VLOOKUP(AO79,'LibSets constants'!$I$4:$L$1000,4,0),""),"")</f>
        <v/>
      </c>
      <c r="AR79" s="2" t="str">
        <f aca="false">IF(G79&lt;&gt;"LIBSETS_SETTYPE_BATTLEGROUND",IF(G79&lt;&gt;"LIBSETS_SETTYPE_SPECIAL",IF(AS79&lt;&gt;"",VLOOKUP(AS79,'ESO zone constants'!$D$2:$H$4950,5,0),""),""),"")</f>
        <v/>
      </c>
      <c r="AT79" s="0"/>
      <c r="AU79" s="2" t="str">
        <f aca="false">IF(AT79&lt;&gt;"",IF(AT79&lt;&gt;"LIBSETS_DROP_MECHANIC_MONSTER_NAME",VLOOKUP(AT79,'LibSets constants'!$I$4:$L$1000,3,0),""),"")</f>
        <v/>
      </c>
      <c r="AV79" s="2" t="str">
        <f aca="false">IF(AT79&lt;&gt;"",IF(AT79&lt;&gt;"LIBSETS_DROP_MECHANIC_MONSTER_NAME",VLOOKUP(AT79,'LibSets constants'!$I$4:$L$1000,4,0),""),"")</f>
        <v/>
      </c>
      <c r="AW79" s="6" t="str">
        <f aca="false">IF(A79="???","--","")&amp;IF(F79&lt;&gt;"Not in the game (anymore)",IF(A79&lt;&gt;"",CONCATENATE("[",A79,"] = {wayshrines={")&amp;IF(K79&lt;&gt;"",CONCATENATE(K79,","),"")&amp;IF(L79&lt;&gt;"",CONCATENATE(L79,","),"")&amp;IF(M79&lt;&gt;"",CONCATENATE(M79,","),"")&amp;CONCATENATE("}")&amp;IF(VALUE(N79)&gt;0,CONCATENATE(", traitsNeeded=",N79),"")&amp;CONCATENATE(", dlcId=",IF(S79&lt;&gt;"",S79,"DLC_BASE_GAME")),""),"")</f>
        <v>[97] = {wayshrines={-1,-1,-1,}, dlcId=DLC_BASE_GAME</v>
      </c>
      <c r="AX79" s="6" t="str">
        <f aca="false">IF(F79&lt;&gt;"Not in the game (anymore)",IF(A79&lt;&gt;"",IF(P79&lt;&gt;"",CONCATENATE(", zoneIds={",P79),"")&amp;IF(X79&lt;&gt;"",CONCATENATE(",",X79),"")&amp;IF(AC79&lt;&gt;"",CONCATENATE(",",AC79),"")&amp;IF(AH79&lt;&gt;"",CONCATENATE(",",AH79),"")&amp;IF(AM79&lt;&gt;"",CONCATENATE(",",AM79),"")&amp;IF(AR79&lt;&gt;"",CONCATENATE(",",AR79),"")&amp;IF(P79&lt;&gt;"",CONCATENATE("}",""),"")&amp;IF(OR(I79="true",I79="false",I79&lt;&gt;""), CONCATENATE(", veteran=", I79), ""),""),"")</f>
        <v>, zoneIds={181,181}, veteran=false</v>
      </c>
      <c r="AY79" s="6" t="str">
        <f aca="false">IF(F79&lt;&gt;"Not in the game (anymore)",IF(A79&lt;&gt;"",", setType="&amp;G79,"")&amp;IF(J79="true",", multiTrialSet=true",""),"")</f>
        <v>, setType=LIBSETS_SETTYPE_CYRODIIL</v>
      </c>
      <c r="AZ79" s="6" t="str">
        <f aca="false">IF(F79&lt;&gt;"Not in the game (anymore)",IF(U79&lt;&gt;"",", dropMechanic={"&amp;U79&amp;IF(Z79&lt;&gt;"",","&amp;Z79,"")&amp;IF(AE79&lt;&gt;"",","&amp;AE79,"")&amp;IF(AJ79&lt;&gt;"",","&amp;AJ79,"")&amp;IF(AO79&lt;&gt;"",","&amp;AO79,"")&amp;IF(AT79&lt;&gt;"",","&amp;AT79,"")&amp;"}"&amp;IF(U79="LIBSETS_DROP_MECHANIC_MONSTER_NAME",", dropMechanicNames={" &amp; IF(V79&lt;&gt;"","['en']='"&amp;V79&amp;"'","") &amp; IF(W79&lt;&gt;"",", ['de']='" &amp; W79&amp;"'","") &amp; "}",""),"")&amp;"},","")</f>
        <v>, dropMechanic={LIBSETS_DROP_MECHANIC_MAIL_PVP_REWARDS_FOR_THE_WORTHY,LIBSETS_DROP_MECHANIC_CITY_CYRODIIL_ERNTEFURT}},</v>
      </c>
      <c r="BA79" s="6" t="str">
        <f aca="false">IF(F79&lt;&gt;"Not in the game (anymore)",IF(C79&lt;&gt;"",CONCATENATE(" --",C79," / ",B79,"   [",IF(Q79&lt;&gt;"",Q79,""),IF(Y79&lt;&gt;"",", "&amp;Y79,""),IF(AD79&lt;&gt;"",", "&amp;AD79,""),IF(AI79&lt;&gt;"",", "&amp;AI79,""),IF(AN79&lt;&gt;"",", "&amp;AN79,""),IF(AS79&lt;&gt;"",", "&amp;AS79,""),"]")),"")</f>
        <v> --The Arch-Mage / Erzmagier   [Cyrodiil, Cyrodiil]</v>
      </c>
    </row>
    <row r="80" customFormat="false" ht="15" hidden="false" customHeight="false" outlineLevel="0" collapsed="false">
      <c r="A80" s="21" t="n">
        <v>98</v>
      </c>
      <c r="B80" s="0" t="s">
        <v>258</v>
      </c>
      <c r="C80" s="0" t="s">
        <v>259</v>
      </c>
      <c r="D80" s="2" t="n">
        <f aca="false">A80</f>
        <v>98</v>
      </c>
      <c r="G80" s="22" t="s">
        <v>60</v>
      </c>
      <c r="I80" s="0" t="s">
        <v>56</v>
      </c>
      <c r="J80" s="0" t="s">
        <v>56</v>
      </c>
      <c r="K80" s="0" t="n">
        <v>-1</v>
      </c>
      <c r="L80" s="0" t="n">
        <v>-1</v>
      </c>
      <c r="M80" s="0" t="n">
        <v>-1</v>
      </c>
      <c r="N80" s="0" t="n">
        <v>0</v>
      </c>
      <c r="O80" s="3" t="s">
        <v>172</v>
      </c>
      <c r="P80" s="2" t="n">
        <f aca="false">IF(AND(G80&lt;&gt;"LIBSETS_SETTYPE_BATTLEGROUND",G80&lt;&gt;"LIBSETS_SETTYPE_SPECIAL",G80&lt;&gt;"LIBSETS_SETTYPE_MYTHIC"), IF(Q80&lt;&gt;"",VLOOKUP(Q80,'ESO zone constants'!$D$2:$H$4950,5,0),""),"")</f>
        <v>20</v>
      </c>
      <c r="Q80" s="0" t="str">
        <f aca="false">IF(OR(K80="",K80&lt;=0,ISERROR(K80)),IF(AND(O80&lt;&gt;"",NOT(ISERROR(O80))),O80, ""),VLOOKUP(K80,'ESO wayshrine node constants'!$A$3:$D$10003,4,0))</f>
        <v>Rivenspire</v>
      </c>
      <c r="R80" s="0"/>
      <c r="S80" s="4" t="str">
        <f aca="false">IF(AND(R80&lt;&gt;"",NOT(ISERROR(R80))),R80,IF(P80&lt;&gt;"",IF(NOT(ISERROR(VLOOKUP(P80,'ESO Dungeon constants'!$D$3:$H$9999,5,0))),VLOOKUP(P80,'ESO Dungeon constants'!$D$3:$I$9999,6,0),VLOOKUP(P80,'ESO zone constants'!$H$2:$K$9984,4,0)),""))</f>
        <v>DLC_BASE_GAME</v>
      </c>
      <c r="T80" s="2" t="str">
        <f aca="false">IF(S80&lt;&gt;"",VLOOKUP(S80,'LibSets constants'!$B$4:$C$1000,2,0),"")</f>
        <v>Included in base game</v>
      </c>
      <c r="U80" s="5" t="s">
        <v>62</v>
      </c>
      <c r="V80" s="23" t="str">
        <f aca="false">IF(U80&lt;&gt;"",IF(U80&lt;&gt;"LIBSETS_DROP_MECHANIC_MONSTER_NAME",VLOOKUP(U80,'LibSets constants'!$I$4:$L$1000,3,0),""),"")</f>
        <v>Delve bosses have a chance to drop a waist or feet.</v>
      </c>
      <c r="W80" s="2" t="str">
        <f aca="false">IF(U80&lt;&gt;"",IF(U80&lt;&gt;"LIBSETS_DROP_MECHANIC_MONSTER_NAME",VLOOKUP(U80,'LibSets constants'!$I$4:$L$1000,4,0),""),"")</f>
        <v>Bosse in Gewölben haben die Chance, eine Taille oder Füße fallen zu lassen.</v>
      </c>
      <c r="X80" s="2" t="str">
        <f aca="false">IF(G80&lt;&gt;"LIBSETS_SETTYPE_BATTLEGROUND",IF(G80&lt;&gt;"LIBSETS_SETTYPE_SPECIAL",IF(Y80&lt;&gt;"",VLOOKUP(Y80,'ESO zone constants'!$D$2:$H$4950,5,0),""),""),"")</f>
        <v/>
      </c>
      <c r="Z80" s="24" t="s">
        <v>63</v>
      </c>
      <c r="AA80" s="23" t="str">
        <f aca="false">IF(Z80&lt;&gt;"",IF(Z80&lt;&gt;"LIBSETS_DROP_MECHANIC_MONSTER_NAME",VLOOKUP(Z80,'LibSets constants'!$I$4:$L$1000,3,0),""),"")</f>
        <v>Overland group bosses have a 100% chance to drop head, chest, legs, or weapon.</v>
      </c>
      <c r="AB80" s="23" t="str">
        <f aca="false">IF(Z80&lt;&gt;"",IF(Z80&lt;&gt;"LIBSETS_DROP_MECHANIC_MONSTER_NAME",VLOOKUP(Z80,'LibSets constants'!$I$4:$L$1000,4,0),""),"")</f>
        <v>Überland Gruppenbosse haben eine Chance von 100%, Kopf, Brust, Beine oder Waffen fallen zu lassen.</v>
      </c>
      <c r="AC80" s="2" t="str">
        <f aca="false">IF(G80&lt;&gt;"LIBSETS_SETTYPE_BATTLEGROUND",IF(G80&lt;&gt;"LIBSETS_SETTYPE_SPECIAL",IF(AD80&lt;&gt;"",VLOOKUP(AD80,'ESO zone constants'!$D$2:$H$4950,5,0),""),""),"")</f>
        <v/>
      </c>
      <c r="AE80" s="24" t="s">
        <v>64</v>
      </c>
      <c r="AF80" s="23" t="str">
        <f aca="false">IF(AE80&lt;&gt;"",IF(AE80&lt;&gt;"LIBSETS_DROP_MECHANIC_MONSTER_NAME",VLOOKUP(AE80,'LibSets constants'!$I$4:$L$1000,3,0),""),"")</f>
        <v>Public dungeon bosses have a chance to drop a shoulder, hand, or weapon.</v>
      </c>
      <c r="AG80" s="23" t="str">
        <f aca="false">IF(AE80&lt;&gt;"",IF(AE80&lt;&gt;"LIBSETS_DROP_MECHANIC_MONSTER_NAME",VLOOKUP(AE80,'LibSets constants'!$I$4:$L$1000,4,0),""),"")</f>
        <v>Öffentliche Dungeon-Bosse haben die Möglichkeit, eine Schulter, Handschuhe oder eine Waffe fallen zu lassen.</v>
      </c>
      <c r="AH80" s="2" t="str">
        <f aca="false">IF(G80&lt;&gt;"LIBSETS_SETTYPE_BATTLEGROUND",IF(G80&lt;&gt;"LIBSETS_SETTYPE_SPECIAL",IF(AI80&lt;&gt;"",VLOOKUP(AI80,'ESO zone constants'!$D$2:$H$4950,5,0),""),""),"")</f>
        <v/>
      </c>
      <c r="AJ80" s="24" t="s">
        <v>65</v>
      </c>
      <c r="AK80" s="23" t="str">
        <f aca="false">IF(AJ80&lt;&gt;"",IF(AJ80&lt;&gt;"LIBSETS_DROP_MECHANIC_MONSTER_NAME",VLOOKUP(AJ80,'LibSets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23" t="str">
        <f aca="false">IF(AJ80&lt;&gt;"",IF(AJ80&lt;&gt;"LIBSETS_DROP_MECHANIC_MONSTER_NAME",VLOOKUP(AJ80,'LibSets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2" t="str">
        <f aca="false">IF(G80&lt;&gt;"LIBSETS_SETTYPE_BATTLEGROUND",IF(G80&lt;&gt;"LIBSETS_SETTYPE_SPECIAL",IF(AN80&lt;&gt;"",VLOOKUP(AN80,'ESO zone constants'!$D$2:$H$4950,5,0),""),""),"")</f>
        <v/>
      </c>
      <c r="AO80" s="24"/>
      <c r="AP80" s="23" t="str">
        <f aca="false">IF(AO80&lt;&gt;"",IF(AO80&lt;&gt;"LIBSETS_DROP_MECHANIC_MONSTER_NAME",VLOOKUP(AO80,'LibSets constants'!$I$4:$L$1000,3,0),""),"")</f>
        <v/>
      </c>
      <c r="AQ80" s="23" t="str">
        <f aca="false">IF(AO80&lt;&gt;"",IF(AO80&lt;&gt;"LIBSETS_DROP_MECHANIC_MONSTER_NAME",VLOOKUP(AO80,'LibSets constants'!$I$4:$L$1000,4,0),""),"")</f>
        <v/>
      </c>
      <c r="AR80" s="2" t="str">
        <f aca="false">IF(G80&lt;&gt;"LIBSETS_SETTYPE_BATTLEGROUND",IF(G80&lt;&gt;"LIBSETS_SETTYPE_SPECIAL",IF(AS80&lt;&gt;"",VLOOKUP(AS80,'ESO zone constants'!$D$2:$H$4950,5,0),""),""),"")</f>
        <v/>
      </c>
      <c r="AT80" s="24"/>
      <c r="AU80" s="23" t="str">
        <f aca="false">IF(AT80&lt;&gt;"",IF(AT80&lt;&gt;"LIBSETS_DROP_MECHANIC_MONSTER_NAME",VLOOKUP(AT80,'LibSets constants'!$I$4:$L$1000,3,0),""),"")</f>
        <v/>
      </c>
      <c r="AV80" s="23" t="str">
        <f aca="false">IF(AT80&lt;&gt;"",IF(AT80&lt;&gt;"LIBSETS_DROP_MECHANIC_MONSTER_NAME",VLOOKUP(AT80,'LibSets constants'!$I$4:$L$1000,4,0),""),"")</f>
        <v/>
      </c>
      <c r="AW80" s="6" t="str">
        <f aca="false">IF(A80="???","--","")&amp;IF(F80&lt;&gt;"Not in the game (anymore)",IF(A80&lt;&gt;"",CONCATENATE("[",A80,"] = {wayshrines={")&amp;IF(K80&lt;&gt;"",CONCATENATE(K80,","),"")&amp;IF(L80&lt;&gt;"",CONCATENATE(L80,","),"")&amp;IF(M80&lt;&gt;"",CONCATENATE(M80,","),"")&amp;CONCATENATE("}")&amp;IF(VALUE(N80)&gt;0,CONCATENATE(", traitsNeeded=",N80),"")&amp;CONCATENATE(", dlcId=",IF(S80&lt;&gt;"",S80,"DLC_BASE_GAME")),""),"")</f>
        <v>[98] = {wayshrines={-1,-1,-1,}, dlcId=DLC_BASE_GAME</v>
      </c>
      <c r="AX80" s="6" t="str">
        <f aca="false">IF(F80&lt;&gt;"Not in the game (anymore)",IF(A80&lt;&gt;"",IF(P80&lt;&gt;"",CONCATENATE(", zoneIds={",P80),"")&amp;IF(X80&lt;&gt;"",CONCATENATE(",",X80),"")&amp;IF(AC80&lt;&gt;"",CONCATENATE(",",AC80),"")&amp;IF(AH80&lt;&gt;"",CONCATENATE(",",AH80),"")&amp;IF(AM80&lt;&gt;"",CONCATENATE(",",AM80),"")&amp;IF(AR80&lt;&gt;"",CONCATENATE(",",AR80),"")&amp;IF(P80&lt;&gt;"",CONCATENATE("}",""),"")&amp;IF(OR(I80="true",I80="false",I80&lt;&gt;""), CONCATENATE(", veteran=", I80), ""),""),"")</f>
        <v>, zoneIds={20}, veteran=false</v>
      </c>
      <c r="AY80" s="6" t="str">
        <f aca="false">IF(F80&lt;&gt;"Not in the game (anymore)",IF(A80&lt;&gt;"",", setType="&amp;G80,"")&amp;IF(J80="true",", multiTrialSet=true",""),"")</f>
        <v>, setType=LIBSETS_SETTYPE_OVERLAND</v>
      </c>
      <c r="AZ80" s="6" t="str">
        <f aca="false">IF(F80&lt;&gt;"Not in the game (anymore)",IF(U80&lt;&gt;"",", dropMechanic={"&amp;U80&amp;IF(Z80&lt;&gt;"",","&amp;Z80,"")&amp;IF(AE80&lt;&gt;"",","&amp;AE80,"")&amp;IF(AJ80&lt;&gt;"",","&amp;AJ80,"")&amp;IF(AO80&lt;&gt;"",","&amp;AO80,"")&amp;IF(AT80&lt;&gt;"",","&amp;AT80,"")&amp;"}"&amp;IF(U80="LIBSETS_DROP_MECHANIC_MONSTER_NAME",", dropMechanicNames={" &amp; IF(V80&lt;&gt;"","['en']='"&amp;V80&amp;"'","") &amp; IF(W80&lt;&gt;"",", ['de']='" &amp; W80&amp;"'","") &amp; "}",""),"")&amp;"},","")</f>
        <v>, dropMechanic={LIBSETS_DROP_MECHANIC_OVERLAND_BOSS_DELVE,LIBSETS_DROP_MECHANIC_OVERLAND_WORLDBOSS,LIBSETS_DROP_MECHANIC_OVERLAND_BOSS_PUBLIC_DUNGEON,LIBSETS_DROP_MECHANIC_OVERLAND_CHEST}},</v>
      </c>
      <c r="BA80" s="6" t="str">
        <f aca="false">IF(F80&lt;&gt;"Not in the game (anymore)",IF(C80&lt;&gt;"",CONCATENATE(" --",C80," / ",B80,"   [",IF(Q80&lt;&gt;"",Q80,""),IF(Y80&lt;&gt;"",", "&amp;Y80,""),IF(AD80&lt;&gt;"",", "&amp;AD80,""),IF(AI80&lt;&gt;"",", "&amp;AI80,""),IF(AN80&lt;&gt;"",", "&amp;AN80,""),IF(AS80&lt;&gt;"",", "&amp;AS80,""),"]")),"")</f>
        <v> --Necropotence / Nekropotenz   [Rivenspire]</v>
      </c>
    </row>
    <row r="81" customFormat="false" ht="15" hidden="false" customHeight="false" outlineLevel="0" collapsed="false">
      <c r="A81" s="21" t="n">
        <v>99</v>
      </c>
      <c r="B81" s="0" t="s">
        <v>260</v>
      </c>
      <c r="C81" s="0" t="s">
        <v>261</v>
      </c>
      <c r="D81" s="2" t="n">
        <f aca="false">A81</f>
        <v>99</v>
      </c>
      <c r="G81" s="22" t="s">
        <v>60</v>
      </c>
      <c r="I81" s="0" t="s">
        <v>56</v>
      </c>
      <c r="J81" s="0" t="s">
        <v>56</v>
      </c>
      <c r="K81" s="0" t="n">
        <v>-1</v>
      </c>
      <c r="L81" s="0" t="n">
        <v>-1</v>
      </c>
      <c r="M81" s="0" t="n">
        <v>-1</v>
      </c>
      <c r="N81" s="0" t="n">
        <v>0</v>
      </c>
      <c r="O81" s="3" t="s">
        <v>100</v>
      </c>
      <c r="P81" s="2" t="n">
        <f aca="false">IF(AND(G81&lt;&gt;"LIBSETS_SETTYPE_BATTLEGROUND",G81&lt;&gt;"LIBSETS_SETTYPE_SPECIAL",G81&lt;&gt;"LIBSETS_SETTYPE_MYTHIC"), IF(Q81&lt;&gt;"",VLOOKUP(Q81,'ESO zone constants'!$D$2:$H$4950,5,0),""),"")</f>
        <v>58</v>
      </c>
      <c r="Q81" s="0" t="str">
        <f aca="false">IF(OR(K81="",K81&lt;=0,ISERROR(K81)),IF(AND(O81&lt;&gt;"",NOT(ISERROR(O81))),O81, ""),VLOOKUP(K81,'ESO wayshrine node constants'!$A$3:$D$10003,4,0))</f>
        <v>Malabal Tor</v>
      </c>
      <c r="R81" s="0"/>
      <c r="S81" s="4" t="str">
        <f aca="false">IF(AND(R81&lt;&gt;"",NOT(ISERROR(R81))),R81,IF(P81&lt;&gt;"",IF(NOT(ISERROR(VLOOKUP(P81,'ESO Dungeon constants'!$D$3:$H$9999,5,0))),VLOOKUP(P81,'ESO Dungeon constants'!$D$3:$I$9999,6,0),VLOOKUP(P81,'ESO zone constants'!$H$2:$K$9984,4,0)),""))</f>
        <v>DLC_BASE_GAME</v>
      </c>
      <c r="T81" s="2" t="str">
        <f aca="false">IF(S81&lt;&gt;"",VLOOKUP(S81,'LibSets constants'!$B$4:$C$1000,2,0),"")</f>
        <v>Included in base game</v>
      </c>
      <c r="U81" s="5" t="s">
        <v>62</v>
      </c>
      <c r="V81" s="2" t="str">
        <f aca="false">IF(U81&lt;&gt;"",IF(U81&lt;&gt;"LIBSETS_DROP_MECHANIC_MONSTER_NAME",VLOOKUP(U81,'LibSets constants'!$I$4:$L$1000,3,0),""),"")</f>
        <v>Delve bosses have a chance to drop a waist or feet.</v>
      </c>
      <c r="W81" s="2" t="str">
        <f aca="false">IF(U81&lt;&gt;"",IF(U81&lt;&gt;"LIBSETS_DROP_MECHANIC_MONSTER_NAME",VLOOKUP(U81,'LibSets constants'!$I$4:$L$1000,4,0),""),"")</f>
        <v>Bosse in Gewölben haben die Chance, eine Taille oder Füße fallen zu lassen.</v>
      </c>
      <c r="X81" s="2" t="str">
        <f aca="false">IF(G81&lt;&gt;"LIBSETS_SETTYPE_BATTLEGROUND",IF(G81&lt;&gt;"LIBSETS_SETTYPE_SPECIAL",IF(Y81&lt;&gt;"",VLOOKUP(Y81,'ESO zone constants'!$D$2:$H$4950,5,0),""),""),"")</f>
        <v/>
      </c>
      <c r="Z81" s="5" t="s">
        <v>63</v>
      </c>
      <c r="AA81" s="2" t="str">
        <f aca="false">IF(Z81&lt;&gt;"",IF(Z81&lt;&gt;"LIBSETS_DROP_MECHANIC_MONSTER_NAME",VLOOKUP(Z81,'LibSets constants'!$I$4:$L$1000,3,0),""),"")</f>
        <v>Overland group bosses have a 100% chance to drop head, chest, legs, or weapon.</v>
      </c>
      <c r="AB81" s="2" t="str">
        <f aca="false">IF(Z81&lt;&gt;"",IF(Z81&lt;&gt;"LIBSETS_DROP_MECHANIC_MONSTER_NAME",VLOOKUP(Z81,'LibSets constants'!$I$4:$L$1000,4,0),""),"")</f>
        <v>Überland Gruppenbosse haben eine Chance von 100%, Kopf, Brust, Beine oder Waffen fallen zu lassen.</v>
      </c>
      <c r="AC81" s="2" t="str">
        <f aca="false">IF(G81&lt;&gt;"LIBSETS_SETTYPE_BATTLEGROUND",IF(G81&lt;&gt;"LIBSETS_SETTYPE_SPECIAL",IF(AD81&lt;&gt;"",VLOOKUP(AD81,'ESO zone constants'!$D$2:$H$4950,5,0),""),""),"")</f>
        <v/>
      </c>
      <c r="AE81" s="5" t="s">
        <v>64</v>
      </c>
      <c r="AF81" s="2" t="str">
        <f aca="false">IF(AE81&lt;&gt;"",IF(AE81&lt;&gt;"LIBSETS_DROP_MECHANIC_MONSTER_NAME",VLOOKUP(AE81,'LibSets constants'!$I$4:$L$1000,3,0),""),"")</f>
        <v>Public dungeon bosses have a chance to drop a shoulder, hand, or weapon.</v>
      </c>
      <c r="AG81" s="2" t="str">
        <f aca="false">IF(AE81&lt;&gt;"",IF(AE81&lt;&gt;"LIBSETS_DROP_MECHANIC_MONSTER_NAME",VLOOKUP(AE81,'LibSets constants'!$I$4:$L$1000,4,0),""),"")</f>
        <v>Öffentliche Dungeon-Bosse haben die Möglichkeit, eine Schulter, Handschuhe oder eine Waffe fallen zu lassen.</v>
      </c>
      <c r="AH81" s="2" t="str">
        <f aca="false">IF(G81&lt;&gt;"LIBSETS_SETTYPE_BATTLEGROUND",IF(G81&lt;&gt;"LIBSETS_SETTYPE_SPECIAL",IF(AI81&lt;&gt;"",VLOOKUP(AI81,'ESO zone constants'!$D$2:$H$4950,5,0),""),""),"")</f>
        <v/>
      </c>
      <c r="AJ81" s="5" t="s">
        <v>65</v>
      </c>
      <c r="AK81" s="2" t="str">
        <f aca="false">IF(AJ81&lt;&gt;"",IF(AJ81&lt;&gt;"LIBSETS_DROP_MECHANIC_MONSTER_NAME",VLOOKUP(AJ81,'LibSets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2" t="str">
        <f aca="false">IF(AJ81&lt;&gt;"",IF(AJ81&lt;&gt;"LIBSETS_DROP_MECHANIC_MONSTER_NAME",VLOOKUP(AJ81,'LibSets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2" t="str">
        <f aca="false">IF(G81&lt;&gt;"LIBSETS_SETTYPE_BATTLEGROUND",IF(G81&lt;&gt;"LIBSETS_SETTYPE_SPECIAL",IF(AN81&lt;&gt;"",VLOOKUP(AN81,'ESO zone constants'!$D$2:$H$4950,5,0),""),""),"")</f>
        <v/>
      </c>
      <c r="AO81" s="0"/>
      <c r="AP81" s="2" t="str">
        <f aca="false">IF(AO81&lt;&gt;"",IF(AO81&lt;&gt;"LIBSETS_DROP_MECHANIC_MONSTER_NAME",VLOOKUP(AO81,'LibSets constants'!$I$4:$L$1000,3,0),""),"")</f>
        <v/>
      </c>
      <c r="AQ81" s="2" t="str">
        <f aca="false">IF(AO81&lt;&gt;"",IF(AO81&lt;&gt;"LIBSETS_DROP_MECHANIC_MONSTER_NAME",VLOOKUP(AO81,'LibSets constants'!$I$4:$L$1000,4,0),""),"")</f>
        <v/>
      </c>
      <c r="AR81" s="2" t="str">
        <f aca="false">IF(G81&lt;&gt;"LIBSETS_SETTYPE_BATTLEGROUND",IF(G81&lt;&gt;"LIBSETS_SETTYPE_SPECIAL",IF(AS81&lt;&gt;"",VLOOKUP(AS81,'ESO zone constants'!$D$2:$H$4950,5,0),""),""),"")</f>
        <v/>
      </c>
      <c r="AT81" s="0"/>
      <c r="AU81" s="2" t="str">
        <f aca="false">IF(AT81&lt;&gt;"",IF(AT81&lt;&gt;"LIBSETS_DROP_MECHANIC_MONSTER_NAME",VLOOKUP(AT81,'LibSets constants'!$I$4:$L$1000,3,0),""),"")</f>
        <v/>
      </c>
      <c r="AV81" s="2" t="str">
        <f aca="false">IF(AT81&lt;&gt;"",IF(AT81&lt;&gt;"LIBSETS_DROP_MECHANIC_MONSTER_NAME",VLOOKUP(AT81,'LibSets constants'!$I$4:$L$1000,4,0),""),"")</f>
        <v/>
      </c>
      <c r="AW81" s="6" t="str">
        <f aca="false">IF(A81="???","--","")&amp;IF(F81&lt;&gt;"Not in the game (anymore)",IF(A81&lt;&gt;"",CONCATENATE("[",A81,"] = {wayshrines={")&amp;IF(K81&lt;&gt;"",CONCATENATE(K81,","),"")&amp;IF(L81&lt;&gt;"",CONCATENATE(L81,","),"")&amp;IF(M81&lt;&gt;"",CONCATENATE(M81,","),"")&amp;CONCATENATE("}")&amp;IF(VALUE(N81)&gt;0,CONCATENATE(", traitsNeeded=",N81),"")&amp;CONCATENATE(", dlcId=",IF(S81&lt;&gt;"",S81,"DLC_BASE_GAME")),""),"")</f>
        <v>[99] = {wayshrines={-1,-1,-1,}, dlcId=DLC_BASE_GAME</v>
      </c>
      <c r="AX81" s="6" t="str">
        <f aca="false">IF(F81&lt;&gt;"Not in the game (anymore)",IF(A81&lt;&gt;"",IF(P81&lt;&gt;"",CONCATENATE(", zoneIds={",P81),"")&amp;IF(X81&lt;&gt;"",CONCATENATE(",",X81),"")&amp;IF(AC81&lt;&gt;"",CONCATENATE(",",AC81),"")&amp;IF(AH81&lt;&gt;"",CONCATENATE(",",AH81),"")&amp;IF(AM81&lt;&gt;"",CONCATENATE(",",AM81),"")&amp;IF(AR81&lt;&gt;"",CONCATENATE(",",AR81),"")&amp;IF(P81&lt;&gt;"",CONCATENATE("}",""),"")&amp;IF(OR(I81="true",I81="false",I81&lt;&gt;""), CONCATENATE(", veteran=", I81), ""),""),"")</f>
        <v>, zoneIds={58}, veteran=false</v>
      </c>
      <c r="AY81" s="6" t="str">
        <f aca="false">IF(F81&lt;&gt;"Not in the game (anymore)",IF(A81&lt;&gt;"",", setType="&amp;G81,"")&amp;IF(J81="true",", multiTrialSet=true",""),"")</f>
        <v>, setType=LIBSETS_SETTYPE_OVERLAND</v>
      </c>
      <c r="AZ81" s="6" t="str">
        <f aca="false">IF(F81&lt;&gt;"Not in the game (anymore)",IF(U81&lt;&gt;"",", dropMechanic={"&amp;U81&amp;IF(Z81&lt;&gt;"",","&amp;Z81,"")&amp;IF(AE81&lt;&gt;"",","&amp;AE81,"")&amp;IF(AJ81&lt;&gt;"",","&amp;AJ81,"")&amp;IF(AO81&lt;&gt;"",","&amp;AO81,"")&amp;IF(AT81&lt;&gt;"",","&amp;AT81,"")&amp;"}"&amp;IF(U81="LIBSETS_DROP_MECHANIC_MONSTER_NAME",", dropMechanicNames={" &amp; IF(V81&lt;&gt;"","['en']='"&amp;V81&amp;"'","") &amp; IF(W81&lt;&gt;"",", ['de']='" &amp; W81&amp;"'","") &amp; "}",""),"")&amp;"},","")</f>
        <v>, dropMechanic={LIBSETS_DROP_MECHANIC_OVERLAND_BOSS_DELVE,LIBSETS_DROP_MECHANIC_OVERLAND_WORLDBOSS,LIBSETS_DROP_MECHANIC_OVERLAND_BOSS_PUBLIC_DUNGEON,LIBSETS_DROP_MECHANIC_OVERLAND_CHEST}},</v>
      </c>
      <c r="BA81" s="6" t="str">
        <f aca="false">IF(F81&lt;&gt;"Not in the game (anymore)",IF(C81&lt;&gt;"",CONCATENATE(" --",C81," / ",B81,"   [",IF(Q81&lt;&gt;"",Q81,""),IF(Y81&lt;&gt;"",", "&amp;Y81,""),IF(AD81&lt;&gt;"",", "&amp;AD81,""),IF(AI81&lt;&gt;"",", "&amp;AI81,""),IF(AN81&lt;&gt;"",", "&amp;AN81,""),IF(AS81&lt;&gt;"",", "&amp;AS81,""),"]")),"")</f>
        <v> --Salvation / Erlösung   [Malabal Tor]</v>
      </c>
    </row>
    <row r="82" customFormat="false" ht="15" hidden="false" customHeight="false" outlineLevel="0" collapsed="false">
      <c r="A82" s="21" t="n">
        <v>100</v>
      </c>
      <c r="B82" s="0" t="s">
        <v>262</v>
      </c>
      <c r="C82" s="0" t="s">
        <v>263</v>
      </c>
      <c r="D82" s="2" t="n">
        <f aca="false">A82</f>
        <v>100</v>
      </c>
      <c r="G82" s="22" t="s">
        <v>81</v>
      </c>
      <c r="I82" s="0" t="s">
        <v>56</v>
      </c>
      <c r="J82" s="0" t="s">
        <v>56</v>
      </c>
      <c r="K82" s="0" t="n">
        <v>-1</v>
      </c>
      <c r="L82" s="0" t="n">
        <v>-1</v>
      </c>
      <c r="M82" s="0" t="n">
        <v>-1</v>
      </c>
      <c r="N82" s="0" t="n">
        <v>0</v>
      </c>
      <c r="O82" s="3" t="s">
        <v>82</v>
      </c>
      <c r="P82" s="2" t="n">
        <f aca="false">IF(AND(G82&lt;&gt;"LIBSETS_SETTYPE_BATTLEGROUND",G82&lt;&gt;"LIBSETS_SETTYPE_SPECIAL",G82&lt;&gt;"LIBSETS_SETTYPE_MYTHIC"), IF(Q82&lt;&gt;"",VLOOKUP(Q82,'ESO zone constants'!$D$2:$H$4950,5,0),""),"")</f>
        <v>181</v>
      </c>
      <c r="Q82" s="0" t="str">
        <f aca="false">IF(OR(K82="",K82&lt;=0,ISERROR(K82)),IF(AND(O82&lt;&gt;"",NOT(ISERROR(O82))),O82, ""),VLOOKUP(K82,'ESO wayshrine node constants'!$A$3:$D$10003,4,0))</f>
        <v>Cyrodiil</v>
      </c>
      <c r="R82" s="0"/>
      <c r="S82" s="4" t="str">
        <f aca="false">IF(AND(R82&lt;&gt;"",NOT(ISERROR(R82))),R82,IF(P82&lt;&gt;"",IF(NOT(ISERROR(VLOOKUP(P82,'ESO Dungeon constants'!$D$3:$H$9999,5,0))),VLOOKUP(P82,'ESO Dungeon constants'!$D$3:$I$9999,6,0),VLOOKUP(P82,'ESO zone constants'!$H$2:$K$9984,4,0)),""))</f>
        <v>DLC_BASE_GAME</v>
      </c>
      <c r="T82" s="2" t="str">
        <f aca="false">IF(S82&lt;&gt;"",VLOOKUP(S82,'LibSets constants'!$B$4:$C$1000,2,0),"")</f>
        <v>Included in base game</v>
      </c>
      <c r="U82" s="5" t="s">
        <v>83</v>
      </c>
      <c r="V82" s="2" t="str">
        <f aca="false">IF(U82&lt;&gt;"",IF(U82&lt;&gt;"LIBSETS_DROP_MECHANIC_MONSTER_NAME",VLOOKUP(U82,'LibSets constants'!$I$4:$L$1000,3,0),""),"")</f>
        <v>Rewards for the worthy (Cyrodiil/Battleground mail)</v>
      </c>
      <c r="W82" s="2" t="str">
        <f aca="false">IF(U82&lt;&gt;"",IF(U82&lt;&gt;"LIBSETS_DROP_MECHANIC_MONSTER_NAME",VLOOKUP(U82,'LibSets constants'!$I$4:$L$1000,4,0),""),"")</f>
        <v>Gerechter Lohn (Cyrodiil/Schlachtfeld Mail)</v>
      </c>
      <c r="X82" s="2" t="n">
        <f aca="false">IF(G82&lt;&gt;"LIBSETS_SETTYPE_BATTLEGROUND",IF(G82&lt;&gt;"LIBSETS_SETTYPE_SPECIAL",IF(Y82&lt;&gt;"",VLOOKUP(Y82,'ESO zone constants'!$D$2:$H$4950,5,0),""),""),"")</f>
        <v>181</v>
      </c>
      <c r="Y82" s="0" t="s">
        <v>82</v>
      </c>
      <c r="Z82" s="5" t="s">
        <v>148</v>
      </c>
      <c r="AA82" s="2" t="str">
        <f aca="false">IF(Z82&lt;&gt;"",IF(Z82&lt;&gt;"LIBSETS_DROP_MECHANIC_MONSTER_NAME",VLOOKUP(Z82,'LibSets constants'!$I$4:$L$1000,3,0),""),"")</f>
        <v>City Bruma (quartermaster)</v>
      </c>
      <c r="AB82" s="2" t="str">
        <f aca="false">IF(Z82&lt;&gt;"",IF(Z82&lt;&gt;"LIBSETS_DROP_MECHANIC_MONSTER_NAME",VLOOKUP(Z82,'LibSets constants'!$I$4:$L$1000,4,0),""),"")</f>
        <v>Stadt Bruma (Quartiermeister)</v>
      </c>
      <c r="AC82" s="2" t="str">
        <f aca="false">IF(G82&lt;&gt;"LIBSETS_SETTYPE_BATTLEGROUND",IF(G82&lt;&gt;"LIBSETS_SETTYPE_SPECIAL",IF(AD82&lt;&gt;"",VLOOKUP(AD82,'ESO zone constants'!$D$2:$H$4950,5,0),""),""),"")</f>
        <v/>
      </c>
      <c r="AE82" s="0"/>
      <c r="AF82" s="2" t="str">
        <f aca="false">IF(AE82&lt;&gt;"",IF(AE82&lt;&gt;"LIBSETS_DROP_MECHANIC_MONSTER_NAME",VLOOKUP(AE82,'LibSets constants'!$I$4:$L$1000,3,0),""),"")</f>
        <v/>
      </c>
      <c r="AG82" s="2" t="str">
        <f aca="false">IF(AE82&lt;&gt;"",IF(AE82&lt;&gt;"LIBSETS_DROP_MECHANIC_MONSTER_NAME",VLOOKUP(AE82,'LibSets constants'!$I$4:$L$1000,4,0),""),"")</f>
        <v/>
      </c>
      <c r="AH82" s="2" t="str">
        <f aca="false">IF(G82&lt;&gt;"LIBSETS_SETTYPE_BATTLEGROUND",IF(G82&lt;&gt;"LIBSETS_SETTYPE_SPECIAL",IF(AI82&lt;&gt;"",VLOOKUP(AI82,'ESO zone constants'!$D$2:$H$4950,5,0),""),""),"")</f>
        <v/>
      </c>
      <c r="AJ82" s="0"/>
      <c r="AK82" s="2" t="str">
        <f aca="false">IF(AJ82&lt;&gt;"",IF(AJ82&lt;&gt;"LIBSETS_DROP_MECHANIC_MONSTER_NAME",VLOOKUP(AJ82,'LibSets constants'!$I$4:$L$1000,3,0),""),"")</f>
        <v/>
      </c>
      <c r="AL82" s="2" t="str">
        <f aca="false">IF(AJ82&lt;&gt;"",IF(AJ82&lt;&gt;"LIBSETS_DROP_MECHANIC_MONSTER_NAME",VLOOKUP(AJ82,'LibSets constants'!$I$4:$L$1000,4,0),""),"")</f>
        <v/>
      </c>
      <c r="AM82" s="2" t="str">
        <f aca="false">IF(G82&lt;&gt;"LIBSETS_SETTYPE_BATTLEGROUND",IF(G82&lt;&gt;"LIBSETS_SETTYPE_SPECIAL",IF(AN82&lt;&gt;"",VLOOKUP(AN82,'ESO zone constants'!$D$2:$H$4950,5,0),""),""),"")</f>
        <v/>
      </c>
      <c r="AO82" s="0"/>
      <c r="AP82" s="2" t="str">
        <f aca="false">IF(AO82&lt;&gt;"",IF(AO82&lt;&gt;"LIBSETS_DROP_MECHANIC_MONSTER_NAME",VLOOKUP(AO82,'LibSets constants'!$I$4:$L$1000,3,0),""),"")</f>
        <v/>
      </c>
      <c r="AQ82" s="2" t="str">
        <f aca="false">IF(AO82&lt;&gt;"",IF(AO82&lt;&gt;"LIBSETS_DROP_MECHANIC_MONSTER_NAME",VLOOKUP(AO82,'LibSets constants'!$I$4:$L$1000,4,0),""),"")</f>
        <v/>
      </c>
      <c r="AR82" s="2" t="str">
        <f aca="false">IF(G82&lt;&gt;"LIBSETS_SETTYPE_BATTLEGROUND",IF(G82&lt;&gt;"LIBSETS_SETTYPE_SPECIAL",IF(AS82&lt;&gt;"",VLOOKUP(AS82,'ESO zone constants'!$D$2:$H$4950,5,0),""),""),"")</f>
        <v/>
      </c>
      <c r="AT82" s="0"/>
      <c r="AU82" s="2" t="str">
        <f aca="false">IF(AT82&lt;&gt;"",IF(AT82&lt;&gt;"LIBSETS_DROP_MECHANIC_MONSTER_NAME",VLOOKUP(AT82,'LibSets constants'!$I$4:$L$1000,3,0),""),"")</f>
        <v/>
      </c>
      <c r="AV82" s="2" t="str">
        <f aca="false">IF(AT82&lt;&gt;"",IF(AT82&lt;&gt;"LIBSETS_DROP_MECHANIC_MONSTER_NAME",VLOOKUP(AT82,'LibSets constants'!$I$4:$L$1000,4,0),""),"")</f>
        <v/>
      </c>
      <c r="AW82" s="6" t="str">
        <f aca="false">IF(A82="???","--","")&amp;IF(F82&lt;&gt;"Not in the game (anymore)",IF(A82&lt;&gt;"",CONCATENATE("[",A82,"] = {wayshrines={")&amp;IF(K82&lt;&gt;"",CONCATENATE(K82,","),"")&amp;IF(L82&lt;&gt;"",CONCATENATE(L82,","),"")&amp;IF(M82&lt;&gt;"",CONCATENATE(M82,","),"")&amp;CONCATENATE("}")&amp;IF(VALUE(N82)&gt;0,CONCATENATE(", traitsNeeded=",N82),"")&amp;CONCATENATE(", dlcId=",IF(S82&lt;&gt;"",S82,"DLC_BASE_GAME")),""),"")</f>
        <v>[100] = {wayshrines={-1,-1,-1,}, dlcId=DLC_BASE_GAME</v>
      </c>
      <c r="AX82" s="6" t="str">
        <f aca="false">IF(F82&lt;&gt;"Not in the game (anymore)",IF(A82&lt;&gt;"",IF(P82&lt;&gt;"",CONCATENATE(", zoneIds={",P82),"")&amp;IF(X82&lt;&gt;"",CONCATENATE(",",X82),"")&amp;IF(AC82&lt;&gt;"",CONCATENATE(",",AC82),"")&amp;IF(AH82&lt;&gt;"",CONCATENATE(",",AH82),"")&amp;IF(AM82&lt;&gt;"",CONCATENATE(",",AM82),"")&amp;IF(AR82&lt;&gt;"",CONCATENATE(",",AR82),"")&amp;IF(P82&lt;&gt;"",CONCATENATE("}",""),"")&amp;IF(OR(I82="true",I82="false",I82&lt;&gt;""), CONCATENATE(", veteran=", I82), ""),""),"")</f>
        <v>, zoneIds={181,181}, veteran=false</v>
      </c>
      <c r="AY82" s="6" t="str">
        <f aca="false">IF(F82&lt;&gt;"Not in the game (anymore)",IF(A82&lt;&gt;"",", setType="&amp;G82,"")&amp;IF(J82="true",", multiTrialSet=true",""),"")</f>
        <v>, setType=LIBSETS_SETTYPE_CYRODIIL</v>
      </c>
      <c r="AZ82" s="6" t="str">
        <f aca="false">IF(F82&lt;&gt;"Not in the game (anymore)",IF(U82&lt;&gt;"",", dropMechanic={"&amp;U82&amp;IF(Z82&lt;&gt;"",","&amp;Z82,"")&amp;IF(AE82&lt;&gt;"",","&amp;AE82,"")&amp;IF(AJ82&lt;&gt;"",","&amp;AJ82,"")&amp;IF(AO82&lt;&gt;"",","&amp;AO82,"")&amp;IF(AT82&lt;&gt;"",","&amp;AT82,"")&amp;"}"&amp;IF(U82="LIBSETS_DROP_MECHANIC_MONSTER_NAME",", dropMechanicNames={" &amp; IF(V82&lt;&gt;"","['en']='"&amp;V82&amp;"'","") &amp; IF(W82&lt;&gt;"",", ['de']='" &amp; W82&amp;"'","") &amp; "}",""),"")&amp;"},","")</f>
        <v>, dropMechanic={LIBSETS_DROP_MECHANIC_MAIL_PVP_REWARDS_FOR_THE_WORTHY,LIBSETS_DROP_MECHANIC_CITY_CYRODIIL_BRUMA}},</v>
      </c>
      <c r="BA82" s="6" t="str">
        <f aca="false">IF(F82&lt;&gt;"Not in the game (anymore)",IF(C82&lt;&gt;"",CONCATENATE(" --",C82," / ",B82,"   [",IF(Q82&lt;&gt;"",Q82,""),IF(Y82&lt;&gt;"",", "&amp;Y82,""),IF(AD82&lt;&gt;"",", "&amp;AD82,""),IF(AI82&lt;&gt;"",", "&amp;AI82,""),IF(AN82&lt;&gt;"",", "&amp;AN82,""),IF(AS82&lt;&gt;"",", "&amp;AS82,""),"]")),"")</f>
        <v> --Hawk's Eye / Falkenauge   [Cyrodiil, Cyrodiil]</v>
      </c>
    </row>
    <row r="83" customFormat="false" ht="15" hidden="false" customHeight="false" outlineLevel="0" collapsed="false">
      <c r="A83" s="21" t="n">
        <v>101</v>
      </c>
      <c r="B83" s="0" t="s">
        <v>264</v>
      </c>
      <c r="C83" s="0" t="s">
        <v>265</v>
      </c>
      <c r="D83" s="2" t="n">
        <f aca="false">A83</f>
        <v>101</v>
      </c>
      <c r="G83" s="22" t="s">
        <v>81</v>
      </c>
      <c r="I83" s="0" t="s">
        <v>56</v>
      </c>
      <c r="J83" s="0" t="s">
        <v>56</v>
      </c>
      <c r="K83" s="0" t="n">
        <v>-1</v>
      </c>
      <c r="L83" s="0" t="n">
        <v>-1</v>
      </c>
      <c r="M83" s="0" t="n">
        <v>-1</v>
      </c>
      <c r="N83" s="0" t="n">
        <v>0</v>
      </c>
      <c r="O83" s="3" t="s">
        <v>82</v>
      </c>
      <c r="P83" s="2" t="n">
        <f aca="false">IF(AND(G83&lt;&gt;"LIBSETS_SETTYPE_BATTLEGROUND",G83&lt;&gt;"LIBSETS_SETTYPE_SPECIAL",G83&lt;&gt;"LIBSETS_SETTYPE_MYTHIC"), IF(Q83&lt;&gt;"",VLOOKUP(Q83,'ESO zone constants'!$D$2:$H$4950,5,0),""),"")</f>
        <v>181</v>
      </c>
      <c r="Q83" s="0" t="str">
        <f aca="false">IF(OR(K83="",K83&lt;=0,ISERROR(K83)),IF(AND(O83&lt;&gt;"",NOT(ISERROR(O83))),O83, ""),VLOOKUP(K83,'ESO wayshrine node constants'!$A$3:$D$10003,4,0))</f>
        <v>Cyrodiil</v>
      </c>
      <c r="R83" s="0"/>
      <c r="S83" s="4" t="str">
        <f aca="false">IF(AND(R83&lt;&gt;"",NOT(ISERROR(R83))),R83,IF(P83&lt;&gt;"",IF(NOT(ISERROR(VLOOKUP(P83,'ESO Dungeon constants'!$D$3:$H$9999,5,0))),VLOOKUP(P83,'ESO Dungeon constants'!$D$3:$I$9999,6,0),VLOOKUP(P83,'ESO zone constants'!$H$2:$K$9984,4,0)),""))</f>
        <v>DLC_BASE_GAME</v>
      </c>
      <c r="T83" s="2" t="str">
        <f aca="false">IF(S83&lt;&gt;"",VLOOKUP(S83,'LibSets constants'!$B$4:$C$1000,2,0),"")</f>
        <v>Included in base game</v>
      </c>
      <c r="U83" s="5" t="s">
        <v>83</v>
      </c>
      <c r="V83" s="2" t="str">
        <f aca="false">IF(U83&lt;&gt;"",IF(U83&lt;&gt;"LIBSETS_DROP_MECHANIC_MONSTER_NAME",VLOOKUP(U83,'LibSets constants'!$I$4:$L$1000,3,0),""),"")</f>
        <v>Rewards for the worthy (Cyrodiil/Battleground mail)</v>
      </c>
      <c r="W83" s="2" t="str">
        <f aca="false">IF(U83&lt;&gt;"",IF(U83&lt;&gt;"LIBSETS_DROP_MECHANIC_MONSTER_NAME",VLOOKUP(U83,'LibSets constants'!$I$4:$L$1000,4,0),""),"")</f>
        <v>Gerechter Lohn (Cyrodiil/Schlachtfeld Mail)</v>
      </c>
      <c r="X83" s="2" t="n">
        <f aca="false">IF(G83&lt;&gt;"LIBSETS_SETTYPE_BATTLEGROUND",IF(G83&lt;&gt;"LIBSETS_SETTYPE_SPECIAL",IF(Y83&lt;&gt;"",VLOOKUP(Y83,'ESO zone constants'!$D$2:$H$4950,5,0),""),""),"")</f>
        <v>181</v>
      </c>
      <c r="Y83" s="0" t="s">
        <v>82</v>
      </c>
      <c r="Z83" s="5" t="s">
        <v>127</v>
      </c>
      <c r="AA83" s="2" t="str">
        <f aca="false">IF(Z83&lt;&gt;"",IF(Z83&lt;&gt;"LIBSETS_DROP_MECHANIC_MONSTER_NAME",VLOOKUP(Z83,'LibSets constants'!$I$4:$L$1000,3,0),""),"")</f>
        <v>City Vlastarus (quartermaster)</v>
      </c>
      <c r="AB83" s="2" t="str">
        <f aca="false">IF(Z83&lt;&gt;"",IF(Z83&lt;&gt;"LIBSETS_DROP_MECHANIC_MONSTER_NAME",VLOOKUP(Z83,'LibSets constants'!$I$4:$L$1000,4,0),""),"")</f>
        <v>Stadt Vlastarus (Quartiermeister)</v>
      </c>
      <c r="AC83" s="2" t="str">
        <f aca="false">IF(G83&lt;&gt;"LIBSETS_SETTYPE_BATTLEGROUND",IF(G83&lt;&gt;"LIBSETS_SETTYPE_SPECIAL",IF(AD83&lt;&gt;"",VLOOKUP(AD83,'ESO zone constants'!$D$2:$H$4950,5,0),""),""),"")</f>
        <v/>
      </c>
      <c r="AE83" s="0"/>
      <c r="AF83" s="2" t="str">
        <f aca="false">IF(AE83&lt;&gt;"",IF(AE83&lt;&gt;"LIBSETS_DROP_MECHANIC_MONSTER_NAME",VLOOKUP(AE83,'LibSets constants'!$I$4:$L$1000,3,0),""),"")</f>
        <v/>
      </c>
      <c r="AG83" s="2" t="str">
        <f aca="false">IF(AE83&lt;&gt;"",IF(AE83&lt;&gt;"LIBSETS_DROP_MECHANIC_MONSTER_NAME",VLOOKUP(AE83,'LibSets constants'!$I$4:$L$1000,4,0),""),"")</f>
        <v/>
      </c>
      <c r="AH83" s="2" t="str">
        <f aca="false">IF(G83&lt;&gt;"LIBSETS_SETTYPE_BATTLEGROUND",IF(G83&lt;&gt;"LIBSETS_SETTYPE_SPECIAL",IF(AI83&lt;&gt;"",VLOOKUP(AI83,'ESO zone constants'!$D$2:$H$4950,5,0),""),""),"")</f>
        <v/>
      </c>
      <c r="AJ83" s="0"/>
      <c r="AK83" s="2" t="str">
        <f aca="false">IF(AJ83&lt;&gt;"",IF(AJ83&lt;&gt;"LIBSETS_DROP_MECHANIC_MONSTER_NAME",VLOOKUP(AJ83,'LibSets constants'!$I$4:$L$1000,3,0),""),"")</f>
        <v/>
      </c>
      <c r="AL83" s="2" t="str">
        <f aca="false">IF(AJ83&lt;&gt;"",IF(AJ83&lt;&gt;"LIBSETS_DROP_MECHANIC_MONSTER_NAME",VLOOKUP(AJ83,'LibSets constants'!$I$4:$L$1000,4,0),""),"")</f>
        <v/>
      </c>
      <c r="AM83" s="2" t="str">
        <f aca="false">IF(G83&lt;&gt;"LIBSETS_SETTYPE_BATTLEGROUND",IF(G83&lt;&gt;"LIBSETS_SETTYPE_SPECIAL",IF(AN83&lt;&gt;"",VLOOKUP(AN83,'ESO zone constants'!$D$2:$H$4950,5,0),""),""),"")</f>
        <v/>
      </c>
      <c r="AO83" s="0"/>
      <c r="AP83" s="2" t="str">
        <f aca="false">IF(AO83&lt;&gt;"",IF(AO83&lt;&gt;"LIBSETS_DROP_MECHANIC_MONSTER_NAME",VLOOKUP(AO83,'LibSets constants'!$I$4:$L$1000,3,0),""),"")</f>
        <v/>
      </c>
      <c r="AQ83" s="2" t="str">
        <f aca="false">IF(AO83&lt;&gt;"",IF(AO83&lt;&gt;"LIBSETS_DROP_MECHANIC_MONSTER_NAME",VLOOKUP(AO83,'LibSets constants'!$I$4:$L$1000,4,0),""),"")</f>
        <v/>
      </c>
      <c r="AR83" s="2" t="str">
        <f aca="false">IF(G83&lt;&gt;"LIBSETS_SETTYPE_BATTLEGROUND",IF(G83&lt;&gt;"LIBSETS_SETTYPE_SPECIAL",IF(AS83&lt;&gt;"",VLOOKUP(AS83,'ESO zone constants'!$D$2:$H$4950,5,0),""),""),"")</f>
        <v/>
      </c>
      <c r="AT83" s="0"/>
      <c r="AU83" s="2" t="str">
        <f aca="false">IF(AT83&lt;&gt;"",IF(AT83&lt;&gt;"LIBSETS_DROP_MECHANIC_MONSTER_NAME",VLOOKUP(AT83,'LibSets constants'!$I$4:$L$1000,3,0),""),"")</f>
        <v/>
      </c>
      <c r="AV83" s="2" t="str">
        <f aca="false">IF(AT83&lt;&gt;"",IF(AT83&lt;&gt;"LIBSETS_DROP_MECHANIC_MONSTER_NAME",VLOOKUP(AT83,'LibSets constants'!$I$4:$L$1000,4,0),""),"")</f>
        <v/>
      </c>
      <c r="AW83" s="6" t="str">
        <f aca="false">IF(A83="???","--","")&amp;IF(F83&lt;&gt;"Not in the game (anymore)",IF(A83&lt;&gt;"",CONCATENATE("[",A83,"] = {wayshrines={")&amp;IF(K83&lt;&gt;"",CONCATENATE(K83,","),"")&amp;IF(L83&lt;&gt;"",CONCATENATE(L83,","),"")&amp;IF(M83&lt;&gt;"",CONCATENATE(M83,","),"")&amp;CONCATENATE("}")&amp;IF(VALUE(N83)&gt;0,CONCATENATE(", traitsNeeded=",N83),"")&amp;CONCATENATE(", dlcId=",IF(S83&lt;&gt;"",S83,"DLC_BASE_GAME")),""),"")</f>
        <v>[101] = {wayshrines={-1,-1,-1,}, dlcId=DLC_BASE_GAME</v>
      </c>
      <c r="AX83" s="6" t="str">
        <f aca="false">IF(F83&lt;&gt;"Not in the game (anymore)",IF(A83&lt;&gt;"",IF(P83&lt;&gt;"",CONCATENATE(", zoneIds={",P83),"")&amp;IF(X83&lt;&gt;"",CONCATENATE(",",X83),"")&amp;IF(AC83&lt;&gt;"",CONCATENATE(",",AC83),"")&amp;IF(AH83&lt;&gt;"",CONCATENATE(",",AH83),"")&amp;IF(AM83&lt;&gt;"",CONCATENATE(",",AM83),"")&amp;IF(AR83&lt;&gt;"",CONCATENATE(",",AR83),"")&amp;IF(P83&lt;&gt;"",CONCATENATE("}",""),"")&amp;IF(OR(I83="true",I83="false",I83&lt;&gt;""), CONCATENATE(", veteran=", I83), ""),""),"")</f>
        <v>, zoneIds={181,181}, veteran=false</v>
      </c>
      <c r="AY83" s="6" t="str">
        <f aca="false">IF(F83&lt;&gt;"Not in the game (anymore)",IF(A83&lt;&gt;"",", setType="&amp;G83,"")&amp;IF(J83="true",", multiTrialSet=true",""),"")</f>
        <v>, setType=LIBSETS_SETTYPE_CYRODIIL</v>
      </c>
      <c r="AZ83" s="6" t="str">
        <f aca="false">IF(F83&lt;&gt;"Not in the game (anymore)",IF(U83&lt;&gt;"",", dropMechanic={"&amp;U83&amp;IF(Z83&lt;&gt;"",","&amp;Z83,"")&amp;IF(AE83&lt;&gt;"",","&amp;AE83,"")&amp;IF(AJ83&lt;&gt;"",","&amp;AJ83,"")&amp;IF(AO83&lt;&gt;"",","&amp;AO83,"")&amp;IF(AT83&lt;&gt;"",","&amp;AT83,"")&amp;"}"&amp;IF(U83="LIBSETS_DROP_MECHANIC_MONSTER_NAME",", dropMechanicNames={" &amp; IF(V83&lt;&gt;"","['en']='"&amp;V83&amp;"'","") &amp; IF(W83&lt;&gt;"",", ['de']='" &amp; W83&amp;"'","") &amp; "}",""),"")&amp;"},","")</f>
        <v>, dropMechanic={LIBSETS_DROP_MECHANIC_MAIL_PVP_REWARDS_FOR_THE_WORTHY,LIBSETS_DROP_MECHANIC_CITY_CYRODIIL_VLASTARUS}},</v>
      </c>
      <c r="BA83" s="6" t="str">
        <f aca="false">IF(F83&lt;&gt;"Not in the game (anymore)",IF(C83&lt;&gt;"",CONCATENATE(" --",C83," / ",B83,"   [",IF(Q83&lt;&gt;"",Q83,""),IF(Y83&lt;&gt;"",", "&amp;Y83,""),IF(AD83&lt;&gt;"",", "&amp;AD83,""),IF(AI83&lt;&gt;"",", "&amp;AI83,""),IF(AN83&lt;&gt;"",", "&amp;AN83,""),IF(AS83&lt;&gt;"",", "&amp;AS83,""),"]")),"")</f>
        <v> --Affliction / Elend   [Cyrodiil, Cyrodiil]</v>
      </c>
    </row>
    <row r="84" customFormat="false" ht="15" hidden="false" customHeight="false" outlineLevel="0" collapsed="false">
      <c r="A84" s="21" t="n">
        <v>102</v>
      </c>
      <c r="B84" s="0" t="s">
        <v>266</v>
      </c>
      <c r="C84" s="0" t="s">
        <v>267</v>
      </c>
      <c r="D84" s="2" t="n">
        <f aca="false">A84</f>
        <v>102</v>
      </c>
      <c r="G84" s="22" t="s">
        <v>55</v>
      </c>
      <c r="I84" s="0" t="s">
        <v>56</v>
      </c>
      <c r="J84" s="0" t="s">
        <v>56</v>
      </c>
      <c r="K84" s="0" t="n">
        <v>-1</v>
      </c>
      <c r="L84" s="0" t="n">
        <v>-1</v>
      </c>
      <c r="M84" s="0" t="n">
        <v>-1</v>
      </c>
      <c r="N84" s="0" t="n">
        <v>0</v>
      </c>
      <c r="O84" s="3" t="s">
        <v>210</v>
      </c>
      <c r="P84" s="2" t="n">
        <f aca="false">IF(AND(G84&lt;&gt;"LIBSETS_SETTYPE_BATTLEGROUND",G84&lt;&gt;"LIBSETS_SETTYPE_SPECIAL",G84&lt;&gt;"LIBSETS_SETTYPE_MYTHIC"), IF(Q84&lt;&gt;"",VLOOKUP(Q84,'ESO zone constants'!$D$2:$H$4950,5,0),""),"")</f>
        <v>22</v>
      </c>
      <c r="Q84" s="0" t="str">
        <f aca="false">IF(OR(K84="",K84&lt;=0,ISERROR(K84)),IF(AND(O84&lt;&gt;"",NOT(ISERROR(O84))),O84, ""),VLOOKUP(K84,'ESO wayshrine node constants'!$A$3:$D$10003,4,0))</f>
        <v>Volenfell</v>
      </c>
      <c r="R84" s="0"/>
      <c r="S84" s="4" t="str">
        <f aca="false">IF(AND(R84&lt;&gt;"",NOT(ISERROR(R84))),R84,IF(P84&lt;&gt;"",IF(NOT(ISERROR(VLOOKUP(P84,'ESO Dungeon constants'!$D$3:$H$9999,5,0))),VLOOKUP(P84,'ESO Dungeon constants'!$D$3:$I$9999,6,0),VLOOKUP(P84,'ESO zone constants'!$H$2:$K$9984,4,0)),""))</f>
        <v>DLC_BASE_GAME</v>
      </c>
      <c r="T84" s="2" t="str">
        <f aca="false">IF(S84&lt;&gt;"",VLOOKUP(S84,'LibSets constants'!$B$4:$C$1000,2,0),"")</f>
        <v>Included in base game</v>
      </c>
      <c r="U84" s="0"/>
      <c r="V84" s="2" t="str">
        <f aca="false">IF(U84&lt;&gt;"",IF(U84&lt;&gt;"LIBSETS_DROP_MECHANIC_MONSTER_NAME",VLOOKUP(U84,'LibSets constants'!$I$4:$L$1000,3,0),""),"")</f>
        <v/>
      </c>
      <c r="W84" s="2" t="str">
        <f aca="false">IF(U84&lt;&gt;"",IF(U84&lt;&gt;"LIBSETS_DROP_MECHANIC_MONSTER_NAME",VLOOKUP(U84,'LibSets constants'!$I$4:$L$1000,4,0),""),"")</f>
        <v/>
      </c>
      <c r="X84" s="2" t="str">
        <f aca="false">IF(G84&lt;&gt;"LIBSETS_SETTYPE_BATTLEGROUND",IF(G84&lt;&gt;"LIBSETS_SETTYPE_SPECIAL",IF(Y84&lt;&gt;"",VLOOKUP(Y84,'ESO zone constants'!$D$2:$H$4950,5,0),""),""),"")</f>
        <v/>
      </c>
      <c r="Z84" s="0"/>
      <c r="AA84" s="2" t="str">
        <f aca="false">IF(Z84&lt;&gt;"",IF(Z84&lt;&gt;"LIBSETS_DROP_MECHANIC_MONSTER_NAME",VLOOKUP(Z84,'LibSets constants'!$I$4:$L$1000,3,0),""),"")</f>
        <v/>
      </c>
      <c r="AB84" s="2" t="str">
        <f aca="false">IF(Z84&lt;&gt;"",IF(Z84&lt;&gt;"LIBSETS_DROP_MECHANIC_MONSTER_NAME",VLOOKUP(Z84,'LibSets constants'!$I$4:$L$1000,4,0),""),"")</f>
        <v/>
      </c>
      <c r="AC84" s="2" t="str">
        <f aca="false">IF(G84&lt;&gt;"LIBSETS_SETTYPE_BATTLEGROUND",IF(G84&lt;&gt;"LIBSETS_SETTYPE_SPECIAL",IF(AD84&lt;&gt;"",VLOOKUP(AD84,'ESO zone constants'!$D$2:$H$4950,5,0),""),""),"")</f>
        <v/>
      </c>
      <c r="AE84" s="0"/>
      <c r="AF84" s="2" t="str">
        <f aca="false">IF(AE84&lt;&gt;"",IF(AE84&lt;&gt;"LIBSETS_DROP_MECHANIC_MONSTER_NAME",VLOOKUP(AE84,'LibSets constants'!$I$4:$L$1000,3,0),""),"")</f>
        <v/>
      </c>
      <c r="AG84" s="2" t="str">
        <f aca="false">IF(AE84&lt;&gt;"",IF(AE84&lt;&gt;"LIBSETS_DROP_MECHANIC_MONSTER_NAME",VLOOKUP(AE84,'LibSets constants'!$I$4:$L$1000,4,0),""),"")</f>
        <v/>
      </c>
      <c r="AH84" s="2" t="str">
        <f aca="false">IF(G84&lt;&gt;"LIBSETS_SETTYPE_BATTLEGROUND",IF(G84&lt;&gt;"LIBSETS_SETTYPE_SPECIAL",IF(AI84&lt;&gt;"",VLOOKUP(AI84,'ESO zone constants'!$D$2:$H$4950,5,0),""),""),"")</f>
        <v/>
      </c>
      <c r="AJ84" s="0"/>
      <c r="AK84" s="2" t="str">
        <f aca="false">IF(AJ84&lt;&gt;"",IF(AJ84&lt;&gt;"LIBSETS_DROP_MECHANIC_MONSTER_NAME",VLOOKUP(AJ84,'LibSets constants'!$I$4:$L$1000,3,0),""),"")</f>
        <v/>
      </c>
      <c r="AL84" s="2" t="str">
        <f aca="false">IF(AJ84&lt;&gt;"",IF(AJ84&lt;&gt;"LIBSETS_DROP_MECHANIC_MONSTER_NAME",VLOOKUP(AJ84,'LibSets constants'!$I$4:$L$1000,4,0),""),"")</f>
        <v/>
      </c>
      <c r="AM84" s="2" t="str">
        <f aca="false">IF(G84&lt;&gt;"LIBSETS_SETTYPE_BATTLEGROUND",IF(G84&lt;&gt;"LIBSETS_SETTYPE_SPECIAL",IF(AN84&lt;&gt;"",VLOOKUP(AN84,'ESO zone constants'!$D$2:$H$4950,5,0),""),""),"")</f>
        <v/>
      </c>
      <c r="AO84" s="0"/>
      <c r="AP84" s="2" t="str">
        <f aca="false">IF(AO84&lt;&gt;"",IF(AO84&lt;&gt;"LIBSETS_DROP_MECHANIC_MONSTER_NAME",VLOOKUP(AO84,'LibSets constants'!$I$4:$L$1000,3,0),""),"")</f>
        <v/>
      </c>
      <c r="AQ84" s="2" t="str">
        <f aca="false">IF(AO84&lt;&gt;"",IF(AO84&lt;&gt;"LIBSETS_DROP_MECHANIC_MONSTER_NAME",VLOOKUP(AO84,'LibSets constants'!$I$4:$L$1000,4,0),""),"")</f>
        <v/>
      </c>
      <c r="AR84" s="2" t="str">
        <f aca="false">IF(G84&lt;&gt;"LIBSETS_SETTYPE_BATTLEGROUND",IF(G84&lt;&gt;"LIBSETS_SETTYPE_SPECIAL",IF(AS84&lt;&gt;"",VLOOKUP(AS84,'ESO zone constants'!$D$2:$H$4950,5,0),""),""),"")</f>
        <v/>
      </c>
      <c r="AT84" s="0"/>
      <c r="AU84" s="2" t="str">
        <f aca="false">IF(AT84&lt;&gt;"",IF(AT84&lt;&gt;"LIBSETS_DROP_MECHANIC_MONSTER_NAME",VLOOKUP(AT84,'LibSets constants'!$I$4:$L$1000,3,0),""),"")</f>
        <v/>
      </c>
      <c r="AV84" s="2" t="str">
        <f aca="false">IF(AT84&lt;&gt;"",IF(AT84&lt;&gt;"LIBSETS_DROP_MECHANIC_MONSTER_NAME",VLOOKUP(AT84,'LibSets constants'!$I$4:$L$1000,4,0),""),"")</f>
        <v/>
      </c>
      <c r="AW84" s="6" t="str">
        <f aca="false">IF(A84="???","--","")&amp;IF(F84&lt;&gt;"Not in the game (anymore)",IF(A84&lt;&gt;"",CONCATENATE("[",A84,"] = {wayshrines={")&amp;IF(K84&lt;&gt;"",CONCATENATE(K84,","),"")&amp;IF(L84&lt;&gt;"",CONCATENATE(L84,","),"")&amp;IF(M84&lt;&gt;"",CONCATENATE(M84,","),"")&amp;CONCATENATE("}")&amp;IF(VALUE(N84)&gt;0,CONCATENATE(", traitsNeeded=",N84),"")&amp;CONCATENATE(", dlcId=",IF(S84&lt;&gt;"",S84,"DLC_BASE_GAME")),""),"")</f>
        <v>[102] = {wayshrines={-1,-1,-1,}, dlcId=DLC_BASE_GAME</v>
      </c>
      <c r="AX84" s="6" t="str">
        <f aca="false">IF(F84&lt;&gt;"Not in the game (anymore)",IF(A84&lt;&gt;"",IF(P84&lt;&gt;"",CONCATENATE(", zoneIds={",P84),"")&amp;IF(X84&lt;&gt;"",CONCATENATE(",",X84),"")&amp;IF(AC84&lt;&gt;"",CONCATENATE(",",AC84),"")&amp;IF(AH84&lt;&gt;"",CONCATENATE(",",AH84),"")&amp;IF(AM84&lt;&gt;"",CONCATENATE(",",AM84),"")&amp;IF(AR84&lt;&gt;"",CONCATENATE(",",AR84),"")&amp;IF(P84&lt;&gt;"",CONCATENATE("}",""),"")&amp;IF(OR(I84="true",I84="false",I84&lt;&gt;""), CONCATENATE(", veteran=", I84), ""),""),"")</f>
        <v>, zoneIds={22}, veteran=false</v>
      </c>
      <c r="AY84" s="6" t="str">
        <f aca="false">IF(F84&lt;&gt;"Not in the game (anymore)",IF(A84&lt;&gt;"",", setType="&amp;G84,"")&amp;IF(J84="true",", multiTrialSet=true",""),"")</f>
        <v>, setType=LIBSETS_SETTYPE_DUNGEON</v>
      </c>
      <c r="AZ84" s="6" t="str">
        <f aca="false">IF(F84&lt;&gt;"Not in the game (anymore)",IF(U84&lt;&gt;"",", dropMechanic={"&amp;U84&amp;IF(Z84&lt;&gt;"",","&amp;Z84,"")&amp;IF(AE84&lt;&gt;"",","&amp;AE84,"")&amp;IF(AJ84&lt;&gt;"",","&amp;AJ84,"")&amp;IF(AO84&lt;&gt;"",","&amp;AO84,"")&amp;IF(AT84&lt;&gt;"",","&amp;AT84,"")&amp;"}"&amp;IF(U84="LIBSETS_DROP_MECHANIC_MONSTER_NAME",", dropMechanicNames={" &amp; IF(V84&lt;&gt;"","['en']='"&amp;V84&amp;"'","") &amp; IF(W84&lt;&gt;"",", ['de']='" &amp; W84&amp;"'","") &amp; "}",""),"")&amp;"},","")</f>
        <v>},</v>
      </c>
      <c r="BA84" s="6" t="str">
        <f aca="false">IF(F84&lt;&gt;"Not in the game (anymore)",IF(C84&lt;&gt;"",CONCATENATE(" --",C84," / ",B84,"   [",IF(Q84&lt;&gt;"",Q84,""),IF(Y84&lt;&gt;"",", "&amp;Y84,""),IF(AD84&lt;&gt;"",", "&amp;AD84,""),IF(AI84&lt;&gt;"",", "&amp;AI84,""),IF(AN84&lt;&gt;"",", "&amp;AN84,""),IF(AS84&lt;&gt;"",", "&amp;AS84,""),"]")),"")</f>
        <v> --Duneripper's Scales / Schuppen des Dünenbrechers   [Volenfell]</v>
      </c>
    </row>
    <row r="85" customFormat="false" ht="15" hidden="false" customHeight="false" outlineLevel="0" collapsed="false">
      <c r="A85" s="21" t="n">
        <v>103</v>
      </c>
      <c r="B85" s="0" t="s">
        <v>268</v>
      </c>
      <c r="C85" s="0" t="s">
        <v>269</v>
      </c>
      <c r="D85" s="2" t="n">
        <f aca="false">A85</f>
        <v>103</v>
      </c>
      <c r="G85" s="22" t="s">
        <v>55</v>
      </c>
      <c r="I85" s="0" t="s">
        <v>56</v>
      </c>
      <c r="J85" s="0" t="s">
        <v>56</v>
      </c>
      <c r="K85" s="0" t="n">
        <v>-1</v>
      </c>
      <c r="L85" s="0" t="n">
        <v>-1</v>
      </c>
      <c r="M85" s="0" t="n">
        <v>-1</v>
      </c>
      <c r="N85" s="0" t="n">
        <v>0</v>
      </c>
      <c r="O85" s="3" t="s">
        <v>156</v>
      </c>
      <c r="P85" s="2" t="n">
        <f aca="false">IF(AND(G85&lt;&gt;"LIBSETS_SETTYPE_BATTLEGROUND",G85&lt;&gt;"LIBSETS_SETTYPE_SPECIAL",G85&lt;&gt;"LIBSETS_SETTYPE_MYTHIC"), IF(Q85&lt;&gt;"",VLOOKUP(Q85,'ESO zone constants'!$D$2:$H$4950,5,0),""),"")</f>
        <v>449</v>
      </c>
      <c r="Q85" s="0" t="str">
        <f aca="false">IF(OR(K85="",K85&lt;=0,ISERROR(K85)),IF(AND(O85&lt;&gt;"",NOT(ISERROR(O85))),O85, ""),VLOOKUP(K85,'ESO wayshrine node constants'!$A$3:$D$10003,4,0))</f>
        <v>Direfrost Keep</v>
      </c>
      <c r="R85" s="0"/>
      <c r="S85" s="4" t="str">
        <f aca="false">IF(AND(R85&lt;&gt;"",NOT(ISERROR(R85))),R85,IF(P85&lt;&gt;"",IF(NOT(ISERROR(VLOOKUP(P85,'ESO Dungeon constants'!$D$3:$H$9999,5,0))),VLOOKUP(P85,'ESO Dungeon constants'!$D$3:$I$9999,6,0),VLOOKUP(P85,'ESO zone constants'!$H$2:$K$9984,4,0)),""))</f>
        <v>DLC_BASE_GAME</v>
      </c>
      <c r="T85" s="2" t="str">
        <f aca="false">IF(S85&lt;&gt;"",VLOOKUP(S85,'LibSets constants'!$B$4:$C$1000,2,0),"")</f>
        <v>Included in base game</v>
      </c>
      <c r="U85" s="0"/>
      <c r="V85" s="2" t="str">
        <f aca="false">IF(U85&lt;&gt;"",IF(U85&lt;&gt;"LIBSETS_DROP_MECHANIC_MONSTER_NAME",VLOOKUP(U85,'LibSets constants'!$I$4:$L$1000,3,0),""),"")</f>
        <v/>
      </c>
      <c r="W85" s="2" t="str">
        <f aca="false">IF(U85&lt;&gt;"",IF(U85&lt;&gt;"LIBSETS_DROP_MECHANIC_MONSTER_NAME",VLOOKUP(U85,'LibSets constants'!$I$4:$L$1000,4,0),""),"")</f>
        <v/>
      </c>
      <c r="X85" s="2" t="str">
        <f aca="false">IF(G85&lt;&gt;"LIBSETS_SETTYPE_BATTLEGROUND",IF(G85&lt;&gt;"LIBSETS_SETTYPE_SPECIAL",IF(Y85&lt;&gt;"",VLOOKUP(Y85,'ESO zone constants'!$D$2:$H$4950,5,0),""),""),"")</f>
        <v/>
      </c>
      <c r="Z85" s="0"/>
      <c r="AA85" s="2" t="str">
        <f aca="false">IF(Z85&lt;&gt;"",IF(Z85&lt;&gt;"LIBSETS_DROP_MECHANIC_MONSTER_NAME",VLOOKUP(Z85,'LibSets constants'!$I$4:$L$1000,3,0),""),"")</f>
        <v/>
      </c>
      <c r="AB85" s="2" t="str">
        <f aca="false">IF(Z85&lt;&gt;"",IF(Z85&lt;&gt;"LIBSETS_DROP_MECHANIC_MONSTER_NAME",VLOOKUP(Z85,'LibSets constants'!$I$4:$L$1000,4,0),""),"")</f>
        <v/>
      </c>
      <c r="AC85" s="2" t="str">
        <f aca="false">IF(G85&lt;&gt;"LIBSETS_SETTYPE_BATTLEGROUND",IF(G85&lt;&gt;"LIBSETS_SETTYPE_SPECIAL",IF(AD85&lt;&gt;"",VLOOKUP(AD85,'ESO zone constants'!$D$2:$H$4950,5,0),""),""),"")</f>
        <v/>
      </c>
      <c r="AE85" s="0"/>
      <c r="AF85" s="2" t="str">
        <f aca="false">IF(AE85&lt;&gt;"",IF(AE85&lt;&gt;"LIBSETS_DROP_MECHANIC_MONSTER_NAME",VLOOKUP(AE85,'LibSets constants'!$I$4:$L$1000,3,0),""),"")</f>
        <v/>
      </c>
      <c r="AG85" s="2" t="str">
        <f aca="false">IF(AE85&lt;&gt;"",IF(AE85&lt;&gt;"LIBSETS_DROP_MECHANIC_MONSTER_NAME",VLOOKUP(AE85,'LibSets constants'!$I$4:$L$1000,4,0),""),"")</f>
        <v/>
      </c>
      <c r="AH85" s="2" t="str">
        <f aca="false">IF(G85&lt;&gt;"LIBSETS_SETTYPE_BATTLEGROUND",IF(G85&lt;&gt;"LIBSETS_SETTYPE_SPECIAL",IF(AI85&lt;&gt;"",VLOOKUP(AI85,'ESO zone constants'!$D$2:$H$4950,5,0),""),""),"")</f>
        <v/>
      </c>
      <c r="AJ85" s="0"/>
      <c r="AK85" s="2" t="str">
        <f aca="false">IF(AJ85&lt;&gt;"",IF(AJ85&lt;&gt;"LIBSETS_DROP_MECHANIC_MONSTER_NAME",VLOOKUP(AJ85,'LibSets constants'!$I$4:$L$1000,3,0),""),"")</f>
        <v/>
      </c>
      <c r="AL85" s="2" t="str">
        <f aca="false">IF(AJ85&lt;&gt;"",IF(AJ85&lt;&gt;"LIBSETS_DROP_MECHANIC_MONSTER_NAME",VLOOKUP(AJ85,'LibSets constants'!$I$4:$L$1000,4,0),""),"")</f>
        <v/>
      </c>
      <c r="AM85" s="2" t="str">
        <f aca="false">IF(G85&lt;&gt;"LIBSETS_SETTYPE_BATTLEGROUND",IF(G85&lt;&gt;"LIBSETS_SETTYPE_SPECIAL",IF(AN85&lt;&gt;"",VLOOKUP(AN85,'ESO zone constants'!$D$2:$H$4950,5,0),""),""),"")</f>
        <v/>
      </c>
      <c r="AO85" s="0"/>
      <c r="AP85" s="2" t="str">
        <f aca="false">IF(AO85&lt;&gt;"",IF(AO85&lt;&gt;"LIBSETS_DROP_MECHANIC_MONSTER_NAME",VLOOKUP(AO85,'LibSets constants'!$I$4:$L$1000,3,0),""),"")</f>
        <v/>
      </c>
      <c r="AQ85" s="2" t="str">
        <f aca="false">IF(AO85&lt;&gt;"",IF(AO85&lt;&gt;"LIBSETS_DROP_MECHANIC_MONSTER_NAME",VLOOKUP(AO85,'LibSets constants'!$I$4:$L$1000,4,0),""),"")</f>
        <v/>
      </c>
      <c r="AR85" s="2" t="str">
        <f aca="false">IF(G85&lt;&gt;"LIBSETS_SETTYPE_BATTLEGROUND",IF(G85&lt;&gt;"LIBSETS_SETTYPE_SPECIAL",IF(AS85&lt;&gt;"",VLOOKUP(AS85,'ESO zone constants'!$D$2:$H$4950,5,0),""),""),"")</f>
        <v/>
      </c>
      <c r="AT85" s="0"/>
      <c r="AU85" s="2" t="str">
        <f aca="false">IF(AT85&lt;&gt;"",IF(AT85&lt;&gt;"LIBSETS_DROP_MECHANIC_MONSTER_NAME",VLOOKUP(AT85,'LibSets constants'!$I$4:$L$1000,3,0),""),"")</f>
        <v/>
      </c>
      <c r="AV85" s="2" t="str">
        <f aca="false">IF(AT85&lt;&gt;"",IF(AT85&lt;&gt;"LIBSETS_DROP_MECHANIC_MONSTER_NAME",VLOOKUP(AT85,'LibSets constants'!$I$4:$L$1000,4,0),""),"")</f>
        <v/>
      </c>
      <c r="AW85" s="6" t="str">
        <f aca="false">IF(A85="???","--","")&amp;IF(F85&lt;&gt;"Not in the game (anymore)",IF(A85&lt;&gt;"",CONCATENATE("[",A85,"] = {wayshrines={")&amp;IF(K85&lt;&gt;"",CONCATENATE(K85,","),"")&amp;IF(L85&lt;&gt;"",CONCATENATE(L85,","),"")&amp;IF(M85&lt;&gt;"",CONCATENATE(M85,","),"")&amp;CONCATENATE("}")&amp;IF(VALUE(N85)&gt;0,CONCATENATE(", traitsNeeded=",N85),"")&amp;CONCATENATE(", dlcId=",IF(S85&lt;&gt;"",S85,"DLC_BASE_GAME")),""),"")</f>
        <v>[103] = {wayshrines={-1,-1,-1,}, dlcId=DLC_BASE_GAME</v>
      </c>
      <c r="AX85" s="6" t="str">
        <f aca="false">IF(F85&lt;&gt;"Not in the game (anymore)",IF(A85&lt;&gt;"",IF(P85&lt;&gt;"",CONCATENATE(", zoneIds={",P85),"")&amp;IF(X85&lt;&gt;"",CONCATENATE(",",X85),"")&amp;IF(AC85&lt;&gt;"",CONCATENATE(",",AC85),"")&amp;IF(AH85&lt;&gt;"",CONCATENATE(",",AH85),"")&amp;IF(AM85&lt;&gt;"",CONCATENATE(",",AM85),"")&amp;IF(AR85&lt;&gt;"",CONCATENATE(",",AR85),"")&amp;IF(P85&lt;&gt;"",CONCATENATE("}",""),"")&amp;IF(OR(I85="true",I85="false",I85&lt;&gt;""), CONCATENATE(", veteran=", I85), ""),""),"")</f>
        <v>, zoneIds={449}, veteran=false</v>
      </c>
      <c r="AY85" s="6" t="str">
        <f aca="false">IF(F85&lt;&gt;"Not in the game (anymore)",IF(A85&lt;&gt;"",", setType="&amp;G85,"")&amp;IF(J85="true",", multiTrialSet=true",""),"")</f>
        <v>, setType=LIBSETS_SETTYPE_DUNGEON</v>
      </c>
      <c r="AZ85" s="6" t="str">
        <f aca="false">IF(F85&lt;&gt;"Not in the game (anymore)",IF(U85&lt;&gt;"",", dropMechanic={"&amp;U85&amp;IF(Z85&lt;&gt;"",","&amp;Z85,"")&amp;IF(AE85&lt;&gt;"",","&amp;AE85,"")&amp;IF(AJ85&lt;&gt;"",","&amp;AJ85,"")&amp;IF(AO85&lt;&gt;"",","&amp;AO85,"")&amp;IF(AT85&lt;&gt;"",","&amp;AT85,"")&amp;"}"&amp;IF(U85="LIBSETS_DROP_MECHANIC_MONSTER_NAME",", dropMechanicNames={" &amp; IF(V85&lt;&gt;"","['en']='"&amp;V85&amp;"'","") &amp; IF(W85&lt;&gt;"",", ['de']='" &amp; W85&amp;"'","") &amp; "}",""),"")&amp;"},","")</f>
        <v>},</v>
      </c>
      <c r="BA85" s="6" t="str">
        <f aca="false">IF(F85&lt;&gt;"Not in the game (anymore)",IF(C85&lt;&gt;"",CONCATENATE(" --",C85," / ",B85,"   [",IF(Q85&lt;&gt;"",Q85,""),IF(Y85&lt;&gt;"",", "&amp;Y85,""),IF(AD85&lt;&gt;"",", "&amp;AD85,""),IF(AI85&lt;&gt;"",", "&amp;AI85,""),IF(AN85&lt;&gt;"",", "&amp;AN85,""),IF(AS85&lt;&gt;"",", "&amp;AS85,""),"]")),"")</f>
        <v> --Magicka Furnace / Magickaschmiede   [Direfrost Keep]</v>
      </c>
    </row>
    <row r="86" customFormat="false" ht="15" hidden="false" customHeight="false" outlineLevel="0" collapsed="false">
      <c r="A86" s="21" t="n">
        <v>104</v>
      </c>
      <c r="B86" s="0" t="s">
        <v>270</v>
      </c>
      <c r="C86" s="0" t="s">
        <v>271</v>
      </c>
      <c r="D86" s="2" t="n">
        <f aca="false">A86</f>
        <v>104</v>
      </c>
      <c r="G86" s="22" t="s">
        <v>81</v>
      </c>
      <c r="I86" s="0" t="s">
        <v>56</v>
      </c>
      <c r="J86" s="0" t="s">
        <v>56</v>
      </c>
      <c r="K86" s="0" t="n">
        <v>-1</v>
      </c>
      <c r="L86" s="0" t="n">
        <v>-1</v>
      </c>
      <c r="M86" s="0" t="n">
        <v>-1</v>
      </c>
      <c r="N86" s="0" t="n">
        <v>0</v>
      </c>
      <c r="O86" s="3" t="s">
        <v>82</v>
      </c>
      <c r="P86" s="2" t="n">
        <f aca="false">IF(AND(G86&lt;&gt;"LIBSETS_SETTYPE_BATTLEGROUND",G86&lt;&gt;"LIBSETS_SETTYPE_SPECIAL",G86&lt;&gt;"LIBSETS_SETTYPE_MYTHIC"), IF(Q86&lt;&gt;"",VLOOKUP(Q86,'ESO zone constants'!$D$2:$H$4950,5,0),""),"")</f>
        <v>181</v>
      </c>
      <c r="Q86" s="0" t="str">
        <f aca="false">IF(OR(K86="",K86&lt;=0,ISERROR(K86)),IF(AND(O86&lt;&gt;"",NOT(ISERROR(O86))),O86, ""),VLOOKUP(K86,'ESO wayshrine node constants'!$A$3:$D$10003,4,0))</f>
        <v>Cyrodiil</v>
      </c>
      <c r="R86" s="0"/>
      <c r="S86" s="4" t="str">
        <f aca="false">IF(AND(R86&lt;&gt;"",NOT(ISERROR(R86))),R86,IF(P86&lt;&gt;"",IF(NOT(ISERROR(VLOOKUP(P86,'ESO Dungeon constants'!$D$3:$H$9999,5,0))),VLOOKUP(P86,'ESO Dungeon constants'!$D$3:$I$9999,6,0),VLOOKUP(P86,'ESO zone constants'!$H$2:$K$9984,4,0)),""))</f>
        <v>DLC_BASE_GAME</v>
      </c>
      <c r="T86" s="2" t="str">
        <f aca="false">IF(S86&lt;&gt;"",VLOOKUP(S86,'LibSets constants'!$B$4:$C$1000,2,0),"")</f>
        <v>Included in base game</v>
      </c>
      <c r="U86" s="5" t="s">
        <v>83</v>
      </c>
      <c r="V86" s="2" t="str">
        <f aca="false">IF(U86&lt;&gt;"",IF(U86&lt;&gt;"LIBSETS_DROP_MECHANIC_MONSTER_NAME",VLOOKUP(U86,'LibSets constants'!$I$4:$L$1000,3,0),""),"")</f>
        <v>Rewards for the worthy (Cyrodiil/Battleground mail)</v>
      </c>
      <c r="W86" s="2" t="str">
        <f aca="false">IF(U86&lt;&gt;"",IF(U86&lt;&gt;"LIBSETS_DROP_MECHANIC_MONSTER_NAME",VLOOKUP(U86,'LibSets constants'!$I$4:$L$1000,4,0),""),"")</f>
        <v>Gerechter Lohn (Cyrodiil/Schlachtfeld Mail)</v>
      </c>
      <c r="X86" s="2" t="n">
        <f aca="false">IF(G86&lt;&gt;"LIBSETS_SETTYPE_BATTLEGROUND",IF(G86&lt;&gt;"LIBSETS_SETTYPE_SPECIAL",IF(Y86&lt;&gt;"",VLOOKUP(Y86,'ESO zone constants'!$D$2:$H$4950,5,0),""),""),"")</f>
        <v>181</v>
      </c>
      <c r="Y86" s="0" t="s">
        <v>82</v>
      </c>
      <c r="Z86" s="5" t="s">
        <v>84</v>
      </c>
      <c r="AA86" s="2" t="str">
        <f aca="false">IF(Z86&lt;&gt;"",IF(Z86&lt;&gt;"LIBSETS_DROP_MECHANIC_MONSTER_NAME",VLOOKUP(Z86,'LibSets constants'!$I$4:$L$1000,3,0),""),"")</f>
        <v>City Erntefurt (quartermaster)</v>
      </c>
      <c r="AB86" s="2" t="str">
        <f aca="false">IF(Z86&lt;&gt;"",IF(Z86&lt;&gt;"LIBSETS_DROP_MECHANIC_MONSTER_NAME",VLOOKUP(Z86,'LibSets constants'!$I$4:$L$1000,4,0),""),"")</f>
        <v>Stadt Erntefurt (Quartiermeister)</v>
      </c>
      <c r="AC86" s="2" t="str">
        <f aca="false">IF(G86&lt;&gt;"LIBSETS_SETTYPE_BATTLEGROUND",IF(G86&lt;&gt;"LIBSETS_SETTYPE_SPECIAL",IF(AD86&lt;&gt;"",VLOOKUP(AD86,'ESO zone constants'!$D$2:$H$4950,5,0),""),""),"")</f>
        <v/>
      </c>
      <c r="AE86" s="0"/>
      <c r="AF86" s="2" t="str">
        <f aca="false">IF(AE86&lt;&gt;"",IF(AE86&lt;&gt;"LIBSETS_DROP_MECHANIC_MONSTER_NAME",VLOOKUP(AE86,'LibSets constants'!$I$4:$L$1000,3,0),""),"")</f>
        <v/>
      </c>
      <c r="AG86" s="2" t="str">
        <f aca="false">IF(AE86&lt;&gt;"",IF(AE86&lt;&gt;"LIBSETS_DROP_MECHANIC_MONSTER_NAME",VLOOKUP(AE86,'LibSets constants'!$I$4:$L$1000,4,0),""),"")</f>
        <v/>
      </c>
      <c r="AH86" s="2" t="str">
        <f aca="false">IF(G86&lt;&gt;"LIBSETS_SETTYPE_BATTLEGROUND",IF(G86&lt;&gt;"LIBSETS_SETTYPE_SPECIAL",IF(AI86&lt;&gt;"",VLOOKUP(AI86,'ESO zone constants'!$D$2:$H$4950,5,0),""),""),"")</f>
        <v/>
      </c>
      <c r="AJ86" s="0"/>
      <c r="AK86" s="2" t="str">
        <f aca="false">IF(AJ86&lt;&gt;"",IF(AJ86&lt;&gt;"LIBSETS_DROP_MECHANIC_MONSTER_NAME",VLOOKUP(AJ86,'LibSets constants'!$I$4:$L$1000,3,0),""),"")</f>
        <v/>
      </c>
      <c r="AL86" s="2" t="str">
        <f aca="false">IF(AJ86&lt;&gt;"",IF(AJ86&lt;&gt;"LIBSETS_DROP_MECHANIC_MONSTER_NAME",VLOOKUP(AJ86,'LibSets constants'!$I$4:$L$1000,4,0),""),"")</f>
        <v/>
      </c>
      <c r="AM86" s="2" t="str">
        <f aca="false">IF(G86&lt;&gt;"LIBSETS_SETTYPE_BATTLEGROUND",IF(G86&lt;&gt;"LIBSETS_SETTYPE_SPECIAL",IF(AN86&lt;&gt;"",VLOOKUP(AN86,'ESO zone constants'!$D$2:$H$4950,5,0),""),""),"")</f>
        <v/>
      </c>
      <c r="AO86" s="0"/>
      <c r="AP86" s="2" t="str">
        <f aca="false">IF(AO86&lt;&gt;"",IF(AO86&lt;&gt;"LIBSETS_DROP_MECHANIC_MONSTER_NAME",VLOOKUP(AO86,'LibSets constants'!$I$4:$L$1000,3,0),""),"")</f>
        <v/>
      </c>
      <c r="AQ86" s="2" t="str">
        <f aca="false">IF(AO86&lt;&gt;"",IF(AO86&lt;&gt;"LIBSETS_DROP_MECHANIC_MONSTER_NAME",VLOOKUP(AO86,'LibSets constants'!$I$4:$L$1000,4,0),""),"")</f>
        <v/>
      </c>
      <c r="AR86" s="2" t="str">
        <f aca="false">IF(G86&lt;&gt;"LIBSETS_SETTYPE_BATTLEGROUND",IF(G86&lt;&gt;"LIBSETS_SETTYPE_SPECIAL",IF(AS86&lt;&gt;"",VLOOKUP(AS86,'ESO zone constants'!$D$2:$H$4950,5,0),""),""),"")</f>
        <v/>
      </c>
      <c r="AT86" s="0"/>
      <c r="AU86" s="2" t="str">
        <f aca="false">IF(AT86&lt;&gt;"",IF(AT86&lt;&gt;"LIBSETS_DROP_MECHANIC_MONSTER_NAME",VLOOKUP(AT86,'LibSets constants'!$I$4:$L$1000,3,0),""),"")</f>
        <v/>
      </c>
      <c r="AV86" s="2" t="str">
        <f aca="false">IF(AT86&lt;&gt;"",IF(AT86&lt;&gt;"LIBSETS_DROP_MECHANIC_MONSTER_NAME",VLOOKUP(AT86,'LibSets constants'!$I$4:$L$1000,4,0),""),"")</f>
        <v/>
      </c>
      <c r="AW86" s="6" t="str">
        <f aca="false">IF(A86="???","--","")&amp;IF(F86&lt;&gt;"Not in the game (anymore)",IF(A86&lt;&gt;"",CONCATENATE("[",A86,"] = {wayshrines={")&amp;IF(K86&lt;&gt;"",CONCATENATE(K86,","),"")&amp;IF(L86&lt;&gt;"",CONCATENATE(L86,","),"")&amp;IF(M86&lt;&gt;"",CONCATENATE(M86,","),"")&amp;CONCATENATE("}")&amp;IF(VALUE(N86)&gt;0,CONCATENATE(", traitsNeeded=",N86),"")&amp;CONCATENATE(", dlcId=",IF(S86&lt;&gt;"",S86,"DLC_BASE_GAME")),""),"")</f>
        <v>[104] = {wayshrines={-1,-1,-1,}, dlcId=DLC_BASE_GAME</v>
      </c>
      <c r="AX86" s="6" t="str">
        <f aca="false">IF(F86&lt;&gt;"Not in the game (anymore)",IF(A86&lt;&gt;"",IF(P86&lt;&gt;"",CONCATENATE(", zoneIds={",P86),"")&amp;IF(X86&lt;&gt;"",CONCATENATE(",",X86),"")&amp;IF(AC86&lt;&gt;"",CONCATENATE(",",AC86),"")&amp;IF(AH86&lt;&gt;"",CONCATENATE(",",AH86),"")&amp;IF(AM86&lt;&gt;"",CONCATENATE(",",AM86),"")&amp;IF(AR86&lt;&gt;"",CONCATENATE(",",AR86),"")&amp;IF(P86&lt;&gt;"",CONCATENATE("}",""),"")&amp;IF(OR(I86="true",I86="false",I86&lt;&gt;""), CONCATENATE(", veteran=", I86), ""),""),"")</f>
        <v>, zoneIds={181,181}, veteran=false</v>
      </c>
      <c r="AY86" s="6" t="str">
        <f aca="false">IF(F86&lt;&gt;"Not in the game (anymore)",IF(A86&lt;&gt;"",", setType="&amp;G86,"")&amp;IF(J86="true",", multiTrialSet=true",""),"")</f>
        <v>, setType=LIBSETS_SETTYPE_CYRODIIL</v>
      </c>
      <c r="AZ86" s="6" t="str">
        <f aca="false">IF(F86&lt;&gt;"Not in the game (anymore)",IF(U86&lt;&gt;"",", dropMechanic={"&amp;U86&amp;IF(Z86&lt;&gt;"",","&amp;Z86,"")&amp;IF(AE86&lt;&gt;"",","&amp;AE86,"")&amp;IF(AJ86&lt;&gt;"",","&amp;AJ86,"")&amp;IF(AO86&lt;&gt;"",","&amp;AO86,"")&amp;IF(AT86&lt;&gt;"",","&amp;AT86,"")&amp;"}"&amp;IF(U86="LIBSETS_DROP_MECHANIC_MONSTER_NAME",", dropMechanicNames={" &amp; IF(V86&lt;&gt;"","['en']='"&amp;V86&amp;"'","") &amp; IF(W86&lt;&gt;"",", ['de']='" &amp; W86&amp;"'","") &amp; "}",""),"")&amp;"},","")</f>
        <v>, dropMechanic={LIBSETS_DROP_MECHANIC_MAIL_PVP_REWARDS_FOR_THE_WORTHY,LIBSETS_DROP_MECHANIC_CITY_CYRODIIL_ERNTEFURT}},</v>
      </c>
      <c r="BA86" s="6" t="str">
        <f aca="false">IF(F86&lt;&gt;"Not in the game (anymore)",IF(C86&lt;&gt;"",CONCATENATE(" --",C86," / ",B86,"   [",IF(Q86&lt;&gt;"",Q86,""),IF(Y86&lt;&gt;"",", "&amp;Y86,""),IF(AD86&lt;&gt;"",", "&amp;AD86,""),IF(AI86&lt;&gt;"",", "&amp;AI86,""),IF(AN86&lt;&gt;"",", "&amp;AN86,""),IF(AS86&lt;&gt;"",", "&amp;AS86,""),"]")),"")</f>
        <v> --Curse Eater / Fluchfresser   [Cyrodiil, Cyrodiil]</v>
      </c>
    </row>
    <row r="87" customFormat="false" ht="15" hidden="false" customHeight="false" outlineLevel="0" collapsed="false">
      <c r="A87" s="21" t="n">
        <v>105</v>
      </c>
      <c r="B87" s="0" t="s">
        <v>272</v>
      </c>
      <c r="C87" s="0" t="s">
        <v>273</v>
      </c>
      <c r="D87" s="2" t="n">
        <f aca="false">A87</f>
        <v>105</v>
      </c>
      <c r="G87" s="22" t="s">
        <v>60</v>
      </c>
      <c r="I87" s="0" t="s">
        <v>56</v>
      </c>
      <c r="J87" s="0" t="s">
        <v>56</v>
      </c>
      <c r="K87" s="0" t="n">
        <v>-1</v>
      </c>
      <c r="L87" s="0" t="n">
        <v>-1</v>
      </c>
      <c r="M87" s="0" t="n">
        <v>-1</v>
      </c>
      <c r="N87" s="0" t="n">
        <v>0</v>
      </c>
      <c r="O87" s="3" t="s">
        <v>119</v>
      </c>
      <c r="P87" s="2" t="n">
        <f aca="false">IF(AND(G87&lt;&gt;"LIBSETS_SETTYPE_BATTLEGROUND",G87&lt;&gt;"LIBSETS_SETTYPE_SPECIAL",G87&lt;&gt;"LIBSETS_SETTYPE_MYTHIC"), IF(Q87&lt;&gt;"",VLOOKUP(Q87,'ESO zone constants'!$D$2:$H$4950,5,0),""),"")</f>
        <v>381</v>
      </c>
      <c r="Q87" s="0" t="str">
        <f aca="false">IF(OR(K87="",K87&lt;=0,ISERROR(K87)),IF(AND(O87&lt;&gt;"",NOT(ISERROR(O87))),O87, ""),VLOOKUP(K87,'ESO wayshrine node constants'!$A$3:$D$10003,4,0))</f>
        <v>Auridon</v>
      </c>
      <c r="R87" s="0"/>
      <c r="S87" s="4" t="str">
        <f aca="false">IF(AND(R87&lt;&gt;"",NOT(ISERROR(R87))),R87,IF(P87&lt;&gt;"",IF(NOT(ISERROR(VLOOKUP(P87,'ESO Dungeon constants'!$D$3:$H$9999,5,0))),VLOOKUP(P87,'ESO Dungeon constants'!$D$3:$I$9999,6,0),VLOOKUP(P87,'ESO zone constants'!$H$2:$K$9984,4,0)),""))</f>
        <v>DLC_BASE_GAME</v>
      </c>
      <c r="T87" s="2" t="str">
        <f aca="false">IF(S87&lt;&gt;"",VLOOKUP(S87,'LibSets constants'!$B$4:$C$1000,2,0),"")</f>
        <v>Included in base game</v>
      </c>
      <c r="U87" s="5" t="s">
        <v>62</v>
      </c>
      <c r="V87" s="23" t="str">
        <f aca="false">IF(U87&lt;&gt;"",IF(U87&lt;&gt;"LIBSETS_DROP_MECHANIC_MONSTER_NAME",VLOOKUP(U87,'LibSets constants'!$I$4:$L$1000,3,0),""),"")</f>
        <v>Delve bosses have a chance to drop a waist or feet.</v>
      </c>
      <c r="W87" s="23" t="str">
        <f aca="false">IF(U87&lt;&gt;"",IF(U87&lt;&gt;"LIBSETS_DROP_MECHANIC_MONSTER_NAME",VLOOKUP(U87,'LibSets constants'!$I$4:$L$1000,4,0),""),"")</f>
        <v>Bosse in Gewölben haben die Chance, eine Taille oder Füße fallen zu lassen.</v>
      </c>
      <c r="X87" s="2" t="str">
        <f aca="false">IF(G87&lt;&gt;"LIBSETS_SETTYPE_BATTLEGROUND",IF(G87&lt;&gt;"LIBSETS_SETTYPE_SPECIAL",IF(Y87&lt;&gt;"",VLOOKUP(Y87,'ESO zone constants'!$D$2:$H$4950,5,0),""),""),"")</f>
        <v/>
      </c>
      <c r="Z87" s="24" t="s">
        <v>63</v>
      </c>
      <c r="AA87" s="23" t="str">
        <f aca="false">IF(Z87&lt;&gt;"",IF(Z87&lt;&gt;"LIBSETS_DROP_MECHANIC_MONSTER_NAME",VLOOKUP(Z87,'LibSets constants'!$I$4:$L$1000,3,0),""),"")</f>
        <v>Overland group bosses have a 100% chance to drop head, chest, legs, or weapon.</v>
      </c>
      <c r="AB87" s="23" t="str">
        <f aca="false">IF(Z87&lt;&gt;"",IF(Z87&lt;&gt;"LIBSETS_DROP_MECHANIC_MONSTER_NAME",VLOOKUP(Z87,'LibSets constants'!$I$4:$L$1000,4,0),""),"")</f>
        <v>Überland Gruppenbosse haben eine Chance von 100%, Kopf, Brust, Beine oder Waffen fallen zu lassen.</v>
      </c>
      <c r="AC87" s="2" t="str">
        <f aca="false">IF(G87&lt;&gt;"LIBSETS_SETTYPE_BATTLEGROUND",IF(G87&lt;&gt;"LIBSETS_SETTYPE_SPECIAL",IF(AD87&lt;&gt;"",VLOOKUP(AD87,'ESO zone constants'!$D$2:$H$4950,5,0),""),""),"")</f>
        <v/>
      </c>
      <c r="AE87" s="24" t="s">
        <v>64</v>
      </c>
      <c r="AF87" s="23" t="str">
        <f aca="false">IF(AE87&lt;&gt;"",IF(AE87&lt;&gt;"LIBSETS_DROP_MECHANIC_MONSTER_NAME",VLOOKUP(AE87,'LibSets constants'!$I$4:$L$1000,3,0),""),"")</f>
        <v>Public dungeon bosses have a chance to drop a shoulder, hand, or weapon.</v>
      </c>
      <c r="AG87" s="23" t="str">
        <f aca="false">IF(AE87&lt;&gt;"",IF(AE87&lt;&gt;"LIBSETS_DROP_MECHANIC_MONSTER_NAME",VLOOKUP(AE87,'LibSets constants'!$I$4:$L$1000,4,0),""),"")</f>
        <v>Öffentliche Dungeon-Bosse haben die Möglichkeit, eine Schulter, Handschuhe oder eine Waffe fallen zu lassen.</v>
      </c>
      <c r="AH87" s="2" t="str">
        <f aca="false">IF(G87&lt;&gt;"LIBSETS_SETTYPE_BATTLEGROUND",IF(G87&lt;&gt;"LIBSETS_SETTYPE_SPECIAL",IF(AI87&lt;&gt;"",VLOOKUP(AI87,'ESO zone constants'!$D$2:$H$4950,5,0),""),""),"")</f>
        <v/>
      </c>
      <c r="AJ87" s="24" t="s">
        <v>65</v>
      </c>
      <c r="AK87" s="23" t="str">
        <f aca="false">IF(AJ87&lt;&gt;"",IF(AJ87&lt;&gt;"LIBSETS_DROP_MECHANIC_MONSTER_NAME",VLOOKUP(AJ87,'LibSets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23" t="str">
        <f aca="false">IF(AJ87&lt;&gt;"",IF(AJ87&lt;&gt;"LIBSETS_DROP_MECHANIC_MONSTER_NAME",VLOOKUP(AJ87,'LibSets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2" t="str">
        <f aca="false">IF(G87&lt;&gt;"LIBSETS_SETTYPE_BATTLEGROUND",IF(G87&lt;&gt;"LIBSETS_SETTYPE_SPECIAL",IF(AN87&lt;&gt;"",VLOOKUP(AN87,'ESO zone constants'!$D$2:$H$4950,5,0),""),""),"")</f>
        <v/>
      </c>
      <c r="AO87" s="24"/>
      <c r="AP87" s="23" t="str">
        <f aca="false">IF(AO87&lt;&gt;"",IF(AO87&lt;&gt;"LIBSETS_DROP_MECHANIC_MONSTER_NAME",VLOOKUP(AO87,'LibSets constants'!$I$4:$L$1000,3,0),""),"")</f>
        <v/>
      </c>
      <c r="AQ87" s="23" t="str">
        <f aca="false">IF(AO87&lt;&gt;"",IF(AO87&lt;&gt;"LIBSETS_DROP_MECHANIC_MONSTER_NAME",VLOOKUP(AO87,'LibSets constants'!$I$4:$L$1000,4,0),""),"")</f>
        <v/>
      </c>
      <c r="AR87" s="2" t="str">
        <f aca="false">IF(G87&lt;&gt;"LIBSETS_SETTYPE_BATTLEGROUND",IF(G87&lt;&gt;"LIBSETS_SETTYPE_SPECIAL",IF(AS87&lt;&gt;"",VLOOKUP(AS87,'ESO zone constants'!$D$2:$H$4950,5,0),""),""),"")</f>
        <v/>
      </c>
      <c r="AT87" s="24"/>
      <c r="AU87" s="23" t="str">
        <f aca="false">IF(AT87&lt;&gt;"",IF(AT87&lt;&gt;"LIBSETS_DROP_MECHANIC_MONSTER_NAME",VLOOKUP(AT87,'LibSets constants'!$I$4:$L$1000,3,0),""),"")</f>
        <v/>
      </c>
      <c r="AV87" s="23" t="str">
        <f aca="false">IF(AT87&lt;&gt;"",IF(AT87&lt;&gt;"LIBSETS_DROP_MECHANIC_MONSTER_NAME",VLOOKUP(AT87,'LibSets constants'!$I$4:$L$1000,4,0),""),"")</f>
        <v/>
      </c>
      <c r="AW87" s="6" t="str">
        <f aca="false">IF(A87="???","--","")&amp;IF(F87&lt;&gt;"Not in the game (anymore)",IF(A87&lt;&gt;"",CONCATENATE("[",A87,"] = {wayshrines={")&amp;IF(K87&lt;&gt;"",CONCATENATE(K87,","),"")&amp;IF(L87&lt;&gt;"",CONCATENATE(L87,","),"")&amp;IF(M87&lt;&gt;"",CONCATENATE(M87,","),"")&amp;CONCATENATE("}")&amp;IF(VALUE(N87)&gt;0,CONCATENATE(", traitsNeeded=",N87),"")&amp;CONCATENATE(", dlcId=",IF(S87&lt;&gt;"",S87,"DLC_BASE_GAME")),""),"")</f>
        <v>[105] = {wayshrines={-1,-1,-1,}, dlcId=DLC_BASE_GAME</v>
      </c>
      <c r="AX87" s="6" t="str">
        <f aca="false">IF(F87&lt;&gt;"Not in the game (anymore)",IF(A87&lt;&gt;"",IF(P87&lt;&gt;"",CONCATENATE(", zoneIds={",P87),"")&amp;IF(X87&lt;&gt;"",CONCATENATE(",",X87),"")&amp;IF(AC87&lt;&gt;"",CONCATENATE(",",AC87),"")&amp;IF(AH87&lt;&gt;"",CONCATENATE(",",AH87),"")&amp;IF(AM87&lt;&gt;"",CONCATENATE(",",AM87),"")&amp;IF(AR87&lt;&gt;"",CONCATENATE(",",AR87),"")&amp;IF(P87&lt;&gt;"",CONCATENATE("}",""),"")&amp;IF(OR(I87="true",I87="false",I87&lt;&gt;""), CONCATENATE(", veteran=", I87), ""),""),"")</f>
        <v>, zoneIds={381}, veteran=false</v>
      </c>
      <c r="AY87" s="6" t="str">
        <f aca="false">IF(F87&lt;&gt;"Not in the game (anymore)",IF(A87&lt;&gt;"",", setType="&amp;G87,"")&amp;IF(J87="true",", multiTrialSet=true",""),"")</f>
        <v>, setType=LIBSETS_SETTYPE_OVERLAND</v>
      </c>
      <c r="AZ87" s="6" t="str">
        <f aca="false">IF(F87&lt;&gt;"Not in the game (anymore)",IF(U87&lt;&gt;"",", dropMechanic={"&amp;U87&amp;IF(Z87&lt;&gt;"",","&amp;Z87,"")&amp;IF(AE87&lt;&gt;"",","&amp;AE87,"")&amp;IF(AJ87&lt;&gt;"",","&amp;AJ87,"")&amp;IF(AO87&lt;&gt;"",","&amp;AO87,"")&amp;IF(AT87&lt;&gt;"",","&amp;AT87,"")&amp;"}"&amp;IF(U87="LIBSETS_DROP_MECHANIC_MONSTER_NAME",", dropMechanicNames={" &amp; IF(V87&lt;&gt;"","['en']='"&amp;V87&amp;"'","") &amp; IF(W87&lt;&gt;"",", ['de']='" &amp; W87&amp;"'","") &amp; "}",""),"")&amp;"},","")</f>
        <v>, dropMechanic={LIBSETS_DROP_MECHANIC_OVERLAND_BOSS_DELVE,LIBSETS_DROP_MECHANIC_OVERLAND_WORLDBOSS,LIBSETS_DROP_MECHANIC_OVERLAND_BOSS_PUBLIC_DUNGEON,LIBSETS_DROP_MECHANIC_OVERLAND_CHEST}},</v>
      </c>
      <c r="BA87" s="6" t="str">
        <f aca="false">IF(F87&lt;&gt;"Not in the game (anymore)",IF(C87&lt;&gt;"",CONCATENATE(" --",C87," / ",B87,"   [",IF(Q87&lt;&gt;"",Q87,""),IF(Y87&lt;&gt;"",", "&amp;Y87,""),IF(AD87&lt;&gt;"",", "&amp;AD87,""),IF(AI87&lt;&gt;"",", "&amp;AI87,""),IF(AN87&lt;&gt;"",", "&amp;AN87,""),IF(AS87&lt;&gt;"",", "&amp;AS87,""),"]")),"")</f>
        <v> --Twin Sisters / Zwillingsschwestern   [Auridon]</v>
      </c>
    </row>
    <row r="88" customFormat="false" ht="15" hidden="false" customHeight="false" outlineLevel="0" collapsed="false">
      <c r="A88" s="21" t="n">
        <v>106</v>
      </c>
      <c r="B88" s="0" t="s">
        <v>274</v>
      </c>
      <c r="C88" s="0" t="s">
        <v>275</v>
      </c>
      <c r="D88" s="2" t="n">
        <f aca="false">A88</f>
        <v>106</v>
      </c>
      <c r="G88" s="22" t="s">
        <v>60</v>
      </c>
      <c r="I88" s="0" t="s">
        <v>56</v>
      </c>
      <c r="J88" s="0" t="s">
        <v>56</v>
      </c>
      <c r="K88" s="0" t="n">
        <v>-1</v>
      </c>
      <c r="L88" s="0" t="n">
        <v>-1</v>
      </c>
      <c r="M88" s="0" t="n">
        <v>-1</v>
      </c>
      <c r="N88" s="0" t="n">
        <v>0</v>
      </c>
      <c r="O88" s="3" t="s">
        <v>182</v>
      </c>
      <c r="P88" s="2" t="n">
        <f aca="false">IF(AND(G88&lt;&gt;"LIBSETS_SETTYPE_BATTLEGROUND",G88&lt;&gt;"LIBSETS_SETTYPE_SPECIAL",G88&lt;&gt;"LIBSETS_SETTYPE_MYTHIC"), IF(Q88&lt;&gt;"",VLOOKUP(Q88,'ESO zone constants'!$D$2:$H$4950,5,0),""),"")</f>
        <v>108</v>
      </c>
      <c r="Q88" s="0" t="str">
        <f aca="false">IF(OR(K88="",K88&lt;=0,ISERROR(K88)),IF(AND(O88&lt;&gt;"",NOT(ISERROR(O88))),O88, ""),VLOOKUP(K88,'ESO wayshrine node constants'!$A$3:$D$10003,4,0))</f>
        <v>Greenshade</v>
      </c>
      <c r="R88" s="0"/>
      <c r="S88" s="4" t="str">
        <f aca="false">IF(AND(R88&lt;&gt;"",NOT(ISERROR(R88))),R88,IF(P88&lt;&gt;"",IF(NOT(ISERROR(VLOOKUP(P88,'ESO Dungeon constants'!$D$3:$H$9999,5,0))),VLOOKUP(P88,'ESO Dungeon constants'!$D$3:$I$9999,6,0),VLOOKUP(P88,'ESO zone constants'!$H$2:$K$9984,4,0)),""))</f>
        <v>DLC_BASE_GAME</v>
      </c>
      <c r="T88" s="2" t="str">
        <f aca="false">IF(S88&lt;&gt;"",VLOOKUP(S88,'LibSets constants'!$B$4:$C$1000,2,0),"")</f>
        <v>Included in base game</v>
      </c>
      <c r="U88" s="5" t="s">
        <v>62</v>
      </c>
      <c r="V88" s="2" t="str">
        <f aca="false">IF(U88&lt;&gt;"",IF(U88&lt;&gt;"LIBSETS_DROP_MECHANIC_MONSTER_NAME",VLOOKUP(U88,'LibSets constants'!$I$4:$L$1000,3,0),""),"")</f>
        <v>Delve bosses have a chance to drop a waist or feet.</v>
      </c>
      <c r="W88" s="2" t="str">
        <f aca="false">IF(U88&lt;&gt;"",IF(U88&lt;&gt;"LIBSETS_DROP_MECHANIC_MONSTER_NAME",VLOOKUP(U88,'LibSets constants'!$I$4:$L$1000,4,0),""),"")</f>
        <v>Bosse in Gewölben haben die Chance, eine Taille oder Füße fallen zu lassen.</v>
      </c>
      <c r="X88" s="2" t="str">
        <f aca="false">IF(G88&lt;&gt;"LIBSETS_SETTYPE_BATTLEGROUND",IF(G88&lt;&gt;"LIBSETS_SETTYPE_SPECIAL",IF(Y88&lt;&gt;"",VLOOKUP(Y88,'ESO zone constants'!$D$2:$H$4950,5,0),""),""),"")</f>
        <v/>
      </c>
      <c r="Z88" s="5" t="s">
        <v>63</v>
      </c>
      <c r="AA88" s="2" t="str">
        <f aca="false">IF(Z88&lt;&gt;"",IF(Z88&lt;&gt;"LIBSETS_DROP_MECHANIC_MONSTER_NAME",VLOOKUP(Z88,'LibSets constants'!$I$4:$L$1000,3,0),""),"")</f>
        <v>Overland group bosses have a 100% chance to drop head, chest, legs, or weapon.</v>
      </c>
      <c r="AB88" s="2" t="str">
        <f aca="false">IF(Z88&lt;&gt;"",IF(Z88&lt;&gt;"LIBSETS_DROP_MECHANIC_MONSTER_NAME",VLOOKUP(Z88,'LibSets constants'!$I$4:$L$1000,4,0),""),"")</f>
        <v>Überland Gruppenbosse haben eine Chance von 100%, Kopf, Brust, Beine oder Waffen fallen zu lassen.</v>
      </c>
      <c r="AC88" s="2" t="str">
        <f aca="false">IF(G88&lt;&gt;"LIBSETS_SETTYPE_BATTLEGROUND",IF(G88&lt;&gt;"LIBSETS_SETTYPE_SPECIAL",IF(AD88&lt;&gt;"",VLOOKUP(AD88,'ESO zone constants'!$D$2:$H$4950,5,0),""),""),"")</f>
        <v/>
      </c>
      <c r="AE88" s="5" t="s">
        <v>64</v>
      </c>
      <c r="AF88" s="2" t="str">
        <f aca="false">IF(AE88&lt;&gt;"",IF(AE88&lt;&gt;"LIBSETS_DROP_MECHANIC_MONSTER_NAME",VLOOKUP(AE88,'LibSets constants'!$I$4:$L$1000,3,0),""),"")</f>
        <v>Public dungeon bosses have a chance to drop a shoulder, hand, or weapon.</v>
      </c>
      <c r="AG88" s="2" t="str">
        <f aca="false">IF(AE88&lt;&gt;"",IF(AE88&lt;&gt;"LIBSETS_DROP_MECHANIC_MONSTER_NAME",VLOOKUP(AE88,'LibSets constants'!$I$4:$L$1000,4,0),""),"")</f>
        <v>Öffentliche Dungeon-Bosse haben die Möglichkeit, eine Schulter, Handschuhe oder eine Waffe fallen zu lassen.</v>
      </c>
      <c r="AH88" s="2" t="str">
        <f aca="false">IF(G88&lt;&gt;"LIBSETS_SETTYPE_BATTLEGROUND",IF(G88&lt;&gt;"LIBSETS_SETTYPE_SPECIAL",IF(AI88&lt;&gt;"",VLOOKUP(AI88,'ESO zone constants'!$D$2:$H$4950,5,0),""),""),"")</f>
        <v/>
      </c>
      <c r="AJ88" s="5" t="s">
        <v>65</v>
      </c>
      <c r="AK88" s="2" t="str">
        <f aca="false">IF(AJ88&lt;&gt;"",IF(AJ88&lt;&gt;"LIBSETS_DROP_MECHANIC_MONSTER_NAME",VLOOKUP(AJ88,'LibSets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2" t="str">
        <f aca="false">IF(AJ88&lt;&gt;"",IF(AJ88&lt;&gt;"LIBSETS_DROP_MECHANIC_MONSTER_NAME",VLOOKUP(AJ88,'LibSets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2" t="str">
        <f aca="false">IF(G88&lt;&gt;"LIBSETS_SETTYPE_BATTLEGROUND",IF(G88&lt;&gt;"LIBSETS_SETTYPE_SPECIAL",IF(AN88&lt;&gt;"",VLOOKUP(AN88,'ESO zone constants'!$D$2:$H$4950,5,0),""),""),"")</f>
        <v/>
      </c>
      <c r="AO88" s="0"/>
      <c r="AP88" s="2" t="str">
        <f aca="false">IF(AO88&lt;&gt;"",IF(AO88&lt;&gt;"LIBSETS_DROP_MECHANIC_MONSTER_NAME",VLOOKUP(AO88,'LibSets constants'!$I$4:$L$1000,3,0),""),"")</f>
        <v/>
      </c>
      <c r="AQ88" s="2" t="str">
        <f aca="false">IF(AO88&lt;&gt;"",IF(AO88&lt;&gt;"LIBSETS_DROP_MECHANIC_MONSTER_NAME",VLOOKUP(AO88,'LibSets constants'!$I$4:$L$1000,4,0),""),"")</f>
        <v/>
      </c>
      <c r="AR88" s="2" t="str">
        <f aca="false">IF(G88&lt;&gt;"LIBSETS_SETTYPE_BATTLEGROUND",IF(G88&lt;&gt;"LIBSETS_SETTYPE_SPECIAL",IF(AS88&lt;&gt;"",VLOOKUP(AS88,'ESO zone constants'!$D$2:$H$4950,5,0),""),""),"")</f>
        <v/>
      </c>
      <c r="AT88" s="0"/>
      <c r="AU88" s="2" t="str">
        <f aca="false">IF(AT88&lt;&gt;"",IF(AT88&lt;&gt;"LIBSETS_DROP_MECHANIC_MONSTER_NAME",VLOOKUP(AT88,'LibSets constants'!$I$4:$L$1000,3,0),""),"")</f>
        <v/>
      </c>
      <c r="AV88" s="2" t="str">
        <f aca="false">IF(AT88&lt;&gt;"",IF(AT88&lt;&gt;"LIBSETS_DROP_MECHANIC_MONSTER_NAME",VLOOKUP(AT88,'LibSets constants'!$I$4:$L$1000,4,0),""),"")</f>
        <v/>
      </c>
      <c r="AW88" s="6" t="str">
        <f aca="false">IF(A88="???","--","")&amp;IF(F88&lt;&gt;"Not in the game (anymore)",IF(A88&lt;&gt;"",CONCATENATE("[",A88,"] = {wayshrines={")&amp;IF(K88&lt;&gt;"",CONCATENATE(K88,","),"")&amp;IF(L88&lt;&gt;"",CONCATENATE(L88,","),"")&amp;IF(M88&lt;&gt;"",CONCATENATE(M88,","),"")&amp;CONCATENATE("}")&amp;IF(VALUE(N88)&gt;0,CONCATENATE(", traitsNeeded=",N88),"")&amp;CONCATENATE(", dlcId=",IF(S88&lt;&gt;"",S88,"DLC_BASE_GAME")),""),"")</f>
        <v>[106] = {wayshrines={-1,-1,-1,}, dlcId=DLC_BASE_GAME</v>
      </c>
      <c r="AX88" s="6" t="str">
        <f aca="false">IF(F88&lt;&gt;"Not in the game (anymore)",IF(A88&lt;&gt;"",IF(P88&lt;&gt;"",CONCATENATE(", zoneIds={",P88),"")&amp;IF(X88&lt;&gt;"",CONCATENATE(",",X88),"")&amp;IF(AC88&lt;&gt;"",CONCATENATE(",",AC88),"")&amp;IF(AH88&lt;&gt;"",CONCATENATE(",",AH88),"")&amp;IF(AM88&lt;&gt;"",CONCATENATE(",",AM88),"")&amp;IF(AR88&lt;&gt;"",CONCATENATE(",",AR88),"")&amp;IF(P88&lt;&gt;"",CONCATENATE("}",""),"")&amp;IF(OR(I88="true",I88="false",I88&lt;&gt;""), CONCATENATE(", veteran=", I88), ""),""),"")</f>
        <v>, zoneIds={108}, veteran=false</v>
      </c>
      <c r="AY88" s="6" t="str">
        <f aca="false">IF(F88&lt;&gt;"Not in the game (anymore)",IF(A88&lt;&gt;"",", setType="&amp;G88,"")&amp;IF(J88="true",", multiTrialSet=true",""),"")</f>
        <v>, setType=LIBSETS_SETTYPE_OVERLAND</v>
      </c>
      <c r="AZ88" s="6" t="str">
        <f aca="false">IF(F88&lt;&gt;"Not in the game (anymore)",IF(U88&lt;&gt;"",", dropMechanic={"&amp;U88&amp;IF(Z88&lt;&gt;"",","&amp;Z88,"")&amp;IF(AE88&lt;&gt;"",","&amp;AE88,"")&amp;IF(AJ88&lt;&gt;"",","&amp;AJ88,"")&amp;IF(AO88&lt;&gt;"",","&amp;AO88,"")&amp;IF(AT88&lt;&gt;"",","&amp;AT88,"")&amp;"}"&amp;IF(U88="LIBSETS_DROP_MECHANIC_MONSTER_NAME",", dropMechanicNames={" &amp; IF(V88&lt;&gt;"","['en']='"&amp;V88&amp;"'","") &amp; IF(W88&lt;&gt;"",", ['de']='" &amp; W88&amp;"'","") &amp; "}",""),"")&amp;"},","")</f>
        <v>, dropMechanic={LIBSETS_DROP_MECHANIC_OVERLAND_BOSS_DELVE,LIBSETS_DROP_MECHANIC_OVERLAND_WORLDBOSS,LIBSETS_DROP_MECHANIC_OVERLAND_BOSS_PUBLIC_DUNGEON,LIBSETS_DROP_MECHANIC_OVERLAND_CHEST}},</v>
      </c>
      <c r="BA88" s="6" t="str">
        <f aca="false">IF(F88&lt;&gt;"Not in the game (anymore)",IF(C88&lt;&gt;"",CONCATENATE(" --",C88," / ",B88,"   [",IF(Q88&lt;&gt;"",Q88,""),IF(Y88&lt;&gt;"",", "&amp;Y88,""),IF(AD88&lt;&gt;"",", "&amp;AD88,""),IF(AI88&lt;&gt;"",", "&amp;AI88,""),IF(AN88&lt;&gt;"",", "&amp;AN88,""),IF(AS88&lt;&gt;"",", "&amp;AS88,""),"]")),"")</f>
        <v> --Wilderqueen's Arch / Bogen der Wildkönigin   [Greenshade]</v>
      </c>
    </row>
    <row r="89" customFormat="false" ht="15" hidden="false" customHeight="false" outlineLevel="0" collapsed="false">
      <c r="A89" s="21" t="n">
        <v>107</v>
      </c>
      <c r="B89" s="0" t="s">
        <v>276</v>
      </c>
      <c r="C89" s="0" t="s">
        <v>277</v>
      </c>
      <c r="D89" s="2" t="n">
        <f aca="false">A89</f>
        <v>107</v>
      </c>
      <c r="G89" s="22" t="s">
        <v>60</v>
      </c>
      <c r="I89" s="0" t="s">
        <v>56</v>
      </c>
      <c r="J89" s="0" t="s">
        <v>56</v>
      </c>
      <c r="K89" s="0" t="n">
        <v>-1</v>
      </c>
      <c r="L89" s="0" t="n">
        <v>-1</v>
      </c>
      <c r="M89" s="0" t="n">
        <v>-1</v>
      </c>
      <c r="N89" s="0" t="n">
        <v>0</v>
      </c>
      <c r="O89" s="3" t="s">
        <v>151</v>
      </c>
      <c r="P89" s="2" t="n">
        <f aca="false">IF(AND(G89&lt;&gt;"LIBSETS_SETTYPE_BATTLEGROUND",G89&lt;&gt;"LIBSETS_SETTYPE_SPECIAL",G89&lt;&gt;"LIBSETS_SETTYPE_MYTHIC"), IF(Q89&lt;&gt;"",VLOOKUP(Q89,'ESO zone constants'!$D$2:$H$4950,5,0),""),"")</f>
        <v>3</v>
      </c>
      <c r="Q89" s="0" t="str">
        <f aca="false">IF(OR(K89="",K89&lt;=0,ISERROR(K89)),IF(AND(O89&lt;&gt;"",NOT(ISERROR(O89))),O89, ""),VLOOKUP(K89,'ESO wayshrine node constants'!$A$3:$D$10003,4,0))</f>
        <v>Glenumbra</v>
      </c>
      <c r="R89" s="0"/>
      <c r="S89" s="4" t="str">
        <f aca="false">IF(AND(R89&lt;&gt;"",NOT(ISERROR(R89))),R89,IF(P89&lt;&gt;"",IF(NOT(ISERROR(VLOOKUP(P89,'ESO Dungeon constants'!$D$3:$H$9999,5,0))),VLOOKUP(P89,'ESO Dungeon constants'!$D$3:$I$9999,6,0),VLOOKUP(P89,'ESO zone constants'!$H$2:$K$9984,4,0)),""))</f>
        <v>DLC_BASE_GAME</v>
      </c>
      <c r="T89" s="2" t="str">
        <f aca="false">IF(S89&lt;&gt;"",VLOOKUP(S89,'LibSets constants'!$B$4:$C$1000,2,0),"")</f>
        <v>Included in base game</v>
      </c>
      <c r="U89" s="5" t="s">
        <v>62</v>
      </c>
      <c r="V89" s="23" t="str">
        <f aca="false">IF(U89&lt;&gt;"",IF(U89&lt;&gt;"LIBSETS_DROP_MECHANIC_MONSTER_NAME",VLOOKUP(U89,'LibSets constants'!$I$4:$L$1000,3,0),""),"")</f>
        <v>Delve bosses have a chance to drop a waist or feet.</v>
      </c>
      <c r="W89" s="2" t="str">
        <f aca="false">IF(U89&lt;&gt;"",IF(U89&lt;&gt;"LIBSETS_DROP_MECHANIC_MONSTER_NAME",VLOOKUP(U89,'LibSets constants'!$I$4:$L$1000,4,0),""),"")</f>
        <v>Bosse in Gewölben haben die Chance, eine Taille oder Füße fallen zu lassen.</v>
      </c>
      <c r="X89" s="2" t="str">
        <f aca="false">IF(G89&lt;&gt;"LIBSETS_SETTYPE_BATTLEGROUND",IF(G89&lt;&gt;"LIBSETS_SETTYPE_SPECIAL",IF(Y89&lt;&gt;"",VLOOKUP(Y89,'ESO zone constants'!$D$2:$H$4950,5,0),""),""),"")</f>
        <v/>
      </c>
      <c r="Z89" s="5" t="s">
        <v>63</v>
      </c>
      <c r="AA89" s="2" t="str">
        <f aca="false">IF(Z89&lt;&gt;"",IF(Z89&lt;&gt;"LIBSETS_DROP_MECHANIC_MONSTER_NAME",VLOOKUP(Z89,'LibSets constants'!$I$4:$L$1000,3,0),""),"")</f>
        <v>Overland group bosses have a 100% chance to drop head, chest, legs, or weapon.</v>
      </c>
      <c r="AB89" s="2" t="str">
        <f aca="false">IF(Z89&lt;&gt;"",IF(Z89&lt;&gt;"LIBSETS_DROP_MECHANIC_MONSTER_NAME",VLOOKUP(Z89,'LibSets constants'!$I$4:$L$1000,4,0),""),"")</f>
        <v>Überland Gruppenbosse haben eine Chance von 100%, Kopf, Brust, Beine oder Waffen fallen zu lassen.</v>
      </c>
      <c r="AC89" s="2" t="str">
        <f aca="false">IF(G89&lt;&gt;"LIBSETS_SETTYPE_BATTLEGROUND",IF(G89&lt;&gt;"LIBSETS_SETTYPE_SPECIAL",IF(AD89&lt;&gt;"",VLOOKUP(AD89,'ESO zone constants'!$D$2:$H$4950,5,0),""),""),"")</f>
        <v/>
      </c>
      <c r="AE89" s="5" t="s">
        <v>64</v>
      </c>
      <c r="AF89" s="2" t="str">
        <f aca="false">IF(AE89&lt;&gt;"",IF(AE89&lt;&gt;"LIBSETS_DROP_MECHANIC_MONSTER_NAME",VLOOKUP(AE89,'LibSets constants'!$I$4:$L$1000,3,0),""),"")</f>
        <v>Public dungeon bosses have a chance to drop a shoulder, hand, or weapon.</v>
      </c>
      <c r="AG89" s="2" t="str">
        <f aca="false">IF(AE89&lt;&gt;"",IF(AE89&lt;&gt;"LIBSETS_DROP_MECHANIC_MONSTER_NAME",VLOOKUP(AE89,'LibSets constants'!$I$4:$L$1000,4,0),""),"")</f>
        <v>Öffentliche Dungeon-Bosse haben die Möglichkeit, eine Schulter, Handschuhe oder eine Waffe fallen zu lassen.</v>
      </c>
      <c r="AH89" s="2" t="str">
        <f aca="false">IF(G89&lt;&gt;"LIBSETS_SETTYPE_BATTLEGROUND",IF(G89&lt;&gt;"LIBSETS_SETTYPE_SPECIAL",IF(AI89&lt;&gt;"",VLOOKUP(AI89,'ESO zone constants'!$D$2:$H$4950,5,0),""),""),"")</f>
        <v/>
      </c>
      <c r="AJ89" s="5" t="s">
        <v>65</v>
      </c>
      <c r="AK89" s="2" t="str">
        <f aca="false">IF(AJ89&lt;&gt;"",IF(AJ89&lt;&gt;"LIBSETS_DROP_MECHANIC_MONSTER_NAME",VLOOKUP(AJ89,'LibSets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2" t="str">
        <f aca="false">IF(AJ89&lt;&gt;"",IF(AJ89&lt;&gt;"LIBSETS_DROP_MECHANIC_MONSTER_NAME",VLOOKUP(AJ89,'LibSets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2" t="str">
        <f aca="false">IF(G89&lt;&gt;"LIBSETS_SETTYPE_BATTLEGROUND",IF(G89&lt;&gt;"LIBSETS_SETTYPE_SPECIAL",IF(AN89&lt;&gt;"",VLOOKUP(AN89,'ESO zone constants'!$D$2:$H$4950,5,0),""),""),"")</f>
        <v/>
      </c>
      <c r="AO89" s="0"/>
      <c r="AP89" s="2" t="str">
        <f aca="false">IF(AO89&lt;&gt;"",IF(AO89&lt;&gt;"LIBSETS_DROP_MECHANIC_MONSTER_NAME",VLOOKUP(AO89,'LibSets constants'!$I$4:$L$1000,3,0),""),"")</f>
        <v/>
      </c>
      <c r="AQ89" s="2" t="str">
        <f aca="false">IF(AO89&lt;&gt;"",IF(AO89&lt;&gt;"LIBSETS_DROP_MECHANIC_MONSTER_NAME",VLOOKUP(AO89,'LibSets constants'!$I$4:$L$1000,4,0),""),"")</f>
        <v/>
      </c>
      <c r="AR89" s="2" t="str">
        <f aca="false">IF(G89&lt;&gt;"LIBSETS_SETTYPE_BATTLEGROUND",IF(G89&lt;&gt;"LIBSETS_SETTYPE_SPECIAL",IF(AS89&lt;&gt;"",VLOOKUP(AS89,'ESO zone constants'!$D$2:$H$4950,5,0),""),""),"")</f>
        <v/>
      </c>
      <c r="AT89" s="0"/>
      <c r="AU89" s="2" t="str">
        <f aca="false">IF(AT89&lt;&gt;"",IF(AT89&lt;&gt;"LIBSETS_DROP_MECHANIC_MONSTER_NAME",VLOOKUP(AT89,'LibSets constants'!$I$4:$L$1000,3,0),""),"")</f>
        <v/>
      </c>
      <c r="AV89" s="2" t="str">
        <f aca="false">IF(AT89&lt;&gt;"",IF(AT89&lt;&gt;"LIBSETS_DROP_MECHANIC_MONSTER_NAME",VLOOKUP(AT89,'LibSets constants'!$I$4:$L$1000,4,0),""),"")</f>
        <v/>
      </c>
      <c r="AW89" s="6" t="str">
        <f aca="false">IF(A89="???","--","")&amp;IF(F89&lt;&gt;"Not in the game (anymore)",IF(A89&lt;&gt;"",CONCATENATE("[",A89,"] = {wayshrines={")&amp;IF(K89&lt;&gt;"",CONCATENATE(K89,","),"")&amp;IF(L89&lt;&gt;"",CONCATENATE(L89,","),"")&amp;IF(M89&lt;&gt;"",CONCATENATE(M89,","),"")&amp;CONCATENATE("}")&amp;IF(VALUE(N89)&gt;0,CONCATENATE(", traitsNeeded=",N89),"")&amp;CONCATENATE(", dlcId=",IF(S89&lt;&gt;"",S89,"DLC_BASE_GAME")),""),"")</f>
        <v>[107] = {wayshrines={-1,-1,-1,}, dlcId=DLC_BASE_GAME</v>
      </c>
      <c r="AX89" s="6" t="str">
        <f aca="false">IF(F89&lt;&gt;"Not in the game (anymore)",IF(A89&lt;&gt;"",IF(P89&lt;&gt;"",CONCATENATE(", zoneIds={",P89),"")&amp;IF(X89&lt;&gt;"",CONCATENATE(",",X89),"")&amp;IF(AC89&lt;&gt;"",CONCATENATE(",",AC89),"")&amp;IF(AH89&lt;&gt;"",CONCATENATE(",",AH89),"")&amp;IF(AM89&lt;&gt;"",CONCATENATE(",",AM89),"")&amp;IF(AR89&lt;&gt;"",CONCATENATE(",",AR89),"")&amp;IF(P89&lt;&gt;"",CONCATENATE("}",""),"")&amp;IF(OR(I89="true",I89="false",I89&lt;&gt;""), CONCATENATE(", veteran=", I89), ""),""),"")</f>
        <v>, zoneIds={3}, veteran=false</v>
      </c>
      <c r="AY89" s="6" t="str">
        <f aca="false">IF(F89&lt;&gt;"Not in the game (anymore)",IF(A89&lt;&gt;"",", setType="&amp;G89,"")&amp;IF(J89="true",", multiTrialSet=true",""),"")</f>
        <v>, setType=LIBSETS_SETTYPE_OVERLAND</v>
      </c>
      <c r="AZ89" s="6" t="str">
        <f aca="false">IF(F89&lt;&gt;"Not in the game (anymore)",IF(U89&lt;&gt;"",", dropMechanic={"&amp;U89&amp;IF(Z89&lt;&gt;"",","&amp;Z89,"")&amp;IF(AE89&lt;&gt;"",","&amp;AE89,"")&amp;IF(AJ89&lt;&gt;"",","&amp;AJ89,"")&amp;IF(AO89&lt;&gt;"",","&amp;AO89,"")&amp;IF(AT89&lt;&gt;"",","&amp;AT89,"")&amp;"}"&amp;IF(U89="LIBSETS_DROP_MECHANIC_MONSTER_NAME",", dropMechanicNames={" &amp; IF(V89&lt;&gt;"","['en']='"&amp;V89&amp;"'","") &amp; IF(W89&lt;&gt;"",", ['de']='" &amp; W89&amp;"'","") &amp; "}",""),"")&amp;"},","")</f>
        <v>, dropMechanic={LIBSETS_DROP_MECHANIC_OVERLAND_BOSS_DELVE,LIBSETS_DROP_MECHANIC_OVERLAND_WORLDBOSS,LIBSETS_DROP_MECHANIC_OVERLAND_BOSS_PUBLIC_DUNGEON,LIBSETS_DROP_MECHANIC_OVERLAND_CHEST}},</v>
      </c>
      <c r="BA89" s="6" t="str">
        <f aca="false">IF(F89&lt;&gt;"Not in the game (anymore)",IF(C89&lt;&gt;"",CONCATENATE(" --",C89," / ",B89,"   [",IF(Q89&lt;&gt;"",Q89,""),IF(Y89&lt;&gt;"",", "&amp;Y89,""),IF(AD89&lt;&gt;"",", "&amp;AD89,""),IF(AI89&lt;&gt;"",", "&amp;AI89,""),IF(AN89&lt;&gt;"",", "&amp;AN89,""),IF(AS89&lt;&gt;"",", "&amp;AS89,""),"]")),"")</f>
        <v> --Wyrd Tree's Blessing / Segen des Wyrdbaums   [Glenumbra]</v>
      </c>
    </row>
    <row r="90" customFormat="false" ht="15" hidden="false" customHeight="false" outlineLevel="0" collapsed="false">
      <c r="A90" s="21" t="n">
        <v>108</v>
      </c>
      <c r="B90" s="0" t="s">
        <v>278</v>
      </c>
      <c r="C90" s="0" t="s">
        <v>279</v>
      </c>
      <c r="D90" s="2" t="n">
        <f aca="false">A90</f>
        <v>108</v>
      </c>
      <c r="G90" s="22" t="s">
        <v>81</v>
      </c>
      <c r="I90" s="0" t="s">
        <v>56</v>
      </c>
      <c r="J90" s="0" t="s">
        <v>56</v>
      </c>
      <c r="K90" s="0" t="n">
        <v>-1</v>
      </c>
      <c r="L90" s="0" t="n">
        <v>-1</v>
      </c>
      <c r="M90" s="0" t="n">
        <v>-1</v>
      </c>
      <c r="N90" s="0" t="n">
        <v>0</v>
      </c>
      <c r="O90" s="3" t="s">
        <v>82</v>
      </c>
      <c r="P90" s="2" t="n">
        <f aca="false">IF(AND(G90&lt;&gt;"LIBSETS_SETTYPE_BATTLEGROUND",G90&lt;&gt;"LIBSETS_SETTYPE_SPECIAL",G90&lt;&gt;"LIBSETS_SETTYPE_MYTHIC"), IF(Q90&lt;&gt;"",VLOOKUP(Q90,'ESO zone constants'!$D$2:$H$4950,5,0),""),"")</f>
        <v>181</v>
      </c>
      <c r="Q90" s="0" t="str">
        <f aca="false">IF(OR(K90="",K90&lt;=0,ISERROR(K90)),IF(AND(O90&lt;&gt;"",NOT(ISERROR(O90))),O90, ""),VLOOKUP(K90,'ESO wayshrine node constants'!$A$3:$D$10003,4,0))</f>
        <v>Cyrodiil</v>
      </c>
      <c r="R90" s="0"/>
      <c r="S90" s="4" t="str">
        <f aca="false">IF(AND(R90&lt;&gt;"",NOT(ISERROR(R90))),R90,IF(P90&lt;&gt;"",IF(NOT(ISERROR(VLOOKUP(P90,'ESO Dungeon constants'!$D$3:$H$9999,5,0))),VLOOKUP(P90,'ESO Dungeon constants'!$D$3:$I$9999,6,0),VLOOKUP(P90,'ESO zone constants'!$H$2:$K$9984,4,0)),""))</f>
        <v>DLC_BASE_GAME</v>
      </c>
      <c r="T90" s="2" t="str">
        <f aca="false">IF(S90&lt;&gt;"",VLOOKUP(S90,'LibSets constants'!$B$4:$C$1000,2,0),"")</f>
        <v>Included in base game</v>
      </c>
      <c r="U90" s="5" t="s">
        <v>83</v>
      </c>
      <c r="V90" s="2" t="str">
        <f aca="false">IF(U90&lt;&gt;"",IF(U90&lt;&gt;"LIBSETS_DROP_MECHANIC_MONSTER_NAME",VLOOKUP(U90,'LibSets constants'!$I$4:$L$1000,3,0),""),"")</f>
        <v>Rewards for the worthy (Cyrodiil/Battleground mail)</v>
      </c>
      <c r="W90" s="2" t="str">
        <f aca="false">IF(U90&lt;&gt;"",IF(U90&lt;&gt;"LIBSETS_DROP_MECHANIC_MONSTER_NAME",VLOOKUP(U90,'LibSets constants'!$I$4:$L$1000,4,0),""),"")</f>
        <v>Gerechter Lohn (Cyrodiil/Schlachtfeld Mail)</v>
      </c>
      <c r="X90" s="2" t="n">
        <f aca="false">IF(G90&lt;&gt;"LIBSETS_SETTYPE_BATTLEGROUND",IF(G90&lt;&gt;"LIBSETS_SETTYPE_SPECIAL",IF(Y90&lt;&gt;"",VLOOKUP(Y90,'ESO zone constants'!$D$2:$H$4950,5,0),""),""),"")</f>
        <v>181</v>
      </c>
      <c r="Y90" s="0" t="s">
        <v>82</v>
      </c>
      <c r="Z90" s="5" t="s">
        <v>127</v>
      </c>
      <c r="AA90" s="2" t="str">
        <f aca="false">IF(Z90&lt;&gt;"",IF(Z90&lt;&gt;"LIBSETS_DROP_MECHANIC_MONSTER_NAME",VLOOKUP(Z90,'LibSets constants'!$I$4:$L$1000,3,0),""),"")</f>
        <v>City Vlastarus (quartermaster)</v>
      </c>
      <c r="AB90" s="2" t="str">
        <f aca="false">IF(Z90&lt;&gt;"",IF(Z90&lt;&gt;"LIBSETS_DROP_MECHANIC_MONSTER_NAME",VLOOKUP(Z90,'LibSets constants'!$I$4:$L$1000,4,0),""),"")</f>
        <v>Stadt Vlastarus (Quartiermeister)</v>
      </c>
      <c r="AC90" s="2" t="str">
        <f aca="false">IF(G90&lt;&gt;"LIBSETS_SETTYPE_BATTLEGROUND",IF(G90&lt;&gt;"LIBSETS_SETTYPE_SPECIAL",IF(AD90&lt;&gt;"",VLOOKUP(AD90,'ESO zone constants'!$D$2:$H$4950,5,0),""),""),"")</f>
        <v/>
      </c>
      <c r="AE90" s="0"/>
      <c r="AF90" s="2" t="str">
        <f aca="false">IF(AE90&lt;&gt;"",IF(AE90&lt;&gt;"LIBSETS_DROP_MECHANIC_MONSTER_NAME",VLOOKUP(AE90,'LibSets constants'!$I$4:$L$1000,3,0),""),"")</f>
        <v/>
      </c>
      <c r="AG90" s="2" t="str">
        <f aca="false">IF(AE90&lt;&gt;"",IF(AE90&lt;&gt;"LIBSETS_DROP_MECHANIC_MONSTER_NAME",VLOOKUP(AE90,'LibSets constants'!$I$4:$L$1000,4,0),""),"")</f>
        <v/>
      </c>
      <c r="AH90" s="2" t="str">
        <f aca="false">IF(G90&lt;&gt;"LIBSETS_SETTYPE_BATTLEGROUND",IF(G90&lt;&gt;"LIBSETS_SETTYPE_SPECIAL",IF(AI90&lt;&gt;"",VLOOKUP(AI90,'ESO zone constants'!$D$2:$H$4950,5,0),""),""),"")</f>
        <v/>
      </c>
      <c r="AJ90" s="0"/>
      <c r="AK90" s="2" t="str">
        <f aca="false">IF(AJ90&lt;&gt;"",IF(AJ90&lt;&gt;"LIBSETS_DROP_MECHANIC_MONSTER_NAME",VLOOKUP(AJ90,'LibSets constants'!$I$4:$L$1000,3,0),""),"")</f>
        <v/>
      </c>
      <c r="AL90" s="2" t="str">
        <f aca="false">IF(AJ90&lt;&gt;"",IF(AJ90&lt;&gt;"LIBSETS_DROP_MECHANIC_MONSTER_NAME",VLOOKUP(AJ90,'LibSets constants'!$I$4:$L$1000,4,0),""),"")</f>
        <v/>
      </c>
      <c r="AM90" s="2" t="str">
        <f aca="false">IF(G90&lt;&gt;"LIBSETS_SETTYPE_BATTLEGROUND",IF(G90&lt;&gt;"LIBSETS_SETTYPE_SPECIAL",IF(AN90&lt;&gt;"",VLOOKUP(AN90,'ESO zone constants'!$D$2:$H$4950,5,0),""),""),"")</f>
        <v/>
      </c>
      <c r="AO90" s="0"/>
      <c r="AP90" s="2" t="str">
        <f aca="false">IF(AO90&lt;&gt;"",IF(AO90&lt;&gt;"LIBSETS_DROP_MECHANIC_MONSTER_NAME",VLOOKUP(AO90,'LibSets constants'!$I$4:$L$1000,3,0),""),"")</f>
        <v/>
      </c>
      <c r="AQ90" s="2" t="str">
        <f aca="false">IF(AO90&lt;&gt;"",IF(AO90&lt;&gt;"LIBSETS_DROP_MECHANIC_MONSTER_NAME",VLOOKUP(AO90,'LibSets constants'!$I$4:$L$1000,4,0),""),"")</f>
        <v/>
      </c>
      <c r="AR90" s="2" t="str">
        <f aca="false">IF(G90&lt;&gt;"LIBSETS_SETTYPE_BATTLEGROUND",IF(G90&lt;&gt;"LIBSETS_SETTYPE_SPECIAL",IF(AS90&lt;&gt;"",VLOOKUP(AS90,'ESO zone constants'!$D$2:$H$4950,5,0),""),""),"")</f>
        <v/>
      </c>
      <c r="AT90" s="0"/>
      <c r="AU90" s="2" t="str">
        <f aca="false">IF(AT90&lt;&gt;"",IF(AT90&lt;&gt;"LIBSETS_DROP_MECHANIC_MONSTER_NAME",VLOOKUP(AT90,'LibSets constants'!$I$4:$L$1000,3,0),""),"")</f>
        <v/>
      </c>
      <c r="AV90" s="2" t="str">
        <f aca="false">IF(AT90&lt;&gt;"",IF(AT90&lt;&gt;"LIBSETS_DROP_MECHANIC_MONSTER_NAME",VLOOKUP(AT90,'LibSets constants'!$I$4:$L$1000,4,0),""),"")</f>
        <v/>
      </c>
      <c r="AW90" s="6" t="str">
        <f aca="false">IF(A90="???","--","")&amp;IF(F90&lt;&gt;"Not in the game (anymore)",IF(A90&lt;&gt;"",CONCATENATE("[",A90,"] = {wayshrines={")&amp;IF(K90&lt;&gt;"",CONCATENATE(K90,","),"")&amp;IF(L90&lt;&gt;"",CONCATENATE(L90,","),"")&amp;IF(M90&lt;&gt;"",CONCATENATE(M90,","),"")&amp;CONCATENATE("}")&amp;IF(VALUE(N90)&gt;0,CONCATENATE(", traitsNeeded=",N90),"")&amp;CONCATENATE(", dlcId=",IF(S90&lt;&gt;"",S90,"DLC_BASE_GAME")),""),"")</f>
        <v>[108] = {wayshrines={-1,-1,-1,}, dlcId=DLC_BASE_GAME</v>
      </c>
      <c r="AX90" s="6" t="str">
        <f aca="false">IF(F90&lt;&gt;"Not in the game (anymore)",IF(A90&lt;&gt;"",IF(P90&lt;&gt;"",CONCATENATE(", zoneIds={",P90),"")&amp;IF(X90&lt;&gt;"",CONCATENATE(",",X90),"")&amp;IF(AC90&lt;&gt;"",CONCATENATE(",",AC90),"")&amp;IF(AH90&lt;&gt;"",CONCATENATE(",",AH90),"")&amp;IF(AM90&lt;&gt;"",CONCATENATE(",",AM90),"")&amp;IF(AR90&lt;&gt;"",CONCATENATE(",",AR90),"")&amp;IF(P90&lt;&gt;"",CONCATENATE("}",""),"")&amp;IF(OR(I90="true",I90="false",I90&lt;&gt;""), CONCATENATE(", veteran=", I90), ""),""),"")</f>
        <v>, zoneIds={181,181}, veteran=false</v>
      </c>
      <c r="AY90" s="6" t="str">
        <f aca="false">IF(F90&lt;&gt;"Not in the game (anymore)",IF(A90&lt;&gt;"",", setType="&amp;G90,"")&amp;IF(J90="true",", multiTrialSet=true",""),"")</f>
        <v>, setType=LIBSETS_SETTYPE_CYRODIIL</v>
      </c>
      <c r="AZ90" s="6" t="str">
        <f aca="false">IF(F90&lt;&gt;"Not in the game (anymore)",IF(U90&lt;&gt;"",", dropMechanic={"&amp;U90&amp;IF(Z90&lt;&gt;"",","&amp;Z90,"")&amp;IF(AE90&lt;&gt;"",","&amp;AE90,"")&amp;IF(AJ90&lt;&gt;"",","&amp;AJ90,"")&amp;IF(AO90&lt;&gt;"",","&amp;AO90,"")&amp;IF(AT90&lt;&gt;"",","&amp;AT90,"")&amp;"}"&amp;IF(U90="LIBSETS_DROP_MECHANIC_MONSTER_NAME",", dropMechanicNames={" &amp; IF(V90&lt;&gt;"","['en']='"&amp;V90&amp;"'","") &amp; IF(W90&lt;&gt;"",", ['de']='" &amp; W90&amp;"'","") &amp; "}",""),"")&amp;"},","")</f>
        <v>, dropMechanic={LIBSETS_DROP_MECHANIC_MAIL_PVP_REWARDS_FOR_THE_WORTHY,LIBSETS_DROP_MECHANIC_CITY_CYRODIIL_VLASTARUS}},</v>
      </c>
      <c r="BA90" s="6" t="str">
        <f aca="false">IF(F90&lt;&gt;"Not in the game (anymore)",IF(C90&lt;&gt;"",CONCATENATE(" --",C90," / ",B90,"   [",IF(Q90&lt;&gt;"",Q90,""),IF(Y90&lt;&gt;"",", "&amp;Y90,""),IF(AD90&lt;&gt;"",", "&amp;AD90,""),IF(AI90&lt;&gt;"",", "&amp;AI90,""),IF(AN90&lt;&gt;"",", "&amp;AN90,""),IF(AS90&lt;&gt;"",", "&amp;AS90,""),"]")),"")</f>
        <v> --Ravager / Verwüster   [Cyrodiil, Cyrodiil]</v>
      </c>
    </row>
    <row r="91" s="27" customFormat="true" ht="15" hidden="false" customHeight="false" outlineLevel="0" collapsed="false">
      <c r="A91" s="21" t="n">
        <v>109</v>
      </c>
      <c r="B91" s="27" t="s">
        <v>280</v>
      </c>
      <c r="C91" s="27" t="s">
        <v>281</v>
      </c>
      <c r="D91" s="2" t="n">
        <f aca="false">A91</f>
        <v>109</v>
      </c>
      <c r="G91" s="22" t="s">
        <v>81</v>
      </c>
      <c r="I91" s="27" t="s">
        <v>56</v>
      </c>
      <c r="J91" s="27" t="s">
        <v>56</v>
      </c>
      <c r="K91" s="27" t="n">
        <v>-1</v>
      </c>
      <c r="L91" s="27" t="n">
        <v>-1</v>
      </c>
      <c r="M91" s="27" t="n">
        <v>-1</v>
      </c>
      <c r="N91" s="27" t="n">
        <v>0</v>
      </c>
      <c r="O91" s="3" t="s">
        <v>82</v>
      </c>
      <c r="P91" s="2" t="n">
        <f aca="false">IF(AND(G91&lt;&gt;"LIBSETS_SETTYPE_BATTLEGROUND",G91&lt;&gt;"LIBSETS_SETTYPE_SPECIAL",G91&lt;&gt;"LIBSETS_SETTYPE_MYTHIC"), IF(Q91&lt;&gt;"",VLOOKUP(Q91,'ESO zone constants'!$D$2:$H$4950,5,0),""),"")</f>
        <v>181</v>
      </c>
      <c r="Q91" s="27" t="str">
        <f aca="false">IF(OR(K91="",K91&lt;=0,ISERROR(K91)),IF(AND(O91&lt;&gt;"",NOT(ISERROR(O91))),O91, ""),VLOOKUP(K91,'ESO wayshrine node constants'!$A$3:$D$10003,4,0))</f>
        <v>Cyrodiil</v>
      </c>
      <c r="R91" s="3"/>
      <c r="S91" s="4" t="str">
        <f aca="false">IF(AND(R91&lt;&gt;"",NOT(ISERROR(R91))),R91,IF(P91&lt;&gt;"",IF(NOT(ISERROR(VLOOKUP(P91,'ESO Dungeon constants'!$D$3:$H$9999,5,0))),VLOOKUP(P91,'ESO Dungeon constants'!$D$3:$I$9999,6,0),VLOOKUP(P91,'ESO zone constants'!$H$2:$K$9984,4,0)),""))</f>
        <v>DLC_BASE_GAME</v>
      </c>
      <c r="T91" s="2" t="str">
        <f aca="false">IF(S91&lt;&gt;"",VLOOKUP(S91,'LibSets constants'!$B$4:$C$1000,2,0),"")</f>
        <v>Included in base game</v>
      </c>
      <c r="U91" s="5" t="s">
        <v>83</v>
      </c>
      <c r="V91" s="2" t="str">
        <f aca="false">IF(U91&lt;&gt;"",IF(U91&lt;&gt;"LIBSETS_DROP_MECHANIC_MONSTER_NAME",VLOOKUP(U91,'LibSets constants'!$I$4:$L$1000,3,0),""),"")</f>
        <v>Rewards for the worthy (Cyrodiil/Battleground mail)</v>
      </c>
      <c r="W91" s="2" t="str">
        <f aca="false">IF(U91&lt;&gt;"",IF(U91&lt;&gt;"LIBSETS_DROP_MECHANIC_MONSTER_NAME",VLOOKUP(U91,'LibSets constants'!$I$4:$L$1000,4,0),""),"")</f>
        <v>Gerechter Lohn (Cyrodiil/Schlachtfeld Mail)</v>
      </c>
      <c r="X91" s="2" t="n">
        <f aca="false">IF(G91&lt;&gt;"LIBSETS_SETTYPE_BATTLEGROUND",IF(G91&lt;&gt;"LIBSETS_SETTYPE_SPECIAL",IF(Y91&lt;&gt;"",VLOOKUP(Y91,'ESO zone constants'!$D$2:$H$4950,5,0),""),""),"")</f>
        <v>181</v>
      </c>
      <c r="Y91" s="27" t="s">
        <v>82</v>
      </c>
      <c r="Z91" s="5" t="s">
        <v>84</v>
      </c>
      <c r="AA91" s="2" t="str">
        <f aca="false">IF(Z91&lt;&gt;"",IF(Z91&lt;&gt;"LIBSETS_DROP_MECHANIC_MONSTER_NAME",VLOOKUP(Z91,'LibSets constants'!$I$4:$L$1000,3,0),""),"")</f>
        <v>City Erntefurt (quartermaster)</v>
      </c>
      <c r="AB91" s="2" t="str">
        <f aca="false">IF(Z91&lt;&gt;"",IF(Z91&lt;&gt;"LIBSETS_DROP_MECHANIC_MONSTER_NAME",VLOOKUP(Z91,'LibSets constants'!$I$4:$L$1000,4,0),""),"")</f>
        <v>Stadt Erntefurt (Quartiermeister)</v>
      </c>
      <c r="AC91" s="2" t="str">
        <f aca="false">IF(G91&lt;&gt;"LIBSETS_SETTYPE_BATTLEGROUND",IF(G91&lt;&gt;"LIBSETS_SETTYPE_SPECIAL",IF(AD91&lt;&gt;"",VLOOKUP(AD91,'ESO zone constants'!$D$2:$H$4950,5,0),""),""),"")</f>
        <v/>
      </c>
      <c r="AE91" s="5"/>
      <c r="AF91" s="2" t="str">
        <f aca="false">IF(AE91&lt;&gt;"",IF(AE91&lt;&gt;"LIBSETS_DROP_MECHANIC_MONSTER_NAME",VLOOKUP(AE91,'LibSets constants'!$I$4:$L$1000,3,0),""),"")</f>
        <v/>
      </c>
      <c r="AG91" s="2" t="str">
        <f aca="false">IF(AE91&lt;&gt;"",IF(AE91&lt;&gt;"LIBSETS_DROP_MECHANIC_MONSTER_NAME",VLOOKUP(AE91,'LibSets constants'!$I$4:$L$1000,4,0),""),"")</f>
        <v/>
      </c>
      <c r="AH91" s="2" t="str">
        <f aca="false">IF(G91&lt;&gt;"LIBSETS_SETTYPE_BATTLEGROUND",IF(G91&lt;&gt;"LIBSETS_SETTYPE_SPECIAL",IF(AI91&lt;&gt;"",VLOOKUP(AI91,'ESO zone constants'!$D$2:$H$4950,5,0),""),""),"")</f>
        <v/>
      </c>
      <c r="AJ91" s="5"/>
      <c r="AK91" s="2" t="str">
        <f aca="false">IF(AJ91&lt;&gt;"",IF(AJ91&lt;&gt;"LIBSETS_DROP_MECHANIC_MONSTER_NAME",VLOOKUP(AJ91,'LibSets constants'!$I$4:$L$1000,3,0),""),"")</f>
        <v/>
      </c>
      <c r="AL91" s="2" t="str">
        <f aca="false">IF(AJ91&lt;&gt;"",IF(AJ91&lt;&gt;"LIBSETS_DROP_MECHANIC_MONSTER_NAME",VLOOKUP(AJ91,'LibSets constants'!$I$4:$L$1000,4,0),""),"")</f>
        <v/>
      </c>
      <c r="AM91" s="2" t="str">
        <f aca="false">IF(G91&lt;&gt;"LIBSETS_SETTYPE_BATTLEGROUND",IF(G91&lt;&gt;"LIBSETS_SETTYPE_SPECIAL",IF(AN91&lt;&gt;"",VLOOKUP(AN91,'ESO zone constants'!$D$2:$H$4950,5,0),""),""),"")</f>
        <v/>
      </c>
      <c r="AO91" s="5"/>
      <c r="AP91" s="2" t="str">
        <f aca="false">IF(AO91&lt;&gt;"",IF(AO91&lt;&gt;"LIBSETS_DROP_MECHANIC_MONSTER_NAME",VLOOKUP(AO91,'LibSets constants'!$I$4:$L$1000,3,0),""),"")</f>
        <v/>
      </c>
      <c r="AQ91" s="2" t="str">
        <f aca="false">IF(AO91&lt;&gt;"",IF(AO91&lt;&gt;"LIBSETS_DROP_MECHANIC_MONSTER_NAME",VLOOKUP(AO91,'LibSets constants'!$I$4:$L$1000,4,0),""),"")</f>
        <v/>
      </c>
      <c r="AR91" s="2" t="str">
        <f aca="false">IF(G91&lt;&gt;"LIBSETS_SETTYPE_BATTLEGROUND",IF(G91&lt;&gt;"LIBSETS_SETTYPE_SPECIAL",IF(AS91&lt;&gt;"",VLOOKUP(AS91,'ESO zone constants'!$D$2:$H$4950,5,0),""),""),"")</f>
        <v/>
      </c>
      <c r="AT91" s="5"/>
      <c r="AU91" s="2" t="str">
        <f aca="false">IF(AT91&lt;&gt;"",IF(AT91&lt;&gt;"LIBSETS_DROP_MECHANIC_MONSTER_NAME",VLOOKUP(AT91,'LibSets constants'!$I$4:$L$1000,3,0),""),"")</f>
        <v/>
      </c>
      <c r="AV91" s="2" t="str">
        <f aca="false">IF(AT91&lt;&gt;"",IF(AT91&lt;&gt;"LIBSETS_DROP_MECHANIC_MONSTER_NAME",VLOOKUP(AT91,'LibSets constants'!$I$4:$L$1000,4,0),""),"")</f>
        <v/>
      </c>
      <c r="AW91" s="6" t="str">
        <f aca="false">IF(A91="???","--","")&amp;IF(F91&lt;&gt;"Not in the game (anymore)",IF(A91&lt;&gt;"",CONCATENATE("[",A91,"] = {wayshrines={")&amp;IF(K91&lt;&gt;"",CONCATENATE(K91,","),"")&amp;IF(L91&lt;&gt;"",CONCATENATE(L91,","),"")&amp;IF(M91&lt;&gt;"",CONCATENATE(M91,","),"")&amp;CONCATENATE("}")&amp;IF(VALUE(N91)&gt;0,CONCATENATE(", traitsNeeded=",N91),"")&amp;CONCATENATE(", dlcId=",IF(S91&lt;&gt;"",S91,"DLC_BASE_GAME")),""),"")</f>
        <v>[109] = {wayshrines={-1,-1,-1,}, dlcId=DLC_BASE_GAME</v>
      </c>
      <c r="AX91" s="6" t="str">
        <f aca="false">IF(F91&lt;&gt;"Not in the game (anymore)",IF(A91&lt;&gt;"",IF(P91&lt;&gt;"",CONCATENATE(", zoneIds={",P91),"")&amp;IF(X91&lt;&gt;"",CONCATENATE(",",X91),"")&amp;IF(AC91&lt;&gt;"",CONCATENATE(",",AC91),"")&amp;IF(AH91&lt;&gt;"",CONCATENATE(",",AH91),"")&amp;IF(AM91&lt;&gt;"",CONCATENATE(",",AM91),"")&amp;IF(AR91&lt;&gt;"",CONCATENATE(",",AR91),"")&amp;IF(P91&lt;&gt;"",CONCATENATE("}",""),"")&amp;IF(OR(I91="true",I91="false",I91&lt;&gt;""), CONCATENATE(", veteran=", I91), ""),""),"")</f>
        <v>, zoneIds={181,181}, veteran=false</v>
      </c>
      <c r="AY91" s="6" t="str">
        <f aca="false">IF(F91&lt;&gt;"Not in the game (anymore)",IF(A91&lt;&gt;"",", setType="&amp;G91,"")&amp;IF(J91="true",", multiTrialSet=true",""),"")</f>
        <v>, setType=LIBSETS_SETTYPE_CYRODIIL</v>
      </c>
      <c r="AZ91" s="6" t="str">
        <f aca="false">IF(F91&lt;&gt;"Not in the game (anymore)",IF(U91&lt;&gt;"",", dropMechanic={"&amp;U91&amp;IF(Z91&lt;&gt;"",","&amp;Z91,"")&amp;IF(AE91&lt;&gt;"",","&amp;AE91,"")&amp;IF(AJ91&lt;&gt;"",","&amp;AJ91,"")&amp;IF(AO91&lt;&gt;"",","&amp;AO91,"")&amp;IF(AT91&lt;&gt;"",","&amp;AT91,"")&amp;"}"&amp;IF(U91="LIBSETS_DROP_MECHANIC_MONSTER_NAME",", dropMechanicNames={" &amp; IF(V91&lt;&gt;"","['en']='"&amp;V91&amp;"'","") &amp; IF(W91&lt;&gt;"",", ['de']='" &amp; W91&amp;"'","") &amp; "}",""),"")&amp;"},","")</f>
        <v>, dropMechanic={LIBSETS_DROP_MECHANIC_MAIL_PVP_REWARDS_FOR_THE_WORTHY,LIBSETS_DROP_MECHANIC_CITY_CYRODIIL_ERNTEFURT}},</v>
      </c>
      <c r="BA91" s="6" t="str">
        <f aca="false">IF(F91&lt;&gt;"Not in the game (anymore)",IF(C91&lt;&gt;"",CONCATENATE(" --",C91," / ",B91,"   [",IF(Q91&lt;&gt;"",Q91,""),IF(Y91&lt;&gt;"",", "&amp;Y91,""),IF(AD91&lt;&gt;"",", "&amp;AD91,""),IF(AI91&lt;&gt;"",", "&amp;AI91,""),IF(AN91&lt;&gt;"",", "&amp;AN91,""),IF(AS91&lt;&gt;"",", "&amp;AS91,""),"]")),"")</f>
        <v> --Light of Cyrodiil / Licht von Cyrodiil   [Cyrodiil, Cyrodiil]</v>
      </c>
    </row>
    <row r="92" customFormat="false" ht="15" hidden="false" customHeight="false" outlineLevel="0" collapsed="false">
      <c r="A92" s="21" t="n">
        <v>110</v>
      </c>
      <c r="B92" s="0" t="s">
        <v>282</v>
      </c>
      <c r="C92" s="0" t="s">
        <v>283</v>
      </c>
      <c r="D92" s="2" t="n">
        <f aca="false">A92</f>
        <v>110</v>
      </c>
      <c r="G92" s="22" t="s">
        <v>55</v>
      </c>
      <c r="I92" s="0" t="s">
        <v>56</v>
      </c>
      <c r="J92" s="0" t="s">
        <v>56</v>
      </c>
      <c r="K92" s="0" t="n">
        <v>-1</v>
      </c>
      <c r="L92" s="0" t="n">
        <v>-1</v>
      </c>
      <c r="M92" s="0" t="n">
        <v>-1</v>
      </c>
      <c r="N92" s="0" t="n">
        <v>0</v>
      </c>
      <c r="O92" s="3" t="s">
        <v>284</v>
      </c>
      <c r="P92" s="2" t="n">
        <f aca="false">IF(AND(G92&lt;&gt;"LIBSETS_SETTYPE_BATTLEGROUND",G92&lt;&gt;"LIBSETS_SETTYPE_SPECIAL",G92&lt;&gt;"LIBSETS_SETTYPE_MYTHIC"), IF(Q92&lt;&gt;"",VLOOKUP(Q92,'ESO zone constants'!$D$2:$H$4950,5,0),""),"")</f>
        <v>380</v>
      </c>
      <c r="Q92" s="0" t="str">
        <f aca="false">IF(OR(K92="",K92&lt;=0,ISERROR(K92)),IF(AND(O92&lt;&gt;"",NOT(ISERROR(O92))),O92, ""),VLOOKUP(K92,'ESO wayshrine node constants'!$A$3:$D$10003,4,0))</f>
        <v>The Banished Cells I</v>
      </c>
      <c r="R92" s="0"/>
      <c r="S92" s="4" t="str">
        <f aca="false">IF(AND(R92&lt;&gt;"",NOT(ISERROR(R92))),R92,IF(P92&lt;&gt;"",IF(NOT(ISERROR(VLOOKUP(P92,'ESO Dungeon constants'!$D$3:$H$9999,5,0))),VLOOKUP(P92,'ESO Dungeon constants'!$D$3:$I$9999,6,0),VLOOKUP(P92,'ESO zone constants'!$H$2:$K$9984,4,0)),""))</f>
        <v>DLC_BASE_GAME</v>
      </c>
      <c r="T92" s="2" t="str">
        <f aca="false">IF(S92&lt;&gt;"",VLOOKUP(S92,'LibSets constants'!$B$4:$C$1000,2,0),"")</f>
        <v>Included in base game</v>
      </c>
      <c r="U92" s="0"/>
      <c r="V92" s="2" t="str">
        <f aca="false">IF(U92&lt;&gt;"",IF(U92&lt;&gt;"LIBSETS_DROP_MECHANIC_MONSTER_NAME",VLOOKUP(U92,'LibSets constants'!$I$4:$L$1000,3,0),""),"")</f>
        <v/>
      </c>
      <c r="W92" s="2" t="str">
        <f aca="false">IF(U92&lt;&gt;"",IF(U92&lt;&gt;"LIBSETS_DROP_MECHANIC_MONSTER_NAME",VLOOKUP(U92,'LibSets constants'!$I$4:$L$1000,4,0),""),"")</f>
        <v/>
      </c>
      <c r="X92" s="2" t="n">
        <f aca="false">IF(G92&lt;&gt;"LIBSETS_SETTYPE_BATTLEGROUND",IF(G92&lt;&gt;"LIBSETS_SETTYPE_SPECIAL",IF(Y92&lt;&gt;"",VLOOKUP(Y92,'ESO zone constants'!$D$2:$H$4950,5,0),""),""),"")</f>
        <v>935</v>
      </c>
      <c r="Y92" s="0" t="s">
        <v>285</v>
      </c>
      <c r="Z92" s="0"/>
      <c r="AA92" s="2" t="str">
        <f aca="false">IF(Z92&lt;&gt;"",IF(Z92&lt;&gt;"LIBSETS_DROP_MECHANIC_MONSTER_NAME",VLOOKUP(Z92,'LibSets constants'!$I$4:$L$1000,3,0),""),"")</f>
        <v/>
      </c>
      <c r="AB92" s="2" t="str">
        <f aca="false">IF(Z92&lt;&gt;"",IF(Z92&lt;&gt;"LIBSETS_DROP_MECHANIC_MONSTER_NAME",VLOOKUP(Z92,'LibSets constants'!$I$4:$L$1000,4,0),""),"")</f>
        <v/>
      </c>
      <c r="AC92" s="2" t="str">
        <f aca="false">IF(G92&lt;&gt;"LIBSETS_SETTYPE_BATTLEGROUND",IF(G92&lt;&gt;"LIBSETS_SETTYPE_SPECIAL",IF(AD92&lt;&gt;"",VLOOKUP(AD92,'ESO zone constants'!$D$2:$H$4950,5,0),""),""),"")</f>
        <v/>
      </c>
      <c r="AE92" s="0"/>
      <c r="AF92" s="2" t="str">
        <f aca="false">IF(AE92&lt;&gt;"",IF(AE92&lt;&gt;"LIBSETS_DROP_MECHANIC_MONSTER_NAME",VLOOKUP(AE92,'LibSets constants'!$I$4:$L$1000,3,0),""),"")</f>
        <v/>
      </c>
      <c r="AG92" s="2" t="str">
        <f aca="false">IF(AE92&lt;&gt;"",IF(AE92&lt;&gt;"LIBSETS_DROP_MECHANIC_MONSTER_NAME",VLOOKUP(AE92,'LibSets constants'!$I$4:$L$1000,4,0),""),"")</f>
        <v/>
      </c>
      <c r="AH92" s="2" t="str">
        <f aca="false">IF(G92&lt;&gt;"LIBSETS_SETTYPE_BATTLEGROUND",IF(G92&lt;&gt;"LIBSETS_SETTYPE_SPECIAL",IF(AI92&lt;&gt;"",VLOOKUP(AI92,'ESO zone constants'!$D$2:$H$4950,5,0),""),""),"")</f>
        <v/>
      </c>
      <c r="AJ92" s="0"/>
      <c r="AK92" s="2" t="str">
        <f aca="false">IF(AJ92&lt;&gt;"",IF(AJ92&lt;&gt;"LIBSETS_DROP_MECHANIC_MONSTER_NAME",VLOOKUP(AJ92,'LibSets constants'!$I$4:$L$1000,3,0),""),"")</f>
        <v/>
      </c>
      <c r="AL92" s="2" t="str">
        <f aca="false">IF(AJ92&lt;&gt;"",IF(AJ92&lt;&gt;"LIBSETS_DROP_MECHANIC_MONSTER_NAME",VLOOKUP(AJ92,'LibSets constants'!$I$4:$L$1000,4,0),""),"")</f>
        <v/>
      </c>
      <c r="AM92" s="2" t="str">
        <f aca="false">IF(G92&lt;&gt;"LIBSETS_SETTYPE_BATTLEGROUND",IF(G92&lt;&gt;"LIBSETS_SETTYPE_SPECIAL",IF(AN92&lt;&gt;"",VLOOKUP(AN92,'ESO zone constants'!$D$2:$H$4950,5,0),""),""),"")</f>
        <v/>
      </c>
      <c r="AO92" s="0"/>
      <c r="AP92" s="2" t="str">
        <f aca="false">IF(AO92&lt;&gt;"",IF(AO92&lt;&gt;"LIBSETS_DROP_MECHANIC_MONSTER_NAME",VLOOKUP(AO92,'LibSets constants'!$I$4:$L$1000,3,0),""),"")</f>
        <v/>
      </c>
      <c r="AQ92" s="2" t="str">
        <f aca="false">IF(AO92&lt;&gt;"",IF(AO92&lt;&gt;"LIBSETS_DROP_MECHANIC_MONSTER_NAME",VLOOKUP(AO92,'LibSets constants'!$I$4:$L$1000,4,0),""),"")</f>
        <v/>
      </c>
      <c r="AR92" s="2" t="str">
        <f aca="false">IF(G92&lt;&gt;"LIBSETS_SETTYPE_BATTLEGROUND",IF(G92&lt;&gt;"LIBSETS_SETTYPE_SPECIAL",IF(AS92&lt;&gt;"",VLOOKUP(AS92,'ESO zone constants'!$D$2:$H$4950,5,0),""),""),"")</f>
        <v/>
      </c>
      <c r="AT92" s="0"/>
      <c r="AU92" s="2" t="str">
        <f aca="false">IF(AT92&lt;&gt;"",IF(AT92&lt;&gt;"LIBSETS_DROP_MECHANIC_MONSTER_NAME",VLOOKUP(AT92,'LibSets constants'!$I$4:$L$1000,3,0),""),"")</f>
        <v/>
      </c>
      <c r="AV92" s="2" t="str">
        <f aca="false">IF(AT92&lt;&gt;"",IF(AT92&lt;&gt;"LIBSETS_DROP_MECHANIC_MONSTER_NAME",VLOOKUP(AT92,'LibSets constants'!$I$4:$L$1000,4,0),""),"")</f>
        <v/>
      </c>
      <c r="AW92" s="6" t="str">
        <f aca="false">IF(A92="???","--","")&amp;IF(F92&lt;&gt;"Not in the game (anymore)",IF(A92&lt;&gt;"",CONCATENATE("[",A92,"] = {wayshrines={")&amp;IF(K92&lt;&gt;"",CONCATENATE(K92,","),"")&amp;IF(L92&lt;&gt;"",CONCATENATE(L92,","),"")&amp;IF(M92&lt;&gt;"",CONCATENATE(M92,","),"")&amp;CONCATENATE("}")&amp;IF(VALUE(N92)&gt;0,CONCATENATE(", traitsNeeded=",N92),"")&amp;CONCATENATE(", dlcId=",IF(S92&lt;&gt;"",S92,"DLC_BASE_GAME")),""),"")</f>
        <v>[110] = {wayshrines={-1,-1,-1,}, dlcId=DLC_BASE_GAME</v>
      </c>
      <c r="AX92" s="6" t="str">
        <f aca="false">IF(F92&lt;&gt;"Not in the game (anymore)",IF(A92&lt;&gt;"",IF(P92&lt;&gt;"",CONCATENATE(", zoneIds={",P92),"")&amp;IF(X92&lt;&gt;"",CONCATENATE(",",X92),"")&amp;IF(AC92&lt;&gt;"",CONCATENATE(",",AC92),"")&amp;IF(AH92&lt;&gt;"",CONCATENATE(",",AH92),"")&amp;IF(AM92&lt;&gt;"",CONCATENATE(",",AM92),"")&amp;IF(AR92&lt;&gt;"",CONCATENATE(",",AR92),"")&amp;IF(P92&lt;&gt;"",CONCATENATE("}",""),"")&amp;IF(OR(I92="true",I92="false",I92&lt;&gt;""), CONCATENATE(", veteran=", I92), ""),""),"")</f>
        <v>, zoneIds={380,935}, veteran=false</v>
      </c>
      <c r="AY92" s="6" t="str">
        <f aca="false">IF(F92&lt;&gt;"Not in the game (anymore)",IF(A92&lt;&gt;"",", setType="&amp;G92,"")&amp;IF(J92="true",", multiTrialSet=true",""),"")</f>
        <v>, setType=LIBSETS_SETTYPE_DUNGEON</v>
      </c>
      <c r="AZ92" s="6" t="str">
        <f aca="false">IF(F92&lt;&gt;"Not in the game (anymore)",IF(U92&lt;&gt;"",", dropMechanic={"&amp;U92&amp;IF(Z92&lt;&gt;"",","&amp;Z92,"")&amp;IF(AE92&lt;&gt;"",","&amp;AE92,"")&amp;IF(AJ92&lt;&gt;"",","&amp;AJ92,"")&amp;IF(AO92&lt;&gt;"",","&amp;AO92,"")&amp;IF(AT92&lt;&gt;"",","&amp;AT92,"")&amp;"}"&amp;IF(U92="LIBSETS_DROP_MECHANIC_MONSTER_NAME",", dropMechanicNames={" &amp; IF(V92&lt;&gt;"","['en']='"&amp;V92&amp;"'","") &amp; IF(W92&lt;&gt;"",", ['de']='" &amp; W92&amp;"'","") &amp; "}",""),"")&amp;"},","")</f>
        <v>},</v>
      </c>
      <c r="BA92" s="6" t="str">
        <f aca="false">IF(F92&lt;&gt;"Not in the game (anymore)",IF(C92&lt;&gt;"",CONCATENATE(" --",C92," / ",B92,"   [",IF(Q92&lt;&gt;"",Q92,""),IF(Y92&lt;&gt;"",", "&amp;Y92,""),IF(AD92&lt;&gt;"",", "&amp;AD92,""),IF(AI92&lt;&gt;"",", "&amp;AI92,""),IF(AN92&lt;&gt;"",", "&amp;AN92,""),IF(AS92&lt;&gt;"",", "&amp;AS92,""),"]")),"")</f>
        <v> --Sanctuary / Heiligtum   [The Banished Cells I, The Banished Cells II]</v>
      </c>
    </row>
    <row r="93" customFormat="false" ht="15" hidden="false" customHeight="false" outlineLevel="0" collapsed="false">
      <c r="A93" s="21" t="n">
        <v>111</v>
      </c>
      <c r="B93" s="0" t="s">
        <v>286</v>
      </c>
      <c r="C93" s="0" t="s">
        <v>287</v>
      </c>
      <c r="D93" s="2" t="n">
        <f aca="false">A93</f>
        <v>111</v>
      </c>
      <c r="G93" s="22" t="s">
        <v>81</v>
      </c>
      <c r="I93" s="0" t="s">
        <v>56</v>
      </c>
      <c r="J93" s="0" t="s">
        <v>56</v>
      </c>
      <c r="K93" s="0" t="n">
        <v>-1</v>
      </c>
      <c r="L93" s="0" t="n">
        <v>-1</v>
      </c>
      <c r="M93" s="0" t="n">
        <v>-1</v>
      </c>
      <c r="N93" s="0" t="n">
        <v>0</v>
      </c>
      <c r="O93" s="3" t="s">
        <v>82</v>
      </c>
      <c r="P93" s="2" t="n">
        <f aca="false">IF(AND(G93&lt;&gt;"LIBSETS_SETTYPE_BATTLEGROUND",G93&lt;&gt;"LIBSETS_SETTYPE_SPECIAL",G93&lt;&gt;"LIBSETS_SETTYPE_MYTHIC"), IF(Q93&lt;&gt;"",VLOOKUP(Q93,'ESO zone constants'!$D$2:$H$4950,5,0),""),"")</f>
        <v>181</v>
      </c>
      <c r="Q93" s="0" t="str">
        <f aca="false">IF(OR(K93="",K93&lt;=0,ISERROR(K93)),IF(AND(O93&lt;&gt;"",NOT(ISERROR(O93))),O93, ""),VLOOKUP(K93,'ESO wayshrine node constants'!$A$3:$D$10003,4,0))</f>
        <v>Cyrodiil</v>
      </c>
      <c r="R93" s="0"/>
      <c r="S93" s="4" t="str">
        <f aca="false">IF(AND(R93&lt;&gt;"",NOT(ISERROR(R93))),R93,IF(P93&lt;&gt;"",IF(NOT(ISERROR(VLOOKUP(P93,'ESO Dungeon constants'!$D$3:$H$9999,5,0))),VLOOKUP(P93,'ESO Dungeon constants'!$D$3:$I$9999,6,0),VLOOKUP(P93,'ESO zone constants'!$H$2:$K$9984,4,0)),""))</f>
        <v>DLC_BASE_GAME</v>
      </c>
      <c r="T93" s="2" t="str">
        <f aca="false">IF(S93&lt;&gt;"",VLOOKUP(S93,'LibSets constants'!$B$4:$C$1000,2,0),"")</f>
        <v>Included in base game</v>
      </c>
      <c r="U93" s="5" t="s">
        <v>83</v>
      </c>
      <c r="V93" s="23" t="str">
        <f aca="false">IF(U93&lt;&gt;"",IF(U93&lt;&gt;"LIBSETS_DROP_MECHANIC_MONSTER_NAME",VLOOKUP(U93,'LibSets constants'!$I$4:$L$1000,3,0),""),"")</f>
        <v>Rewards for the worthy (Cyrodiil/Battleground mail)</v>
      </c>
      <c r="W93" s="23" t="str">
        <f aca="false">IF(U93&lt;&gt;"",IF(U93&lt;&gt;"LIBSETS_DROP_MECHANIC_MONSTER_NAME",VLOOKUP(U93,'LibSets constants'!$I$4:$L$1000,4,0),""),"")</f>
        <v>Gerechter Lohn (Cyrodiil/Schlachtfeld Mail)</v>
      </c>
      <c r="X93" s="2" t="n">
        <f aca="false">IF(G93&lt;&gt;"LIBSETS_SETTYPE_BATTLEGROUND",IF(G93&lt;&gt;"LIBSETS_SETTYPE_SPECIAL",IF(Y93&lt;&gt;"",VLOOKUP(Y93,'ESO zone constants'!$D$2:$H$4950,5,0),""),""),"")</f>
        <v>181</v>
      </c>
      <c r="Y93" s="0" t="s">
        <v>82</v>
      </c>
      <c r="Z93" s="24" t="s">
        <v>148</v>
      </c>
      <c r="AA93" s="23" t="str">
        <f aca="false">IF(Z93&lt;&gt;"",IF(Z93&lt;&gt;"LIBSETS_DROP_MECHANIC_MONSTER_NAME",VLOOKUP(Z93,'LibSets constants'!$I$4:$L$1000,3,0),""),"")</f>
        <v>City Bruma (quartermaster)</v>
      </c>
      <c r="AB93" s="23" t="str">
        <f aca="false">IF(Z93&lt;&gt;"",IF(Z93&lt;&gt;"LIBSETS_DROP_MECHANIC_MONSTER_NAME",VLOOKUP(Z93,'LibSets constants'!$I$4:$L$1000,4,0),""),"")</f>
        <v>Stadt Bruma (Quartiermeister)</v>
      </c>
      <c r="AC93" s="2" t="str">
        <f aca="false">IF(G93&lt;&gt;"LIBSETS_SETTYPE_BATTLEGROUND",IF(G93&lt;&gt;"LIBSETS_SETTYPE_SPECIAL",IF(AD93&lt;&gt;"",VLOOKUP(AD93,'ESO zone constants'!$D$2:$H$4950,5,0),""),""),"")</f>
        <v/>
      </c>
      <c r="AE93" s="24"/>
      <c r="AF93" s="23" t="str">
        <f aca="false">IF(AE93&lt;&gt;"",IF(AE93&lt;&gt;"LIBSETS_DROP_MECHANIC_MONSTER_NAME",VLOOKUP(AE93,'LibSets constants'!$I$4:$L$1000,3,0),""),"")</f>
        <v/>
      </c>
      <c r="AG93" s="23" t="str">
        <f aca="false">IF(AE93&lt;&gt;"",IF(AE93&lt;&gt;"LIBSETS_DROP_MECHANIC_MONSTER_NAME",VLOOKUP(AE93,'LibSets constants'!$I$4:$L$1000,4,0),""),"")</f>
        <v/>
      </c>
      <c r="AH93" s="2" t="str">
        <f aca="false">IF(G93&lt;&gt;"LIBSETS_SETTYPE_BATTLEGROUND",IF(G93&lt;&gt;"LIBSETS_SETTYPE_SPECIAL",IF(AI93&lt;&gt;"",VLOOKUP(AI93,'ESO zone constants'!$D$2:$H$4950,5,0),""),""),"")</f>
        <v/>
      </c>
      <c r="AJ93" s="24"/>
      <c r="AK93" s="23" t="str">
        <f aca="false">IF(AJ93&lt;&gt;"",IF(AJ93&lt;&gt;"LIBSETS_DROP_MECHANIC_MONSTER_NAME",VLOOKUP(AJ93,'LibSets constants'!$I$4:$L$1000,3,0),""),"")</f>
        <v/>
      </c>
      <c r="AL93" s="23" t="str">
        <f aca="false">IF(AJ93&lt;&gt;"",IF(AJ93&lt;&gt;"LIBSETS_DROP_MECHANIC_MONSTER_NAME",VLOOKUP(AJ93,'LibSets constants'!$I$4:$L$1000,4,0),""),"")</f>
        <v/>
      </c>
      <c r="AM93" s="2" t="str">
        <f aca="false">IF(G93&lt;&gt;"LIBSETS_SETTYPE_BATTLEGROUND",IF(G93&lt;&gt;"LIBSETS_SETTYPE_SPECIAL",IF(AN93&lt;&gt;"",VLOOKUP(AN93,'ESO zone constants'!$D$2:$H$4950,5,0),""),""),"")</f>
        <v/>
      </c>
      <c r="AO93" s="24"/>
      <c r="AP93" s="23" t="str">
        <f aca="false">IF(AO93&lt;&gt;"",IF(AO93&lt;&gt;"LIBSETS_DROP_MECHANIC_MONSTER_NAME",VLOOKUP(AO93,'LibSets constants'!$I$4:$L$1000,3,0),""),"")</f>
        <v/>
      </c>
      <c r="AQ93" s="23" t="str">
        <f aca="false">IF(AO93&lt;&gt;"",IF(AO93&lt;&gt;"LIBSETS_DROP_MECHANIC_MONSTER_NAME",VLOOKUP(AO93,'LibSets constants'!$I$4:$L$1000,4,0),""),"")</f>
        <v/>
      </c>
      <c r="AR93" s="2" t="str">
        <f aca="false">IF(G93&lt;&gt;"LIBSETS_SETTYPE_BATTLEGROUND",IF(G93&lt;&gt;"LIBSETS_SETTYPE_SPECIAL",IF(AS93&lt;&gt;"",VLOOKUP(AS93,'ESO zone constants'!$D$2:$H$4950,5,0),""),""),"")</f>
        <v/>
      </c>
      <c r="AT93" s="24"/>
      <c r="AU93" s="23" t="str">
        <f aca="false">IF(AT93&lt;&gt;"",IF(AT93&lt;&gt;"LIBSETS_DROP_MECHANIC_MONSTER_NAME",VLOOKUP(AT93,'LibSets constants'!$I$4:$L$1000,3,0),""),"")</f>
        <v/>
      </c>
      <c r="AV93" s="23" t="str">
        <f aca="false">IF(AT93&lt;&gt;"",IF(AT93&lt;&gt;"LIBSETS_DROP_MECHANIC_MONSTER_NAME",VLOOKUP(AT93,'LibSets constants'!$I$4:$L$1000,4,0),""),"")</f>
        <v/>
      </c>
      <c r="AW93" s="6" t="str">
        <f aca="false">IF(A93="???","--","")&amp;IF(F93&lt;&gt;"Not in the game (anymore)",IF(A93&lt;&gt;"",CONCATENATE("[",A93,"] = {wayshrines={")&amp;IF(K93&lt;&gt;"",CONCATENATE(K93,","),"")&amp;IF(L93&lt;&gt;"",CONCATENATE(L93,","),"")&amp;IF(M93&lt;&gt;"",CONCATENATE(M93,","),"")&amp;CONCATENATE("}")&amp;IF(VALUE(N93)&gt;0,CONCATENATE(", traitsNeeded=",N93),"")&amp;CONCATENATE(", dlcId=",IF(S93&lt;&gt;"",S93,"DLC_BASE_GAME")),""),"")</f>
        <v>[111] = {wayshrines={-1,-1,-1,}, dlcId=DLC_BASE_GAME</v>
      </c>
      <c r="AX93" s="6" t="str">
        <f aca="false">IF(F93&lt;&gt;"Not in the game (anymore)",IF(A93&lt;&gt;"",IF(P93&lt;&gt;"",CONCATENATE(", zoneIds={",P93),"")&amp;IF(X93&lt;&gt;"",CONCATENATE(",",X93),"")&amp;IF(AC93&lt;&gt;"",CONCATENATE(",",AC93),"")&amp;IF(AH93&lt;&gt;"",CONCATENATE(",",AH93),"")&amp;IF(AM93&lt;&gt;"",CONCATENATE(",",AM93),"")&amp;IF(AR93&lt;&gt;"",CONCATENATE(",",AR93),"")&amp;IF(P93&lt;&gt;"",CONCATENATE("}",""),"")&amp;IF(OR(I93="true",I93="false",I93&lt;&gt;""), CONCATENATE(", veteran=", I93), ""),""),"")</f>
        <v>, zoneIds={181,181}, veteran=false</v>
      </c>
      <c r="AY93" s="6" t="str">
        <f aca="false">IF(F93&lt;&gt;"Not in the game (anymore)",IF(A93&lt;&gt;"",", setType="&amp;G93,"")&amp;IF(J93="true",", multiTrialSet=true",""),"")</f>
        <v>, setType=LIBSETS_SETTYPE_CYRODIIL</v>
      </c>
      <c r="AZ93" s="6" t="str">
        <f aca="false">IF(F93&lt;&gt;"Not in the game (anymore)",IF(U93&lt;&gt;"",", dropMechanic={"&amp;U93&amp;IF(Z93&lt;&gt;"",","&amp;Z93,"")&amp;IF(AE93&lt;&gt;"",","&amp;AE93,"")&amp;IF(AJ93&lt;&gt;"",","&amp;AJ93,"")&amp;IF(AO93&lt;&gt;"",","&amp;AO93,"")&amp;IF(AT93&lt;&gt;"",","&amp;AT93,"")&amp;"}"&amp;IF(U93="LIBSETS_DROP_MECHANIC_MONSTER_NAME",", dropMechanicNames={" &amp; IF(V93&lt;&gt;"","['en']='"&amp;V93&amp;"'","") &amp; IF(W93&lt;&gt;"",", ['de']='" &amp; W93&amp;"'","") &amp; "}",""),"")&amp;"},","")</f>
        <v>, dropMechanic={LIBSETS_DROP_MECHANIC_MAIL_PVP_REWARDS_FOR_THE_WORTHY,LIBSETS_DROP_MECHANIC_CITY_CYRODIIL_BRUMA}},</v>
      </c>
      <c r="BA93" s="6" t="str">
        <f aca="false">IF(F93&lt;&gt;"Not in the game (anymore)",IF(C93&lt;&gt;"",CONCATENATE(" --",C93," / ",B93,"   [",IF(Q93&lt;&gt;"",Q93,""),IF(Y93&lt;&gt;"",", "&amp;Y93,""),IF(AD93&lt;&gt;"",", "&amp;AD93,""),IF(AI93&lt;&gt;"",", "&amp;AI93,""),IF(AN93&lt;&gt;"",", "&amp;AN93,""),IF(AS93&lt;&gt;"",", "&amp;AS93,""),"]")),"")</f>
        <v> --Ward of Cyrodiil / Schutz von Cyrodiil   [Cyrodiil, Cyrodiil]</v>
      </c>
    </row>
    <row r="94" customFormat="false" ht="15" hidden="false" customHeight="false" outlineLevel="0" collapsed="false">
      <c r="A94" s="21" t="n">
        <v>112</v>
      </c>
      <c r="B94" s="0" t="s">
        <v>288</v>
      </c>
      <c r="C94" s="0" t="s">
        <v>289</v>
      </c>
      <c r="D94" s="2" t="n">
        <f aca="false">A94</f>
        <v>112</v>
      </c>
      <c r="G94" s="22" t="s">
        <v>60</v>
      </c>
      <c r="I94" s="0" t="s">
        <v>56</v>
      </c>
      <c r="J94" s="0" t="s">
        <v>56</v>
      </c>
      <c r="K94" s="0" t="n">
        <v>-1</v>
      </c>
      <c r="L94" s="0" t="n">
        <v>-1</v>
      </c>
      <c r="M94" s="0" t="n">
        <v>-1</v>
      </c>
      <c r="N94" s="0" t="n">
        <v>0</v>
      </c>
      <c r="O94" s="3" t="s">
        <v>71</v>
      </c>
      <c r="P94" s="2" t="n">
        <f aca="false">IF(AND(G94&lt;&gt;"LIBSETS_SETTYPE_BATTLEGROUND",G94&lt;&gt;"LIBSETS_SETTYPE_SPECIAL",G94&lt;&gt;"LIBSETS_SETTYPE_MYTHIC"), IF(Q94&lt;&gt;"",VLOOKUP(Q94,'ESO zone constants'!$D$2:$H$4950,5,0),""),"")</f>
        <v>19</v>
      </c>
      <c r="Q94" s="0" t="str">
        <f aca="false">IF(OR(K94="",K94&lt;=0,ISERROR(K94)),IF(AND(O94&lt;&gt;"",NOT(ISERROR(O94))),O94, ""),VLOOKUP(K94,'ESO wayshrine node constants'!$A$3:$D$10003,4,0))</f>
        <v>Stormhaven</v>
      </c>
      <c r="R94" s="0"/>
      <c r="S94" s="4" t="str">
        <f aca="false">IF(AND(R94&lt;&gt;"",NOT(ISERROR(R94))),R94,IF(P94&lt;&gt;"",IF(NOT(ISERROR(VLOOKUP(P94,'ESO Dungeon constants'!$D$3:$H$9999,5,0))),VLOOKUP(P94,'ESO Dungeon constants'!$D$3:$I$9999,6,0),VLOOKUP(P94,'ESO zone constants'!$H$2:$K$9984,4,0)),""))</f>
        <v>DLC_BASE_GAME</v>
      </c>
      <c r="T94" s="2" t="str">
        <f aca="false">IF(S94&lt;&gt;"",VLOOKUP(S94,'LibSets constants'!$B$4:$C$1000,2,0),"")</f>
        <v>Included in base game</v>
      </c>
      <c r="U94" s="5" t="s">
        <v>62</v>
      </c>
      <c r="V94" s="23" t="str">
        <f aca="false">IF(U94&lt;&gt;"",IF(U94&lt;&gt;"LIBSETS_DROP_MECHANIC_MONSTER_NAME",VLOOKUP(U94,'LibSets constants'!$I$4:$L$1000,3,0),""),"")</f>
        <v>Delve bosses have a chance to drop a waist or feet.</v>
      </c>
      <c r="W94" s="2" t="str">
        <f aca="false">IF(U94&lt;&gt;"",IF(U94&lt;&gt;"LIBSETS_DROP_MECHANIC_MONSTER_NAME",VLOOKUP(U94,'LibSets constants'!$I$4:$L$1000,4,0),""),"")</f>
        <v>Bosse in Gewölben haben die Chance, eine Taille oder Füße fallen zu lassen.</v>
      </c>
      <c r="X94" s="2" t="str">
        <f aca="false">IF(G94&lt;&gt;"LIBSETS_SETTYPE_BATTLEGROUND",IF(G94&lt;&gt;"LIBSETS_SETTYPE_SPECIAL",IF(Y94&lt;&gt;"",VLOOKUP(Y94,'ESO zone constants'!$D$2:$H$4950,5,0),""),""),"")</f>
        <v/>
      </c>
      <c r="Z94" s="24" t="s">
        <v>63</v>
      </c>
      <c r="AA94" s="23" t="str">
        <f aca="false">IF(Z94&lt;&gt;"",IF(Z94&lt;&gt;"LIBSETS_DROP_MECHANIC_MONSTER_NAME",VLOOKUP(Z94,'LibSets constants'!$I$4:$L$1000,3,0),""),"")</f>
        <v>Overland group bosses have a 100% chance to drop head, chest, legs, or weapon.</v>
      </c>
      <c r="AB94" s="23" t="str">
        <f aca="false">IF(Z94&lt;&gt;"",IF(Z94&lt;&gt;"LIBSETS_DROP_MECHANIC_MONSTER_NAME",VLOOKUP(Z94,'LibSets constants'!$I$4:$L$1000,4,0),""),"")</f>
        <v>Überland Gruppenbosse haben eine Chance von 100%, Kopf, Brust, Beine oder Waffen fallen zu lassen.</v>
      </c>
      <c r="AC94" s="2" t="str">
        <f aca="false">IF(G94&lt;&gt;"LIBSETS_SETTYPE_BATTLEGROUND",IF(G94&lt;&gt;"LIBSETS_SETTYPE_SPECIAL",IF(AD94&lt;&gt;"",VLOOKUP(AD94,'ESO zone constants'!$D$2:$H$4950,5,0),""),""),"")</f>
        <v/>
      </c>
      <c r="AE94" s="24" t="s">
        <v>64</v>
      </c>
      <c r="AF94" s="23" t="str">
        <f aca="false">IF(AE94&lt;&gt;"",IF(AE94&lt;&gt;"LIBSETS_DROP_MECHANIC_MONSTER_NAME",VLOOKUP(AE94,'LibSets constants'!$I$4:$L$1000,3,0),""),"")</f>
        <v>Public dungeon bosses have a chance to drop a shoulder, hand, or weapon.</v>
      </c>
      <c r="AG94" s="23" t="str">
        <f aca="false">IF(AE94&lt;&gt;"",IF(AE94&lt;&gt;"LIBSETS_DROP_MECHANIC_MONSTER_NAME",VLOOKUP(AE94,'LibSets constants'!$I$4:$L$1000,4,0),""),"")</f>
        <v>Öffentliche Dungeon-Bosse haben die Möglichkeit, eine Schulter, Handschuhe oder eine Waffe fallen zu lassen.</v>
      </c>
      <c r="AH94" s="2" t="str">
        <f aca="false">IF(G94&lt;&gt;"LIBSETS_SETTYPE_BATTLEGROUND",IF(G94&lt;&gt;"LIBSETS_SETTYPE_SPECIAL",IF(AI94&lt;&gt;"",VLOOKUP(AI94,'ESO zone constants'!$D$2:$H$4950,5,0),""),""),"")</f>
        <v/>
      </c>
      <c r="AJ94" s="24" t="s">
        <v>65</v>
      </c>
      <c r="AK94" s="23" t="str">
        <f aca="false">IF(AJ94&lt;&gt;"",IF(AJ94&lt;&gt;"LIBSETS_DROP_MECHANIC_MONSTER_NAME",VLOOKUP(AJ94,'LibSets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23" t="str">
        <f aca="false">IF(AJ94&lt;&gt;"",IF(AJ94&lt;&gt;"LIBSETS_DROP_MECHANIC_MONSTER_NAME",VLOOKUP(AJ94,'LibSets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2" t="str">
        <f aca="false">IF(G94&lt;&gt;"LIBSETS_SETTYPE_BATTLEGROUND",IF(G94&lt;&gt;"LIBSETS_SETTYPE_SPECIAL",IF(AN94&lt;&gt;"",VLOOKUP(AN94,'ESO zone constants'!$D$2:$H$4950,5,0),""),""),"")</f>
        <v/>
      </c>
      <c r="AO94" s="24"/>
      <c r="AP94" s="23" t="str">
        <f aca="false">IF(AO94&lt;&gt;"",IF(AO94&lt;&gt;"LIBSETS_DROP_MECHANIC_MONSTER_NAME",VLOOKUP(AO94,'LibSets constants'!$I$4:$L$1000,3,0),""),"")</f>
        <v/>
      </c>
      <c r="AQ94" s="23" t="str">
        <f aca="false">IF(AO94&lt;&gt;"",IF(AO94&lt;&gt;"LIBSETS_DROP_MECHANIC_MONSTER_NAME",VLOOKUP(AO94,'LibSets constants'!$I$4:$L$1000,4,0),""),"")</f>
        <v/>
      </c>
      <c r="AR94" s="2" t="str">
        <f aca="false">IF(G94&lt;&gt;"LIBSETS_SETTYPE_BATTLEGROUND",IF(G94&lt;&gt;"LIBSETS_SETTYPE_SPECIAL",IF(AS94&lt;&gt;"",VLOOKUP(AS94,'ESO zone constants'!$D$2:$H$4950,5,0),""),""),"")</f>
        <v/>
      </c>
      <c r="AT94" s="24"/>
      <c r="AU94" s="23" t="str">
        <f aca="false">IF(AT94&lt;&gt;"",IF(AT94&lt;&gt;"LIBSETS_DROP_MECHANIC_MONSTER_NAME",VLOOKUP(AT94,'LibSets constants'!$I$4:$L$1000,3,0),""),"")</f>
        <v/>
      </c>
      <c r="AV94" s="23" t="str">
        <f aca="false">IF(AT94&lt;&gt;"",IF(AT94&lt;&gt;"LIBSETS_DROP_MECHANIC_MONSTER_NAME",VLOOKUP(AT94,'LibSets constants'!$I$4:$L$1000,4,0),""),"")</f>
        <v/>
      </c>
      <c r="AW94" s="6" t="str">
        <f aca="false">IF(A94="???","--","")&amp;IF(F94&lt;&gt;"Not in the game (anymore)",IF(A94&lt;&gt;"",CONCATENATE("[",A94,"] = {wayshrines={")&amp;IF(K94&lt;&gt;"",CONCATENATE(K94,","),"")&amp;IF(L94&lt;&gt;"",CONCATENATE(L94,","),"")&amp;IF(M94&lt;&gt;"",CONCATENATE(M94,","),"")&amp;CONCATENATE("}")&amp;IF(VALUE(N94)&gt;0,CONCATENATE(", traitsNeeded=",N94),"")&amp;CONCATENATE(", dlcId=",IF(S94&lt;&gt;"",S94,"DLC_BASE_GAME")),""),"")</f>
        <v>[112] = {wayshrines={-1,-1,-1,}, dlcId=DLC_BASE_GAME</v>
      </c>
      <c r="AX94" s="6" t="str">
        <f aca="false">IF(F94&lt;&gt;"Not in the game (anymore)",IF(A94&lt;&gt;"",IF(P94&lt;&gt;"",CONCATENATE(", zoneIds={",P94),"")&amp;IF(X94&lt;&gt;"",CONCATENATE(",",X94),"")&amp;IF(AC94&lt;&gt;"",CONCATENATE(",",AC94),"")&amp;IF(AH94&lt;&gt;"",CONCATENATE(",",AH94),"")&amp;IF(AM94&lt;&gt;"",CONCATENATE(",",AM94),"")&amp;IF(AR94&lt;&gt;"",CONCATENATE(",",AR94),"")&amp;IF(P94&lt;&gt;"",CONCATENATE("}",""),"")&amp;IF(OR(I94="true",I94="false",I94&lt;&gt;""), CONCATENATE(", veteran=", I94), ""),""),"")</f>
        <v>, zoneIds={19}, veteran=false</v>
      </c>
      <c r="AY94" s="6" t="str">
        <f aca="false">IF(F94&lt;&gt;"Not in the game (anymore)",IF(A94&lt;&gt;"",", setType="&amp;G94,"")&amp;IF(J94="true",", multiTrialSet=true",""),"")</f>
        <v>, setType=LIBSETS_SETTYPE_OVERLAND</v>
      </c>
      <c r="AZ94" s="6" t="str">
        <f aca="false">IF(F94&lt;&gt;"Not in the game (anymore)",IF(U94&lt;&gt;"",", dropMechanic={"&amp;U94&amp;IF(Z94&lt;&gt;"",","&amp;Z94,"")&amp;IF(AE94&lt;&gt;"",","&amp;AE94,"")&amp;IF(AJ94&lt;&gt;"",","&amp;AJ94,"")&amp;IF(AO94&lt;&gt;"",","&amp;AO94,"")&amp;IF(AT94&lt;&gt;"",","&amp;AT94,"")&amp;"}"&amp;IF(U94="LIBSETS_DROP_MECHANIC_MONSTER_NAME",", dropMechanicNames={" &amp; IF(V94&lt;&gt;"","['en']='"&amp;V94&amp;"'","") &amp; IF(W94&lt;&gt;"",", ['de']='" &amp; W94&amp;"'","") &amp; "}",""),"")&amp;"},","")</f>
        <v>, dropMechanic={LIBSETS_DROP_MECHANIC_OVERLAND_BOSS_DELVE,LIBSETS_DROP_MECHANIC_OVERLAND_WORLDBOSS,LIBSETS_DROP_MECHANIC_OVERLAND_BOSS_PUBLIC_DUNGEON,LIBSETS_DROP_MECHANIC_OVERLAND_CHEST}},</v>
      </c>
      <c r="BA94" s="6" t="str">
        <f aca="false">IF(F94&lt;&gt;"Not in the game (anymore)",IF(C94&lt;&gt;"",CONCATENATE(" --",C94," / ",B94,"   [",IF(Q94&lt;&gt;"",Q94,""),IF(Y94&lt;&gt;"",", "&amp;Y94,""),IF(AD94&lt;&gt;"",", "&amp;AD94,""),IF(AI94&lt;&gt;"",", "&amp;AI94,""),IF(AN94&lt;&gt;"",", "&amp;AN94,""),IF(AS94&lt;&gt;"",", "&amp;AS94,""),"]")),"")</f>
        <v> --Night Terror / Nachtschrecken   [Stormhaven]</v>
      </c>
    </row>
    <row r="95" customFormat="false" ht="15" hidden="false" customHeight="false" outlineLevel="0" collapsed="false">
      <c r="A95" s="21" t="n">
        <v>113</v>
      </c>
      <c r="B95" s="0" t="s">
        <v>290</v>
      </c>
      <c r="C95" s="0" t="s">
        <v>291</v>
      </c>
      <c r="D95" s="2" t="n">
        <f aca="false">A95</f>
        <v>113</v>
      </c>
      <c r="G95" s="22" t="s">
        <v>81</v>
      </c>
      <c r="I95" s="0" t="s">
        <v>56</v>
      </c>
      <c r="J95" s="0" t="s">
        <v>56</v>
      </c>
      <c r="K95" s="0" t="n">
        <v>-1</v>
      </c>
      <c r="L95" s="0" t="n">
        <v>-1</v>
      </c>
      <c r="M95" s="0" t="n">
        <v>-1</v>
      </c>
      <c r="N95" s="0" t="n">
        <v>0</v>
      </c>
      <c r="O95" s="3" t="s">
        <v>82</v>
      </c>
      <c r="P95" s="2" t="n">
        <f aca="false">IF(AND(G95&lt;&gt;"LIBSETS_SETTYPE_BATTLEGROUND",G95&lt;&gt;"LIBSETS_SETTYPE_SPECIAL",G95&lt;&gt;"LIBSETS_SETTYPE_MYTHIC"), IF(Q95&lt;&gt;"",VLOOKUP(Q95,'ESO zone constants'!$D$2:$H$4950,5,0),""),"")</f>
        <v>181</v>
      </c>
      <c r="Q95" s="0" t="str">
        <f aca="false">IF(OR(K95="",K95&lt;=0,ISERROR(K95)),IF(AND(O95&lt;&gt;"",NOT(ISERROR(O95))),O95, ""),VLOOKUP(K95,'ESO wayshrine node constants'!$A$3:$D$10003,4,0))</f>
        <v>Cyrodiil</v>
      </c>
      <c r="R95" s="0"/>
      <c r="S95" s="4" t="str">
        <f aca="false">IF(AND(R95&lt;&gt;"",NOT(ISERROR(R95))),R95,IF(P95&lt;&gt;"",IF(NOT(ISERROR(VLOOKUP(P95,'ESO Dungeon constants'!$D$3:$H$9999,5,0))),VLOOKUP(P95,'ESO Dungeon constants'!$D$3:$I$9999,6,0),VLOOKUP(P95,'ESO zone constants'!$H$2:$K$9984,4,0)),""))</f>
        <v>DLC_BASE_GAME</v>
      </c>
      <c r="T95" s="2" t="str">
        <f aca="false">IF(S95&lt;&gt;"",VLOOKUP(S95,'LibSets constants'!$B$4:$C$1000,2,0),"")</f>
        <v>Included in base game</v>
      </c>
      <c r="U95" s="5" t="s">
        <v>83</v>
      </c>
      <c r="V95" s="2" t="str">
        <f aca="false">IF(U95&lt;&gt;"",IF(U95&lt;&gt;"LIBSETS_DROP_MECHANIC_MONSTER_NAME",VLOOKUP(U95,'LibSets constants'!$I$4:$L$1000,3,0),""),"")</f>
        <v>Rewards for the worthy (Cyrodiil/Battleground mail)</v>
      </c>
      <c r="W95" s="2" t="str">
        <f aca="false">IF(U95&lt;&gt;"",IF(U95&lt;&gt;"LIBSETS_DROP_MECHANIC_MONSTER_NAME",VLOOKUP(U95,'LibSets constants'!$I$4:$L$1000,4,0),""),"")</f>
        <v>Gerechter Lohn (Cyrodiil/Schlachtfeld Mail)</v>
      </c>
      <c r="X95" s="2" t="n">
        <f aca="false">IF(G95&lt;&gt;"LIBSETS_SETTYPE_BATTLEGROUND",IF(G95&lt;&gt;"LIBSETS_SETTYPE_SPECIAL",IF(Y95&lt;&gt;"",VLOOKUP(Y95,'ESO zone constants'!$D$2:$H$4950,5,0),""),""),"")</f>
        <v>181</v>
      </c>
      <c r="Y95" s="0" t="s">
        <v>82</v>
      </c>
      <c r="Z95" s="5" t="s">
        <v>127</v>
      </c>
      <c r="AA95" s="2" t="str">
        <f aca="false">IF(Z95&lt;&gt;"",IF(Z95&lt;&gt;"LIBSETS_DROP_MECHANIC_MONSTER_NAME",VLOOKUP(Z95,'LibSets constants'!$I$4:$L$1000,3,0),""),"")</f>
        <v>City Vlastarus (quartermaster)</v>
      </c>
      <c r="AB95" s="2" t="str">
        <f aca="false">IF(Z95&lt;&gt;"",IF(Z95&lt;&gt;"LIBSETS_DROP_MECHANIC_MONSTER_NAME",VLOOKUP(Z95,'LibSets constants'!$I$4:$L$1000,4,0),""),"")</f>
        <v>Stadt Vlastarus (Quartiermeister)</v>
      </c>
      <c r="AC95" s="2" t="str">
        <f aca="false">IF(G95&lt;&gt;"LIBSETS_SETTYPE_BATTLEGROUND",IF(G95&lt;&gt;"LIBSETS_SETTYPE_SPECIAL",IF(AD95&lt;&gt;"",VLOOKUP(AD95,'ESO zone constants'!$D$2:$H$4950,5,0),""),""),"")</f>
        <v/>
      </c>
      <c r="AE95" s="0"/>
      <c r="AF95" s="2" t="str">
        <f aca="false">IF(AE95&lt;&gt;"",IF(AE95&lt;&gt;"LIBSETS_DROP_MECHANIC_MONSTER_NAME",VLOOKUP(AE95,'LibSets constants'!$I$4:$L$1000,3,0),""),"")</f>
        <v/>
      </c>
      <c r="AG95" s="2" t="str">
        <f aca="false">IF(AE95&lt;&gt;"",IF(AE95&lt;&gt;"LIBSETS_DROP_MECHANIC_MONSTER_NAME",VLOOKUP(AE95,'LibSets constants'!$I$4:$L$1000,4,0),""),"")</f>
        <v/>
      </c>
      <c r="AH95" s="2" t="str">
        <f aca="false">IF(G95&lt;&gt;"LIBSETS_SETTYPE_BATTLEGROUND",IF(G95&lt;&gt;"LIBSETS_SETTYPE_SPECIAL",IF(AI95&lt;&gt;"",VLOOKUP(AI95,'ESO zone constants'!$D$2:$H$4950,5,0),""),""),"")</f>
        <v/>
      </c>
      <c r="AJ95" s="0"/>
      <c r="AK95" s="2" t="str">
        <f aca="false">IF(AJ95&lt;&gt;"",IF(AJ95&lt;&gt;"LIBSETS_DROP_MECHANIC_MONSTER_NAME",VLOOKUP(AJ95,'LibSets constants'!$I$4:$L$1000,3,0),""),"")</f>
        <v/>
      </c>
      <c r="AL95" s="2" t="str">
        <f aca="false">IF(AJ95&lt;&gt;"",IF(AJ95&lt;&gt;"LIBSETS_DROP_MECHANIC_MONSTER_NAME",VLOOKUP(AJ95,'LibSets constants'!$I$4:$L$1000,4,0),""),"")</f>
        <v/>
      </c>
      <c r="AM95" s="2" t="str">
        <f aca="false">IF(G95&lt;&gt;"LIBSETS_SETTYPE_BATTLEGROUND",IF(G95&lt;&gt;"LIBSETS_SETTYPE_SPECIAL",IF(AN95&lt;&gt;"",VLOOKUP(AN95,'ESO zone constants'!$D$2:$H$4950,5,0),""),""),"")</f>
        <v/>
      </c>
      <c r="AO95" s="0"/>
      <c r="AP95" s="2" t="str">
        <f aca="false">IF(AO95&lt;&gt;"",IF(AO95&lt;&gt;"LIBSETS_DROP_MECHANIC_MONSTER_NAME",VLOOKUP(AO95,'LibSets constants'!$I$4:$L$1000,3,0),""),"")</f>
        <v/>
      </c>
      <c r="AQ95" s="2" t="str">
        <f aca="false">IF(AO95&lt;&gt;"",IF(AO95&lt;&gt;"LIBSETS_DROP_MECHANIC_MONSTER_NAME",VLOOKUP(AO95,'LibSets constants'!$I$4:$L$1000,4,0),""),"")</f>
        <v/>
      </c>
      <c r="AR95" s="2" t="str">
        <f aca="false">IF(G95&lt;&gt;"LIBSETS_SETTYPE_BATTLEGROUND",IF(G95&lt;&gt;"LIBSETS_SETTYPE_SPECIAL",IF(AS95&lt;&gt;"",VLOOKUP(AS95,'ESO zone constants'!$D$2:$H$4950,5,0),""),""),"")</f>
        <v/>
      </c>
      <c r="AT95" s="0"/>
      <c r="AU95" s="2" t="str">
        <f aca="false">IF(AT95&lt;&gt;"",IF(AT95&lt;&gt;"LIBSETS_DROP_MECHANIC_MONSTER_NAME",VLOOKUP(AT95,'LibSets constants'!$I$4:$L$1000,3,0),""),"")</f>
        <v/>
      </c>
      <c r="AV95" s="2" t="str">
        <f aca="false">IF(AT95&lt;&gt;"",IF(AT95&lt;&gt;"LIBSETS_DROP_MECHANIC_MONSTER_NAME",VLOOKUP(AT95,'LibSets constants'!$I$4:$L$1000,4,0),""),"")</f>
        <v/>
      </c>
      <c r="AW95" s="6" t="str">
        <f aca="false">IF(A95="???","--","")&amp;IF(F95&lt;&gt;"Not in the game (anymore)",IF(A95&lt;&gt;"",CONCATENATE("[",A95,"] = {wayshrines={")&amp;IF(K95&lt;&gt;"",CONCATENATE(K95,","),"")&amp;IF(L95&lt;&gt;"",CONCATENATE(L95,","),"")&amp;IF(M95&lt;&gt;"",CONCATENATE(M95,","),"")&amp;CONCATENATE("}")&amp;IF(VALUE(N95)&gt;0,CONCATENATE(", traitsNeeded=",N95),"")&amp;CONCATENATE(", dlcId=",IF(S95&lt;&gt;"",S95,"DLC_BASE_GAME")),""),"")</f>
        <v>[113] = {wayshrines={-1,-1,-1,}, dlcId=DLC_BASE_GAME</v>
      </c>
      <c r="AX95" s="6" t="str">
        <f aca="false">IF(F95&lt;&gt;"Not in the game (anymore)",IF(A95&lt;&gt;"",IF(P95&lt;&gt;"",CONCATENATE(", zoneIds={",P95),"")&amp;IF(X95&lt;&gt;"",CONCATENATE(",",X95),"")&amp;IF(AC95&lt;&gt;"",CONCATENATE(",",AC95),"")&amp;IF(AH95&lt;&gt;"",CONCATENATE(",",AH95),"")&amp;IF(AM95&lt;&gt;"",CONCATENATE(",",AM95),"")&amp;IF(AR95&lt;&gt;"",CONCATENATE(",",AR95),"")&amp;IF(P95&lt;&gt;"",CONCATENATE("}",""),"")&amp;IF(OR(I95="true",I95="false",I95&lt;&gt;""), CONCATENATE(", veteran=", I95), ""),""),"")</f>
        <v>, zoneIds={181,181}, veteran=false</v>
      </c>
      <c r="AY95" s="6" t="str">
        <f aca="false">IF(F95&lt;&gt;"Not in the game (anymore)",IF(A95&lt;&gt;"",", setType="&amp;G95,"")&amp;IF(J95="true",", multiTrialSet=true",""),"")</f>
        <v>, setType=LIBSETS_SETTYPE_CYRODIIL</v>
      </c>
      <c r="AZ95" s="6" t="str">
        <f aca="false">IF(F95&lt;&gt;"Not in the game (anymore)",IF(U95&lt;&gt;"",", dropMechanic={"&amp;U95&amp;IF(Z95&lt;&gt;"",","&amp;Z95,"")&amp;IF(AE95&lt;&gt;"",","&amp;AE95,"")&amp;IF(AJ95&lt;&gt;"",","&amp;AJ95,"")&amp;IF(AO95&lt;&gt;"",","&amp;AO95,"")&amp;IF(AT95&lt;&gt;"",","&amp;AT95,"")&amp;"}"&amp;IF(U95="LIBSETS_DROP_MECHANIC_MONSTER_NAME",", dropMechanicNames={" &amp; IF(V95&lt;&gt;"","['en']='"&amp;V95&amp;"'","") &amp; IF(W95&lt;&gt;"",", ['de']='" &amp; W95&amp;"'","") &amp; "}",""),"")&amp;"},","")</f>
        <v>, dropMechanic={LIBSETS_DROP_MECHANIC_MAIL_PVP_REWARDS_FOR_THE_WORTHY,LIBSETS_DROP_MECHANIC_CITY_CYRODIIL_VLASTARUS}},</v>
      </c>
      <c r="BA95" s="6" t="str">
        <f aca="false">IF(F95&lt;&gt;"Not in the game (anymore)",IF(C95&lt;&gt;"",CONCATENATE(" --",C95," / ",B95,"   [",IF(Q95&lt;&gt;"",Q95,""),IF(Y95&lt;&gt;"",", "&amp;Y95,""),IF(AD95&lt;&gt;"",", "&amp;AD95,""),IF(AI95&lt;&gt;"",", "&amp;AI95,""),IF(AN95&lt;&gt;"",", "&amp;AN95,""),IF(AS95&lt;&gt;"",", "&amp;AS95,""),"]")),"")</f>
        <v> --Crest of Cyrodiil / Wappen von Cyrodiil   [Cyrodiil, Cyrodiil]</v>
      </c>
    </row>
    <row r="96" customFormat="false" ht="15" hidden="false" customHeight="false" outlineLevel="0" collapsed="false">
      <c r="A96" s="21" t="n">
        <v>114</v>
      </c>
      <c r="B96" s="0" t="s">
        <v>292</v>
      </c>
      <c r="C96" s="0" t="s">
        <v>293</v>
      </c>
      <c r="D96" s="2" t="n">
        <f aca="false">A96</f>
        <v>114</v>
      </c>
      <c r="G96" s="22" t="s">
        <v>60</v>
      </c>
      <c r="I96" s="0" t="s">
        <v>56</v>
      </c>
      <c r="J96" s="0" t="s">
        <v>56</v>
      </c>
      <c r="K96" s="0" t="n">
        <v>-1</v>
      </c>
      <c r="L96" s="0" t="n">
        <v>-1</v>
      </c>
      <c r="M96" s="0" t="n">
        <v>-1</v>
      </c>
      <c r="N96" s="0" t="n">
        <v>0</v>
      </c>
      <c r="O96" s="3" t="s">
        <v>239</v>
      </c>
      <c r="P96" s="2" t="n">
        <f aca="false">IF(AND(G96&lt;&gt;"LIBSETS_SETTYPE_BATTLEGROUND",G96&lt;&gt;"LIBSETS_SETTYPE_SPECIAL",G96&lt;&gt;"LIBSETS_SETTYPE_MYTHIC"), IF(Q96&lt;&gt;"",VLOOKUP(Q96,'ESO zone constants'!$D$2:$H$4950,5,0),""),"")</f>
        <v>382</v>
      </c>
      <c r="Q96" s="0" t="str">
        <f aca="false">IF(OR(K96="",K96&lt;=0,ISERROR(K96)),IF(AND(O96&lt;&gt;"",NOT(ISERROR(O96))),O96, ""),VLOOKUP(K96,'ESO wayshrine node constants'!$A$3:$D$10003,4,0))</f>
        <v>Reaper's March</v>
      </c>
      <c r="R96" s="0"/>
      <c r="S96" s="4" t="str">
        <f aca="false">IF(AND(R96&lt;&gt;"",NOT(ISERROR(R96))),R96,IF(P96&lt;&gt;"",IF(NOT(ISERROR(VLOOKUP(P96,'ESO Dungeon constants'!$D$3:$H$9999,5,0))),VLOOKUP(P96,'ESO Dungeon constants'!$D$3:$I$9999,6,0),VLOOKUP(P96,'ESO zone constants'!$H$2:$K$9984,4,0)),""))</f>
        <v>DLC_BASE_GAME</v>
      </c>
      <c r="T96" s="2" t="str">
        <f aca="false">IF(S96&lt;&gt;"",VLOOKUP(S96,'LibSets constants'!$B$4:$C$1000,2,0),"")</f>
        <v>Included in base game</v>
      </c>
      <c r="U96" s="5" t="s">
        <v>62</v>
      </c>
      <c r="V96" s="2" t="str">
        <f aca="false">IF(U96&lt;&gt;"",IF(U96&lt;&gt;"LIBSETS_DROP_MECHANIC_MONSTER_NAME",VLOOKUP(U96,'LibSets constants'!$I$4:$L$1000,3,0),""),"")</f>
        <v>Delve bosses have a chance to drop a waist or feet.</v>
      </c>
      <c r="W96" s="2" t="str">
        <f aca="false">IF(U96&lt;&gt;"",IF(U96&lt;&gt;"LIBSETS_DROP_MECHANIC_MONSTER_NAME",VLOOKUP(U96,'LibSets constants'!$I$4:$L$1000,4,0),""),"")</f>
        <v>Bosse in Gewölben haben die Chance, eine Taille oder Füße fallen zu lassen.</v>
      </c>
      <c r="X96" s="2" t="str">
        <f aca="false">IF(G96&lt;&gt;"LIBSETS_SETTYPE_BATTLEGROUND",IF(G96&lt;&gt;"LIBSETS_SETTYPE_SPECIAL",IF(Y96&lt;&gt;"",VLOOKUP(Y96,'ESO zone constants'!$D$2:$H$4950,5,0),""),""),"")</f>
        <v/>
      </c>
      <c r="Z96" s="5" t="s">
        <v>63</v>
      </c>
      <c r="AA96" s="2" t="str">
        <f aca="false">IF(Z96&lt;&gt;"",IF(Z96&lt;&gt;"LIBSETS_DROP_MECHANIC_MONSTER_NAME",VLOOKUP(Z96,'LibSets constants'!$I$4:$L$1000,3,0),""),"")</f>
        <v>Overland group bosses have a 100% chance to drop head, chest, legs, or weapon.</v>
      </c>
      <c r="AB96" s="2" t="str">
        <f aca="false">IF(Z96&lt;&gt;"",IF(Z96&lt;&gt;"LIBSETS_DROP_MECHANIC_MONSTER_NAME",VLOOKUP(Z96,'LibSets constants'!$I$4:$L$1000,4,0),""),"")</f>
        <v>Überland Gruppenbosse haben eine Chance von 100%, Kopf, Brust, Beine oder Waffen fallen zu lassen.</v>
      </c>
      <c r="AC96" s="2" t="str">
        <f aca="false">IF(G96&lt;&gt;"LIBSETS_SETTYPE_BATTLEGROUND",IF(G96&lt;&gt;"LIBSETS_SETTYPE_SPECIAL",IF(AD96&lt;&gt;"",VLOOKUP(AD96,'ESO zone constants'!$D$2:$H$4950,5,0),""),""),"")</f>
        <v/>
      </c>
      <c r="AE96" s="5" t="s">
        <v>64</v>
      </c>
      <c r="AF96" s="2" t="str">
        <f aca="false">IF(AE96&lt;&gt;"",IF(AE96&lt;&gt;"LIBSETS_DROP_MECHANIC_MONSTER_NAME",VLOOKUP(AE96,'LibSets constants'!$I$4:$L$1000,3,0),""),"")</f>
        <v>Public dungeon bosses have a chance to drop a shoulder, hand, or weapon.</v>
      </c>
      <c r="AG96" s="2" t="str">
        <f aca="false">IF(AE96&lt;&gt;"",IF(AE96&lt;&gt;"LIBSETS_DROP_MECHANIC_MONSTER_NAME",VLOOKUP(AE96,'LibSets constants'!$I$4:$L$1000,4,0),""),"")</f>
        <v>Öffentliche Dungeon-Bosse haben die Möglichkeit, eine Schulter, Handschuhe oder eine Waffe fallen zu lassen.</v>
      </c>
      <c r="AH96" s="2" t="str">
        <f aca="false">IF(G96&lt;&gt;"LIBSETS_SETTYPE_BATTLEGROUND",IF(G96&lt;&gt;"LIBSETS_SETTYPE_SPECIAL",IF(AI96&lt;&gt;"",VLOOKUP(AI96,'ESO zone constants'!$D$2:$H$4950,5,0),""),""),"")</f>
        <v/>
      </c>
      <c r="AJ96" s="5" t="s">
        <v>65</v>
      </c>
      <c r="AK96" s="2" t="str">
        <f aca="false">IF(AJ96&lt;&gt;"",IF(AJ96&lt;&gt;"LIBSETS_DROP_MECHANIC_MONSTER_NAME",VLOOKUP(AJ96,'LibSets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2" t="str">
        <f aca="false">IF(AJ96&lt;&gt;"",IF(AJ96&lt;&gt;"LIBSETS_DROP_MECHANIC_MONSTER_NAME",VLOOKUP(AJ96,'LibSets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2" t="str">
        <f aca="false">IF(G96&lt;&gt;"LIBSETS_SETTYPE_BATTLEGROUND",IF(G96&lt;&gt;"LIBSETS_SETTYPE_SPECIAL",IF(AN96&lt;&gt;"",VLOOKUP(AN96,'ESO zone constants'!$D$2:$H$4950,5,0),""),""),"")</f>
        <v/>
      </c>
      <c r="AO96" s="0"/>
      <c r="AP96" s="2" t="str">
        <f aca="false">IF(AO96&lt;&gt;"",IF(AO96&lt;&gt;"LIBSETS_DROP_MECHANIC_MONSTER_NAME",VLOOKUP(AO96,'LibSets constants'!$I$4:$L$1000,3,0),""),"")</f>
        <v/>
      </c>
      <c r="AQ96" s="2" t="str">
        <f aca="false">IF(AO96&lt;&gt;"",IF(AO96&lt;&gt;"LIBSETS_DROP_MECHANIC_MONSTER_NAME",VLOOKUP(AO96,'LibSets constants'!$I$4:$L$1000,4,0),""),"")</f>
        <v/>
      </c>
      <c r="AR96" s="2" t="str">
        <f aca="false">IF(G96&lt;&gt;"LIBSETS_SETTYPE_BATTLEGROUND",IF(G96&lt;&gt;"LIBSETS_SETTYPE_SPECIAL",IF(AS96&lt;&gt;"",VLOOKUP(AS96,'ESO zone constants'!$D$2:$H$4950,5,0),""),""),"")</f>
        <v/>
      </c>
      <c r="AT96" s="0"/>
      <c r="AU96" s="2" t="str">
        <f aca="false">IF(AT96&lt;&gt;"",IF(AT96&lt;&gt;"LIBSETS_DROP_MECHANIC_MONSTER_NAME",VLOOKUP(AT96,'LibSets constants'!$I$4:$L$1000,3,0),""),"")</f>
        <v/>
      </c>
      <c r="AV96" s="2" t="str">
        <f aca="false">IF(AT96&lt;&gt;"",IF(AT96&lt;&gt;"LIBSETS_DROP_MECHANIC_MONSTER_NAME",VLOOKUP(AT96,'LibSets constants'!$I$4:$L$1000,4,0),""),"")</f>
        <v/>
      </c>
      <c r="AW96" s="6" t="str">
        <f aca="false">IF(A96="???","--","")&amp;IF(F96&lt;&gt;"Not in the game (anymore)",IF(A96&lt;&gt;"",CONCATENATE("[",A96,"] = {wayshrines={")&amp;IF(K96&lt;&gt;"",CONCATENATE(K96,","),"")&amp;IF(L96&lt;&gt;"",CONCATENATE(L96,","),"")&amp;IF(M96&lt;&gt;"",CONCATENATE(M96,","),"")&amp;CONCATENATE("}")&amp;IF(VALUE(N96)&gt;0,CONCATENATE(", traitsNeeded=",N96),"")&amp;CONCATENATE(", dlcId=",IF(S96&lt;&gt;"",S96,"DLC_BASE_GAME")),""),"")</f>
        <v>[114] = {wayshrines={-1,-1,-1,}, dlcId=DLC_BASE_GAME</v>
      </c>
      <c r="AX96" s="6" t="str">
        <f aca="false">IF(F96&lt;&gt;"Not in the game (anymore)",IF(A96&lt;&gt;"",IF(P96&lt;&gt;"",CONCATENATE(", zoneIds={",P96),"")&amp;IF(X96&lt;&gt;"",CONCATENATE(",",X96),"")&amp;IF(AC96&lt;&gt;"",CONCATENATE(",",AC96),"")&amp;IF(AH96&lt;&gt;"",CONCATENATE(",",AH96),"")&amp;IF(AM96&lt;&gt;"",CONCATENATE(",",AM96),"")&amp;IF(AR96&lt;&gt;"",CONCATENATE(",",AR96),"")&amp;IF(P96&lt;&gt;"",CONCATENATE("}",""),"")&amp;IF(OR(I96="true",I96="false",I96&lt;&gt;""), CONCATENATE(", veteran=", I96), ""),""),"")</f>
        <v>, zoneIds={382}, veteran=false</v>
      </c>
      <c r="AY96" s="6" t="str">
        <f aca="false">IF(F96&lt;&gt;"Not in the game (anymore)",IF(A96&lt;&gt;"",", setType="&amp;G96,"")&amp;IF(J96="true",", multiTrialSet=true",""),"")</f>
        <v>, setType=LIBSETS_SETTYPE_OVERLAND</v>
      </c>
      <c r="AZ96" s="6" t="str">
        <f aca="false">IF(F96&lt;&gt;"Not in the game (anymore)",IF(U96&lt;&gt;"",", dropMechanic={"&amp;U96&amp;IF(Z96&lt;&gt;"",","&amp;Z96,"")&amp;IF(AE96&lt;&gt;"",","&amp;AE96,"")&amp;IF(AJ96&lt;&gt;"",","&amp;AJ96,"")&amp;IF(AO96&lt;&gt;"",","&amp;AO96,"")&amp;IF(AT96&lt;&gt;"",","&amp;AT96,"")&amp;"}"&amp;IF(U96="LIBSETS_DROP_MECHANIC_MONSTER_NAME",", dropMechanicNames={" &amp; IF(V96&lt;&gt;"","['en']='"&amp;V96&amp;"'","") &amp; IF(W96&lt;&gt;"",", ['de']='" &amp; W96&amp;"'","") &amp; "}",""),"")&amp;"},","")</f>
        <v>, dropMechanic={LIBSETS_DROP_MECHANIC_OVERLAND_BOSS_DELVE,LIBSETS_DROP_MECHANIC_OVERLAND_WORLDBOSS,LIBSETS_DROP_MECHANIC_OVERLAND_BOSS_PUBLIC_DUNGEON,LIBSETS_DROP_MECHANIC_OVERLAND_CHEST}},</v>
      </c>
      <c r="BA96" s="6" t="str">
        <f aca="false">IF(F96&lt;&gt;"Not in the game (anymore)",IF(C96&lt;&gt;"",CONCATENATE(" --",C96," / ",B96,"   [",IF(Q96&lt;&gt;"",Q96,""),IF(Y96&lt;&gt;"",", "&amp;Y96,""),IF(AD96&lt;&gt;"",", "&amp;AD96,""),IF(AI96&lt;&gt;"",", "&amp;AI96,""),IF(AN96&lt;&gt;"",", "&amp;AN96,""),IF(AS96&lt;&gt;"",", "&amp;AS96,""),"]")),"")</f>
        <v> --Soulshine / Seelenschein   [Reaper's March]</v>
      </c>
    </row>
    <row r="97" customFormat="false" ht="15" hidden="false" customHeight="false" outlineLevel="0" collapsed="false">
      <c r="A97" s="21" t="n">
        <v>116</v>
      </c>
      <c r="B97" s="0" t="s">
        <v>294</v>
      </c>
      <c r="C97" s="0" t="s">
        <v>295</v>
      </c>
      <c r="D97" s="2" t="n">
        <f aca="false">A97</f>
        <v>116</v>
      </c>
      <c r="G97" s="22" t="s">
        <v>55</v>
      </c>
      <c r="I97" s="0" t="s">
        <v>56</v>
      </c>
      <c r="J97" s="0" t="s">
        <v>56</v>
      </c>
      <c r="K97" s="0" t="n">
        <v>-1</v>
      </c>
      <c r="L97" s="0" t="n">
        <v>-1</v>
      </c>
      <c r="M97" s="0" t="n">
        <v>-1</v>
      </c>
      <c r="N97" s="0" t="n">
        <v>0</v>
      </c>
      <c r="O97" s="3" t="s">
        <v>284</v>
      </c>
      <c r="P97" s="2" t="n">
        <f aca="false">IF(AND(G97&lt;&gt;"LIBSETS_SETTYPE_BATTLEGROUND",G97&lt;&gt;"LIBSETS_SETTYPE_SPECIAL",G97&lt;&gt;"LIBSETS_SETTYPE_MYTHIC"), IF(Q97&lt;&gt;"",VLOOKUP(Q97,'ESO zone constants'!$D$2:$H$4950,5,0),""),"")</f>
        <v>380</v>
      </c>
      <c r="Q97" s="0" t="str">
        <f aca="false">IF(OR(K97="",K97&lt;=0,ISERROR(K97)),IF(AND(O97&lt;&gt;"",NOT(ISERROR(O97))),O97, ""),VLOOKUP(K97,'ESO wayshrine node constants'!$A$3:$D$10003,4,0))</f>
        <v>The Banished Cells I</v>
      </c>
      <c r="R97" s="0"/>
      <c r="S97" s="4" t="str">
        <f aca="false">IF(AND(R97&lt;&gt;"",NOT(ISERROR(R97))),R97,IF(P97&lt;&gt;"",IF(NOT(ISERROR(VLOOKUP(P97,'ESO Dungeon constants'!$D$3:$H$9999,5,0))),VLOOKUP(P97,'ESO Dungeon constants'!$D$3:$I$9999,6,0),VLOOKUP(P97,'ESO zone constants'!$H$2:$K$9984,4,0)),""))</f>
        <v>DLC_BASE_GAME</v>
      </c>
      <c r="T97" s="2" t="str">
        <f aca="false">IF(S97&lt;&gt;"",VLOOKUP(S97,'LibSets constants'!$B$4:$C$1000,2,0),"")</f>
        <v>Included in base game</v>
      </c>
      <c r="U97" s="0"/>
      <c r="V97" s="2" t="str">
        <f aca="false">IF(U97&lt;&gt;"",IF(U97&lt;&gt;"LIBSETS_DROP_MECHANIC_MONSTER_NAME",VLOOKUP(U97,'LibSets constants'!$I$4:$L$1000,3,0),""),"")</f>
        <v/>
      </c>
      <c r="W97" s="2" t="str">
        <f aca="false">IF(U97&lt;&gt;"",IF(U97&lt;&gt;"LIBSETS_DROP_MECHANIC_MONSTER_NAME",VLOOKUP(U97,'LibSets constants'!$I$4:$L$1000,4,0),""),"")</f>
        <v/>
      </c>
      <c r="X97" s="2" t="n">
        <f aca="false">IF(G97&lt;&gt;"LIBSETS_SETTYPE_BATTLEGROUND",IF(G97&lt;&gt;"LIBSETS_SETTYPE_SPECIAL",IF(Y97&lt;&gt;"",VLOOKUP(Y97,'ESO zone constants'!$D$2:$H$4950,5,0),""),""),"")</f>
        <v>144</v>
      </c>
      <c r="Y97" s="0" t="s">
        <v>115</v>
      </c>
      <c r="Z97" s="0"/>
      <c r="AA97" s="2" t="str">
        <f aca="false">IF(Z97&lt;&gt;"",IF(Z97&lt;&gt;"LIBSETS_DROP_MECHANIC_MONSTER_NAME",VLOOKUP(Z97,'LibSets constants'!$I$4:$L$1000,3,0),""),"")</f>
        <v/>
      </c>
      <c r="AB97" s="2" t="str">
        <f aca="false">IF(Z97&lt;&gt;"",IF(Z97&lt;&gt;"LIBSETS_DROP_MECHANIC_MONSTER_NAME",VLOOKUP(Z97,'LibSets constants'!$I$4:$L$1000,4,0),""),"")</f>
        <v/>
      </c>
      <c r="AC97" s="2" t="n">
        <f aca="false">IF(G97&lt;&gt;"LIBSETS_SETTYPE_BATTLEGROUND",IF(G97&lt;&gt;"LIBSETS_SETTYPE_SPECIAL",IF(AD97&lt;&gt;"",VLOOKUP(AD97,'ESO zone constants'!$D$2:$H$4950,5,0),""),""),"")</f>
        <v>283</v>
      </c>
      <c r="AD97" s="0" t="s">
        <v>108</v>
      </c>
      <c r="AE97" s="0"/>
      <c r="AF97" s="2" t="str">
        <f aca="false">IF(AE97&lt;&gt;"",IF(AE97&lt;&gt;"LIBSETS_DROP_MECHANIC_MONSTER_NAME",VLOOKUP(AE97,'LibSets constants'!$I$4:$L$1000,3,0),""),"")</f>
        <v/>
      </c>
      <c r="AG97" s="2" t="str">
        <f aca="false">IF(AE97&lt;&gt;"",IF(AE97&lt;&gt;"LIBSETS_DROP_MECHANIC_MONSTER_NAME",VLOOKUP(AE97,'LibSets constants'!$I$4:$L$1000,4,0),""),"")</f>
        <v/>
      </c>
      <c r="AH97" s="2" t="n">
        <f aca="false">IF(G97&lt;&gt;"LIBSETS_SETTYPE_BATTLEGROUND",IF(G97&lt;&gt;"LIBSETS_SETTYPE_SPECIAL",IF(AI97&lt;&gt;"",VLOOKUP(AI97,'ESO zone constants'!$D$2:$H$4950,5,0),""),""),"")</f>
        <v>146</v>
      </c>
      <c r="AI97" s="0" t="s">
        <v>96</v>
      </c>
      <c r="AJ97" s="0"/>
      <c r="AK97" s="2" t="str">
        <f aca="false">IF(AJ97&lt;&gt;"",IF(AJ97&lt;&gt;"LIBSETS_DROP_MECHANIC_MONSTER_NAME",VLOOKUP(AJ97,'LibSets constants'!$I$4:$L$1000,3,0),""),"")</f>
        <v/>
      </c>
      <c r="AL97" s="2" t="str">
        <f aca="false">IF(AJ97&lt;&gt;"",IF(AJ97&lt;&gt;"LIBSETS_DROP_MECHANIC_MONSTER_NAME",VLOOKUP(AJ97,'LibSets constants'!$I$4:$L$1000,4,0),""),"")</f>
        <v/>
      </c>
      <c r="AM97" s="2" t="n">
        <f aca="false">IF(G97&lt;&gt;"LIBSETS_SETTYPE_BATTLEGROUND",IF(G97&lt;&gt;"LIBSETS_SETTYPE_SPECIAL",IF(AN97&lt;&gt;"",VLOOKUP(AN97,'ESO zone constants'!$D$2:$H$4950,5,0),""),""),"")</f>
        <v>126</v>
      </c>
      <c r="AN97" s="0" t="s">
        <v>92</v>
      </c>
      <c r="AO97" s="0"/>
      <c r="AP97" s="2" t="str">
        <f aca="false">IF(AO97&lt;&gt;"",IF(AO97&lt;&gt;"LIBSETS_DROP_MECHANIC_MONSTER_NAME",VLOOKUP(AO97,'LibSets constants'!$I$4:$L$1000,3,0),""),"")</f>
        <v/>
      </c>
      <c r="AQ97" s="2" t="str">
        <f aca="false">IF(AO97&lt;&gt;"",IF(AO97&lt;&gt;"LIBSETS_DROP_MECHANIC_MONSTER_NAME",VLOOKUP(AO97,'LibSets constants'!$I$4:$L$1000,4,0),""),"")</f>
        <v/>
      </c>
      <c r="AR97" s="2" t="n">
        <f aca="false">IF(G97&lt;&gt;"LIBSETS_SETTYPE_BATTLEGROUND",IF(G97&lt;&gt;"LIBSETS_SETTYPE_SPECIAL",IF(AS97&lt;&gt;"",VLOOKUP(AS97,'ESO zone constants'!$D$2:$H$4950,5,0),""),""),"")</f>
        <v>63</v>
      </c>
      <c r="AS97" s="0" t="s">
        <v>253</v>
      </c>
      <c r="AT97" s="0"/>
      <c r="AU97" s="2" t="str">
        <f aca="false">IF(AT97&lt;&gt;"",IF(AT97&lt;&gt;"LIBSETS_DROP_MECHANIC_MONSTER_NAME",VLOOKUP(AT97,'LibSets constants'!$I$4:$L$1000,3,0),""),"")</f>
        <v/>
      </c>
      <c r="AV97" s="2" t="str">
        <f aca="false">IF(AT97&lt;&gt;"",IF(AT97&lt;&gt;"LIBSETS_DROP_MECHANIC_MONSTER_NAME",VLOOKUP(AT97,'LibSets constants'!$I$4:$L$1000,4,0),""),"")</f>
        <v/>
      </c>
      <c r="AW97" s="6" t="str">
        <f aca="false">IF(A97="???","--","")&amp;IF(F97&lt;&gt;"Not in the game (anymore)",IF(A97&lt;&gt;"",CONCATENATE("[",A97,"] = {wayshrines={")&amp;IF(K97&lt;&gt;"",CONCATENATE(K97,","),"")&amp;IF(L97&lt;&gt;"",CONCATENATE(L97,","),"")&amp;IF(M97&lt;&gt;"",CONCATENATE(M97,","),"")&amp;CONCATENATE("}")&amp;IF(VALUE(N97)&gt;0,CONCATENATE(", traitsNeeded=",N97),"")&amp;CONCATENATE(", dlcId=",IF(S97&lt;&gt;"",S97,"DLC_BASE_GAME")),""),"")</f>
        <v>[116] = {wayshrines={-1,-1,-1,}, dlcId=DLC_BASE_GAME</v>
      </c>
      <c r="AX97" s="6" t="str">
        <f aca="false">IF(F97&lt;&gt;"Not in the game (anymore)",IF(A97&lt;&gt;"",IF(P97&lt;&gt;"",CONCATENATE(", zoneIds={",P97),"")&amp;IF(X97&lt;&gt;"",CONCATENATE(",",X97),"")&amp;IF(AC97&lt;&gt;"",CONCATENATE(",",AC97),"")&amp;IF(AH97&lt;&gt;"",CONCATENATE(",",AH97),"")&amp;IF(AM97&lt;&gt;"",CONCATENATE(",",AM97),"")&amp;IF(AR97&lt;&gt;"",CONCATENATE(",",AR97),"")&amp;IF(P97&lt;&gt;"",CONCATENATE("}",""),"")&amp;IF(OR(I97="true",I97="false",I97&lt;&gt;""), CONCATENATE(", veteran=", I97), ""),""),"")</f>
        <v>, zoneIds={380,144,283,146,126,63}, veteran=false</v>
      </c>
      <c r="AY97" s="6" t="str">
        <f aca="false">IF(F97&lt;&gt;"Not in the game (anymore)",IF(A97&lt;&gt;"",", setType="&amp;G97,"")&amp;IF(J97="true",", multiTrialSet=true",""),"")</f>
        <v>, setType=LIBSETS_SETTYPE_DUNGEON</v>
      </c>
      <c r="AZ97" s="6" t="str">
        <f aca="false">IF(F97&lt;&gt;"Not in the game (anymore)",IF(U97&lt;&gt;"",", dropMechanic={"&amp;U97&amp;IF(Z97&lt;&gt;"",","&amp;Z97,"")&amp;IF(AE97&lt;&gt;"",","&amp;AE97,"")&amp;IF(AJ97&lt;&gt;"",","&amp;AJ97,"")&amp;IF(AO97&lt;&gt;"",","&amp;AO97,"")&amp;IF(AT97&lt;&gt;"",","&amp;AT97,"")&amp;"}"&amp;IF(U97="LIBSETS_DROP_MECHANIC_MONSTER_NAME",", dropMechanicNames={" &amp; IF(V97&lt;&gt;"","['en']='"&amp;V97&amp;"'","") &amp; IF(W97&lt;&gt;"",", ['de']='" &amp; W97&amp;"'","") &amp; "}",""),"")&amp;"},","")</f>
        <v>},</v>
      </c>
      <c r="BA97" s="6" t="str">
        <f aca="false">IF(F97&lt;&gt;"Not in the game (anymore)",IF(C97&lt;&gt;"",CONCATENATE(" --",C97," / ",B97,"   [",IF(Q97&lt;&gt;"",Q97,""),IF(Y97&lt;&gt;"",", "&amp;Y97,""),IF(AD97&lt;&gt;"",", "&amp;AD97,""),IF(AI97&lt;&gt;"",", "&amp;AI97,""),IF(AN97&lt;&gt;"",", "&amp;AN97,""),IF(AS97&lt;&gt;"",", "&amp;AS97,""),"]")),"")</f>
        <v> --The Destruction Suite / Garnitur der Zerstörung   [The Banished Cells I, Spindleclutch I, Fungal Grotto I, Wayrest Sewers I, Elden Hollow I, Darkshade Caverns I]</v>
      </c>
    </row>
    <row r="98" customFormat="false" ht="15" hidden="false" customHeight="false" outlineLevel="0" collapsed="false">
      <c r="A98" s="21" t="n">
        <v>117</v>
      </c>
      <c r="B98" s="0" t="s">
        <v>296</v>
      </c>
      <c r="C98" s="0" t="s">
        <v>297</v>
      </c>
      <c r="D98" s="2" t="n">
        <f aca="false">A98</f>
        <v>117</v>
      </c>
      <c r="G98" s="22" t="s">
        <v>55</v>
      </c>
      <c r="I98" s="0" t="s">
        <v>56</v>
      </c>
      <c r="J98" s="0" t="s">
        <v>56</v>
      </c>
      <c r="K98" s="0" t="n">
        <v>-1</v>
      </c>
      <c r="L98" s="0" t="n">
        <v>-1</v>
      </c>
      <c r="M98" s="0" t="n">
        <v>-1</v>
      </c>
      <c r="N98" s="0" t="n">
        <v>0</v>
      </c>
      <c r="O98" s="3" t="s">
        <v>284</v>
      </c>
      <c r="P98" s="2" t="n">
        <f aca="false">IF(AND(G98&lt;&gt;"LIBSETS_SETTYPE_BATTLEGROUND",G98&lt;&gt;"LIBSETS_SETTYPE_SPECIAL",G98&lt;&gt;"LIBSETS_SETTYPE_MYTHIC"), IF(Q98&lt;&gt;"",VLOOKUP(Q98,'ESO zone constants'!$D$2:$H$4950,5,0),""),"")</f>
        <v>380</v>
      </c>
      <c r="Q98" s="0" t="str">
        <f aca="false">IF(OR(K98="",K98&lt;=0,ISERROR(K98)),IF(AND(O98&lt;&gt;"",NOT(ISERROR(O98))),O98, ""),VLOOKUP(K98,'ESO wayshrine node constants'!$A$3:$D$10003,4,0))</f>
        <v>The Banished Cells I</v>
      </c>
      <c r="R98" s="0"/>
      <c r="S98" s="4" t="str">
        <f aca="false">IF(AND(R98&lt;&gt;"",NOT(ISERROR(R98))),R98,IF(P98&lt;&gt;"",IF(NOT(ISERROR(VLOOKUP(P98,'ESO Dungeon constants'!$D$3:$H$9999,5,0))),VLOOKUP(P98,'ESO Dungeon constants'!$D$3:$I$9999,6,0),VLOOKUP(P98,'ESO zone constants'!$H$2:$K$9984,4,0)),""))</f>
        <v>DLC_BASE_GAME</v>
      </c>
      <c r="T98" s="2" t="str">
        <f aca="false">IF(S98&lt;&gt;"",VLOOKUP(S98,'LibSets constants'!$B$4:$C$1000,2,0),"")</f>
        <v>Included in base game</v>
      </c>
      <c r="U98" s="0"/>
      <c r="V98" s="2" t="str">
        <f aca="false">IF(U98&lt;&gt;"",IF(U98&lt;&gt;"LIBSETS_DROP_MECHANIC_MONSTER_NAME",VLOOKUP(U98,'LibSets constants'!$I$4:$L$1000,3,0),""),"")</f>
        <v/>
      </c>
      <c r="W98" s="2" t="str">
        <f aca="false">IF(U98&lt;&gt;"",IF(U98&lt;&gt;"LIBSETS_DROP_MECHANIC_MONSTER_NAME",VLOOKUP(U98,'LibSets constants'!$I$4:$L$1000,4,0),""),"")</f>
        <v/>
      </c>
      <c r="X98" s="2" t="n">
        <f aca="false">IF(G98&lt;&gt;"LIBSETS_SETTYPE_BATTLEGROUND",IF(G98&lt;&gt;"LIBSETS_SETTYPE_SPECIAL",IF(Y98&lt;&gt;"",VLOOKUP(Y98,'ESO zone constants'!$D$2:$H$4950,5,0),""),""),"")</f>
        <v>144</v>
      </c>
      <c r="Y98" s="0" t="s">
        <v>115</v>
      </c>
      <c r="Z98" s="0"/>
      <c r="AA98" s="2" t="str">
        <f aca="false">IF(Z98&lt;&gt;"",IF(Z98&lt;&gt;"LIBSETS_DROP_MECHANIC_MONSTER_NAME",VLOOKUP(Z98,'LibSets constants'!$I$4:$L$1000,3,0),""),"")</f>
        <v/>
      </c>
      <c r="AB98" s="2" t="str">
        <f aca="false">IF(Z98&lt;&gt;"",IF(Z98&lt;&gt;"LIBSETS_DROP_MECHANIC_MONSTER_NAME",VLOOKUP(Z98,'LibSets constants'!$I$4:$L$1000,4,0),""),"")</f>
        <v/>
      </c>
      <c r="AC98" s="2" t="n">
        <f aca="false">IF(G98&lt;&gt;"LIBSETS_SETTYPE_BATTLEGROUND",IF(G98&lt;&gt;"LIBSETS_SETTYPE_SPECIAL",IF(AD98&lt;&gt;"",VLOOKUP(AD98,'ESO zone constants'!$D$2:$H$4950,5,0),""),""),"")</f>
        <v>283</v>
      </c>
      <c r="AD98" s="0" t="s">
        <v>108</v>
      </c>
      <c r="AE98" s="0"/>
      <c r="AF98" s="2" t="str">
        <f aca="false">IF(AE98&lt;&gt;"",IF(AE98&lt;&gt;"LIBSETS_DROP_MECHANIC_MONSTER_NAME",VLOOKUP(AE98,'LibSets constants'!$I$4:$L$1000,3,0),""),"")</f>
        <v/>
      </c>
      <c r="AG98" s="2" t="str">
        <f aca="false">IF(AE98&lt;&gt;"",IF(AE98&lt;&gt;"LIBSETS_DROP_MECHANIC_MONSTER_NAME",VLOOKUP(AE98,'LibSets constants'!$I$4:$L$1000,4,0),""),"")</f>
        <v/>
      </c>
      <c r="AH98" s="2" t="n">
        <f aca="false">IF(G98&lt;&gt;"LIBSETS_SETTYPE_BATTLEGROUND",IF(G98&lt;&gt;"LIBSETS_SETTYPE_SPECIAL",IF(AI98&lt;&gt;"",VLOOKUP(AI98,'ESO zone constants'!$D$2:$H$4950,5,0),""),""),"")</f>
        <v>146</v>
      </c>
      <c r="AI98" s="0" t="s">
        <v>96</v>
      </c>
      <c r="AJ98" s="0"/>
      <c r="AK98" s="2" t="str">
        <f aca="false">IF(AJ98&lt;&gt;"",IF(AJ98&lt;&gt;"LIBSETS_DROP_MECHANIC_MONSTER_NAME",VLOOKUP(AJ98,'LibSets constants'!$I$4:$L$1000,3,0),""),"")</f>
        <v/>
      </c>
      <c r="AL98" s="2" t="str">
        <f aca="false">IF(AJ98&lt;&gt;"",IF(AJ98&lt;&gt;"LIBSETS_DROP_MECHANIC_MONSTER_NAME",VLOOKUP(AJ98,'LibSets constants'!$I$4:$L$1000,4,0),""),"")</f>
        <v/>
      </c>
      <c r="AM98" s="2" t="n">
        <f aca="false">IF(G98&lt;&gt;"LIBSETS_SETTYPE_BATTLEGROUND",IF(G98&lt;&gt;"LIBSETS_SETTYPE_SPECIAL",IF(AN98&lt;&gt;"",VLOOKUP(AN98,'ESO zone constants'!$D$2:$H$4950,5,0),""),""),"")</f>
        <v>126</v>
      </c>
      <c r="AN98" s="0" t="s">
        <v>92</v>
      </c>
      <c r="AO98" s="0"/>
      <c r="AP98" s="2" t="str">
        <f aca="false">IF(AO98&lt;&gt;"",IF(AO98&lt;&gt;"LIBSETS_DROP_MECHANIC_MONSTER_NAME",VLOOKUP(AO98,'LibSets constants'!$I$4:$L$1000,3,0),""),"")</f>
        <v/>
      </c>
      <c r="AQ98" s="2" t="str">
        <f aca="false">IF(AO98&lt;&gt;"",IF(AO98&lt;&gt;"LIBSETS_DROP_MECHANIC_MONSTER_NAME",VLOOKUP(AO98,'LibSets constants'!$I$4:$L$1000,4,0),""),"")</f>
        <v/>
      </c>
      <c r="AR98" s="2" t="n">
        <f aca="false">IF(G98&lt;&gt;"LIBSETS_SETTYPE_BATTLEGROUND",IF(G98&lt;&gt;"LIBSETS_SETTYPE_SPECIAL",IF(AS98&lt;&gt;"",VLOOKUP(AS98,'ESO zone constants'!$D$2:$H$4950,5,0),""),""),"")</f>
        <v>63</v>
      </c>
      <c r="AS98" s="0" t="s">
        <v>253</v>
      </c>
      <c r="AT98" s="0"/>
      <c r="AU98" s="2" t="str">
        <f aca="false">IF(AT98&lt;&gt;"",IF(AT98&lt;&gt;"LIBSETS_DROP_MECHANIC_MONSTER_NAME",VLOOKUP(AT98,'LibSets constants'!$I$4:$L$1000,3,0),""),"")</f>
        <v/>
      </c>
      <c r="AV98" s="2" t="str">
        <f aca="false">IF(AT98&lt;&gt;"",IF(AT98&lt;&gt;"LIBSETS_DROP_MECHANIC_MONSTER_NAME",VLOOKUP(AT98,'LibSets constants'!$I$4:$L$1000,4,0),""),"")</f>
        <v/>
      </c>
      <c r="AW98" s="6" t="str">
        <f aca="false">IF(A98="???","--","")&amp;IF(F98&lt;&gt;"Not in the game (anymore)",IF(A98&lt;&gt;"",CONCATENATE("[",A98,"] = {wayshrines={")&amp;IF(K98&lt;&gt;"",CONCATENATE(K98,","),"")&amp;IF(L98&lt;&gt;"",CONCATENATE(L98,","),"")&amp;IF(M98&lt;&gt;"",CONCATENATE(M98,","),"")&amp;CONCATENATE("}")&amp;IF(VALUE(N98)&gt;0,CONCATENATE(", traitsNeeded=",N98),"")&amp;CONCATENATE(", dlcId=",IF(S98&lt;&gt;"",S98,"DLC_BASE_GAME")),""),"")</f>
        <v>[117] = {wayshrines={-1,-1,-1,}, dlcId=DLC_BASE_GAME</v>
      </c>
      <c r="AX98" s="6" t="str">
        <f aca="false">IF(F98&lt;&gt;"Not in the game (anymore)",IF(A98&lt;&gt;"",IF(P98&lt;&gt;"",CONCATENATE(", zoneIds={",P98),"")&amp;IF(X98&lt;&gt;"",CONCATENATE(",",X98),"")&amp;IF(AC98&lt;&gt;"",CONCATENATE(",",AC98),"")&amp;IF(AH98&lt;&gt;"",CONCATENATE(",",AH98),"")&amp;IF(AM98&lt;&gt;"",CONCATENATE(",",AM98),"")&amp;IF(AR98&lt;&gt;"",CONCATENATE(",",AR98),"")&amp;IF(P98&lt;&gt;"",CONCATENATE("}",""),"")&amp;IF(OR(I98="true",I98="false",I98&lt;&gt;""), CONCATENATE(", veteran=", I98), ""),""),"")</f>
        <v>, zoneIds={380,144,283,146,126,63}, veteran=false</v>
      </c>
      <c r="AY98" s="6" t="str">
        <f aca="false">IF(F98&lt;&gt;"Not in the game (anymore)",IF(A98&lt;&gt;"",", setType="&amp;G98,"")&amp;IF(J98="true",", multiTrialSet=true",""),"")</f>
        <v>, setType=LIBSETS_SETTYPE_DUNGEON</v>
      </c>
      <c r="AZ98" s="6" t="str">
        <f aca="false">IF(F98&lt;&gt;"Not in the game (anymore)",IF(U98&lt;&gt;"",", dropMechanic={"&amp;U98&amp;IF(Z98&lt;&gt;"",","&amp;Z98,"")&amp;IF(AE98&lt;&gt;"",","&amp;AE98,"")&amp;IF(AJ98&lt;&gt;"",","&amp;AJ98,"")&amp;IF(AO98&lt;&gt;"",","&amp;AO98,"")&amp;IF(AT98&lt;&gt;"",","&amp;AT98,"")&amp;"}"&amp;IF(U98="LIBSETS_DROP_MECHANIC_MONSTER_NAME",", dropMechanicNames={" &amp; IF(V98&lt;&gt;"","['en']='"&amp;V98&amp;"'","") &amp; IF(W98&lt;&gt;"",", ['de']='" &amp; W98&amp;"'","") &amp; "}",""),"")&amp;"},","")</f>
        <v>},</v>
      </c>
      <c r="BA98" s="6" t="str">
        <f aca="false">IF(F98&lt;&gt;"Not in the game (anymore)",IF(C98&lt;&gt;"",CONCATENATE(" --",C98," / ",B98,"   [",IF(Q98&lt;&gt;"",Q98,""),IF(Y98&lt;&gt;"",", "&amp;Y98,""),IF(AD98&lt;&gt;"",", "&amp;AD98,""),IF(AI98&lt;&gt;"",", "&amp;AI98,""),IF(AN98&lt;&gt;"",", "&amp;AN98,""),IF(AS98&lt;&gt;"",", "&amp;AS98,""),"]")),"")</f>
        <v> --Relics of the Physician, Ansur / Relikte des Mediziners Ansur   [The Banished Cells I, Spindleclutch I, Fungal Grotto I, Wayrest Sewers I, Elden Hollow I, Darkshade Caverns I]</v>
      </c>
    </row>
    <row r="99" customFormat="false" ht="15" hidden="false" customHeight="false" outlineLevel="0" collapsed="false">
      <c r="A99" s="21" t="n">
        <v>118</v>
      </c>
      <c r="B99" s="0" t="s">
        <v>298</v>
      </c>
      <c r="C99" s="0" t="s">
        <v>299</v>
      </c>
      <c r="D99" s="2" t="n">
        <f aca="false">A99</f>
        <v>118</v>
      </c>
      <c r="G99" s="22" t="s">
        <v>55</v>
      </c>
      <c r="I99" s="0" t="s">
        <v>56</v>
      </c>
      <c r="J99" s="0" t="s">
        <v>56</v>
      </c>
      <c r="K99" s="0" t="n">
        <v>-1</v>
      </c>
      <c r="L99" s="0" t="n">
        <v>-1</v>
      </c>
      <c r="M99" s="0" t="n">
        <v>-1</v>
      </c>
      <c r="N99" s="0" t="n">
        <v>0</v>
      </c>
      <c r="O99" s="3" t="s">
        <v>284</v>
      </c>
      <c r="P99" s="2" t="n">
        <f aca="false">IF(AND(G99&lt;&gt;"LIBSETS_SETTYPE_BATTLEGROUND",G99&lt;&gt;"LIBSETS_SETTYPE_SPECIAL",G99&lt;&gt;"LIBSETS_SETTYPE_MYTHIC"), IF(Q99&lt;&gt;"",VLOOKUP(Q99,'ESO zone constants'!$D$2:$H$4950,5,0),""),"")</f>
        <v>380</v>
      </c>
      <c r="Q99" s="0" t="str">
        <f aca="false">IF(OR(K99="",K99&lt;=0,ISERROR(K99)),IF(AND(O99&lt;&gt;"",NOT(ISERROR(O99))),O99, ""),VLOOKUP(K99,'ESO wayshrine node constants'!$A$3:$D$10003,4,0))</f>
        <v>The Banished Cells I</v>
      </c>
      <c r="R99" s="0"/>
      <c r="S99" s="4" t="str">
        <f aca="false">IF(AND(R99&lt;&gt;"",NOT(ISERROR(R99))),R99,IF(P99&lt;&gt;"",IF(NOT(ISERROR(VLOOKUP(P99,'ESO Dungeon constants'!$D$3:$H$9999,5,0))),VLOOKUP(P99,'ESO Dungeon constants'!$D$3:$I$9999,6,0),VLOOKUP(P99,'ESO zone constants'!$H$2:$K$9984,4,0)),""))</f>
        <v>DLC_BASE_GAME</v>
      </c>
      <c r="T99" s="2" t="str">
        <f aca="false">IF(S99&lt;&gt;"",VLOOKUP(S99,'LibSets constants'!$B$4:$C$1000,2,0),"")</f>
        <v>Included in base game</v>
      </c>
      <c r="U99" s="0"/>
      <c r="V99" s="23" t="str">
        <f aca="false">IF(U99&lt;&gt;"",IF(U99&lt;&gt;"LIBSETS_DROP_MECHANIC_MONSTER_NAME",VLOOKUP(U99,'LibSets constants'!$I$4:$L$1000,3,0),""),"")</f>
        <v/>
      </c>
      <c r="W99" s="23" t="str">
        <f aca="false">IF(U99&lt;&gt;"",IF(U99&lt;&gt;"LIBSETS_DROP_MECHANIC_MONSTER_NAME",VLOOKUP(U99,'LibSets constants'!$I$4:$L$1000,4,0),""),"")</f>
        <v/>
      </c>
      <c r="X99" s="2" t="n">
        <f aca="false">IF(G99&lt;&gt;"LIBSETS_SETTYPE_BATTLEGROUND",IF(G99&lt;&gt;"LIBSETS_SETTYPE_SPECIAL",IF(Y99&lt;&gt;"",VLOOKUP(Y99,'ESO zone constants'!$D$2:$H$4950,5,0),""),""),"")</f>
        <v>144</v>
      </c>
      <c r="Y99" s="0" t="s">
        <v>115</v>
      </c>
      <c r="Z99" s="24"/>
      <c r="AA99" s="23" t="str">
        <f aca="false">IF(Z99&lt;&gt;"",IF(Z99&lt;&gt;"LIBSETS_DROP_MECHANIC_MONSTER_NAME",VLOOKUP(Z99,'LibSets constants'!$I$4:$L$1000,3,0),""),"")</f>
        <v/>
      </c>
      <c r="AB99" s="23" t="str">
        <f aca="false">IF(Z99&lt;&gt;"",IF(Z99&lt;&gt;"LIBSETS_DROP_MECHANIC_MONSTER_NAME",VLOOKUP(Z99,'LibSets constants'!$I$4:$L$1000,4,0),""),"")</f>
        <v/>
      </c>
      <c r="AC99" s="2" t="n">
        <f aca="false">IF(G99&lt;&gt;"LIBSETS_SETTYPE_BATTLEGROUND",IF(G99&lt;&gt;"LIBSETS_SETTYPE_SPECIAL",IF(AD99&lt;&gt;"",VLOOKUP(AD99,'ESO zone constants'!$D$2:$H$4950,5,0),""),""),"")</f>
        <v>283</v>
      </c>
      <c r="AD99" s="0" t="s">
        <v>108</v>
      </c>
      <c r="AE99" s="24"/>
      <c r="AF99" s="23" t="str">
        <f aca="false">IF(AE99&lt;&gt;"",IF(AE99&lt;&gt;"LIBSETS_DROP_MECHANIC_MONSTER_NAME",VLOOKUP(AE99,'LibSets constants'!$I$4:$L$1000,3,0),""),"")</f>
        <v/>
      </c>
      <c r="AG99" s="23" t="str">
        <f aca="false">IF(AE99&lt;&gt;"",IF(AE99&lt;&gt;"LIBSETS_DROP_MECHANIC_MONSTER_NAME",VLOOKUP(AE99,'LibSets constants'!$I$4:$L$1000,4,0),""),"")</f>
        <v/>
      </c>
      <c r="AH99" s="2" t="n">
        <f aca="false">IF(G99&lt;&gt;"LIBSETS_SETTYPE_BATTLEGROUND",IF(G99&lt;&gt;"LIBSETS_SETTYPE_SPECIAL",IF(AI99&lt;&gt;"",VLOOKUP(AI99,'ESO zone constants'!$D$2:$H$4950,5,0),""),""),"")</f>
        <v>146</v>
      </c>
      <c r="AI99" s="0" t="s">
        <v>96</v>
      </c>
      <c r="AJ99" s="24"/>
      <c r="AK99" s="23" t="str">
        <f aca="false">IF(AJ99&lt;&gt;"",IF(AJ99&lt;&gt;"LIBSETS_DROP_MECHANIC_MONSTER_NAME",VLOOKUP(AJ99,'LibSets constants'!$I$4:$L$1000,3,0),""),"")</f>
        <v/>
      </c>
      <c r="AL99" s="23" t="str">
        <f aca="false">IF(AJ99&lt;&gt;"",IF(AJ99&lt;&gt;"LIBSETS_DROP_MECHANIC_MONSTER_NAME",VLOOKUP(AJ99,'LibSets constants'!$I$4:$L$1000,4,0),""),"")</f>
        <v/>
      </c>
      <c r="AM99" s="2" t="n">
        <f aca="false">IF(G99&lt;&gt;"LIBSETS_SETTYPE_BATTLEGROUND",IF(G99&lt;&gt;"LIBSETS_SETTYPE_SPECIAL",IF(AN99&lt;&gt;"",VLOOKUP(AN99,'ESO zone constants'!$D$2:$H$4950,5,0),""),""),"")</f>
        <v>126</v>
      </c>
      <c r="AN99" s="0" t="s">
        <v>92</v>
      </c>
      <c r="AO99" s="24"/>
      <c r="AP99" s="23" t="str">
        <f aca="false">IF(AO99&lt;&gt;"",IF(AO99&lt;&gt;"LIBSETS_DROP_MECHANIC_MONSTER_NAME",VLOOKUP(AO99,'LibSets constants'!$I$4:$L$1000,3,0),""),"")</f>
        <v/>
      </c>
      <c r="AQ99" s="23" t="str">
        <f aca="false">IF(AO99&lt;&gt;"",IF(AO99&lt;&gt;"LIBSETS_DROP_MECHANIC_MONSTER_NAME",VLOOKUP(AO99,'LibSets constants'!$I$4:$L$1000,4,0),""),"")</f>
        <v/>
      </c>
      <c r="AR99" s="2" t="n">
        <f aca="false">IF(G99&lt;&gt;"LIBSETS_SETTYPE_BATTLEGROUND",IF(G99&lt;&gt;"LIBSETS_SETTYPE_SPECIAL",IF(AS99&lt;&gt;"",VLOOKUP(AS99,'ESO zone constants'!$D$2:$H$4950,5,0),""),""),"")</f>
        <v>63</v>
      </c>
      <c r="AS99" s="0" t="s">
        <v>253</v>
      </c>
      <c r="AT99" s="24"/>
      <c r="AU99" s="23" t="str">
        <f aca="false">IF(AT99&lt;&gt;"",IF(AT99&lt;&gt;"LIBSETS_DROP_MECHANIC_MONSTER_NAME",VLOOKUP(AT99,'LibSets constants'!$I$4:$L$1000,3,0),""),"")</f>
        <v/>
      </c>
      <c r="AV99" s="23" t="str">
        <f aca="false">IF(AT99&lt;&gt;"",IF(AT99&lt;&gt;"LIBSETS_DROP_MECHANIC_MONSTER_NAME",VLOOKUP(AT99,'LibSets constants'!$I$4:$L$1000,4,0),""),"")</f>
        <v/>
      </c>
      <c r="AW99" s="6" t="str">
        <f aca="false">IF(A99="???","--","")&amp;IF(F99&lt;&gt;"Not in the game (anymore)",IF(A99&lt;&gt;"",CONCATENATE("[",A99,"] = {wayshrines={")&amp;IF(K99&lt;&gt;"",CONCATENATE(K99,","),"")&amp;IF(L99&lt;&gt;"",CONCATENATE(L99,","),"")&amp;IF(M99&lt;&gt;"",CONCATENATE(M99,","),"")&amp;CONCATENATE("}")&amp;IF(VALUE(N99)&gt;0,CONCATENATE(", traitsNeeded=",N99),"")&amp;CONCATENATE(", dlcId=",IF(S99&lt;&gt;"",S99,"DLC_BASE_GAME")),""),"")</f>
        <v>[118] = {wayshrines={-1,-1,-1,}, dlcId=DLC_BASE_GAME</v>
      </c>
      <c r="AX99" s="6" t="str">
        <f aca="false">IF(F99&lt;&gt;"Not in the game (anymore)",IF(A99&lt;&gt;"",IF(P99&lt;&gt;"",CONCATENATE(", zoneIds={",P99),"")&amp;IF(X99&lt;&gt;"",CONCATENATE(",",X99),"")&amp;IF(AC99&lt;&gt;"",CONCATENATE(",",AC99),"")&amp;IF(AH99&lt;&gt;"",CONCATENATE(",",AH99),"")&amp;IF(AM99&lt;&gt;"",CONCATENATE(",",AM99),"")&amp;IF(AR99&lt;&gt;"",CONCATENATE(",",AR99),"")&amp;IF(P99&lt;&gt;"",CONCATENATE("}",""),"")&amp;IF(OR(I99="true",I99="false",I99&lt;&gt;""), CONCATENATE(", veteran=", I99), ""),""),"")</f>
        <v>, zoneIds={380,144,283,146,126,63}, veteran=false</v>
      </c>
      <c r="AY99" s="6" t="str">
        <f aca="false">IF(F99&lt;&gt;"Not in the game (anymore)",IF(A99&lt;&gt;"",", setType="&amp;G99,"")&amp;IF(J99="true",", multiTrialSet=true",""),"")</f>
        <v>, setType=LIBSETS_SETTYPE_DUNGEON</v>
      </c>
      <c r="AZ99" s="6" t="str">
        <f aca="false">IF(F99&lt;&gt;"Not in the game (anymore)",IF(U99&lt;&gt;"",", dropMechanic={"&amp;U99&amp;IF(Z99&lt;&gt;"",","&amp;Z99,"")&amp;IF(AE99&lt;&gt;"",","&amp;AE99,"")&amp;IF(AJ99&lt;&gt;"",","&amp;AJ99,"")&amp;IF(AO99&lt;&gt;"",","&amp;AO99,"")&amp;IF(AT99&lt;&gt;"",","&amp;AT99,"")&amp;"}"&amp;IF(U99="LIBSETS_DROP_MECHANIC_MONSTER_NAME",", dropMechanicNames={" &amp; IF(V99&lt;&gt;"","['en']='"&amp;V99&amp;"'","") &amp; IF(W99&lt;&gt;"",", ['de']='" &amp; W99&amp;"'","") &amp; "}",""),"")&amp;"},","")</f>
        <v>},</v>
      </c>
      <c r="BA99" s="6" t="str">
        <f aca="false">IF(F99&lt;&gt;"Not in the game (anymore)",IF(C99&lt;&gt;"",CONCATENATE(" --",C99," / ",B99,"   [",IF(Q99&lt;&gt;"",Q99,""),IF(Y99&lt;&gt;"",", "&amp;Y99,""),IF(AD99&lt;&gt;"",", "&amp;AD99,""),IF(AI99&lt;&gt;"",", "&amp;AI99,""),IF(AN99&lt;&gt;"",", "&amp;AN99,""),IF(AS99&lt;&gt;"",", "&amp;AS99,""),"]")),"")</f>
        <v> --Treasures of the Earthforge / Schätze der Erdenschmiede   [The Banished Cells I, Spindleclutch I, Fungal Grotto I, Wayrest Sewers I, Elden Hollow I, Darkshade Caverns I]</v>
      </c>
    </row>
    <row r="100" customFormat="false" ht="15" hidden="false" customHeight="false" outlineLevel="0" collapsed="false">
      <c r="A100" s="21" t="n">
        <v>119</v>
      </c>
      <c r="B100" s="0" t="s">
        <v>300</v>
      </c>
      <c r="C100" s="0" t="s">
        <v>301</v>
      </c>
      <c r="D100" s="2" t="n">
        <f aca="false">A100</f>
        <v>119</v>
      </c>
      <c r="G100" s="22" t="s">
        <v>55</v>
      </c>
      <c r="I100" s="0" t="s">
        <v>56</v>
      </c>
      <c r="J100" s="0" t="s">
        <v>56</v>
      </c>
      <c r="K100" s="0" t="n">
        <v>-1</v>
      </c>
      <c r="L100" s="0" t="n">
        <v>-1</v>
      </c>
      <c r="M100" s="0" t="n">
        <v>-1</v>
      </c>
      <c r="N100" s="0" t="n">
        <v>0</v>
      </c>
      <c r="O100" s="3" t="s">
        <v>284</v>
      </c>
      <c r="P100" s="2" t="n">
        <f aca="false">IF(AND(G100&lt;&gt;"LIBSETS_SETTYPE_BATTLEGROUND",G100&lt;&gt;"LIBSETS_SETTYPE_SPECIAL",G100&lt;&gt;"LIBSETS_SETTYPE_MYTHIC"), IF(Q100&lt;&gt;"",VLOOKUP(Q100,'ESO zone constants'!$D$2:$H$4950,5,0),""),"")</f>
        <v>380</v>
      </c>
      <c r="Q100" s="0" t="str">
        <f aca="false">IF(OR(K100="",K100&lt;=0,ISERROR(K100)),IF(AND(O100&lt;&gt;"",NOT(ISERROR(O100))),O100, ""),VLOOKUP(K100,'ESO wayshrine node constants'!$A$3:$D$10003,4,0))</f>
        <v>The Banished Cells I</v>
      </c>
      <c r="R100" s="0"/>
      <c r="S100" s="4" t="str">
        <f aca="false">IF(AND(R100&lt;&gt;"",NOT(ISERROR(R100))),R100,IF(P100&lt;&gt;"",IF(NOT(ISERROR(VLOOKUP(P100,'ESO Dungeon constants'!$D$3:$H$9999,5,0))),VLOOKUP(P100,'ESO Dungeon constants'!$D$3:$I$9999,6,0),VLOOKUP(P100,'ESO zone constants'!$H$2:$K$9984,4,0)),""))</f>
        <v>DLC_BASE_GAME</v>
      </c>
      <c r="T100" s="2" t="str">
        <f aca="false">IF(S100&lt;&gt;"",VLOOKUP(S100,'LibSets constants'!$B$4:$C$1000,2,0),"")</f>
        <v>Included in base game</v>
      </c>
      <c r="U100" s="0"/>
      <c r="V100" s="2" t="str">
        <f aca="false">IF(U100&lt;&gt;"",IF(U100&lt;&gt;"LIBSETS_DROP_MECHANIC_MONSTER_NAME",VLOOKUP(U100,'LibSets constants'!$I$4:$L$1000,3,0),""),"")</f>
        <v/>
      </c>
      <c r="W100" s="2" t="str">
        <f aca="false">IF(U100&lt;&gt;"",IF(U100&lt;&gt;"LIBSETS_DROP_MECHANIC_MONSTER_NAME",VLOOKUP(U100,'LibSets constants'!$I$4:$L$1000,4,0),""),"")</f>
        <v/>
      </c>
      <c r="X100" s="2" t="n">
        <f aca="false">IF(G100&lt;&gt;"LIBSETS_SETTYPE_BATTLEGROUND",IF(G100&lt;&gt;"LIBSETS_SETTYPE_SPECIAL",IF(Y100&lt;&gt;"",VLOOKUP(Y100,'ESO zone constants'!$D$2:$H$4950,5,0),""),""),"")</f>
        <v>144</v>
      </c>
      <c r="Y100" s="0" t="s">
        <v>115</v>
      </c>
      <c r="Z100" s="0"/>
      <c r="AA100" s="2" t="str">
        <f aca="false">IF(Z100&lt;&gt;"",IF(Z100&lt;&gt;"LIBSETS_DROP_MECHANIC_MONSTER_NAME",VLOOKUP(Z100,'LibSets constants'!$I$4:$L$1000,3,0),""),"")</f>
        <v/>
      </c>
      <c r="AB100" s="2" t="str">
        <f aca="false">IF(Z100&lt;&gt;"",IF(Z100&lt;&gt;"LIBSETS_DROP_MECHANIC_MONSTER_NAME",VLOOKUP(Z100,'LibSets constants'!$I$4:$L$1000,4,0),""),"")</f>
        <v/>
      </c>
      <c r="AC100" s="2" t="n">
        <f aca="false">IF(G100&lt;&gt;"LIBSETS_SETTYPE_BATTLEGROUND",IF(G100&lt;&gt;"LIBSETS_SETTYPE_SPECIAL",IF(AD100&lt;&gt;"",VLOOKUP(AD100,'ESO zone constants'!$D$2:$H$4950,5,0),""),""),"")</f>
        <v>283</v>
      </c>
      <c r="AD100" s="0" t="s">
        <v>108</v>
      </c>
      <c r="AE100" s="0"/>
      <c r="AF100" s="2" t="str">
        <f aca="false">IF(AE100&lt;&gt;"",IF(AE100&lt;&gt;"LIBSETS_DROP_MECHANIC_MONSTER_NAME",VLOOKUP(AE100,'LibSets constants'!$I$4:$L$1000,3,0),""),"")</f>
        <v/>
      </c>
      <c r="AG100" s="2" t="str">
        <f aca="false">IF(AE100&lt;&gt;"",IF(AE100&lt;&gt;"LIBSETS_DROP_MECHANIC_MONSTER_NAME",VLOOKUP(AE100,'LibSets constants'!$I$4:$L$1000,4,0),""),"")</f>
        <v/>
      </c>
      <c r="AH100" s="2" t="n">
        <f aca="false">IF(G100&lt;&gt;"LIBSETS_SETTYPE_BATTLEGROUND",IF(G100&lt;&gt;"LIBSETS_SETTYPE_SPECIAL",IF(AI100&lt;&gt;"",VLOOKUP(AI100,'ESO zone constants'!$D$2:$H$4950,5,0),""),""),"")</f>
        <v>146</v>
      </c>
      <c r="AI100" s="0" t="s">
        <v>96</v>
      </c>
      <c r="AJ100" s="0"/>
      <c r="AK100" s="2" t="str">
        <f aca="false">IF(AJ100&lt;&gt;"",IF(AJ100&lt;&gt;"LIBSETS_DROP_MECHANIC_MONSTER_NAME",VLOOKUP(AJ100,'LibSets constants'!$I$4:$L$1000,3,0),""),"")</f>
        <v/>
      </c>
      <c r="AL100" s="2" t="str">
        <f aca="false">IF(AJ100&lt;&gt;"",IF(AJ100&lt;&gt;"LIBSETS_DROP_MECHANIC_MONSTER_NAME",VLOOKUP(AJ100,'LibSets constants'!$I$4:$L$1000,4,0),""),"")</f>
        <v/>
      </c>
      <c r="AM100" s="2" t="n">
        <f aca="false">IF(G100&lt;&gt;"LIBSETS_SETTYPE_BATTLEGROUND",IF(G100&lt;&gt;"LIBSETS_SETTYPE_SPECIAL",IF(AN100&lt;&gt;"",VLOOKUP(AN100,'ESO zone constants'!$D$2:$H$4950,5,0),""),""),"")</f>
        <v>126</v>
      </c>
      <c r="AN100" s="0" t="s">
        <v>92</v>
      </c>
      <c r="AO100" s="0"/>
      <c r="AP100" s="2" t="str">
        <f aca="false">IF(AO100&lt;&gt;"",IF(AO100&lt;&gt;"LIBSETS_DROP_MECHANIC_MONSTER_NAME",VLOOKUP(AO100,'LibSets constants'!$I$4:$L$1000,3,0),""),"")</f>
        <v/>
      </c>
      <c r="AQ100" s="2" t="str">
        <f aca="false">IF(AO100&lt;&gt;"",IF(AO100&lt;&gt;"LIBSETS_DROP_MECHANIC_MONSTER_NAME",VLOOKUP(AO100,'LibSets constants'!$I$4:$L$1000,4,0),""),"")</f>
        <v/>
      </c>
      <c r="AR100" s="2" t="n">
        <f aca="false">IF(G100&lt;&gt;"LIBSETS_SETTYPE_BATTLEGROUND",IF(G100&lt;&gt;"LIBSETS_SETTYPE_SPECIAL",IF(AS100&lt;&gt;"",VLOOKUP(AS100,'ESO zone constants'!$D$2:$H$4950,5,0),""),""),"")</f>
        <v>63</v>
      </c>
      <c r="AS100" s="0" t="s">
        <v>253</v>
      </c>
      <c r="AT100" s="0"/>
      <c r="AU100" s="2" t="str">
        <f aca="false">IF(AT100&lt;&gt;"",IF(AT100&lt;&gt;"LIBSETS_DROP_MECHANIC_MONSTER_NAME",VLOOKUP(AT100,'LibSets constants'!$I$4:$L$1000,3,0),""),"")</f>
        <v/>
      </c>
      <c r="AV100" s="2" t="str">
        <f aca="false">IF(AT100&lt;&gt;"",IF(AT100&lt;&gt;"LIBSETS_DROP_MECHANIC_MONSTER_NAME",VLOOKUP(AT100,'LibSets constants'!$I$4:$L$1000,4,0),""),"")</f>
        <v/>
      </c>
      <c r="AW100" s="6" t="str">
        <f aca="false">IF(A100="???","--","")&amp;IF(F100&lt;&gt;"Not in the game (anymore)",IF(A100&lt;&gt;"",CONCATENATE("[",A100,"] = {wayshrines={")&amp;IF(K100&lt;&gt;"",CONCATENATE(K100,","),"")&amp;IF(L100&lt;&gt;"",CONCATENATE(L100,","),"")&amp;IF(M100&lt;&gt;"",CONCATENATE(M100,","),"")&amp;CONCATENATE("}")&amp;IF(VALUE(N100)&gt;0,CONCATENATE(", traitsNeeded=",N100),"")&amp;CONCATENATE(", dlcId=",IF(S100&lt;&gt;"",S100,"DLC_BASE_GAME")),""),"")</f>
        <v>[119] = {wayshrines={-1,-1,-1,}, dlcId=DLC_BASE_GAME</v>
      </c>
      <c r="AX100" s="6" t="str">
        <f aca="false">IF(F100&lt;&gt;"Not in the game (anymore)",IF(A100&lt;&gt;"",IF(P100&lt;&gt;"",CONCATENATE(", zoneIds={",P100),"")&amp;IF(X100&lt;&gt;"",CONCATENATE(",",X100),"")&amp;IF(AC100&lt;&gt;"",CONCATENATE(",",AC100),"")&amp;IF(AH100&lt;&gt;"",CONCATENATE(",",AH100),"")&amp;IF(AM100&lt;&gt;"",CONCATENATE(",",AM100),"")&amp;IF(AR100&lt;&gt;"",CONCATENATE(",",AR100),"")&amp;IF(P100&lt;&gt;"",CONCATENATE("}",""),"")&amp;IF(OR(I100="true",I100="false",I100&lt;&gt;""), CONCATENATE(", veteran=", I100), ""),""),"")</f>
        <v>, zoneIds={380,144,283,146,126,63}, veteran=false</v>
      </c>
      <c r="AY100" s="6" t="str">
        <f aca="false">IF(F100&lt;&gt;"Not in the game (anymore)",IF(A100&lt;&gt;"",", setType="&amp;G100,"")&amp;IF(J100="true",", multiTrialSet=true",""),"")</f>
        <v>, setType=LIBSETS_SETTYPE_DUNGEON</v>
      </c>
      <c r="AZ100" s="6" t="str">
        <f aca="false">IF(F100&lt;&gt;"Not in the game (anymore)",IF(U100&lt;&gt;"",", dropMechanic={"&amp;U100&amp;IF(Z100&lt;&gt;"",","&amp;Z100,"")&amp;IF(AE100&lt;&gt;"",","&amp;AE100,"")&amp;IF(AJ100&lt;&gt;"",","&amp;AJ100,"")&amp;IF(AO100&lt;&gt;"",","&amp;AO100,"")&amp;IF(AT100&lt;&gt;"",","&amp;AT100,"")&amp;"}"&amp;IF(U100="LIBSETS_DROP_MECHANIC_MONSTER_NAME",", dropMechanicNames={" &amp; IF(V100&lt;&gt;"","['en']='"&amp;V100&amp;"'","") &amp; IF(W100&lt;&gt;"",", ['de']='" &amp; W100&amp;"'","") &amp; "}",""),"")&amp;"},","")</f>
        <v>},</v>
      </c>
      <c r="BA100" s="6" t="str">
        <f aca="false">IF(F100&lt;&gt;"Not in the game (anymore)",IF(C100&lt;&gt;"",CONCATENATE(" --",C100," / ",B100,"   [",IF(Q100&lt;&gt;"",Q100,""),IF(Y100&lt;&gt;"",", "&amp;Y100,""),IF(AD100&lt;&gt;"",", "&amp;AD100,""),IF(AI100&lt;&gt;"",", "&amp;AI100,""),IF(AN100&lt;&gt;"",", "&amp;AN100,""),IF(AS100&lt;&gt;"",", "&amp;AS100,""),"]")),"")</f>
        <v> --Relics of the Rebellion / Relikte der Rebellion   [The Banished Cells I, Spindleclutch I, Fungal Grotto I, Wayrest Sewers I, Elden Hollow I, Darkshade Caverns I]</v>
      </c>
    </row>
    <row r="101" customFormat="false" ht="15" hidden="false" customHeight="false" outlineLevel="0" collapsed="false">
      <c r="A101" s="21" t="n">
        <v>120</v>
      </c>
      <c r="B101" s="0" t="s">
        <v>302</v>
      </c>
      <c r="C101" s="0" t="s">
        <v>303</v>
      </c>
      <c r="D101" s="2" t="n">
        <f aca="false">A101</f>
        <v>120</v>
      </c>
      <c r="G101" s="22" t="s">
        <v>55</v>
      </c>
      <c r="I101" s="0" t="s">
        <v>56</v>
      </c>
      <c r="J101" s="0" t="s">
        <v>56</v>
      </c>
      <c r="K101" s="0" t="n">
        <v>-1</v>
      </c>
      <c r="L101" s="0" t="n">
        <v>-1</v>
      </c>
      <c r="M101" s="0" t="n">
        <v>-1</v>
      </c>
      <c r="N101" s="0" t="n">
        <v>0</v>
      </c>
      <c r="O101" s="3" t="s">
        <v>284</v>
      </c>
      <c r="P101" s="2" t="n">
        <f aca="false">IF(AND(G101&lt;&gt;"LIBSETS_SETTYPE_BATTLEGROUND",G101&lt;&gt;"LIBSETS_SETTYPE_SPECIAL",G101&lt;&gt;"LIBSETS_SETTYPE_MYTHIC"), IF(Q101&lt;&gt;"",VLOOKUP(Q101,'ESO zone constants'!$D$2:$H$4950,5,0),""),"")</f>
        <v>380</v>
      </c>
      <c r="Q101" s="0" t="str">
        <f aca="false">IF(OR(K101="",K101&lt;=0,ISERROR(K101)),IF(AND(O101&lt;&gt;"",NOT(ISERROR(O101))),O101, ""),VLOOKUP(K101,'ESO wayshrine node constants'!$A$3:$D$10003,4,0))</f>
        <v>The Banished Cells I</v>
      </c>
      <c r="R101" s="0"/>
      <c r="S101" s="4" t="str">
        <f aca="false">IF(AND(R101&lt;&gt;"",NOT(ISERROR(R101))),R101,IF(P101&lt;&gt;"",IF(NOT(ISERROR(VLOOKUP(P101,'ESO Dungeon constants'!$D$3:$H$9999,5,0))),VLOOKUP(P101,'ESO Dungeon constants'!$D$3:$I$9999,6,0),VLOOKUP(P101,'ESO zone constants'!$H$2:$K$9984,4,0)),""))</f>
        <v>DLC_BASE_GAME</v>
      </c>
      <c r="T101" s="2" t="str">
        <f aca="false">IF(S101&lt;&gt;"",VLOOKUP(S101,'LibSets constants'!$B$4:$C$1000,2,0),"")</f>
        <v>Included in base game</v>
      </c>
      <c r="U101" s="0"/>
      <c r="V101" s="2" t="str">
        <f aca="false">IF(U101&lt;&gt;"",IF(U101&lt;&gt;"LIBSETS_DROP_MECHANIC_MONSTER_NAME",VLOOKUP(U101,'LibSets constants'!$I$4:$L$1000,3,0),""),"")</f>
        <v/>
      </c>
      <c r="W101" s="2" t="str">
        <f aca="false">IF(U101&lt;&gt;"",IF(U101&lt;&gt;"LIBSETS_DROP_MECHANIC_MONSTER_NAME",VLOOKUP(U101,'LibSets constants'!$I$4:$L$1000,4,0),""),"")</f>
        <v/>
      </c>
      <c r="X101" s="2" t="n">
        <f aca="false">IF(G101&lt;&gt;"LIBSETS_SETTYPE_BATTLEGROUND",IF(G101&lt;&gt;"LIBSETS_SETTYPE_SPECIAL",IF(Y101&lt;&gt;"",VLOOKUP(Y101,'ESO zone constants'!$D$2:$H$4950,5,0),""),""),"")</f>
        <v>144</v>
      </c>
      <c r="Y101" s="0" t="s">
        <v>115</v>
      </c>
      <c r="Z101" s="0"/>
      <c r="AA101" s="2" t="str">
        <f aca="false">IF(Z101&lt;&gt;"",IF(Z101&lt;&gt;"LIBSETS_DROP_MECHANIC_MONSTER_NAME",VLOOKUP(Z101,'LibSets constants'!$I$4:$L$1000,3,0),""),"")</f>
        <v/>
      </c>
      <c r="AB101" s="2" t="str">
        <f aca="false">IF(Z101&lt;&gt;"",IF(Z101&lt;&gt;"LIBSETS_DROP_MECHANIC_MONSTER_NAME",VLOOKUP(Z101,'LibSets constants'!$I$4:$L$1000,4,0),""),"")</f>
        <v/>
      </c>
      <c r="AC101" s="2" t="n">
        <f aca="false">IF(G101&lt;&gt;"LIBSETS_SETTYPE_BATTLEGROUND",IF(G101&lt;&gt;"LIBSETS_SETTYPE_SPECIAL",IF(AD101&lt;&gt;"",VLOOKUP(AD101,'ESO zone constants'!$D$2:$H$4950,5,0),""),""),"")</f>
        <v>283</v>
      </c>
      <c r="AD101" s="0" t="s">
        <v>108</v>
      </c>
      <c r="AE101" s="0"/>
      <c r="AF101" s="2" t="str">
        <f aca="false">IF(AE101&lt;&gt;"",IF(AE101&lt;&gt;"LIBSETS_DROP_MECHANIC_MONSTER_NAME",VLOOKUP(AE101,'LibSets constants'!$I$4:$L$1000,3,0),""),"")</f>
        <v/>
      </c>
      <c r="AG101" s="2" t="str">
        <f aca="false">IF(AE101&lt;&gt;"",IF(AE101&lt;&gt;"LIBSETS_DROP_MECHANIC_MONSTER_NAME",VLOOKUP(AE101,'LibSets constants'!$I$4:$L$1000,4,0),""),"")</f>
        <v/>
      </c>
      <c r="AH101" s="2" t="n">
        <f aca="false">IF(G101&lt;&gt;"LIBSETS_SETTYPE_BATTLEGROUND",IF(G101&lt;&gt;"LIBSETS_SETTYPE_SPECIAL",IF(AI101&lt;&gt;"",VLOOKUP(AI101,'ESO zone constants'!$D$2:$H$4950,5,0),""),""),"")</f>
        <v>146</v>
      </c>
      <c r="AI101" s="0" t="s">
        <v>96</v>
      </c>
      <c r="AJ101" s="0"/>
      <c r="AK101" s="2" t="str">
        <f aca="false">IF(AJ101&lt;&gt;"",IF(AJ101&lt;&gt;"LIBSETS_DROP_MECHANIC_MONSTER_NAME",VLOOKUP(AJ101,'LibSets constants'!$I$4:$L$1000,3,0),""),"")</f>
        <v/>
      </c>
      <c r="AL101" s="2" t="str">
        <f aca="false">IF(AJ101&lt;&gt;"",IF(AJ101&lt;&gt;"LIBSETS_DROP_MECHANIC_MONSTER_NAME",VLOOKUP(AJ101,'LibSets constants'!$I$4:$L$1000,4,0),""),"")</f>
        <v/>
      </c>
      <c r="AM101" s="2" t="n">
        <f aca="false">IF(G101&lt;&gt;"LIBSETS_SETTYPE_BATTLEGROUND",IF(G101&lt;&gt;"LIBSETS_SETTYPE_SPECIAL",IF(AN101&lt;&gt;"",VLOOKUP(AN101,'ESO zone constants'!$D$2:$H$4950,5,0),""),""),"")</f>
        <v>126</v>
      </c>
      <c r="AN101" s="0" t="s">
        <v>92</v>
      </c>
      <c r="AO101" s="0"/>
      <c r="AP101" s="2" t="str">
        <f aca="false">IF(AO101&lt;&gt;"",IF(AO101&lt;&gt;"LIBSETS_DROP_MECHANIC_MONSTER_NAME",VLOOKUP(AO101,'LibSets constants'!$I$4:$L$1000,3,0),""),"")</f>
        <v/>
      </c>
      <c r="AQ101" s="2" t="str">
        <f aca="false">IF(AO101&lt;&gt;"",IF(AO101&lt;&gt;"LIBSETS_DROP_MECHANIC_MONSTER_NAME",VLOOKUP(AO101,'LibSets constants'!$I$4:$L$1000,4,0),""),"")</f>
        <v/>
      </c>
      <c r="AR101" s="2" t="n">
        <f aca="false">IF(G101&lt;&gt;"LIBSETS_SETTYPE_BATTLEGROUND",IF(G101&lt;&gt;"LIBSETS_SETTYPE_SPECIAL",IF(AS101&lt;&gt;"",VLOOKUP(AS101,'ESO zone constants'!$D$2:$H$4950,5,0),""),""),"")</f>
        <v>63</v>
      </c>
      <c r="AS101" s="0" t="s">
        <v>253</v>
      </c>
      <c r="AT101" s="0"/>
      <c r="AU101" s="2" t="str">
        <f aca="false">IF(AT101&lt;&gt;"",IF(AT101&lt;&gt;"LIBSETS_DROP_MECHANIC_MONSTER_NAME",VLOOKUP(AT101,'LibSets constants'!$I$4:$L$1000,3,0),""),"")</f>
        <v/>
      </c>
      <c r="AV101" s="2" t="str">
        <f aca="false">IF(AT101&lt;&gt;"",IF(AT101&lt;&gt;"LIBSETS_DROP_MECHANIC_MONSTER_NAME",VLOOKUP(AT101,'LibSets constants'!$I$4:$L$1000,4,0),""),"")</f>
        <v/>
      </c>
      <c r="AW101" s="6" t="str">
        <f aca="false">IF(A101="???","--","")&amp;IF(F101&lt;&gt;"Not in the game (anymore)",IF(A101&lt;&gt;"",CONCATENATE("[",A101,"] = {wayshrines={")&amp;IF(K101&lt;&gt;"",CONCATENATE(K101,","),"")&amp;IF(L101&lt;&gt;"",CONCATENATE(L101,","),"")&amp;IF(M101&lt;&gt;"",CONCATENATE(M101,","),"")&amp;CONCATENATE("}")&amp;IF(VALUE(N101)&gt;0,CONCATENATE(", traitsNeeded=",N101),"")&amp;CONCATENATE(", dlcId=",IF(S101&lt;&gt;"",S101,"DLC_BASE_GAME")),""),"")</f>
        <v>[120] = {wayshrines={-1,-1,-1,}, dlcId=DLC_BASE_GAME</v>
      </c>
      <c r="AX101" s="6" t="str">
        <f aca="false">IF(F101&lt;&gt;"Not in the game (anymore)",IF(A101&lt;&gt;"",IF(P101&lt;&gt;"",CONCATENATE(", zoneIds={",P101),"")&amp;IF(X101&lt;&gt;"",CONCATENATE(",",X101),"")&amp;IF(AC101&lt;&gt;"",CONCATENATE(",",AC101),"")&amp;IF(AH101&lt;&gt;"",CONCATENATE(",",AH101),"")&amp;IF(AM101&lt;&gt;"",CONCATENATE(",",AM101),"")&amp;IF(AR101&lt;&gt;"",CONCATENATE(",",AR101),"")&amp;IF(P101&lt;&gt;"",CONCATENATE("}",""),"")&amp;IF(OR(I101="true",I101="false",I101&lt;&gt;""), CONCATENATE(", veteran=", I101), ""),""),"")</f>
        <v>, zoneIds={380,144,283,146,126,63}, veteran=false</v>
      </c>
      <c r="AY101" s="6" t="str">
        <f aca="false">IF(F101&lt;&gt;"Not in the game (anymore)",IF(A101&lt;&gt;"",", setType="&amp;G101,"")&amp;IF(J101="true",", multiTrialSet=true",""),"")</f>
        <v>, setType=LIBSETS_SETTYPE_DUNGEON</v>
      </c>
      <c r="AZ101" s="6" t="str">
        <f aca="false">IF(F101&lt;&gt;"Not in the game (anymore)",IF(U101&lt;&gt;"",", dropMechanic={"&amp;U101&amp;IF(Z101&lt;&gt;"",","&amp;Z101,"")&amp;IF(AE101&lt;&gt;"",","&amp;AE101,"")&amp;IF(AJ101&lt;&gt;"",","&amp;AJ101,"")&amp;IF(AO101&lt;&gt;"",","&amp;AO101,"")&amp;IF(AT101&lt;&gt;"",","&amp;AT101,"")&amp;"}"&amp;IF(U101="LIBSETS_DROP_MECHANIC_MONSTER_NAME",", dropMechanicNames={" &amp; IF(V101&lt;&gt;"","['en']='"&amp;V101&amp;"'","") &amp; IF(W101&lt;&gt;"",", ['de']='" &amp; W101&amp;"'","") &amp; "}",""),"")&amp;"},","")</f>
        <v>},</v>
      </c>
      <c r="BA101" s="6" t="str">
        <f aca="false">IF(F101&lt;&gt;"Not in the game (anymore)",IF(C101&lt;&gt;"",CONCATENATE(" --",C101," / ",B101,"   [",IF(Q101&lt;&gt;"",Q101,""),IF(Y101&lt;&gt;"",", "&amp;Y101,""),IF(AD101&lt;&gt;"",", "&amp;AD101,""),IF(AI101&lt;&gt;"",", "&amp;AI101,""),IF(AN101&lt;&gt;"",", "&amp;AN101,""),IF(AS101&lt;&gt;"",", "&amp;AS101,""),"]")),"")</f>
        <v> --Arms of Infernace / Waffen Infernals   [The Banished Cells I, Spindleclutch I, Fungal Grotto I, Wayrest Sewers I, Elden Hollow I, Darkshade Caverns I]</v>
      </c>
    </row>
    <row r="102" customFormat="false" ht="15" hidden="false" customHeight="false" outlineLevel="0" collapsed="false">
      <c r="A102" s="21" t="n">
        <v>121</v>
      </c>
      <c r="B102" s="0" t="s">
        <v>304</v>
      </c>
      <c r="C102" s="0" t="s">
        <v>305</v>
      </c>
      <c r="D102" s="2" t="n">
        <f aca="false">A102</f>
        <v>121</v>
      </c>
      <c r="G102" s="22" t="s">
        <v>55</v>
      </c>
      <c r="I102" s="0" t="s">
        <v>56</v>
      </c>
      <c r="J102" s="0" t="s">
        <v>56</v>
      </c>
      <c r="K102" s="0" t="n">
        <v>-1</v>
      </c>
      <c r="L102" s="0" t="n">
        <v>-1</v>
      </c>
      <c r="M102" s="0" t="n">
        <v>-1</v>
      </c>
      <c r="N102" s="0" t="n">
        <v>0</v>
      </c>
      <c r="O102" s="3" t="s">
        <v>284</v>
      </c>
      <c r="P102" s="2" t="n">
        <f aca="false">IF(AND(G102&lt;&gt;"LIBSETS_SETTYPE_BATTLEGROUND",G102&lt;&gt;"LIBSETS_SETTYPE_SPECIAL",G102&lt;&gt;"LIBSETS_SETTYPE_MYTHIC"), IF(Q102&lt;&gt;"",VLOOKUP(Q102,'ESO zone constants'!$D$2:$H$4950,5,0),""),"")</f>
        <v>380</v>
      </c>
      <c r="Q102" s="0" t="str">
        <f aca="false">IF(OR(K102="",K102&lt;=0,ISERROR(K102)),IF(AND(O102&lt;&gt;"",NOT(ISERROR(O102))),O102, ""),VLOOKUP(K102,'ESO wayshrine node constants'!$A$3:$D$10003,4,0))</f>
        <v>The Banished Cells I</v>
      </c>
      <c r="R102" s="0"/>
      <c r="S102" s="4" t="str">
        <f aca="false">IF(AND(R102&lt;&gt;"",NOT(ISERROR(R102))),R102,IF(P102&lt;&gt;"",IF(NOT(ISERROR(VLOOKUP(P102,'ESO Dungeon constants'!$D$3:$H$9999,5,0))),VLOOKUP(P102,'ESO Dungeon constants'!$D$3:$I$9999,6,0),VLOOKUP(P102,'ESO zone constants'!$H$2:$K$9984,4,0)),""))</f>
        <v>DLC_BASE_GAME</v>
      </c>
      <c r="T102" s="2" t="str">
        <f aca="false">IF(S102&lt;&gt;"",VLOOKUP(S102,'LibSets constants'!$B$4:$C$1000,2,0),"")</f>
        <v>Included in base game</v>
      </c>
      <c r="U102" s="0"/>
      <c r="V102" s="2" t="str">
        <f aca="false">IF(U102&lt;&gt;"",IF(U102&lt;&gt;"LIBSETS_DROP_MECHANIC_MONSTER_NAME",VLOOKUP(U102,'LibSets constants'!$I$4:$L$1000,3,0),""),"")</f>
        <v/>
      </c>
      <c r="W102" s="2" t="str">
        <f aca="false">IF(U102&lt;&gt;"",IF(U102&lt;&gt;"LIBSETS_DROP_MECHANIC_MONSTER_NAME",VLOOKUP(U102,'LibSets constants'!$I$4:$L$1000,4,0),""),"")</f>
        <v/>
      </c>
      <c r="X102" s="2" t="n">
        <f aca="false">IF(G102&lt;&gt;"LIBSETS_SETTYPE_BATTLEGROUND",IF(G102&lt;&gt;"LIBSETS_SETTYPE_SPECIAL",IF(Y102&lt;&gt;"",VLOOKUP(Y102,'ESO zone constants'!$D$2:$H$4950,5,0),""),""),"")</f>
        <v>144</v>
      </c>
      <c r="Y102" s="0" t="s">
        <v>115</v>
      </c>
      <c r="Z102" s="0"/>
      <c r="AA102" s="2" t="str">
        <f aca="false">IF(Z102&lt;&gt;"",IF(Z102&lt;&gt;"LIBSETS_DROP_MECHANIC_MONSTER_NAME",VLOOKUP(Z102,'LibSets constants'!$I$4:$L$1000,3,0),""),"")</f>
        <v/>
      </c>
      <c r="AB102" s="2" t="str">
        <f aca="false">IF(Z102&lt;&gt;"",IF(Z102&lt;&gt;"LIBSETS_DROP_MECHANIC_MONSTER_NAME",VLOOKUP(Z102,'LibSets constants'!$I$4:$L$1000,4,0),""),"")</f>
        <v/>
      </c>
      <c r="AC102" s="2" t="n">
        <f aca="false">IF(G102&lt;&gt;"LIBSETS_SETTYPE_BATTLEGROUND",IF(G102&lt;&gt;"LIBSETS_SETTYPE_SPECIAL",IF(AD102&lt;&gt;"",VLOOKUP(AD102,'ESO zone constants'!$D$2:$H$4950,5,0),""),""),"")</f>
        <v>283</v>
      </c>
      <c r="AD102" s="0" t="s">
        <v>108</v>
      </c>
      <c r="AE102" s="0"/>
      <c r="AF102" s="2" t="str">
        <f aca="false">IF(AE102&lt;&gt;"",IF(AE102&lt;&gt;"LIBSETS_DROP_MECHANIC_MONSTER_NAME",VLOOKUP(AE102,'LibSets constants'!$I$4:$L$1000,3,0),""),"")</f>
        <v/>
      </c>
      <c r="AG102" s="2" t="str">
        <f aca="false">IF(AE102&lt;&gt;"",IF(AE102&lt;&gt;"LIBSETS_DROP_MECHANIC_MONSTER_NAME",VLOOKUP(AE102,'LibSets constants'!$I$4:$L$1000,4,0),""),"")</f>
        <v/>
      </c>
      <c r="AH102" s="2" t="n">
        <f aca="false">IF(G102&lt;&gt;"LIBSETS_SETTYPE_BATTLEGROUND",IF(G102&lt;&gt;"LIBSETS_SETTYPE_SPECIAL",IF(AI102&lt;&gt;"",VLOOKUP(AI102,'ESO zone constants'!$D$2:$H$4950,5,0),""),""),"")</f>
        <v>146</v>
      </c>
      <c r="AI102" s="0" t="s">
        <v>96</v>
      </c>
      <c r="AJ102" s="0"/>
      <c r="AK102" s="2" t="str">
        <f aca="false">IF(AJ102&lt;&gt;"",IF(AJ102&lt;&gt;"LIBSETS_DROP_MECHANIC_MONSTER_NAME",VLOOKUP(AJ102,'LibSets constants'!$I$4:$L$1000,3,0),""),"")</f>
        <v/>
      </c>
      <c r="AL102" s="2" t="str">
        <f aca="false">IF(AJ102&lt;&gt;"",IF(AJ102&lt;&gt;"LIBSETS_DROP_MECHANIC_MONSTER_NAME",VLOOKUP(AJ102,'LibSets constants'!$I$4:$L$1000,4,0),""),"")</f>
        <v/>
      </c>
      <c r="AM102" s="2" t="n">
        <f aca="false">IF(G102&lt;&gt;"LIBSETS_SETTYPE_BATTLEGROUND",IF(G102&lt;&gt;"LIBSETS_SETTYPE_SPECIAL",IF(AN102&lt;&gt;"",VLOOKUP(AN102,'ESO zone constants'!$D$2:$H$4950,5,0),""),""),"")</f>
        <v>126</v>
      </c>
      <c r="AN102" s="0" t="s">
        <v>92</v>
      </c>
      <c r="AO102" s="0"/>
      <c r="AP102" s="2" t="str">
        <f aca="false">IF(AO102&lt;&gt;"",IF(AO102&lt;&gt;"LIBSETS_DROP_MECHANIC_MONSTER_NAME",VLOOKUP(AO102,'LibSets constants'!$I$4:$L$1000,3,0),""),"")</f>
        <v/>
      </c>
      <c r="AQ102" s="2" t="str">
        <f aca="false">IF(AO102&lt;&gt;"",IF(AO102&lt;&gt;"LIBSETS_DROP_MECHANIC_MONSTER_NAME",VLOOKUP(AO102,'LibSets constants'!$I$4:$L$1000,4,0),""),"")</f>
        <v/>
      </c>
      <c r="AR102" s="2" t="n">
        <f aca="false">IF(G102&lt;&gt;"LIBSETS_SETTYPE_BATTLEGROUND",IF(G102&lt;&gt;"LIBSETS_SETTYPE_SPECIAL",IF(AS102&lt;&gt;"",VLOOKUP(AS102,'ESO zone constants'!$D$2:$H$4950,5,0),""),""),"")</f>
        <v>63</v>
      </c>
      <c r="AS102" s="0" t="s">
        <v>253</v>
      </c>
      <c r="AT102" s="0"/>
      <c r="AU102" s="2" t="str">
        <f aca="false">IF(AT102&lt;&gt;"",IF(AT102&lt;&gt;"LIBSETS_DROP_MECHANIC_MONSTER_NAME",VLOOKUP(AT102,'LibSets constants'!$I$4:$L$1000,3,0),""),"")</f>
        <v/>
      </c>
      <c r="AV102" s="2" t="str">
        <f aca="false">IF(AT102&lt;&gt;"",IF(AT102&lt;&gt;"LIBSETS_DROP_MECHANIC_MONSTER_NAME",VLOOKUP(AT102,'LibSets constants'!$I$4:$L$1000,4,0),""),"")</f>
        <v/>
      </c>
      <c r="AW102" s="6" t="str">
        <f aca="false">IF(A102="???","--","")&amp;IF(F102&lt;&gt;"Not in the game (anymore)",IF(A102&lt;&gt;"",CONCATENATE("[",A102,"] = {wayshrines={")&amp;IF(K102&lt;&gt;"",CONCATENATE(K102,","),"")&amp;IF(L102&lt;&gt;"",CONCATENATE(L102,","),"")&amp;IF(M102&lt;&gt;"",CONCATENATE(M102,","),"")&amp;CONCATENATE("}")&amp;IF(VALUE(N102)&gt;0,CONCATENATE(", traitsNeeded=",N102),"")&amp;CONCATENATE(", dlcId=",IF(S102&lt;&gt;"",S102,"DLC_BASE_GAME")),""),"")</f>
        <v>[121] = {wayshrines={-1,-1,-1,}, dlcId=DLC_BASE_GAME</v>
      </c>
      <c r="AX102" s="6" t="str">
        <f aca="false">IF(F102&lt;&gt;"Not in the game (anymore)",IF(A102&lt;&gt;"",IF(P102&lt;&gt;"",CONCATENATE(", zoneIds={",P102),"")&amp;IF(X102&lt;&gt;"",CONCATENATE(",",X102),"")&amp;IF(AC102&lt;&gt;"",CONCATENATE(",",AC102),"")&amp;IF(AH102&lt;&gt;"",CONCATENATE(",",AH102),"")&amp;IF(AM102&lt;&gt;"",CONCATENATE(",",AM102),"")&amp;IF(AR102&lt;&gt;"",CONCATENATE(",",AR102),"")&amp;IF(P102&lt;&gt;"",CONCATENATE("}",""),"")&amp;IF(OR(I102="true",I102="false",I102&lt;&gt;""), CONCATENATE(", veteran=", I102), ""),""),"")</f>
        <v>, zoneIds={380,144,283,146,126,63}, veteran=false</v>
      </c>
      <c r="AY102" s="6" t="str">
        <f aca="false">IF(F102&lt;&gt;"Not in the game (anymore)",IF(A102&lt;&gt;"",", setType="&amp;G102,"")&amp;IF(J102="true",", multiTrialSet=true",""),"")</f>
        <v>, setType=LIBSETS_SETTYPE_DUNGEON</v>
      </c>
      <c r="AZ102" s="6" t="str">
        <f aca="false">IF(F102&lt;&gt;"Not in the game (anymore)",IF(U102&lt;&gt;"",", dropMechanic={"&amp;U102&amp;IF(Z102&lt;&gt;"",","&amp;Z102,"")&amp;IF(AE102&lt;&gt;"",","&amp;AE102,"")&amp;IF(AJ102&lt;&gt;"",","&amp;AJ102,"")&amp;IF(AO102&lt;&gt;"",","&amp;AO102,"")&amp;IF(AT102&lt;&gt;"",","&amp;AT102,"")&amp;"}"&amp;IF(U102="LIBSETS_DROP_MECHANIC_MONSTER_NAME",", dropMechanicNames={" &amp; IF(V102&lt;&gt;"","['en']='"&amp;V102&amp;"'","") &amp; IF(W102&lt;&gt;"",", ['de']='" &amp; W102&amp;"'","") &amp; "}",""),"")&amp;"},","")</f>
        <v>},</v>
      </c>
      <c r="BA102" s="6" t="str">
        <f aca="false">IF(F102&lt;&gt;"Not in the game (anymore)",IF(C102&lt;&gt;"",CONCATENATE(" --",C102," / ",B102,"   [",IF(Q102&lt;&gt;"",Q102,""),IF(Y102&lt;&gt;"",", "&amp;Y102,""),IF(AD102&lt;&gt;"",", "&amp;AD102,""),IF(AI102&lt;&gt;"",", "&amp;AI102,""),IF(AN102&lt;&gt;"",", "&amp;AN102,""),IF(AS102&lt;&gt;"",", "&amp;AS102,""),"]")),"")</f>
        <v> --Arms of the Ancestors / Waffen der Ahnen   [The Banished Cells I, Spindleclutch I, Fungal Grotto I, Wayrest Sewers I, Elden Hollow I, Darkshade Caverns I]</v>
      </c>
    </row>
    <row r="103" customFormat="false" ht="15" hidden="false" customHeight="false" outlineLevel="0" collapsed="false">
      <c r="A103" s="21" t="n">
        <v>122</v>
      </c>
      <c r="B103" s="0" t="s">
        <v>306</v>
      </c>
      <c r="C103" s="0" t="s">
        <v>307</v>
      </c>
      <c r="D103" s="2" t="n">
        <f aca="false">A103</f>
        <v>122</v>
      </c>
      <c r="G103" s="22" t="s">
        <v>55</v>
      </c>
      <c r="I103" s="0" t="s">
        <v>56</v>
      </c>
      <c r="J103" s="0" t="s">
        <v>56</v>
      </c>
      <c r="K103" s="0" t="n">
        <v>-1</v>
      </c>
      <c r="L103" s="0" t="n">
        <v>-1</v>
      </c>
      <c r="M103" s="0" t="n">
        <v>-1</v>
      </c>
      <c r="N103" s="0" t="n">
        <v>0</v>
      </c>
      <c r="O103" s="3" t="s">
        <v>308</v>
      </c>
      <c r="P103" s="2" t="n">
        <f aca="false">IF(AND(G103&lt;&gt;"LIBSETS_SETTYPE_BATTLEGROUND",G103&lt;&gt;"LIBSETS_SETTYPE_SPECIAL",G103&lt;&gt;"LIBSETS_SETTYPE_MYTHIC"), IF(Q103&lt;&gt;"",VLOOKUP(Q103,'ESO zone constants'!$D$2:$H$4950,5,0),""),"")</f>
        <v>130</v>
      </c>
      <c r="Q103" s="0" t="str">
        <f aca="false">IF(OR(K103="",K103&lt;=0,ISERROR(K103)),IF(AND(O103&lt;&gt;"",NOT(ISERROR(O103))),O103, ""),VLOOKUP(K103,'ESO wayshrine node constants'!$A$3:$D$10003,4,0))</f>
        <v>Crypt of Hearts I</v>
      </c>
      <c r="R103" s="0"/>
      <c r="S103" s="4" t="str">
        <f aca="false">IF(AND(R103&lt;&gt;"",NOT(ISERROR(R103))),R103,IF(P103&lt;&gt;"",IF(NOT(ISERROR(VLOOKUP(P103,'ESO Dungeon constants'!$D$3:$H$9999,5,0))),VLOOKUP(P103,'ESO Dungeon constants'!$D$3:$I$9999,6,0),VLOOKUP(P103,'ESO zone constants'!$H$2:$K$9984,4,0)),""))</f>
        <v>DLC_BASE_GAME</v>
      </c>
      <c r="T103" s="2" t="str">
        <f aca="false">IF(S103&lt;&gt;"",VLOOKUP(S103,'LibSets constants'!$B$4:$C$1000,2,0),"")</f>
        <v>Included in base game</v>
      </c>
      <c r="U103" s="0"/>
      <c r="V103" s="2" t="str">
        <f aca="false">IF(U103&lt;&gt;"",IF(U103&lt;&gt;"LIBSETS_DROP_MECHANIC_MONSTER_NAME",VLOOKUP(U103,'LibSets constants'!$I$4:$L$1000,3,0),""),"")</f>
        <v/>
      </c>
      <c r="W103" s="2" t="str">
        <f aca="false">IF(U103&lt;&gt;"",IF(U103&lt;&gt;"LIBSETS_DROP_MECHANIC_MONSTER_NAME",VLOOKUP(U103,'LibSets constants'!$I$4:$L$1000,4,0),""),"")</f>
        <v/>
      </c>
      <c r="X103" s="2" t="n">
        <f aca="false">IF(G103&lt;&gt;"LIBSETS_SETTYPE_BATTLEGROUND",IF(G103&lt;&gt;"LIBSETS_SETTYPE_SPECIAL",IF(Y103&lt;&gt;"",VLOOKUP(Y103,'ESO zone constants'!$D$2:$H$4950,5,0),""),""),"")</f>
        <v>932</v>
      </c>
      <c r="Y103" s="0" t="s">
        <v>309</v>
      </c>
      <c r="Z103" s="0"/>
      <c r="AA103" s="2" t="str">
        <f aca="false">IF(Z103&lt;&gt;"",IF(Z103&lt;&gt;"LIBSETS_DROP_MECHANIC_MONSTER_NAME",VLOOKUP(Z103,'LibSets constants'!$I$4:$L$1000,3,0),""),"")</f>
        <v/>
      </c>
      <c r="AB103" s="2" t="str">
        <f aca="false">IF(Z103&lt;&gt;"",IF(Z103&lt;&gt;"LIBSETS_DROP_MECHANIC_MONSTER_NAME",VLOOKUP(Z103,'LibSets constants'!$I$4:$L$1000,4,0),""),"")</f>
        <v/>
      </c>
      <c r="AC103" s="2" t="str">
        <f aca="false">IF(G103&lt;&gt;"LIBSETS_SETTYPE_BATTLEGROUND",IF(G103&lt;&gt;"LIBSETS_SETTYPE_SPECIAL",IF(AD103&lt;&gt;"",VLOOKUP(AD103,'ESO zone constants'!$D$2:$H$4950,5,0),""),""),"")</f>
        <v/>
      </c>
      <c r="AE103" s="0"/>
      <c r="AF103" s="2" t="str">
        <f aca="false">IF(AE103&lt;&gt;"",IF(AE103&lt;&gt;"LIBSETS_DROP_MECHANIC_MONSTER_NAME",VLOOKUP(AE103,'LibSets constants'!$I$4:$L$1000,3,0),""),"")</f>
        <v/>
      </c>
      <c r="AG103" s="2" t="str">
        <f aca="false">IF(AE103&lt;&gt;"",IF(AE103&lt;&gt;"LIBSETS_DROP_MECHANIC_MONSTER_NAME",VLOOKUP(AE103,'LibSets constants'!$I$4:$L$1000,4,0),""),"")</f>
        <v/>
      </c>
      <c r="AH103" s="2" t="str">
        <f aca="false">IF(G103&lt;&gt;"LIBSETS_SETTYPE_BATTLEGROUND",IF(G103&lt;&gt;"LIBSETS_SETTYPE_SPECIAL",IF(AI103&lt;&gt;"",VLOOKUP(AI103,'ESO zone constants'!$D$2:$H$4950,5,0),""),""),"")</f>
        <v/>
      </c>
      <c r="AJ103" s="0"/>
      <c r="AK103" s="2" t="str">
        <f aca="false">IF(AJ103&lt;&gt;"",IF(AJ103&lt;&gt;"LIBSETS_DROP_MECHANIC_MONSTER_NAME",VLOOKUP(AJ103,'LibSets constants'!$I$4:$L$1000,3,0),""),"")</f>
        <v/>
      </c>
      <c r="AL103" s="2" t="str">
        <f aca="false">IF(AJ103&lt;&gt;"",IF(AJ103&lt;&gt;"LIBSETS_DROP_MECHANIC_MONSTER_NAME",VLOOKUP(AJ103,'LibSets constants'!$I$4:$L$1000,4,0),""),"")</f>
        <v/>
      </c>
      <c r="AM103" s="2" t="str">
        <f aca="false">IF(G103&lt;&gt;"LIBSETS_SETTYPE_BATTLEGROUND",IF(G103&lt;&gt;"LIBSETS_SETTYPE_SPECIAL",IF(AN103&lt;&gt;"",VLOOKUP(AN103,'ESO zone constants'!$D$2:$H$4950,5,0),""),""),"")</f>
        <v/>
      </c>
      <c r="AO103" s="0"/>
      <c r="AP103" s="2" t="str">
        <f aca="false">IF(AO103&lt;&gt;"",IF(AO103&lt;&gt;"LIBSETS_DROP_MECHANIC_MONSTER_NAME",VLOOKUP(AO103,'LibSets constants'!$I$4:$L$1000,3,0),""),"")</f>
        <v/>
      </c>
      <c r="AQ103" s="2" t="str">
        <f aca="false">IF(AO103&lt;&gt;"",IF(AO103&lt;&gt;"LIBSETS_DROP_MECHANIC_MONSTER_NAME",VLOOKUP(AO103,'LibSets constants'!$I$4:$L$1000,4,0),""),"")</f>
        <v/>
      </c>
      <c r="AR103" s="2" t="str">
        <f aca="false">IF(G103&lt;&gt;"LIBSETS_SETTYPE_BATTLEGROUND",IF(G103&lt;&gt;"LIBSETS_SETTYPE_SPECIAL",IF(AS103&lt;&gt;"",VLOOKUP(AS103,'ESO zone constants'!$D$2:$H$4950,5,0),""),""),"")</f>
        <v/>
      </c>
      <c r="AT103" s="0"/>
      <c r="AU103" s="2" t="str">
        <f aca="false">IF(AT103&lt;&gt;"",IF(AT103&lt;&gt;"LIBSETS_DROP_MECHANIC_MONSTER_NAME",VLOOKUP(AT103,'LibSets constants'!$I$4:$L$1000,3,0),""),"")</f>
        <v/>
      </c>
      <c r="AV103" s="2" t="str">
        <f aca="false">IF(AT103&lt;&gt;"",IF(AT103&lt;&gt;"LIBSETS_DROP_MECHANIC_MONSTER_NAME",VLOOKUP(AT103,'LibSets constants'!$I$4:$L$1000,4,0),""),"")</f>
        <v/>
      </c>
      <c r="AW103" s="6" t="str">
        <f aca="false">IF(A103="???","--","")&amp;IF(F103&lt;&gt;"Not in the game (anymore)",IF(A103&lt;&gt;"",CONCATENATE("[",A103,"] = {wayshrines={")&amp;IF(K103&lt;&gt;"",CONCATENATE(K103,","),"")&amp;IF(L103&lt;&gt;"",CONCATENATE(L103,","),"")&amp;IF(M103&lt;&gt;"",CONCATENATE(M103,","),"")&amp;CONCATENATE("}")&amp;IF(VALUE(N103)&gt;0,CONCATENATE(", traitsNeeded=",N103),"")&amp;CONCATENATE(", dlcId=",IF(S103&lt;&gt;"",S103,"DLC_BASE_GAME")),""),"")</f>
        <v>[122] = {wayshrines={-1,-1,-1,}, dlcId=DLC_BASE_GAME</v>
      </c>
      <c r="AX103" s="6" t="str">
        <f aca="false">IF(F103&lt;&gt;"Not in the game (anymore)",IF(A103&lt;&gt;"",IF(P103&lt;&gt;"",CONCATENATE(", zoneIds={",P103),"")&amp;IF(X103&lt;&gt;"",CONCATENATE(",",X103),"")&amp;IF(AC103&lt;&gt;"",CONCATENATE(",",AC103),"")&amp;IF(AH103&lt;&gt;"",CONCATENATE(",",AH103),"")&amp;IF(AM103&lt;&gt;"",CONCATENATE(",",AM103),"")&amp;IF(AR103&lt;&gt;"",CONCATENATE(",",AR103),"")&amp;IF(P103&lt;&gt;"",CONCATENATE("}",""),"")&amp;IF(OR(I103="true",I103="false",I103&lt;&gt;""), CONCATENATE(", veteran=", I103), ""),""),"")</f>
        <v>, zoneIds={130,932}, veteran=false</v>
      </c>
      <c r="AY103" s="6" t="str">
        <f aca="false">IF(F103&lt;&gt;"Not in the game (anymore)",IF(A103&lt;&gt;"",", setType="&amp;G103,"")&amp;IF(J103="true",", multiTrialSet=true",""),"")</f>
        <v>, setType=LIBSETS_SETTYPE_DUNGEON</v>
      </c>
      <c r="AZ103" s="6" t="str">
        <f aca="false">IF(F103&lt;&gt;"Not in the game (anymore)",IF(U103&lt;&gt;"",", dropMechanic={"&amp;U103&amp;IF(Z103&lt;&gt;"",","&amp;Z103,"")&amp;IF(AE103&lt;&gt;"",","&amp;AE103,"")&amp;IF(AJ103&lt;&gt;"",","&amp;AJ103,"")&amp;IF(AO103&lt;&gt;"",","&amp;AO103,"")&amp;IF(AT103&lt;&gt;"",","&amp;AT103,"")&amp;"}"&amp;IF(U103="LIBSETS_DROP_MECHANIC_MONSTER_NAME",", dropMechanicNames={" &amp; IF(V103&lt;&gt;"","['en']='"&amp;V103&amp;"'","") &amp; IF(W103&lt;&gt;"",", ['de']='" &amp; W103&amp;"'","") &amp; "}",""),"")&amp;"},","")</f>
        <v>},</v>
      </c>
      <c r="BA103" s="6" t="str">
        <f aca="false">IF(F103&lt;&gt;"Not in the game (anymore)",IF(C103&lt;&gt;"",CONCATENATE(" --",C103," / ",B103,"   [",IF(Q103&lt;&gt;"",Q103,""),IF(Y103&lt;&gt;"",", "&amp;Y103,""),IF(AD103&lt;&gt;"",", "&amp;AD103,""),IF(AI103&lt;&gt;"",", "&amp;AI103,""),IF(AN103&lt;&gt;"",", "&amp;AN103,""),IF(AS103&lt;&gt;"",", "&amp;AS103,""),"]")),"")</f>
        <v> --Ebon Armory / Ebenerzarsenal   [Crypt of Hearts I, Crypt of Hearts II]</v>
      </c>
    </row>
    <row r="104" customFormat="false" ht="15" hidden="false" customHeight="false" outlineLevel="0" collapsed="false">
      <c r="A104" s="21" t="n">
        <v>123</v>
      </c>
      <c r="B104" s="0" t="s">
        <v>310</v>
      </c>
      <c r="C104" s="0" t="s">
        <v>311</v>
      </c>
      <c r="D104" s="2" t="n">
        <f aca="false">A104</f>
        <v>123</v>
      </c>
      <c r="G104" s="22" t="s">
        <v>55</v>
      </c>
      <c r="I104" s="0" t="s">
        <v>56</v>
      </c>
      <c r="J104" s="0" t="s">
        <v>56</v>
      </c>
      <c r="K104" s="0" t="n">
        <v>-1</v>
      </c>
      <c r="L104" s="0" t="n">
        <v>-1</v>
      </c>
      <c r="M104" s="0" t="n">
        <v>-1</v>
      </c>
      <c r="N104" s="0" t="n">
        <v>0</v>
      </c>
      <c r="O104" s="3" t="s">
        <v>57</v>
      </c>
      <c r="P104" s="2" t="n">
        <f aca="false">IF(AND(G104&lt;&gt;"LIBSETS_SETTYPE_BATTLEGROUND",G104&lt;&gt;"LIBSETS_SETTYPE_SPECIAL",G104&lt;&gt;"LIBSETS_SETTYPE_MYTHIC"), IF(Q104&lt;&gt;"",VLOOKUP(Q104,'ESO zone constants'!$D$2:$H$4950,5,0),""),"")</f>
        <v>31</v>
      </c>
      <c r="Q104" s="0" t="str">
        <f aca="false">IF(OR(K104="",K104&lt;=0,ISERROR(K104)),IF(AND(O104&lt;&gt;"",NOT(ISERROR(O104))),O104, ""),VLOOKUP(K104,'ESO wayshrine node constants'!$A$3:$D$10003,4,0))</f>
        <v>Selene's Web</v>
      </c>
      <c r="R104" s="0"/>
      <c r="S104" s="4" t="str">
        <f aca="false">IF(AND(R104&lt;&gt;"",NOT(ISERROR(R104))),R104,IF(P104&lt;&gt;"",IF(NOT(ISERROR(VLOOKUP(P104,'ESO Dungeon constants'!$D$3:$H$9999,5,0))),VLOOKUP(P104,'ESO Dungeon constants'!$D$3:$I$9999,6,0),VLOOKUP(P104,'ESO zone constants'!$H$2:$K$9984,4,0)),""))</f>
        <v>DLC_BASE_GAME</v>
      </c>
      <c r="T104" s="2" t="str">
        <f aca="false">IF(S104&lt;&gt;"",VLOOKUP(S104,'LibSets constants'!$B$4:$C$1000,2,0),"")</f>
        <v>Included in base game</v>
      </c>
      <c r="U104" s="0"/>
      <c r="V104" s="2" t="str">
        <f aca="false">IF(U104&lt;&gt;"",IF(U104&lt;&gt;"LIBSETS_DROP_MECHANIC_MONSTER_NAME",VLOOKUP(U104,'LibSets constants'!$I$4:$L$1000,3,0),""),"")</f>
        <v/>
      </c>
      <c r="W104" s="2" t="str">
        <f aca="false">IF(U104&lt;&gt;"",IF(U104&lt;&gt;"LIBSETS_DROP_MECHANIC_MONSTER_NAME",VLOOKUP(U104,'LibSets constants'!$I$4:$L$1000,4,0),""),"")</f>
        <v/>
      </c>
      <c r="X104" s="2" t="str">
        <f aca="false">IF(G104&lt;&gt;"LIBSETS_SETTYPE_BATTLEGROUND",IF(G104&lt;&gt;"LIBSETS_SETTYPE_SPECIAL",IF(Y104&lt;&gt;"",VLOOKUP(Y104,'ESO zone constants'!$D$2:$H$4950,5,0),""),""),"")</f>
        <v/>
      </c>
      <c r="Z104" s="0"/>
      <c r="AA104" s="2" t="str">
        <f aca="false">IF(Z104&lt;&gt;"",IF(Z104&lt;&gt;"LIBSETS_DROP_MECHANIC_MONSTER_NAME",VLOOKUP(Z104,'LibSets constants'!$I$4:$L$1000,3,0),""),"")</f>
        <v/>
      </c>
      <c r="AB104" s="2" t="str">
        <f aca="false">IF(Z104&lt;&gt;"",IF(Z104&lt;&gt;"LIBSETS_DROP_MECHANIC_MONSTER_NAME",VLOOKUP(Z104,'LibSets constants'!$I$4:$L$1000,4,0),""),"")</f>
        <v/>
      </c>
      <c r="AC104" s="2" t="str">
        <f aca="false">IF(G104&lt;&gt;"LIBSETS_SETTYPE_BATTLEGROUND",IF(G104&lt;&gt;"LIBSETS_SETTYPE_SPECIAL",IF(AD104&lt;&gt;"",VLOOKUP(AD104,'ESO zone constants'!$D$2:$H$4950,5,0),""),""),"")</f>
        <v/>
      </c>
      <c r="AE104" s="0"/>
      <c r="AF104" s="2" t="str">
        <f aca="false">IF(AE104&lt;&gt;"",IF(AE104&lt;&gt;"LIBSETS_DROP_MECHANIC_MONSTER_NAME",VLOOKUP(AE104,'LibSets constants'!$I$4:$L$1000,3,0),""),"")</f>
        <v/>
      </c>
      <c r="AG104" s="2" t="str">
        <f aca="false">IF(AE104&lt;&gt;"",IF(AE104&lt;&gt;"LIBSETS_DROP_MECHANIC_MONSTER_NAME",VLOOKUP(AE104,'LibSets constants'!$I$4:$L$1000,4,0),""),"")</f>
        <v/>
      </c>
      <c r="AH104" s="2" t="str">
        <f aca="false">IF(G104&lt;&gt;"LIBSETS_SETTYPE_BATTLEGROUND",IF(G104&lt;&gt;"LIBSETS_SETTYPE_SPECIAL",IF(AI104&lt;&gt;"",VLOOKUP(AI104,'ESO zone constants'!$D$2:$H$4950,5,0),""),""),"")</f>
        <v/>
      </c>
      <c r="AJ104" s="0"/>
      <c r="AK104" s="2" t="str">
        <f aca="false">IF(AJ104&lt;&gt;"",IF(AJ104&lt;&gt;"LIBSETS_DROP_MECHANIC_MONSTER_NAME",VLOOKUP(AJ104,'LibSets constants'!$I$4:$L$1000,3,0),""),"")</f>
        <v/>
      </c>
      <c r="AL104" s="2" t="str">
        <f aca="false">IF(AJ104&lt;&gt;"",IF(AJ104&lt;&gt;"LIBSETS_DROP_MECHANIC_MONSTER_NAME",VLOOKUP(AJ104,'LibSets constants'!$I$4:$L$1000,4,0),""),"")</f>
        <v/>
      </c>
      <c r="AM104" s="2" t="str">
        <f aca="false">IF(G104&lt;&gt;"LIBSETS_SETTYPE_BATTLEGROUND",IF(G104&lt;&gt;"LIBSETS_SETTYPE_SPECIAL",IF(AN104&lt;&gt;"",VLOOKUP(AN104,'ESO zone constants'!$D$2:$H$4950,5,0),""),""),"")</f>
        <v/>
      </c>
      <c r="AO104" s="0"/>
      <c r="AP104" s="2" t="str">
        <f aca="false">IF(AO104&lt;&gt;"",IF(AO104&lt;&gt;"LIBSETS_DROP_MECHANIC_MONSTER_NAME",VLOOKUP(AO104,'LibSets constants'!$I$4:$L$1000,3,0),""),"")</f>
        <v/>
      </c>
      <c r="AQ104" s="2" t="str">
        <f aca="false">IF(AO104&lt;&gt;"",IF(AO104&lt;&gt;"LIBSETS_DROP_MECHANIC_MONSTER_NAME",VLOOKUP(AO104,'LibSets constants'!$I$4:$L$1000,4,0),""),"")</f>
        <v/>
      </c>
      <c r="AR104" s="2" t="str">
        <f aca="false">IF(G104&lt;&gt;"LIBSETS_SETTYPE_BATTLEGROUND",IF(G104&lt;&gt;"LIBSETS_SETTYPE_SPECIAL",IF(AS104&lt;&gt;"",VLOOKUP(AS104,'ESO zone constants'!$D$2:$H$4950,5,0),""),""),"")</f>
        <v/>
      </c>
      <c r="AT104" s="0"/>
      <c r="AU104" s="2" t="str">
        <f aca="false">IF(AT104&lt;&gt;"",IF(AT104&lt;&gt;"LIBSETS_DROP_MECHANIC_MONSTER_NAME",VLOOKUP(AT104,'LibSets constants'!$I$4:$L$1000,3,0),""),"")</f>
        <v/>
      </c>
      <c r="AV104" s="2" t="str">
        <f aca="false">IF(AT104&lt;&gt;"",IF(AT104&lt;&gt;"LIBSETS_DROP_MECHANIC_MONSTER_NAME",VLOOKUP(AT104,'LibSets constants'!$I$4:$L$1000,4,0),""),"")</f>
        <v/>
      </c>
      <c r="AW104" s="6" t="str">
        <f aca="false">IF(A104="???","--","")&amp;IF(F104&lt;&gt;"Not in the game (anymore)",IF(A104&lt;&gt;"",CONCATENATE("[",A104,"] = {wayshrines={")&amp;IF(K104&lt;&gt;"",CONCATENATE(K104,","),"")&amp;IF(L104&lt;&gt;"",CONCATENATE(L104,","),"")&amp;IF(M104&lt;&gt;"",CONCATENATE(M104,","),"")&amp;CONCATENATE("}")&amp;IF(VALUE(N104)&gt;0,CONCATENATE(", traitsNeeded=",N104),"")&amp;CONCATENATE(", dlcId=",IF(S104&lt;&gt;"",S104,"DLC_BASE_GAME")),""),"")</f>
        <v>[123] = {wayshrines={-1,-1,-1,}, dlcId=DLC_BASE_GAME</v>
      </c>
      <c r="AX104" s="6" t="str">
        <f aca="false">IF(F104&lt;&gt;"Not in the game (anymore)",IF(A104&lt;&gt;"",IF(P104&lt;&gt;"",CONCATENATE(", zoneIds={",P104),"")&amp;IF(X104&lt;&gt;"",CONCATENATE(",",X104),"")&amp;IF(AC104&lt;&gt;"",CONCATENATE(",",AC104),"")&amp;IF(AH104&lt;&gt;"",CONCATENATE(",",AH104),"")&amp;IF(AM104&lt;&gt;"",CONCATENATE(",",AM104),"")&amp;IF(AR104&lt;&gt;"",CONCATENATE(",",AR104),"")&amp;IF(P104&lt;&gt;"",CONCATENATE("}",""),"")&amp;IF(OR(I104="true",I104="false",I104&lt;&gt;""), CONCATENATE(", veteran=", I104), ""),""),"")</f>
        <v>, zoneIds={31}, veteran=false</v>
      </c>
      <c r="AY104" s="6" t="str">
        <f aca="false">IF(F104&lt;&gt;"Not in the game (anymore)",IF(A104&lt;&gt;"",", setType="&amp;G104,"")&amp;IF(J104="true",", multiTrialSet=true",""),"")</f>
        <v>, setType=LIBSETS_SETTYPE_DUNGEON</v>
      </c>
      <c r="AZ104" s="6" t="str">
        <f aca="false">IF(F104&lt;&gt;"Not in the game (anymore)",IF(U104&lt;&gt;"",", dropMechanic={"&amp;U104&amp;IF(Z104&lt;&gt;"",","&amp;Z104,"")&amp;IF(AE104&lt;&gt;"",","&amp;AE104,"")&amp;IF(AJ104&lt;&gt;"",","&amp;AJ104,"")&amp;IF(AO104&lt;&gt;"",","&amp;AO104,"")&amp;IF(AT104&lt;&gt;"",","&amp;AT104,"")&amp;"}"&amp;IF(U104="LIBSETS_DROP_MECHANIC_MONSTER_NAME",", dropMechanicNames={" &amp; IF(V104&lt;&gt;"","['en']='"&amp;V104&amp;"'","") &amp; IF(W104&lt;&gt;"",", ['de']='" &amp; W104&amp;"'","") &amp; "}",""),"")&amp;"},","")</f>
        <v>},</v>
      </c>
      <c r="BA104" s="6" t="str">
        <f aca="false">IF(F104&lt;&gt;"Not in the game (anymore)",IF(C104&lt;&gt;"",CONCATENATE(" --",C104," / ",B104,"   [",IF(Q104&lt;&gt;"",Q104,""),IF(Y104&lt;&gt;"",", "&amp;Y104,""),IF(AD104&lt;&gt;"",", "&amp;AD104,""),IF(AI104&lt;&gt;"",", "&amp;AI104,""),IF(AN104&lt;&gt;"",", "&amp;AN104,""),IF(AS104&lt;&gt;"",", "&amp;AS104,""),"]")),"")</f>
        <v> --Hircine's Veneer / Hircines Schein   [Selene's Web]</v>
      </c>
    </row>
    <row r="105" customFormat="false" ht="15" hidden="false" customHeight="false" outlineLevel="0" collapsed="false">
      <c r="A105" s="21" t="n">
        <v>124</v>
      </c>
      <c r="B105" s="0" t="s">
        <v>312</v>
      </c>
      <c r="C105" s="0" t="s">
        <v>313</v>
      </c>
      <c r="D105" s="2" t="n">
        <f aca="false">A105</f>
        <v>124</v>
      </c>
      <c r="G105" s="22" t="s">
        <v>55</v>
      </c>
      <c r="I105" s="0" t="s">
        <v>56</v>
      </c>
      <c r="J105" s="0" t="s">
        <v>56</v>
      </c>
      <c r="K105" s="0" t="n">
        <v>-1</v>
      </c>
      <c r="L105" s="0" t="n">
        <v>-1</v>
      </c>
      <c r="M105" s="0" t="n">
        <v>-1</v>
      </c>
      <c r="N105" s="0" t="n">
        <v>0</v>
      </c>
      <c r="O105" s="3" t="s">
        <v>242</v>
      </c>
      <c r="P105" s="2" t="n">
        <f aca="false">IF(AND(G105&lt;&gt;"LIBSETS_SETTYPE_BATTLEGROUND",G105&lt;&gt;"LIBSETS_SETTYPE_SPECIAL",G105&lt;&gt;"LIBSETS_SETTYPE_MYTHIC"), IF(Q105&lt;&gt;"",VLOOKUP(Q105,'ESO zone constants'!$D$2:$H$4950,5,0),""),"")</f>
        <v>11</v>
      </c>
      <c r="Q105" s="0" t="str">
        <f aca="false">IF(OR(K105="",K105&lt;=0,ISERROR(K105)),IF(AND(O105&lt;&gt;"",NOT(ISERROR(O105))),O105, ""),VLOOKUP(K105,'ESO wayshrine node constants'!$A$3:$D$10003,4,0))</f>
        <v>Vaults of Madness</v>
      </c>
      <c r="R105" s="0"/>
      <c r="S105" s="4" t="str">
        <f aca="false">IF(AND(R105&lt;&gt;"",NOT(ISERROR(R105))),R105,IF(P105&lt;&gt;"",IF(NOT(ISERROR(VLOOKUP(P105,'ESO Dungeon constants'!$D$3:$H$9999,5,0))),VLOOKUP(P105,'ESO Dungeon constants'!$D$3:$I$9999,6,0),VLOOKUP(P105,'ESO zone constants'!$H$2:$K$9984,4,0)),""))</f>
        <v>DLC_BASE_GAME</v>
      </c>
      <c r="T105" s="2" t="str">
        <f aca="false">IF(S105&lt;&gt;"",VLOOKUP(S105,'LibSets constants'!$B$4:$C$1000,2,0),"")</f>
        <v>Included in base game</v>
      </c>
      <c r="U105" s="0"/>
      <c r="V105" s="2" t="str">
        <f aca="false">IF(U105&lt;&gt;"",IF(U105&lt;&gt;"LIBSETS_DROP_MECHANIC_MONSTER_NAME",VLOOKUP(U105,'LibSets constants'!$I$4:$L$1000,3,0),""),"")</f>
        <v/>
      </c>
      <c r="W105" s="2" t="str">
        <f aca="false">IF(U105&lt;&gt;"",IF(U105&lt;&gt;"LIBSETS_DROP_MECHANIC_MONSTER_NAME",VLOOKUP(U105,'LibSets constants'!$I$4:$L$1000,4,0),""),"")</f>
        <v/>
      </c>
      <c r="X105" s="2" t="str">
        <f aca="false">IF(G105&lt;&gt;"LIBSETS_SETTYPE_BATTLEGROUND",IF(G105&lt;&gt;"LIBSETS_SETTYPE_SPECIAL",IF(Y105&lt;&gt;"",VLOOKUP(Y105,'ESO zone constants'!$D$2:$H$4950,5,0),""),""),"")</f>
        <v/>
      </c>
      <c r="Z105" s="0"/>
      <c r="AA105" s="2" t="str">
        <f aca="false">IF(Z105&lt;&gt;"",IF(Z105&lt;&gt;"LIBSETS_DROP_MECHANIC_MONSTER_NAME",VLOOKUP(Z105,'LibSets constants'!$I$4:$L$1000,3,0),""),"")</f>
        <v/>
      </c>
      <c r="AB105" s="2" t="str">
        <f aca="false">IF(Z105&lt;&gt;"",IF(Z105&lt;&gt;"LIBSETS_DROP_MECHANIC_MONSTER_NAME",VLOOKUP(Z105,'LibSets constants'!$I$4:$L$1000,4,0),""),"")</f>
        <v/>
      </c>
      <c r="AC105" s="2" t="str">
        <f aca="false">IF(G105&lt;&gt;"LIBSETS_SETTYPE_BATTLEGROUND",IF(G105&lt;&gt;"LIBSETS_SETTYPE_SPECIAL",IF(AD105&lt;&gt;"",VLOOKUP(AD105,'ESO zone constants'!$D$2:$H$4950,5,0),""),""),"")</f>
        <v/>
      </c>
      <c r="AE105" s="0"/>
      <c r="AF105" s="2" t="str">
        <f aca="false">IF(AE105&lt;&gt;"",IF(AE105&lt;&gt;"LIBSETS_DROP_MECHANIC_MONSTER_NAME",VLOOKUP(AE105,'LibSets constants'!$I$4:$L$1000,3,0),""),"")</f>
        <v/>
      </c>
      <c r="AG105" s="2" t="str">
        <f aca="false">IF(AE105&lt;&gt;"",IF(AE105&lt;&gt;"LIBSETS_DROP_MECHANIC_MONSTER_NAME",VLOOKUP(AE105,'LibSets constants'!$I$4:$L$1000,4,0),""),"")</f>
        <v/>
      </c>
      <c r="AH105" s="2" t="str">
        <f aca="false">IF(G105&lt;&gt;"LIBSETS_SETTYPE_BATTLEGROUND",IF(G105&lt;&gt;"LIBSETS_SETTYPE_SPECIAL",IF(AI105&lt;&gt;"",VLOOKUP(AI105,'ESO zone constants'!$D$2:$H$4950,5,0),""),""),"")</f>
        <v/>
      </c>
      <c r="AJ105" s="0"/>
      <c r="AK105" s="2" t="str">
        <f aca="false">IF(AJ105&lt;&gt;"",IF(AJ105&lt;&gt;"LIBSETS_DROP_MECHANIC_MONSTER_NAME",VLOOKUP(AJ105,'LibSets constants'!$I$4:$L$1000,3,0),""),"")</f>
        <v/>
      </c>
      <c r="AL105" s="2" t="str">
        <f aca="false">IF(AJ105&lt;&gt;"",IF(AJ105&lt;&gt;"LIBSETS_DROP_MECHANIC_MONSTER_NAME",VLOOKUP(AJ105,'LibSets constants'!$I$4:$L$1000,4,0),""),"")</f>
        <v/>
      </c>
      <c r="AM105" s="2" t="str">
        <f aca="false">IF(G105&lt;&gt;"LIBSETS_SETTYPE_BATTLEGROUND",IF(G105&lt;&gt;"LIBSETS_SETTYPE_SPECIAL",IF(AN105&lt;&gt;"",VLOOKUP(AN105,'ESO zone constants'!$D$2:$H$4950,5,0),""),""),"")</f>
        <v/>
      </c>
      <c r="AO105" s="0"/>
      <c r="AP105" s="2" t="str">
        <f aca="false">IF(AO105&lt;&gt;"",IF(AO105&lt;&gt;"LIBSETS_DROP_MECHANIC_MONSTER_NAME",VLOOKUP(AO105,'LibSets constants'!$I$4:$L$1000,3,0),""),"")</f>
        <v/>
      </c>
      <c r="AQ105" s="2" t="str">
        <f aca="false">IF(AO105&lt;&gt;"",IF(AO105&lt;&gt;"LIBSETS_DROP_MECHANIC_MONSTER_NAME",VLOOKUP(AO105,'LibSets constants'!$I$4:$L$1000,4,0),""),"")</f>
        <v/>
      </c>
      <c r="AR105" s="2" t="str">
        <f aca="false">IF(G105&lt;&gt;"LIBSETS_SETTYPE_BATTLEGROUND",IF(G105&lt;&gt;"LIBSETS_SETTYPE_SPECIAL",IF(AS105&lt;&gt;"",VLOOKUP(AS105,'ESO zone constants'!$D$2:$H$4950,5,0),""),""),"")</f>
        <v/>
      </c>
      <c r="AT105" s="0"/>
      <c r="AU105" s="2" t="str">
        <f aca="false">IF(AT105&lt;&gt;"",IF(AT105&lt;&gt;"LIBSETS_DROP_MECHANIC_MONSTER_NAME",VLOOKUP(AT105,'LibSets constants'!$I$4:$L$1000,3,0),""),"")</f>
        <v/>
      </c>
      <c r="AV105" s="2" t="str">
        <f aca="false">IF(AT105&lt;&gt;"",IF(AT105&lt;&gt;"LIBSETS_DROP_MECHANIC_MONSTER_NAME",VLOOKUP(AT105,'LibSets constants'!$I$4:$L$1000,4,0),""),"")</f>
        <v/>
      </c>
      <c r="AW105" s="6" t="str">
        <f aca="false">IF(A105="???","--","")&amp;IF(F105&lt;&gt;"Not in the game (anymore)",IF(A105&lt;&gt;"",CONCATENATE("[",A105,"] = {wayshrines={")&amp;IF(K105&lt;&gt;"",CONCATENATE(K105,","),"")&amp;IF(L105&lt;&gt;"",CONCATENATE(L105,","),"")&amp;IF(M105&lt;&gt;"",CONCATENATE(M105,","),"")&amp;CONCATENATE("}")&amp;IF(VALUE(N105)&gt;0,CONCATENATE(", traitsNeeded=",N105),"")&amp;CONCATENATE(", dlcId=",IF(S105&lt;&gt;"",S105,"DLC_BASE_GAME")),""),"")</f>
        <v>[124] = {wayshrines={-1,-1,-1,}, dlcId=DLC_BASE_GAME</v>
      </c>
      <c r="AX105" s="6" t="str">
        <f aca="false">IF(F105&lt;&gt;"Not in the game (anymore)",IF(A105&lt;&gt;"",IF(P105&lt;&gt;"",CONCATENATE(", zoneIds={",P105),"")&amp;IF(X105&lt;&gt;"",CONCATENATE(",",X105),"")&amp;IF(AC105&lt;&gt;"",CONCATENATE(",",AC105),"")&amp;IF(AH105&lt;&gt;"",CONCATENATE(",",AH105),"")&amp;IF(AM105&lt;&gt;"",CONCATENATE(",",AM105),"")&amp;IF(AR105&lt;&gt;"",CONCATENATE(",",AR105),"")&amp;IF(P105&lt;&gt;"",CONCATENATE("}",""),"")&amp;IF(OR(I105="true",I105="false",I105&lt;&gt;""), CONCATENATE(", veteran=", I105), ""),""),"")</f>
        <v>, zoneIds={11}, veteran=false</v>
      </c>
      <c r="AY105" s="6" t="str">
        <f aca="false">IF(F105&lt;&gt;"Not in the game (anymore)",IF(A105&lt;&gt;"",", setType="&amp;G105,"")&amp;IF(J105="true",", multiTrialSet=true",""),"")</f>
        <v>, setType=LIBSETS_SETTYPE_DUNGEON</v>
      </c>
      <c r="AZ105" s="6" t="str">
        <f aca="false">IF(F105&lt;&gt;"Not in the game (anymore)",IF(U105&lt;&gt;"",", dropMechanic={"&amp;U105&amp;IF(Z105&lt;&gt;"",","&amp;Z105,"")&amp;IF(AE105&lt;&gt;"",","&amp;AE105,"")&amp;IF(AJ105&lt;&gt;"",","&amp;AJ105,"")&amp;IF(AO105&lt;&gt;"",","&amp;AO105,"")&amp;IF(AT105&lt;&gt;"",","&amp;AT105,"")&amp;"}"&amp;IF(U105="LIBSETS_DROP_MECHANIC_MONSTER_NAME",", dropMechanicNames={" &amp; IF(V105&lt;&gt;"","['en']='"&amp;V105&amp;"'","") &amp; IF(W105&lt;&gt;"",", ['de']='" &amp; W105&amp;"'","") &amp; "}",""),"")&amp;"},","")</f>
        <v>},</v>
      </c>
      <c r="BA105" s="6" t="str">
        <f aca="false">IF(F105&lt;&gt;"Not in the game (anymore)",IF(C105&lt;&gt;"",CONCATENATE(" --",C105," / ",B105,"   [",IF(Q105&lt;&gt;"",Q105,""),IF(Y105&lt;&gt;"",", "&amp;Y105,""),IF(AD105&lt;&gt;"",", "&amp;AD105,""),IF(AI105&lt;&gt;"",", "&amp;AI105,""),IF(AN105&lt;&gt;"",", "&amp;AN105,""),IF(AS105&lt;&gt;"",", "&amp;AS105,""),"]")),"")</f>
        <v> --The Worm's Raiment / Garderobe des Wurms   [Vaults of Madness]</v>
      </c>
    </row>
    <row r="106" customFormat="false" ht="15" hidden="false" customHeight="false" outlineLevel="0" collapsed="false">
      <c r="A106" s="21" t="n">
        <v>125</v>
      </c>
      <c r="B106" s="0" t="s">
        <v>314</v>
      </c>
      <c r="C106" s="0" t="s">
        <v>315</v>
      </c>
      <c r="D106" s="2" t="n">
        <f aca="false">A106</f>
        <v>125</v>
      </c>
      <c r="F106" s="0" t="s">
        <v>257</v>
      </c>
      <c r="G106" s="22" t="s">
        <v>81</v>
      </c>
      <c r="I106" s="0" t="s">
        <v>56</v>
      </c>
      <c r="J106" s="0" t="s">
        <v>56</v>
      </c>
      <c r="K106" s="0" t="n">
        <v>-1</v>
      </c>
      <c r="L106" s="0" t="n">
        <v>-1</v>
      </c>
      <c r="M106" s="0" t="n">
        <v>-1</v>
      </c>
      <c r="N106" s="0" t="n">
        <v>0</v>
      </c>
      <c r="O106" s="3" t="s">
        <v>82</v>
      </c>
      <c r="P106" s="2" t="n">
        <f aca="false">IF(AND(G106&lt;&gt;"LIBSETS_SETTYPE_BATTLEGROUND",G106&lt;&gt;"LIBSETS_SETTYPE_SPECIAL",G106&lt;&gt;"LIBSETS_SETTYPE_MYTHIC"), IF(Q106&lt;&gt;"",VLOOKUP(Q106,'ESO zone constants'!$D$2:$H$4950,5,0),""),"")</f>
        <v>181</v>
      </c>
      <c r="Q106" s="0" t="str">
        <f aca="false">IF(OR(K106="",K106&lt;=0,ISERROR(K106)),IF(AND(O106&lt;&gt;"",NOT(ISERROR(O106))),O106, ""),VLOOKUP(K106,'ESO wayshrine node constants'!$A$3:$D$10003,4,0))</f>
        <v>Cyrodiil</v>
      </c>
      <c r="R106" s="0"/>
      <c r="S106" s="4" t="str">
        <f aca="false">IF(AND(R106&lt;&gt;"",NOT(ISERROR(R106))),R106,IF(P106&lt;&gt;"",IF(NOT(ISERROR(VLOOKUP(P106,'ESO Dungeon constants'!$D$3:$H$9999,5,0))),VLOOKUP(P106,'ESO Dungeon constants'!$D$3:$I$9999,6,0),VLOOKUP(P106,'ESO zone constants'!$H$2:$K$9984,4,0)),""))</f>
        <v>DLC_BASE_GAME</v>
      </c>
      <c r="T106" s="2" t="str">
        <f aca="false">IF(S106&lt;&gt;"",VLOOKUP(S106,'LibSets constants'!$B$4:$C$1000,2,0),"")</f>
        <v>Included in base game</v>
      </c>
      <c r="U106" s="5" t="s">
        <v>83</v>
      </c>
      <c r="V106" s="23" t="str">
        <f aca="false">IF(U106&lt;&gt;"",IF(U106&lt;&gt;"LIBSETS_DROP_MECHANIC_MONSTER_NAME",VLOOKUP(U106,'LibSets constants'!$I$4:$L$1000,3,0),""),"")</f>
        <v>Rewards for the worthy (Cyrodiil/Battleground mail)</v>
      </c>
      <c r="W106" s="2" t="str">
        <f aca="false">IF(U106&lt;&gt;"",IF(U106&lt;&gt;"LIBSETS_DROP_MECHANIC_MONSTER_NAME",VLOOKUP(U106,'LibSets constants'!$I$4:$L$1000,4,0),""),"")</f>
        <v>Gerechter Lohn (Cyrodiil/Schlachtfeld Mail)</v>
      </c>
      <c r="X106" s="2" t="str">
        <f aca="false">IF(G106&lt;&gt;"LIBSETS_SETTYPE_BATTLEGROUND",IF(G106&lt;&gt;"LIBSETS_SETTYPE_SPECIAL",IF(Y106&lt;&gt;"",VLOOKUP(Y106,'ESO zone constants'!$D$2:$H$4950,5,0),""),""),"")</f>
        <v/>
      </c>
      <c r="Z106" s="0"/>
      <c r="AA106" s="2" t="str">
        <f aca="false">IF(Z106&lt;&gt;"",IF(Z106&lt;&gt;"LIBSETS_DROP_MECHANIC_MONSTER_NAME",VLOOKUP(Z106,'LibSets constants'!$I$4:$L$1000,3,0),""),"")</f>
        <v/>
      </c>
      <c r="AB106" s="2" t="str">
        <f aca="false">IF(Z106&lt;&gt;"",IF(Z106&lt;&gt;"LIBSETS_DROP_MECHANIC_MONSTER_NAME",VLOOKUP(Z106,'LibSets constants'!$I$4:$L$1000,4,0),""),"")</f>
        <v/>
      </c>
      <c r="AC106" s="2" t="str">
        <f aca="false">IF(G106&lt;&gt;"LIBSETS_SETTYPE_BATTLEGROUND",IF(G106&lt;&gt;"LIBSETS_SETTYPE_SPECIAL",IF(AD106&lt;&gt;"",VLOOKUP(AD106,'ESO zone constants'!$D$2:$H$4950,5,0),""),""),"")</f>
        <v/>
      </c>
      <c r="AE106" s="0"/>
      <c r="AF106" s="2" t="str">
        <f aca="false">IF(AE106&lt;&gt;"",IF(AE106&lt;&gt;"LIBSETS_DROP_MECHANIC_MONSTER_NAME",VLOOKUP(AE106,'LibSets constants'!$I$4:$L$1000,3,0),""),"")</f>
        <v/>
      </c>
      <c r="AG106" s="2" t="str">
        <f aca="false">IF(AE106&lt;&gt;"",IF(AE106&lt;&gt;"LIBSETS_DROP_MECHANIC_MONSTER_NAME",VLOOKUP(AE106,'LibSets constants'!$I$4:$L$1000,4,0),""),"")</f>
        <v/>
      </c>
      <c r="AH106" s="2" t="str">
        <f aca="false">IF(G106&lt;&gt;"LIBSETS_SETTYPE_BATTLEGROUND",IF(G106&lt;&gt;"LIBSETS_SETTYPE_SPECIAL",IF(AI106&lt;&gt;"",VLOOKUP(AI106,'ESO zone constants'!$D$2:$H$4950,5,0),""),""),"")</f>
        <v/>
      </c>
      <c r="AJ106" s="0"/>
      <c r="AK106" s="2" t="str">
        <f aca="false">IF(AJ106&lt;&gt;"",IF(AJ106&lt;&gt;"LIBSETS_DROP_MECHANIC_MONSTER_NAME",VLOOKUP(AJ106,'LibSets constants'!$I$4:$L$1000,3,0),""),"")</f>
        <v/>
      </c>
      <c r="AL106" s="2" t="str">
        <f aca="false">IF(AJ106&lt;&gt;"",IF(AJ106&lt;&gt;"LIBSETS_DROP_MECHANIC_MONSTER_NAME",VLOOKUP(AJ106,'LibSets constants'!$I$4:$L$1000,4,0),""),"")</f>
        <v/>
      </c>
      <c r="AM106" s="2" t="str">
        <f aca="false">IF(G106&lt;&gt;"LIBSETS_SETTYPE_BATTLEGROUND",IF(G106&lt;&gt;"LIBSETS_SETTYPE_SPECIAL",IF(AN106&lt;&gt;"",VLOOKUP(AN106,'ESO zone constants'!$D$2:$H$4950,5,0),""),""),"")</f>
        <v/>
      </c>
      <c r="AO106" s="0"/>
      <c r="AP106" s="2" t="str">
        <f aca="false">IF(AO106&lt;&gt;"",IF(AO106&lt;&gt;"LIBSETS_DROP_MECHANIC_MONSTER_NAME",VLOOKUP(AO106,'LibSets constants'!$I$4:$L$1000,3,0),""),"")</f>
        <v/>
      </c>
      <c r="AQ106" s="2" t="str">
        <f aca="false">IF(AO106&lt;&gt;"",IF(AO106&lt;&gt;"LIBSETS_DROP_MECHANIC_MONSTER_NAME",VLOOKUP(AO106,'LibSets constants'!$I$4:$L$1000,4,0),""),"")</f>
        <v/>
      </c>
      <c r="AR106" s="2" t="str">
        <f aca="false">IF(G106&lt;&gt;"LIBSETS_SETTYPE_BATTLEGROUND",IF(G106&lt;&gt;"LIBSETS_SETTYPE_SPECIAL",IF(AS106&lt;&gt;"",VLOOKUP(AS106,'ESO zone constants'!$D$2:$H$4950,5,0),""),""),"")</f>
        <v/>
      </c>
      <c r="AT106" s="0"/>
      <c r="AU106" s="2" t="str">
        <f aca="false">IF(AT106&lt;&gt;"",IF(AT106&lt;&gt;"LIBSETS_DROP_MECHANIC_MONSTER_NAME",VLOOKUP(AT106,'LibSets constants'!$I$4:$L$1000,3,0),""),"")</f>
        <v/>
      </c>
      <c r="AV106" s="2" t="str">
        <f aca="false">IF(AT106&lt;&gt;"",IF(AT106&lt;&gt;"LIBSETS_DROP_MECHANIC_MONSTER_NAME",VLOOKUP(AT106,'LibSets constants'!$I$4:$L$1000,4,0),""),"")</f>
        <v/>
      </c>
      <c r="AW106" s="6" t="str">
        <f aca="false">IF(A106="???","--","")&amp;IF(F106&lt;&gt;"Not in the game (anymore)",IF(A106&lt;&gt;"",CONCATENATE("[",A106,"] = {wayshrines={")&amp;IF(K106&lt;&gt;"",CONCATENATE(K106,","),"")&amp;IF(L106&lt;&gt;"",CONCATENATE(L106,","),"")&amp;IF(M106&lt;&gt;"",CONCATENATE(M106,","),"")&amp;CONCATENATE("}")&amp;IF(VALUE(N106)&gt;0,CONCATENATE(", traitsNeeded=",N106),"")&amp;CONCATENATE(", dlcId=",IF(S106&lt;&gt;"",S106,"DLC_BASE_GAME")),""),"")</f>
        <v>[125] = {wayshrines={-1,-1,-1,}, dlcId=DLC_BASE_GAME</v>
      </c>
      <c r="AX106" s="6" t="str">
        <f aca="false">IF(F106&lt;&gt;"Not in the game (anymore)",IF(A106&lt;&gt;"",IF(P106&lt;&gt;"",CONCATENATE(", zoneIds={",P106),"")&amp;IF(X106&lt;&gt;"",CONCATENATE(",",X106),"")&amp;IF(AC106&lt;&gt;"",CONCATENATE(",",AC106),"")&amp;IF(AH106&lt;&gt;"",CONCATENATE(",",AH106),"")&amp;IF(AM106&lt;&gt;"",CONCATENATE(",",AM106),"")&amp;IF(AR106&lt;&gt;"",CONCATENATE(",",AR106),"")&amp;IF(P106&lt;&gt;"",CONCATENATE("}",""),"")&amp;IF(OR(I106="true",I106="false",I106&lt;&gt;""), CONCATENATE(", veteran=", I106), ""),""),"")</f>
        <v>, zoneIds={181}, veteran=false</v>
      </c>
      <c r="AY106" s="6" t="str">
        <f aca="false">IF(F106&lt;&gt;"Not in the game (anymore)",IF(A106&lt;&gt;"",", setType="&amp;G106,"")&amp;IF(J106="true",", multiTrialSet=true",""),"")</f>
        <v>, setType=LIBSETS_SETTYPE_CYRODIIL</v>
      </c>
      <c r="AZ106" s="6" t="str">
        <f aca="false">IF(F106&lt;&gt;"Not in the game (anymore)",IF(U106&lt;&gt;"",", dropMechanic={"&amp;U106&amp;IF(Z106&lt;&gt;"",","&amp;Z106,"")&amp;IF(AE106&lt;&gt;"",","&amp;AE106,"")&amp;IF(AJ106&lt;&gt;"",","&amp;AJ106,"")&amp;IF(AO106&lt;&gt;"",","&amp;AO106,"")&amp;IF(AT106&lt;&gt;"",","&amp;AT106,"")&amp;"}"&amp;IF(U106="LIBSETS_DROP_MECHANIC_MONSTER_NAME",", dropMechanicNames={" &amp; IF(V106&lt;&gt;"","['en']='"&amp;V106&amp;"'","") &amp; IF(W106&lt;&gt;"",", ['de']='" &amp; W106&amp;"'","") &amp; "}",""),"")&amp;"},","")</f>
        <v>, dropMechanic={LIBSETS_DROP_MECHANIC_MAIL_PVP_REWARDS_FOR_THE_WORTHY}},</v>
      </c>
      <c r="BA106" s="6" t="str">
        <f aca="false">IF(F106&lt;&gt;"Not in the game (anymore)",IF(C106&lt;&gt;"",CONCATENATE(" --",C106," / ",B106,"   [",IF(Q106&lt;&gt;"",Q106,""),IF(Y106&lt;&gt;"",", "&amp;Y106,""),IF(AD106&lt;&gt;"",", "&amp;AD106,""),IF(AI106&lt;&gt;"",", "&amp;AI106,""),IF(AN106&lt;&gt;"",", "&amp;AN106,""),IF(AS106&lt;&gt;"",", "&amp;AS106,""),"]")),"")</f>
        <v> --Wrath of the Imperium / Zorn des Kaiserreichs   [Cyrodiil]</v>
      </c>
    </row>
    <row r="107" customFormat="false" ht="15" hidden="false" customHeight="false" outlineLevel="0" collapsed="false">
      <c r="A107" s="21" t="n">
        <v>126</v>
      </c>
      <c r="B107" s="0" t="s">
        <v>316</v>
      </c>
      <c r="C107" s="0" t="s">
        <v>317</v>
      </c>
      <c r="D107" s="2" t="n">
        <f aca="false">A107</f>
        <v>126</v>
      </c>
      <c r="F107" s="0" t="s">
        <v>257</v>
      </c>
      <c r="G107" s="22" t="s">
        <v>81</v>
      </c>
      <c r="I107" s="0" t="s">
        <v>56</v>
      </c>
      <c r="J107" s="0" t="s">
        <v>56</v>
      </c>
      <c r="K107" s="0" t="n">
        <v>-1</v>
      </c>
      <c r="L107" s="0" t="n">
        <v>-1</v>
      </c>
      <c r="M107" s="0" t="n">
        <v>-1</v>
      </c>
      <c r="N107" s="0" t="n">
        <v>0</v>
      </c>
      <c r="O107" s="3" t="s">
        <v>82</v>
      </c>
      <c r="P107" s="2" t="n">
        <f aca="false">IF(AND(G107&lt;&gt;"LIBSETS_SETTYPE_BATTLEGROUND",G107&lt;&gt;"LIBSETS_SETTYPE_SPECIAL",G107&lt;&gt;"LIBSETS_SETTYPE_MYTHIC"), IF(Q107&lt;&gt;"",VLOOKUP(Q107,'ESO zone constants'!$D$2:$H$4950,5,0),""),"")</f>
        <v>181</v>
      </c>
      <c r="Q107" s="0" t="str">
        <f aca="false">IF(OR(K107="",K107&lt;=0,ISERROR(K107)),IF(AND(O107&lt;&gt;"",NOT(ISERROR(O107))),O107, ""),VLOOKUP(K107,'ESO wayshrine node constants'!$A$3:$D$10003,4,0))</f>
        <v>Cyrodiil</v>
      </c>
      <c r="R107" s="0"/>
      <c r="S107" s="4" t="str">
        <f aca="false">IF(AND(R107&lt;&gt;"",NOT(ISERROR(R107))),R107,IF(P107&lt;&gt;"",IF(NOT(ISERROR(VLOOKUP(P107,'ESO Dungeon constants'!$D$3:$H$9999,5,0))),VLOOKUP(P107,'ESO Dungeon constants'!$D$3:$I$9999,6,0),VLOOKUP(P107,'ESO zone constants'!$H$2:$K$9984,4,0)),""))</f>
        <v>DLC_BASE_GAME</v>
      </c>
      <c r="T107" s="2" t="str">
        <f aca="false">IF(S107&lt;&gt;"",VLOOKUP(S107,'LibSets constants'!$B$4:$C$1000,2,0),"")</f>
        <v>Included in base game</v>
      </c>
      <c r="U107" s="5" t="s">
        <v>83</v>
      </c>
      <c r="V107" s="2" t="str">
        <f aca="false">IF(U107&lt;&gt;"",IF(U107&lt;&gt;"LIBSETS_DROP_MECHANIC_MONSTER_NAME",VLOOKUP(U107,'LibSets constants'!$I$4:$L$1000,3,0),""),"")</f>
        <v>Rewards for the worthy (Cyrodiil/Battleground mail)</v>
      </c>
      <c r="W107" s="2" t="str">
        <f aca="false">IF(U107&lt;&gt;"",IF(U107&lt;&gt;"LIBSETS_DROP_MECHANIC_MONSTER_NAME",VLOOKUP(U107,'LibSets constants'!$I$4:$L$1000,4,0),""),"")</f>
        <v>Gerechter Lohn (Cyrodiil/Schlachtfeld Mail)</v>
      </c>
      <c r="X107" s="2" t="str">
        <f aca="false">IF(G107&lt;&gt;"LIBSETS_SETTYPE_BATTLEGROUND",IF(G107&lt;&gt;"LIBSETS_SETTYPE_SPECIAL",IF(Y107&lt;&gt;"",VLOOKUP(Y107,'ESO zone constants'!$D$2:$H$4950,5,0),""),""),"")</f>
        <v/>
      </c>
      <c r="Z107" s="0"/>
      <c r="AA107" s="2" t="str">
        <f aca="false">IF(Z107&lt;&gt;"",IF(Z107&lt;&gt;"LIBSETS_DROP_MECHANIC_MONSTER_NAME",VLOOKUP(Z107,'LibSets constants'!$I$4:$L$1000,3,0),""),"")</f>
        <v/>
      </c>
      <c r="AB107" s="2" t="str">
        <f aca="false">IF(Z107&lt;&gt;"",IF(Z107&lt;&gt;"LIBSETS_DROP_MECHANIC_MONSTER_NAME",VLOOKUP(Z107,'LibSets constants'!$I$4:$L$1000,4,0),""),"")</f>
        <v/>
      </c>
      <c r="AC107" s="2" t="str">
        <f aca="false">IF(G107&lt;&gt;"LIBSETS_SETTYPE_BATTLEGROUND",IF(G107&lt;&gt;"LIBSETS_SETTYPE_SPECIAL",IF(AD107&lt;&gt;"",VLOOKUP(AD107,'ESO zone constants'!$D$2:$H$4950,5,0),""),""),"")</f>
        <v/>
      </c>
      <c r="AE107" s="0"/>
      <c r="AF107" s="2" t="str">
        <f aca="false">IF(AE107&lt;&gt;"",IF(AE107&lt;&gt;"LIBSETS_DROP_MECHANIC_MONSTER_NAME",VLOOKUP(AE107,'LibSets constants'!$I$4:$L$1000,3,0),""),"")</f>
        <v/>
      </c>
      <c r="AG107" s="2" t="str">
        <f aca="false">IF(AE107&lt;&gt;"",IF(AE107&lt;&gt;"LIBSETS_DROP_MECHANIC_MONSTER_NAME",VLOOKUP(AE107,'LibSets constants'!$I$4:$L$1000,4,0),""),"")</f>
        <v/>
      </c>
      <c r="AH107" s="2" t="str">
        <f aca="false">IF(G107&lt;&gt;"LIBSETS_SETTYPE_BATTLEGROUND",IF(G107&lt;&gt;"LIBSETS_SETTYPE_SPECIAL",IF(AI107&lt;&gt;"",VLOOKUP(AI107,'ESO zone constants'!$D$2:$H$4950,5,0),""),""),"")</f>
        <v/>
      </c>
      <c r="AJ107" s="0"/>
      <c r="AK107" s="2" t="str">
        <f aca="false">IF(AJ107&lt;&gt;"",IF(AJ107&lt;&gt;"LIBSETS_DROP_MECHANIC_MONSTER_NAME",VLOOKUP(AJ107,'LibSets constants'!$I$4:$L$1000,3,0),""),"")</f>
        <v/>
      </c>
      <c r="AL107" s="2" t="str">
        <f aca="false">IF(AJ107&lt;&gt;"",IF(AJ107&lt;&gt;"LIBSETS_DROP_MECHANIC_MONSTER_NAME",VLOOKUP(AJ107,'LibSets constants'!$I$4:$L$1000,4,0),""),"")</f>
        <v/>
      </c>
      <c r="AM107" s="2" t="str">
        <f aca="false">IF(G107&lt;&gt;"LIBSETS_SETTYPE_BATTLEGROUND",IF(G107&lt;&gt;"LIBSETS_SETTYPE_SPECIAL",IF(AN107&lt;&gt;"",VLOOKUP(AN107,'ESO zone constants'!$D$2:$H$4950,5,0),""),""),"")</f>
        <v/>
      </c>
      <c r="AO107" s="0"/>
      <c r="AP107" s="2" t="str">
        <f aca="false">IF(AO107&lt;&gt;"",IF(AO107&lt;&gt;"LIBSETS_DROP_MECHANIC_MONSTER_NAME",VLOOKUP(AO107,'LibSets constants'!$I$4:$L$1000,3,0),""),"")</f>
        <v/>
      </c>
      <c r="AQ107" s="2" t="str">
        <f aca="false">IF(AO107&lt;&gt;"",IF(AO107&lt;&gt;"LIBSETS_DROP_MECHANIC_MONSTER_NAME",VLOOKUP(AO107,'LibSets constants'!$I$4:$L$1000,4,0),""),"")</f>
        <v/>
      </c>
      <c r="AR107" s="2" t="str">
        <f aca="false">IF(G107&lt;&gt;"LIBSETS_SETTYPE_BATTLEGROUND",IF(G107&lt;&gt;"LIBSETS_SETTYPE_SPECIAL",IF(AS107&lt;&gt;"",VLOOKUP(AS107,'ESO zone constants'!$D$2:$H$4950,5,0),""),""),"")</f>
        <v/>
      </c>
      <c r="AT107" s="0"/>
      <c r="AU107" s="2" t="str">
        <f aca="false">IF(AT107&lt;&gt;"",IF(AT107&lt;&gt;"LIBSETS_DROP_MECHANIC_MONSTER_NAME",VLOOKUP(AT107,'LibSets constants'!$I$4:$L$1000,3,0),""),"")</f>
        <v/>
      </c>
      <c r="AV107" s="2" t="str">
        <f aca="false">IF(AT107&lt;&gt;"",IF(AT107&lt;&gt;"LIBSETS_DROP_MECHANIC_MONSTER_NAME",VLOOKUP(AT107,'LibSets constants'!$I$4:$L$1000,4,0),""),"")</f>
        <v/>
      </c>
      <c r="AW107" s="6" t="str">
        <f aca="false">IF(A107="???","--","")&amp;IF(F107&lt;&gt;"Not in the game (anymore)",IF(A107&lt;&gt;"",CONCATENATE("[",A107,"] = {wayshrines={")&amp;IF(K107&lt;&gt;"",CONCATENATE(K107,","),"")&amp;IF(L107&lt;&gt;"",CONCATENATE(L107,","),"")&amp;IF(M107&lt;&gt;"",CONCATENATE(M107,","),"")&amp;CONCATENATE("}")&amp;IF(VALUE(N107)&gt;0,CONCATENATE(", traitsNeeded=",N107),"")&amp;CONCATENATE(", dlcId=",IF(S107&lt;&gt;"",S107,"DLC_BASE_GAME")),""),"")</f>
        <v>[126] = {wayshrines={-1,-1,-1,}, dlcId=DLC_BASE_GAME</v>
      </c>
      <c r="AX107" s="6" t="str">
        <f aca="false">IF(F107&lt;&gt;"Not in the game (anymore)",IF(A107&lt;&gt;"",IF(P107&lt;&gt;"",CONCATENATE(", zoneIds={",P107),"")&amp;IF(X107&lt;&gt;"",CONCATENATE(",",X107),"")&amp;IF(AC107&lt;&gt;"",CONCATENATE(",",AC107),"")&amp;IF(AH107&lt;&gt;"",CONCATENATE(",",AH107),"")&amp;IF(AM107&lt;&gt;"",CONCATENATE(",",AM107),"")&amp;IF(AR107&lt;&gt;"",CONCATENATE(",",AR107),"")&amp;IF(P107&lt;&gt;"",CONCATENATE("}",""),"")&amp;IF(OR(I107="true",I107="false",I107&lt;&gt;""), CONCATENATE(", veteran=", I107), ""),""),"")</f>
        <v>, zoneIds={181}, veteran=false</v>
      </c>
      <c r="AY107" s="6" t="str">
        <f aca="false">IF(F107&lt;&gt;"Not in the game (anymore)",IF(A107&lt;&gt;"",", setType="&amp;G107,"")&amp;IF(J107="true",", multiTrialSet=true",""),"")</f>
        <v>, setType=LIBSETS_SETTYPE_CYRODIIL</v>
      </c>
      <c r="AZ107" s="6" t="str">
        <f aca="false">IF(F107&lt;&gt;"Not in the game (anymore)",IF(U107&lt;&gt;"",", dropMechanic={"&amp;U107&amp;IF(Z107&lt;&gt;"",","&amp;Z107,"")&amp;IF(AE107&lt;&gt;"",","&amp;AE107,"")&amp;IF(AJ107&lt;&gt;"",","&amp;AJ107,"")&amp;IF(AO107&lt;&gt;"",","&amp;AO107,"")&amp;IF(AT107&lt;&gt;"",","&amp;AT107,"")&amp;"}"&amp;IF(U107="LIBSETS_DROP_MECHANIC_MONSTER_NAME",", dropMechanicNames={" &amp; IF(V107&lt;&gt;"","['en']='"&amp;V107&amp;"'","") &amp; IF(W107&lt;&gt;"",", ['de']='" &amp; W107&amp;"'","") &amp; "}",""),"")&amp;"},","")</f>
        <v>, dropMechanic={LIBSETS_DROP_MECHANIC_MAIL_PVP_REWARDS_FOR_THE_WORTHY}},</v>
      </c>
      <c r="BA107" s="6" t="str">
        <f aca="false">IF(F107&lt;&gt;"Not in the game (anymore)",IF(C107&lt;&gt;"",CONCATENATE(" --",C107," / ",B107,"   [",IF(Q107&lt;&gt;"",Q107,""),IF(Y107&lt;&gt;"",", "&amp;Y107,""),IF(AD107&lt;&gt;"",", "&amp;AD107,""),IF(AI107&lt;&gt;"",", "&amp;AI107,""),IF(AN107&lt;&gt;"",", "&amp;AN107,""),IF(AS107&lt;&gt;"",", "&amp;AS107,""),"]")),"")</f>
        <v> --Grace of the Ancients / Anmut der Uralten   [Cyrodiil]</v>
      </c>
    </row>
    <row r="108" customFormat="false" ht="15" hidden="false" customHeight="false" outlineLevel="0" collapsed="false">
      <c r="A108" s="21" t="n">
        <v>127</v>
      </c>
      <c r="B108" s="0" t="s">
        <v>318</v>
      </c>
      <c r="C108" s="0" t="s">
        <v>319</v>
      </c>
      <c r="D108" s="2" t="n">
        <f aca="false">A108</f>
        <v>127</v>
      </c>
      <c r="F108" s="0" t="s">
        <v>257</v>
      </c>
      <c r="G108" s="22" t="s">
        <v>81</v>
      </c>
      <c r="I108" s="0" t="s">
        <v>56</v>
      </c>
      <c r="J108" s="0" t="s">
        <v>56</v>
      </c>
      <c r="K108" s="0" t="n">
        <v>-1</v>
      </c>
      <c r="L108" s="0" t="n">
        <v>-1</v>
      </c>
      <c r="M108" s="0" t="n">
        <v>-1</v>
      </c>
      <c r="N108" s="0" t="n">
        <v>0</v>
      </c>
      <c r="O108" s="3" t="s">
        <v>82</v>
      </c>
      <c r="P108" s="2" t="n">
        <f aca="false">IF(AND(G108&lt;&gt;"LIBSETS_SETTYPE_BATTLEGROUND",G108&lt;&gt;"LIBSETS_SETTYPE_SPECIAL",G108&lt;&gt;"LIBSETS_SETTYPE_MYTHIC"), IF(Q108&lt;&gt;"",VLOOKUP(Q108,'ESO zone constants'!$D$2:$H$4950,5,0),""),"")</f>
        <v>181</v>
      </c>
      <c r="Q108" s="0" t="str">
        <f aca="false">IF(OR(K108="",K108&lt;=0,ISERROR(K108)),IF(AND(O108&lt;&gt;"",NOT(ISERROR(O108))),O108, ""),VLOOKUP(K108,'ESO wayshrine node constants'!$A$3:$D$10003,4,0))</f>
        <v>Cyrodiil</v>
      </c>
      <c r="R108" s="0"/>
      <c r="S108" s="4" t="str">
        <f aca="false">IF(AND(R108&lt;&gt;"",NOT(ISERROR(R108))),R108,IF(P108&lt;&gt;"",IF(NOT(ISERROR(VLOOKUP(P108,'ESO Dungeon constants'!$D$3:$H$9999,5,0))),VLOOKUP(P108,'ESO Dungeon constants'!$D$3:$I$9999,6,0),VLOOKUP(P108,'ESO zone constants'!$H$2:$K$9984,4,0)),""))</f>
        <v>DLC_BASE_GAME</v>
      </c>
      <c r="T108" s="2" t="str">
        <f aca="false">IF(S108&lt;&gt;"",VLOOKUP(S108,'LibSets constants'!$B$4:$C$1000,2,0),"")</f>
        <v>Included in base game</v>
      </c>
      <c r="U108" s="5" t="s">
        <v>83</v>
      </c>
      <c r="V108" s="2" t="str">
        <f aca="false">IF(U108&lt;&gt;"",IF(U108&lt;&gt;"LIBSETS_DROP_MECHANIC_MONSTER_NAME",VLOOKUP(U108,'LibSets constants'!$I$4:$L$1000,3,0),""),"")</f>
        <v>Rewards for the worthy (Cyrodiil/Battleground mail)</v>
      </c>
      <c r="W108" s="2" t="str">
        <f aca="false">IF(U108&lt;&gt;"",IF(U108&lt;&gt;"LIBSETS_DROP_MECHANIC_MONSTER_NAME",VLOOKUP(U108,'LibSets constants'!$I$4:$L$1000,4,0),""),"")</f>
        <v>Gerechter Lohn (Cyrodiil/Schlachtfeld Mail)</v>
      </c>
      <c r="X108" s="2" t="str">
        <f aca="false">IF(G108&lt;&gt;"LIBSETS_SETTYPE_BATTLEGROUND",IF(G108&lt;&gt;"LIBSETS_SETTYPE_SPECIAL",IF(Y108&lt;&gt;"",VLOOKUP(Y108,'ESO zone constants'!$D$2:$H$4950,5,0),""),""),"")</f>
        <v/>
      </c>
      <c r="Z108" s="0"/>
      <c r="AA108" s="2" t="str">
        <f aca="false">IF(Z108&lt;&gt;"",IF(Z108&lt;&gt;"LIBSETS_DROP_MECHANIC_MONSTER_NAME",VLOOKUP(Z108,'LibSets constants'!$I$4:$L$1000,3,0),""),"")</f>
        <v/>
      </c>
      <c r="AB108" s="2" t="str">
        <f aca="false">IF(Z108&lt;&gt;"",IF(Z108&lt;&gt;"LIBSETS_DROP_MECHANIC_MONSTER_NAME",VLOOKUP(Z108,'LibSets constants'!$I$4:$L$1000,4,0),""),"")</f>
        <v/>
      </c>
      <c r="AC108" s="2" t="str">
        <f aca="false">IF(G108&lt;&gt;"LIBSETS_SETTYPE_BATTLEGROUND",IF(G108&lt;&gt;"LIBSETS_SETTYPE_SPECIAL",IF(AD108&lt;&gt;"",VLOOKUP(AD108,'ESO zone constants'!$D$2:$H$4950,5,0),""),""),"")</f>
        <v/>
      </c>
      <c r="AE108" s="0"/>
      <c r="AF108" s="2" t="str">
        <f aca="false">IF(AE108&lt;&gt;"",IF(AE108&lt;&gt;"LIBSETS_DROP_MECHANIC_MONSTER_NAME",VLOOKUP(AE108,'LibSets constants'!$I$4:$L$1000,3,0),""),"")</f>
        <v/>
      </c>
      <c r="AG108" s="2" t="str">
        <f aca="false">IF(AE108&lt;&gt;"",IF(AE108&lt;&gt;"LIBSETS_DROP_MECHANIC_MONSTER_NAME",VLOOKUP(AE108,'LibSets constants'!$I$4:$L$1000,4,0),""),"")</f>
        <v/>
      </c>
      <c r="AH108" s="2" t="str">
        <f aca="false">IF(G108&lt;&gt;"LIBSETS_SETTYPE_BATTLEGROUND",IF(G108&lt;&gt;"LIBSETS_SETTYPE_SPECIAL",IF(AI108&lt;&gt;"",VLOOKUP(AI108,'ESO zone constants'!$D$2:$H$4950,5,0),""),""),"")</f>
        <v/>
      </c>
      <c r="AJ108" s="0"/>
      <c r="AK108" s="2" t="str">
        <f aca="false">IF(AJ108&lt;&gt;"",IF(AJ108&lt;&gt;"LIBSETS_DROP_MECHANIC_MONSTER_NAME",VLOOKUP(AJ108,'LibSets constants'!$I$4:$L$1000,3,0),""),"")</f>
        <v/>
      </c>
      <c r="AL108" s="2" t="str">
        <f aca="false">IF(AJ108&lt;&gt;"",IF(AJ108&lt;&gt;"LIBSETS_DROP_MECHANIC_MONSTER_NAME",VLOOKUP(AJ108,'LibSets constants'!$I$4:$L$1000,4,0),""),"")</f>
        <v/>
      </c>
      <c r="AM108" s="2" t="str">
        <f aca="false">IF(G108&lt;&gt;"LIBSETS_SETTYPE_BATTLEGROUND",IF(G108&lt;&gt;"LIBSETS_SETTYPE_SPECIAL",IF(AN108&lt;&gt;"",VLOOKUP(AN108,'ESO zone constants'!$D$2:$H$4950,5,0),""),""),"")</f>
        <v/>
      </c>
      <c r="AO108" s="0"/>
      <c r="AP108" s="2" t="str">
        <f aca="false">IF(AO108&lt;&gt;"",IF(AO108&lt;&gt;"LIBSETS_DROP_MECHANIC_MONSTER_NAME",VLOOKUP(AO108,'LibSets constants'!$I$4:$L$1000,3,0),""),"")</f>
        <v/>
      </c>
      <c r="AQ108" s="2" t="str">
        <f aca="false">IF(AO108&lt;&gt;"",IF(AO108&lt;&gt;"LIBSETS_DROP_MECHANIC_MONSTER_NAME",VLOOKUP(AO108,'LibSets constants'!$I$4:$L$1000,4,0),""),"")</f>
        <v/>
      </c>
      <c r="AR108" s="2" t="str">
        <f aca="false">IF(G108&lt;&gt;"LIBSETS_SETTYPE_BATTLEGROUND",IF(G108&lt;&gt;"LIBSETS_SETTYPE_SPECIAL",IF(AS108&lt;&gt;"",VLOOKUP(AS108,'ESO zone constants'!$D$2:$H$4950,5,0),""),""),"")</f>
        <v/>
      </c>
      <c r="AT108" s="0"/>
      <c r="AU108" s="2" t="str">
        <f aca="false">IF(AT108&lt;&gt;"",IF(AT108&lt;&gt;"LIBSETS_DROP_MECHANIC_MONSTER_NAME",VLOOKUP(AT108,'LibSets constants'!$I$4:$L$1000,3,0),""),"")</f>
        <v/>
      </c>
      <c r="AV108" s="2" t="str">
        <f aca="false">IF(AT108&lt;&gt;"",IF(AT108&lt;&gt;"LIBSETS_DROP_MECHANIC_MONSTER_NAME",VLOOKUP(AT108,'LibSets constants'!$I$4:$L$1000,4,0),""),"")</f>
        <v/>
      </c>
      <c r="AW108" s="6" t="str">
        <f aca="false">IF(A108="???","--","")&amp;IF(F108&lt;&gt;"Not in the game (anymore)",IF(A108&lt;&gt;"",CONCATENATE("[",A108,"] = {wayshrines={")&amp;IF(K108&lt;&gt;"",CONCATENATE(K108,","),"")&amp;IF(L108&lt;&gt;"",CONCATENATE(L108,","),"")&amp;IF(M108&lt;&gt;"",CONCATENATE(M108,","),"")&amp;CONCATENATE("}")&amp;IF(VALUE(N108)&gt;0,CONCATENATE(", traitsNeeded=",N108),"")&amp;CONCATENATE(", dlcId=",IF(S108&lt;&gt;"",S108,"DLC_BASE_GAME")),""),"")</f>
        <v>[127] = {wayshrines={-1,-1,-1,}, dlcId=DLC_BASE_GAME</v>
      </c>
      <c r="AX108" s="6" t="str">
        <f aca="false">IF(F108&lt;&gt;"Not in the game (anymore)",IF(A108&lt;&gt;"",IF(P108&lt;&gt;"",CONCATENATE(", zoneIds={",P108),"")&amp;IF(X108&lt;&gt;"",CONCATENATE(",",X108),"")&amp;IF(AC108&lt;&gt;"",CONCATENATE(",",AC108),"")&amp;IF(AH108&lt;&gt;"",CONCATENATE(",",AH108),"")&amp;IF(AM108&lt;&gt;"",CONCATENATE(",",AM108),"")&amp;IF(AR108&lt;&gt;"",CONCATENATE(",",AR108),"")&amp;IF(P108&lt;&gt;"",CONCATENATE("}",""),"")&amp;IF(OR(I108="true",I108="false",I108&lt;&gt;""), CONCATENATE(", veteran=", I108), ""),""),"")</f>
        <v>, zoneIds={181}, veteran=false</v>
      </c>
      <c r="AY108" s="6" t="str">
        <f aca="false">IF(F108&lt;&gt;"Not in the game (anymore)",IF(A108&lt;&gt;"",", setType="&amp;G108,"")&amp;IF(J108="true",", multiTrialSet=true",""),"")</f>
        <v>, setType=LIBSETS_SETTYPE_CYRODIIL</v>
      </c>
      <c r="AZ108" s="6" t="str">
        <f aca="false">IF(F108&lt;&gt;"Not in the game (anymore)",IF(U108&lt;&gt;"",", dropMechanic={"&amp;U108&amp;IF(Z108&lt;&gt;"",","&amp;Z108,"")&amp;IF(AE108&lt;&gt;"",","&amp;AE108,"")&amp;IF(AJ108&lt;&gt;"",","&amp;AJ108,"")&amp;IF(AO108&lt;&gt;"",","&amp;AO108,"")&amp;IF(AT108&lt;&gt;"",","&amp;AT108,"")&amp;"}"&amp;IF(U108="LIBSETS_DROP_MECHANIC_MONSTER_NAME",", dropMechanicNames={" &amp; IF(V108&lt;&gt;"","['en']='"&amp;V108&amp;"'","") &amp; IF(W108&lt;&gt;"",", ['de']='" &amp; W108&amp;"'","") &amp; "}",""),"")&amp;"},","")</f>
        <v>, dropMechanic={LIBSETS_DROP_MECHANIC_MAIL_PVP_REWARDS_FOR_THE_WORTHY}},</v>
      </c>
      <c r="BA108" s="6" t="str">
        <f aca="false">IF(F108&lt;&gt;"Not in the game (anymore)",IF(C108&lt;&gt;"",CONCATENATE(" --",C108," / ",B108,"   [",IF(Q108&lt;&gt;"",Q108,""),IF(Y108&lt;&gt;"",", "&amp;Y108,""),IF(AD108&lt;&gt;"",", "&amp;AD108,""),IF(AI108&lt;&gt;"",", "&amp;AI108,""),IF(AN108&lt;&gt;"",", "&amp;AN108,""),IF(AS108&lt;&gt;"",", "&amp;AS108,""),"]")),"")</f>
        <v> --Deadly Strike / Tödlicher Stoß   [Cyrodiil]</v>
      </c>
    </row>
    <row r="109" customFormat="false" ht="15" hidden="false" customHeight="false" outlineLevel="0" collapsed="false">
      <c r="A109" s="21" t="n">
        <v>128</v>
      </c>
      <c r="B109" s="0" t="s">
        <v>320</v>
      </c>
      <c r="C109" s="0" t="s">
        <v>321</v>
      </c>
      <c r="D109" s="2" t="n">
        <f aca="false">A109</f>
        <v>128</v>
      </c>
      <c r="F109" s="0" t="s">
        <v>257</v>
      </c>
      <c r="G109" s="22" t="s">
        <v>81</v>
      </c>
      <c r="I109" s="0" t="s">
        <v>56</v>
      </c>
      <c r="J109" s="0" t="s">
        <v>56</v>
      </c>
      <c r="K109" s="0" t="n">
        <v>-1</v>
      </c>
      <c r="L109" s="0" t="n">
        <v>-1</v>
      </c>
      <c r="M109" s="0" t="n">
        <v>-1</v>
      </c>
      <c r="N109" s="0" t="n">
        <v>0</v>
      </c>
      <c r="O109" s="3" t="s">
        <v>82</v>
      </c>
      <c r="P109" s="2" t="n">
        <f aca="false">IF(AND(G109&lt;&gt;"LIBSETS_SETTYPE_BATTLEGROUND",G109&lt;&gt;"LIBSETS_SETTYPE_SPECIAL",G109&lt;&gt;"LIBSETS_SETTYPE_MYTHIC"), IF(Q109&lt;&gt;"",VLOOKUP(Q109,'ESO zone constants'!$D$2:$H$4950,5,0),""),"")</f>
        <v>181</v>
      </c>
      <c r="Q109" s="0" t="str">
        <f aca="false">IF(OR(K109="",K109&lt;=0,ISERROR(K109)),IF(AND(O109&lt;&gt;"",NOT(ISERROR(O109))),O109, ""),VLOOKUP(K109,'ESO wayshrine node constants'!$A$3:$D$10003,4,0))</f>
        <v>Cyrodiil</v>
      </c>
      <c r="R109" s="0"/>
      <c r="S109" s="4" t="str">
        <f aca="false">IF(AND(R109&lt;&gt;"",NOT(ISERROR(R109))),R109,IF(P109&lt;&gt;"",IF(NOT(ISERROR(VLOOKUP(P109,'ESO Dungeon constants'!$D$3:$H$9999,5,0))),VLOOKUP(P109,'ESO Dungeon constants'!$D$3:$I$9999,6,0),VLOOKUP(P109,'ESO zone constants'!$H$2:$K$9984,4,0)),""))</f>
        <v>DLC_BASE_GAME</v>
      </c>
      <c r="T109" s="2" t="str">
        <f aca="false">IF(S109&lt;&gt;"",VLOOKUP(S109,'LibSets constants'!$B$4:$C$1000,2,0),"")</f>
        <v>Included in base game</v>
      </c>
      <c r="U109" s="5" t="s">
        <v>83</v>
      </c>
      <c r="V109" s="2" t="str">
        <f aca="false">IF(U109&lt;&gt;"",IF(U109&lt;&gt;"LIBSETS_DROP_MECHANIC_MONSTER_NAME",VLOOKUP(U109,'LibSets constants'!$I$4:$L$1000,3,0),""),"")</f>
        <v>Rewards for the worthy (Cyrodiil/Battleground mail)</v>
      </c>
      <c r="W109" s="2" t="str">
        <f aca="false">IF(U109&lt;&gt;"",IF(U109&lt;&gt;"LIBSETS_DROP_MECHANIC_MONSTER_NAME",VLOOKUP(U109,'LibSets constants'!$I$4:$L$1000,4,0),""),"")</f>
        <v>Gerechter Lohn (Cyrodiil/Schlachtfeld Mail)</v>
      </c>
      <c r="X109" s="2" t="str">
        <f aca="false">IF(G109&lt;&gt;"LIBSETS_SETTYPE_BATTLEGROUND",IF(G109&lt;&gt;"LIBSETS_SETTYPE_SPECIAL",IF(Y109&lt;&gt;"",VLOOKUP(Y109,'ESO zone constants'!$D$2:$H$4950,5,0),""),""),"")</f>
        <v/>
      </c>
      <c r="Z109" s="0"/>
      <c r="AA109" s="2" t="str">
        <f aca="false">IF(Z109&lt;&gt;"",IF(Z109&lt;&gt;"LIBSETS_DROP_MECHANIC_MONSTER_NAME",VLOOKUP(Z109,'LibSets constants'!$I$4:$L$1000,3,0),""),"")</f>
        <v/>
      </c>
      <c r="AB109" s="2" t="str">
        <f aca="false">IF(Z109&lt;&gt;"",IF(Z109&lt;&gt;"LIBSETS_DROP_MECHANIC_MONSTER_NAME",VLOOKUP(Z109,'LibSets constants'!$I$4:$L$1000,4,0),""),"")</f>
        <v/>
      </c>
      <c r="AC109" s="2" t="str">
        <f aca="false">IF(G109&lt;&gt;"LIBSETS_SETTYPE_BATTLEGROUND",IF(G109&lt;&gt;"LIBSETS_SETTYPE_SPECIAL",IF(AD109&lt;&gt;"",VLOOKUP(AD109,'ESO zone constants'!$D$2:$H$4950,5,0),""),""),"")</f>
        <v/>
      </c>
      <c r="AE109" s="0"/>
      <c r="AF109" s="2" t="str">
        <f aca="false">IF(AE109&lt;&gt;"",IF(AE109&lt;&gt;"LIBSETS_DROP_MECHANIC_MONSTER_NAME",VLOOKUP(AE109,'LibSets constants'!$I$4:$L$1000,3,0),""),"")</f>
        <v/>
      </c>
      <c r="AG109" s="2" t="str">
        <f aca="false">IF(AE109&lt;&gt;"",IF(AE109&lt;&gt;"LIBSETS_DROP_MECHANIC_MONSTER_NAME",VLOOKUP(AE109,'LibSets constants'!$I$4:$L$1000,4,0),""),"")</f>
        <v/>
      </c>
      <c r="AH109" s="2" t="str">
        <f aca="false">IF(G109&lt;&gt;"LIBSETS_SETTYPE_BATTLEGROUND",IF(G109&lt;&gt;"LIBSETS_SETTYPE_SPECIAL",IF(AI109&lt;&gt;"",VLOOKUP(AI109,'ESO zone constants'!$D$2:$H$4950,5,0),""),""),"")</f>
        <v/>
      </c>
      <c r="AJ109" s="0"/>
      <c r="AK109" s="2" t="str">
        <f aca="false">IF(AJ109&lt;&gt;"",IF(AJ109&lt;&gt;"LIBSETS_DROP_MECHANIC_MONSTER_NAME",VLOOKUP(AJ109,'LibSets constants'!$I$4:$L$1000,3,0),""),"")</f>
        <v/>
      </c>
      <c r="AL109" s="2" t="str">
        <f aca="false">IF(AJ109&lt;&gt;"",IF(AJ109&lt;&gt;"LIBSETS_DROP_MECHANIC_MONSTER_NAME",VLOOKUP(AJ109,'LibSets constants'!$I$4:$L$1000,4,0),""),"")</f>
        <v/>
      </c>
      <c r="AM109" s="2" t="str">
        <f aca="false">IF(G109&lt;&gt;"LIBSETS_SETTYPE_BATTLEGROUND",IF(G109&lt;&gt;"LIBSETS_SETTYPE_SPECIAL",IF(AN109&lt;&gt;"",VLOOKUP(AN109,'ESO zone constants'!$D$2:$H$4950,5,0),""),""),"")</f>
        <v/>
      </c>
      <c r="AO109" s="0"/>
      <c r="AP109" s="2" t="str">
        <f aca="false">IF(AO109&lt;&gt;"",IF(AO109&lt;&gt;"LIBSETS_DROP_MECHANIC_MONSTER_NAME",VLOOKUP(AO109,'LibSets constants'!$I$4:$L$1000,3,0),""),"")</f>
        <v/>
      </c>
      <c r="AQ109" s="2" t="str">
        <f aca="false">IF(AO109&lt;&gt;"",IF(AO109&lt;&gt;"LIBSETS_DROP_MECHANIC_MONSTER_NAME",VLOOKUP(AO109,'LibSets constants'!$I$4:$L$1000,4,0),""),"")</f>
        <v/>
      </c>
      <c r="AR109" s="2" t="str">
        <f aca="false">IF(G109&lt;&gt;"LIBSETS_SETTYPE_BATTLEGROUND",IF(G109&lt;&gt;"LIBSETS_SETTYPE_SPECIAL",IF(AS109&lt;&gt;"",VLOOKUP(AS109,'ESO zone constants'!$D$2:$H$4950,5,0),""),""),"")</f>
        <v/>
      </c>
      <c r="AT109" s="0"/>
      <c r="AU109" s="2" t="str">
        <f aca="false">IF(AT109&lt;&gt;"",IF(AT109&lt;&gt;"LIBSETS_DROP_MECHANIC_MONSTER_NAME",VLOOKUP(AT109,'LibSets constants'!$I$4:$L$1000,3,0),""),"")</f>
        <v/>
      </c>
      <c r="AV109" s="2" t="str">
        <f aca="false">IF(AT109&lt;&gt;"",IF(AT109&lt;&gt;"LIBSETS_DROP_MECHANIC_MONSTER_NAME",VLOOKUP(AT109,'LibSets constants'!$I$4:$L$1000,4,0),""),"")</f>
        <v/>
      </c>
      <c r="AW109" s="6" t="str">
        <f aca="false">IF(A109="???","--","")&amp;IF(F109&lt;&gt;"Not in the game (anymore)",IF(A109&lt;&gt;"",CONCATENATE("[",A109,"] = {wayshrines={")&amp;IF(K109&lt;&gt;"",CONCATENATE(K109,","),"")&amp;IF(L109&lt;&gt;"",CONCATENATE(L109,","),"")&amp;IF(M109&lt;&gt;"",CONCATENATE(M109,","),"")&amp;CONCATENATE("}")&amp;IF(VALUE(N109)&gt;0,CONCATENATE(", traitsNeeded=",N109),"")&amp;CONCATENATE(", dlcId=",IF(S109&lt;&gt;"",S109,"DLC_BASE_GAME")),""),"")</f>
        <v>[128] = {wayshrines={-1,-1,-1,}, dlcId=DLC_BASE_GAME</v>
      </c>
      <c r="AX109" s="6" t="str">
        <f aca="false">IF(F109&lt;&gt;"Not in the game (anymore)",IF(A109&lt;&gt;"",IF(P109&lt;&gt;"",CONCATENATE(", zoneIds={",P109),"")&amp;IF(X109&lt;&gt;"",CONCATENATE(",",X109),"")&amp;IF(AC109&lt;&gt;"",CONCATENATE(",",AC109),"")&amp;IF(AH109&lt;&gt;"",CONCATENATE(",",AH109),"")&amp;IF(AM109&lt;&gt;"",CONCATENATE(",",AM109),"")&amp;IF(AR109&lt;&gt;"",CONCATENATE(",",AR109),"")&amp;IF(P109&lt;&gt;"",CONCATENATE("}",""),"")&amp;IF(OR(I109="true",I109="false",I109&lt;&gt;""), CONCATENATE(", veteran=", I109), ""),""),"")</f>
        <v>, zoneIds={181}, veteran=false</v>
      </c>
      <c r="AY109" s="6" t="str">
        <f aca="false">IF(F109&lt;&gt;"Not in the game (anymore)",IF(A109&lt;&gt;"",", setType="&amp;G109,"")&amp;IF(J109="true",", multiTrialSet=true",""),"")</f>
        <v>, setType=LIBSETS_SETTYPE_CYRODIIL</v>
      </c>
      <c r="AZ109" s="6" t="str">
        <f aca="false">IF(F109&lt;&gt;"Not in the game (anymore)",IF(U109&lt;&gt;"",", dropMechanic={"&amp;U109&amp;IF(Z109&lt;&gt;"",","&amp;Z109,"")&amp;IF(AE109&lt;&gt;"",","&amp;AE109,"")&amp;IF(AJ109&lt;&gt;"",","&amp;AJ109,"")&amp;IF(AO109&lt;&gt;"",","&amp;AO109,"")&amp;IF(AT109&lt;&gt;"",","&amp;AT109,"")&amp;"}"&amp;IF(U109="LIBSETS_DROP_MECHANIC_MONSTER_NAME",", dropMechanicNames={" &amp; IF(V109&lt;&gt;"","['en']='"&amp;V109&amp;"'","") &amp; IF(W109&lt;&gt;"",", ['de']='" &amp; W109&amp;"'","") &amp; "}",""),"")&amp;"},","")</f>
        <v>, dropMechanic={LIBSETS_DROP_MECHANIC_MAIL_PVP_REWARDS_FOR_THE_WORTHY}},</v>
      </c>
      <c r="BA109" s="6" t="str">
        <f aca="false">IF(F109&lt;&gt;"Not in the game (anymore)",IF(C109&lt;&gt;"",CONCATENATE(" --",C109," / ",B109,"   [",IF(Q109&lt;&gt;"",Q109,""),IF(Y109&lt;&gt;"",", "&amp;Y109,""),IF(AD109&lt;&gt;"",", "&amp;AD109,""),IF(AI109&lt;&gt;"",", "&amp;AI109,""),IF(AN109&lt;&gt;"",", "&amp;AN109,""),IF(AS109&lt;&gt;"",", "&amp;AS109,""),"]")),"")</f>
        <v> --Blessing of the Potentates / Segen des Potentaten   [Cyrodiil]</v>
      </c>
    </row>
    <row r="110" customFormat="false" ht="15" hidden="false" customHeight="false" outlineLevel="0" collapsed="false">
      <c r="A110" s="21" t="n">
        <v>129</v>
      </c>
      <c r="B110" s="0" t="s">
        <v>322</v>
      </c>
      <c r="C110" s="0" t="s">
        <v>323</v>
      </c>
      <c r="D110" s="2" t="n">
        <f aca="false">A110</f>
        <v>129</v>
      </c>
      <c r="F110" s="0" t="s">
        <v>257</v>
      </c>
      <c r="G110" s="22" t="s">
        <v>81</v>
      </c>
      <c r="I110" s="0" t="s">
        <v>56</v>
      </c>
      <c r="J110" s="0" t="s">
        <v>56</v>
      </c>
      <c r="K110" s="0" t="n">
        <v>-1</v>
      </c>
      <c r="L110" s="0" t="n">
        <v>-1</v>
      </c>
      <c r="M110" s="0" t="n">
        <v>-1</v>
      </c>
      <c r="N110" s="0" t="n">
        <v>0</v>
      </c>
      <c r="O110" s="3" t="s">
        <v>82</v>
      </c>
      <c r="P110" s="2" t="n">
        <f aca="false">IF(AND(G110&lt;&gt;"LIBSETS_SETTYPE_BATTLEGROUND",G110&lt;&gt;"LIBSETS_SETTYPE_SPECIAL",G110&lt;&gt;"LIBSETS_SETTYPE_MYTHIC"), IF(Q110&lt;&gt;"",VLOOKUP(Q110,'ESO zone constants'!$D$2:$H$4950,5,0),""),"")</f>
        <v>181</v>
      </c>
      <c r="Q110" s="0" t="str">
        <f aca="false">IF(OR(K110="",K110&lt;=0,ISERROR(K110)),IF(AND(O110&lt;&gt;"",NOT(ISERROR(O110))),O110, ""),VLOOKUP(K110,'ESO wayshrine node constants'!$A$3:$D$10003,4,0))</f>
        <v>Cyrodiil</v>
      </c>
      <c r="R110" s="0"/>
      <c r="S110" s="4" t="str">
        <f aca="false">IF(AND(R110&lt;&gt;"",NOT(ISERROR(R110))),R110,IF(P110&lt;&gt;"",IF(NOT(ISERROR(VLOOKUP(P110,'ESO Dungeon constants'!$D$3:$H$9999,5,0))),VLOOKUP(P110,'ESO Dungeon constants'!$D$3:$I$9999,6,0),VLOOKUP(P110,'ESO zone constants'!$H$2:$K$9984,4,0)),""))</f>
        <v>DLC_BASE_GAME</v>
      </c>
      <c r="T110" s="2" t="str">
        <f aca="false">IF(S110&lt;&gt;"",VLOOKUP(S110,'LibSets constants'!$B$4:$C$1000,2,0),"")</f>
        <v>Included in base game</v>
      </c>
      <c r="U110" s="5" t="s">
        <v>83</v>
      </c>
      <c r="V110" s="23" t="str">
        <f aca="false">IF(U110&lt;&gt;"",IF(U110&lt;&gt;"LIBSETS_DROP_MECHANIC_MONSTER_NAME",VLOOKUP(U110,'LibSets constants'!$I$4:$L$1000,3,0),""),"")</f>
        <v>Rewards for the worthy (Cyrodiil/Battleground mail)</v>
      </c>
      <c r="W110" s="23" t="str">
        <f aca="false">IF(U110&lt;&gt;"",IF(U110&lt;&gt;"LIBSETS_DROP_MECHANIC_MONSTER_NAME",VLOOKUP(U110,'LibSets constants'!$I$4:$L$1000,4,0),""),"")</f>
        <v>Gerechter Lohn (Cyrodiil/Schlachtfeld Mail)</v>
      </c>
      <c r="X110" s="2" t="str">
        <f aca="false">IF(G110&lt;&gt;"LIBSETS_SETTYPE_BATTLEGROUND",IF(G110&lt;&gt;"LIBSETS_SETTYPE_SPECIAL",IF(Y110&lt;&gt;"",VLOOKUP(Y110,'ESO zone constants'!$D$2:$H$4950,5,0),""),""),"")</f>
        <v/>
      </c>
      <c r="Z110" s="24"/>
      <c r="AA110" s="23" t="str">
        <f aca="false">IF(Z110&lt;&gt;"",IF(Z110&lt;&gt;"LIBSETS_DROP_MECHANIC_MONSTER_NAME",VLOOKUP(Z110,'LibSets constants'!$I$4:$L$1000,3,0),""),"")</f>
        <v/>
      </c>
      <c r="AB110" s="23" t="str">
        <f aca="false">IF(Z110&lt;&gt;"",IF(Z110&lt;&gt;"LIBSETS_DROP_MECHANIC_MONSTER_NAME",VLOOKUP(Z110,'LibSets constants'!$I$4:$L$1000,4,0),""),"")</f>
        <v/>
      </c>
      <c r="AC110" s="2" t="str">
        <f aca="false">IF(G110&lt;&gt;"LIBSETS_SETTYPE_BATTLEGROUND",IF(G110&lt;&gt;"LIBSETS_SETTYPE_SPECIAL",IF(AD110&lt;&gt;"",VLOOKUP(AD110,'ESO zone constants'!$D$2:$H$4950,5,0),""),""),"")</f>
        <v/>
      </c>
      <c r="AE110" s="24"/>
      <c r="AF110" s="23" t="str">
        <f aca="false">IF(AE110&lt;&gt;"",IF(AE110&lt;&gt;"LIBSETS_DROP_MECHANIC_MONSTER_NAME",VLOOKUP(AE110,'LibSets constants'!$I$4:$L$1000,3,0),""),"")</f>
        <v/>
      </c>
      <c r="AG110" s="23" t="str">
        <f aca="false">IF(AE110&lt;&gt;"",IF(AE110&lt;&gt;"LIBSETS_DROP_MECHANIC_MONSTER_NAME",VLOOKUP(AE110,'LibSets constants'!$I$4:$L$1000,4,0),""),"")</f>
        <v/>
      </c>
      <c r="AH110" s="2" t="str">
        <f aca="false">IF(G110&lt;&gt;"LIBSETS_SETTYPE_BATTLEGROUND",IF(G110&lt;&gt;"LIBSETS_SETTYPE_SPECIAL",IF(AI110&lt;&gt;"",VLOOKUP(AI110,'ESO zone constants'!$D$2:$H$4950,5,0),""),""),"")</f>
        <v/>
      </c>
      <c r="AJ110" s="24"/>
      <c r="AK110" s="23" t="str">
        <f aca="false">IF(AJ110&lt;&gt;"",IF(AJ110&lt;&gt;"LIBSETS_DROP_MECHANIC_MONSTER_NAME",VLOOKUP(AJ110,'LibSets constants'!$I$4:$L$1000,3,0),""),"")</f>
        <v/>
      </c>
      <c r="AL110" s="23" t="str">
        <f aca="false">IF(AJ110&lt;&gt;"",IF(AJ110&lt;&gt;"LIBSETS_DROP_MECHANIC_MONSTER_NAME",VLOOKUP(AJ110,'LibSets constants'!$I$4:$L$1000,4,0),""),"")</f>
        <v/>
      </c>
      <c r="AM110" s="2" t="str">
        <f aca="false">IF(G110&lt;&gt;"LIBSETS_SETTYPE_BATTLEGROUND",IF(G110&lt;&gt;"LIBSETS_SETTYPE_SPECIAL",IF(AN110&lt;&gt;"",VLOOKUP(AN110,'ESO zone constants'!$D$2:$H$4950,5,0),""),""),"")</f>
        <v/>
      </c>
      <c r="AO110" s="24"/>
      <c r="AP110" s="23" t="str">
        <f aca="false">IF(AO110&lt;&gt;"",IF(AO110&lt;&gt;"LIBSETS_DROP_MECHANIC_MONSTER_NAME",VLOOKUP(AO110,'LibSets constants'!$I$4:$L$1000,3,0),""),"")</f>
        <v/>
      </c>
      <c r="AQ110" s="23" t="str">
        <f aca="false">IF(AO110&lt;&gt;"",IF(AO110&lt;&gt;"LIBSETS_DROP_MECHANIC_MONSTER_NAME",VLOOKUP(AO110,'LibSets constants'!$I$4:$L$1000,4,0),""),"")</f>
        <v/>
      </c>
      <c r="AR110" s="2" t="str">
        <f aca="false">IF(G110&lt;&gt;"LIBSETS_SETTYPE_BATTLEGROUND",IF(G110&lt;&gt;"LIBSETS_SETTYPE_SPECIAL",IF(AS110&lt;&gt;"",VLOOKUP(AS110,'ESO zone constants'!$D$2:$H$4950,5,0),""),""),"")</f>
        <v/>
      </c>
      <c r="AT110" s="24"/>
      <c r="AU110" s="23" t="str">
        <f aca="false">IF(AT110&lt;&gt;"",IF(AT110&lt;&gt;"LIBSETS_DROP_MECHANIC_MONSTER_NAME",VLOOKUP(AT110,'LibSets constants'!$I$4:$L$1000,3,0),""),"")</f>
        <v/>
      </c>
      <c r="AV110" s="23" t="str">
        <f aca="false">IF(AT110&lt;&gt;"",IF(AT110&lt;&gt;"LIBSETS_DROP_MECHANIC_MONSTER_NAME",VLOOKUP(AT110,'LibSets constants'!$I$4:$L$1000,4,0),""),"")</f>
        <v/>
      </c>
      <c r="AW110" s="6" t="str">
        <f aca="false">IF(A110="???","--","")&amp;IF(F110&lt;&gt;"Not in the game (anymore)",IF(A110&lt;&gt;"",CONCATENATE("[",A110,"] = {wayshrines={")&amp;IF(K110&lt;&gt;"",CONCATENATE(K110,","),"")&amp;IF(L110&lt;&gt;"",CONCATENATE(L110,","),"")&amp;IF(M110&lt;&gt;"",CONCATENATE(M110,","),"")&amp;CONCATENATE("}")&amp;IF(VALUE(N110)&gt;0,CONCATENATE(", traitsNeeded=",N110),"")&amp;CONCATENATE(", dlcId=",IF(S110&lt;&gt;"",S110,"DLC_BASE_GAME")),""),"")</f>
        <v>[129] = {wayshrines={-1,-1,-1,}, dlcId=DLC_BASE_GAME</v>
      </c>
      <c r="AX110" s="6" t="str">
        <f aca="false">IF(F110&lt;&gt;"Not in the game (anymore)",IF(A110&lt;&gt;"",IF(P110&lt;&gt;"",CONCATENATE(", zoneIds={",P110),"")&amp;IF(X110&lt;&gt;"",CONCATENATE(",",X110),"")&amp;IF(AC110&lt;&gt;"",CONCATENATE(",",AC110),"")&amp;IF(AH110&lt;&gt;"",CONCATENATE(",",AH110),"")&amp;IF(AM110&lt;&gt;"",CONCATENATE(",",AM110),"")&amp;IF(AR110&lt;&gt;"",CONCATENATE(",",AR110),"")&amp;IF(P110&lt;&gt;"",CONCATENATE("}",""),"")&amp;IF(OR(I110="true",I110="false",I110&lt;&gt;""), CONCATENATE(", veteran=", I110), ""),""),"")</f>
        <v>, zoneIds={181}, veteran=false</v>
      </c>
      <c r="AY110" s="6" t="str">
        <f aca="false">IF(F110&lt;&gt;"Not in the game (anymore)",IF(A110&lt;&gt;"",", setType="&amp;G110,"")&amp;IF(J110="true",", multiTrialSet=true",""),"")</f>
        <v>, setType=LIBSETS_SETTYPE_CYRODIIL</v>
      </c>
      <c r="AZ110" s="6" t="str">
        <f aca="false">IF(F110&lt;&gt;"Not in the game (anymore)",IF(U110&lt;&gt;"",", dropMechanic={"&amp;U110&amp;IF(Z110&lt;&gt;"",","&amp;Z110,"")&amp;IF(AE110&lt;&gt;"",","&amp;AE110,"")&amp;IF(AJ110&lt;&gt;"",","&amp;AJ110,"")&amp;IF(AO110&lt;&gt;"",","&amp;AO110,"")&amp;IF(AT110&lt;&gt;"",","&amp;AT110,"")&amp;"}"&amp;IF(U110="LIBSETS_DROP_MECHANIC_MONSTER_NAME",", dropMechanicNames={" &amp; IF(V110&lt;&gt;"","['en']='"&amp;V110&amp;"'","") &amp; IF(W110&lt;&gt;"",", ['de']='" &amp; W110&amp;"'","") &amp; "}",""),"")&amp;"},","")</f>
        <v>, dropMechanic={LIBSETS_DROP_MECHANIC_MAIL_PVP_REWARDS_FOR_THE_WORTHY}},</v>
      </c>
      <c r="BA110" s="6" t="str">
        <f aca="false">IF(F110&lt;&gt;"Not in the game (anymore)",IF(C110&lt;&gt;"",CONCATENATE(" --",C110," / ",B110,"   [",IF(Q110&lt;&gt;"",Q110,""),IF(Y110&lt;&gt;"",", "&amp;Y110,""),IF(AD110&lt;&gt;"",", "&amp;AD110,""),IF(AI110&lt;&gt;"",", "&amp;AI110,""),IF(AN110&lt;&gt;"",", "&amp;AN110,""),IF(AS110&lt;&gt;"",", "&amp;AS110,""),"]")),"")</f>
        <v> --Vengeance Leech / Saugende Vergeltung   [Cyrodiil]</v>
      </c>
    </row>
    <row r="111" customFormat="false" ht="15" hidden="false" customHeight="false" outlineLevel="0" collapsed="false">
      <c r="A111" s="21" t="n">
        <v>130</v>
      </c>
      <c r="B111" s="0" t="s">
        <v>324</v>
      </c>
      <c r="C111" s="0" t="s">
        <v>325</v>
      </c>
      <c r="D111" s="2" t="n">
        <f aca="false">A111</f>
        <v>130</v>
      </c>
      <c r="F111" s="0" t="s">
        <v>257</v>
      </c>
      <c r="G111" s="22" t="s">
        <v>81</v>
      </c>
      <c r="I111" s="0" t="s">
        <v>56</v>
      </c>
      <c r="J111" s="0" t="s">
        <v>56</v>
      </c>
      <c r="K111" s="0" t="n">
        <v>-1</v>
      </c>
      <c r="L111" s="0" t="n">
        <v>-1</v>
      </c>
      <c r="M111" s="0" t="n">
        <v>-1</v>
      </c>
      <c r="N111" s="0" t="n">
        <v>0</v>
      </c>
      <c r="O111" s="3" t="s">
        <v>82</v>
      </c>
      <c r="P111" s="2" t="n">
        <f aca="false">IF(AND(G111&lt;&gt;"LIBSETS_SETTYPE_BATTLEGROUND",G111&lt;&gt;"LIBSETS_SETTYPE_SPECIAL",G111&lt;&gt;"LIBSETS_SETTYPE_MYTHIC"), IF(Q111&lt;&gt;"",VLOOKUP(Q111,'ESO zone constants'!$D$2:$H$4950,5,0),""),"")</f>
        <v>181</v>
      </c>
      <c r="Q111" s="0" t="str">
        <f aca="false">IF(OR(K111="",K111&lt;=0,ISERROR(K111)),IF(AND(O111&lt;&gt;"",NOT(ISERROR(O111))),O111, ""),VLOOKUP(K111,'ESO wayshrine node constants'!$A$3:$D$10003,4,0))</f>
        <v>Cyrodiil</v>
      </c>
      <c r="R111" s="0"/>
      <c r="S111" s="4" t="str">
        <f aca="false">IF(AND(R111&lt;&gt;"",NOT(ISERROR(R111))),R111,IF(P111&lt;&gt;"",IF(NOT(ISERROR(VLOOKUP(P111,'ESO Dungeon constants'!$D$3:$H$9999,5,0))),VLOOKUP(P111,'ESO Dungeon constants'!$D$3:$I$9999,6,0),VLOOKUP(P111,'ESO zone constants'!$H$2:$K$9984,4,0)),""))</f>
        <v>DLC_BASE_GAME</v>
      </c>
      <c r="T111" s="2" t="str">
        <f aca="false">IF(S111&lt;&gt;"",VLOOKUP(S111,'LibSets constants'!$B$4:$C$1000,2,0),"")</f>
        <v>Included in base game</v>
      </c>
      <c r="U111" s="5" t="s">
        <v>83</v>
      </c>
      <c r="V111" s="2" t="str">
        <f aca="false">IF(U111&lt;&gt;"",IF(U111&lt;&gt;"LIBSETS_DROP_MECHANIC_MONSTER_NAME",VLOOKUP(U111,'LibSets constants'!$I$4:$L$1000,3,0),""),"")</f>
        <v>Rewards for the worthy (Cyrodiil/Battleground mail)</v>
      </c>
      <c r="W111" s="2" t="str">
        <f aca="false">IF(U111&lt;&gt;"",IF(U111&lt;&gt;"LIBSETS_DROP_MECHANIC_MONSTER_NAME",VLOOKUP(U111,'LibSets constants'!$I$4:$L$1000,4,0),""),"")</f>
        <v>Gerechter Lohn (Cyrodiil/Schlachtfeld Mail)</v>
      </c>
      <c r="X111" s="2" t="str">
        <f aca="false">IF(G111&lt;&gt;"LIBSETS_SETTYPE_BATTLEGROUND",IF(G111&lt;&gt;"LIBSETS_SETTYPE_SPECIAL",IF(Y111&lt;&gt;"",VLOOKUP(Y111,'ESO zone constants'!$D$2:$H$4950,5,0),""),""),"")</f>
        <v/>
      </c>
      <c r="Z111" s="0"/>
      <c r="AA111" s="2" t="str">
        <f aca="false">IF(Z111&lt;&gt;"",IF(Z111&lt;&gt;"LIBSETS_DROP_MECHANIC_MONSTER_NAME",VLOOKUP(Z111,'LibSets constants'!$I$4:$L$1000,3,0),""),"")</f>
        <v/>
      </c>
      <c r="AB111" s="2" t="str">
        <f aca="false">IF(Z111&lt;&gt;"",IF(Z111&lt;&gt;"LIBSETS_DROP_MECHANIC_MONSTER_NAME",VLOOKUP(Z111,'LibSets constants'!$I$4:$L$1000,4,0),""),"")</f>
        <v/>
      </c>
      <c r="AC111" s="2" t="str">
        <f aca="false">IF(G111&lt;&gt;"LIBSETS_SETTYPE_BATTLEGROUND",IF(G111&lt;&gt;"LIBSETS_SETTYPE_SPECIAL",IF(AD111&lt;&gt;"",VLOOKUP(AD111,'ESO zone constants'!$D$2:$H$4950,5,0),""),""),"")</f>
        <v/>
      </c>
      <c r="AE111" s="0"/>
      <c r="AF111" s="2" t="str">
        <f aca="false">IF(AE111&lt;&gt;"",IF(AE111&lt;&gt;"LIBSETS_DROP_MECHANIC_MONSTER_NAME",VLOOKUP(AE111,'LibSets constants'!$I$4:$L$1000,3,0),""),"")</f>
        <v/>
      </c>
      <c r="AG111" s="2" t="str">
        <f aca="false">IF(AE111&lt;&gt;"",IF(AE111&lt;&gt;"LIBSETS_DROP_MECHANIC_MONSTER_NAME",VLOOKUP(AE111,'LibSets constants'!$I$4:$L$1000,4,0),""),"")</f>
        <v/>
      </c>
      <c r="AH111" s="2" t="str">
        <f aca="false">IF(G111&lt;&gt;"LIBSETS_SETTYPE_BATTLEGROUND",IF(G111&lt;&gt;"LIBSETS_SETTYPE_SPECIAL",IF(AI111&lt;&gt;"",VLOOKUP(AI111,'ESO zone constants'!$D$2:$H$4950,5,0),""),""),"")</f>
        <v/>
      </c>
      <c r="AJ111" s="0"/>
      <c r="AK111" s="2" t="str">
        <f aca="false">IF(AJ111&lt;&gt;"",IF(AJ111&lt;&gt;"LIBSETS_DROP_MECHANIC_MONSTER_NAME",VLOOKUP(AJ111,'LibSets constants'!$I$4:$L$1000,3,0),""),"")</f>
        <v/>
      </c>
      <c r="AL111" s="2" t="str">
        <f aca="false">IF(AJ111&lt;&gt;"",IF(AJ111&lt;&gt;"LIBSETS_DROP_MECHANIC_MONSTER_NAME",VLOOKUP(AJ111,'LibSets constants'!$I$4:$L$1000,4,0),""),"")</f>
        <v/>
      </c>
      <c r="AM111" s="2" t="str">
        <f aca="false">IF(G111&lt;&gt;"LIBSETS_SETTYPE_BATTLEGROUND",IF(G111&lt;&gt;"LIBSETS_SETTYPE_SPECIAL",IF(AN111&lt;&gt;"",VLOOKUP(AN111,'ESO zone constants'!$D$2:$H$4950,5,0),""),""),"")</f>
        <v/>
      </c>
      <c r="AO111" s="0"/>
      <c r="AP111" s="2" t="str">
        <f aca="false">IF(AO111&lt;&gt;"",IF(AO111&lt;&gt;"LIBSETS_DROP_MECHANIC_MONSTER_NAME",VLOOKUP(AO111,'LibSets constants'!$I$4:$L$1000,3,0),""),"")</f>
        <v/>
      </c>
      <c r="AQ111" s="2" t="str">
        <f aca="false">IF(AO111&lt;&gt;"",IF(AO111&lt;&gt;"LIBSETS_DROP_MECHANIC_MONSTER_NAME",VLOOKUP(AO111,'LibSets constants'!$I$4:$L$1000,4,0),""),"")</f>
        <v/>
      </c>
      <c r="AR111" s="2" t="str">
        <f aca="false">IF(G111&lt;&gt;"LIBSETS_SETTYPE_BATTLEGROUND",IF(G111&lt;&gt;"LIBSETS_SETTYPE_SPECIAL",IF(AS111&lt;&gt;"",VLOOKUP(AS111,'ESO zone constants'!$D$2:$H$4950,5,0),""),""),"")</f>
        <v/>
      </c>
      <c r="AT111" s="0"/>
      <c r="AU111" s="2" t="str">
        <f aca="false">IF(AT111&lt;&gt;"",IF(AT111&lt;&gt;"LIBSETS_DROP_MECHANIC_MONSTER_NAME",VLOOKUP(AT111,'LibSets constants'!$I$4:$L$1000,3,0),""),"")</f>
        <v/>
      </c>
      <c r="AV111" s="2" t="str">
        <f aca="false">IF(AT111&lt;&gt;"",IF(AT111&lt;&gt;"LIBSETS_DROP_MECHANIC_MONSTER_NAME",VLOOKUP(AT111,'LibSets constants'!$I$4:$L$1000,4,0),""),"")</f>
        <v/>
      </c>
      <c r="AW111" s="6" t="str">
        <f aca="false">IF(A111="???","--","")&amp;IF(F111&lt;&gt;"Not in the game (anymore)",IF(A111&lt;&gt;"",CONCATENATE("[",A111,"] = {wayshrines={")&amp;IF(K111&lt;&gt;"",CONCATENATE(K111,","),"")&amp;IF(L111&lt;&gt;"",CONCATENATE(L111,","),"")&amp;IF(M111&lt;&gt;"",CONCATENATE(M111,","),"")&amp;CONCATENATE("}")&amp;IF(VALUE(N111)&gt;0,CONCATENATE(", traitsNeeded=",N111),"")&amp;CONCATENATE(", dlcId=",IF(S111&lt;&gt;"",S111,"DLC_BASE_GAME")),""),"")</f>
        <v>[130] = {wayshrines={-1,-1,-1,}, dlcId=DLC_BASE_GAME</v>
      </c>
      <c r="AX111" s="6" t="str">
        <f aca="false">IF(F111&lt;&gt;"Not in the game (anymore)",IF(A111&lt;&gt;"",IF(P111&lt;&gt;"",CONCATENATE(", zoneIds={",P111),"")&amp;IF(X111&lt;&gt;"",CONCATENATE(",",X111),"")&amp;IF(AC111&lt;&gt;"",CONCATENATE(",",AC111),"")&amp;IF(AH111&lt;&gt;"",CONCATENATE(",",AH111),"")&amp;IF(AM111&lt;&gt;"",CONCATENATE(",",AM111),"")&amp;IF(AR111&lt;&gt;"",CONCATENATE(",",AR111),"")&amp;IF(P111&lt;&gt;"",CONCATENATE("}",""),"")&amp;IF(OR(I111="true",I111="false",I111&lt;&gt;""), CONCATENATE(", veteran=", I111), ""),""),"")</f>
        <v>, zoneIds={181}, veteran=false</v>
      </c>
      <c r="AY111" s="6" t="str">
        <f aca="false">IF(F111&lt;&gt;"Not in the game (anymore)",IF(A111&lt;&gt;"",", setType="&amp;G111,"")&amp;IF(J111="true",", multiTrialSet=true",""),"")</f>
        <v>, setType=LIBSETS_SETTYPE_CYRODIIL</v>
      </c>
      <c r="AZ111" s="6" t="str">
        <f aca="false">IF(F111&lt;&gt;"Not in the game (anymore)",IF(U111&lt;&gt;"",", dropMechanic={"&amp;U111&amp;IF(Z111&lt;&gt;"",","&amp;Z111,"")&amp;IF(AE111&lt;&gt;"",","&amp;AE111,"")&amp;IF(AJ111&lt;&gt;"",","&amp;AJ111,"")&amp;IF(AO111&lt;&gt;"",","&amp;AO111,"")&amp;IF(AT111&lt;&gt;"",","&amp;AT111,"")&amp;"}"&amp;IF(U111="LIBSETS_DROP_MECHANIC_MONSTER_NAME",", dropMechanicNames={" &amp; IF(V111&lt;&gt;"","['en']='"&amp;V111&amp;"'","") &amp; IF(W111&lt;&gt;"",", ['de']='" &amp; W111&amp;"'","") &amp; "}",""),"")&amp;"},","")</f>
        <v>, dropMechanic={LIBSETS_DROP_MECHANIC_MAIL_PVP_REWARDS_FOR_THE_WORTHY}},</v>
      </c>
      <c r="BA111" s="6" t="str">
        <f aca="false">IF(F111&lt;&gt;"Not in the game (anymore)",IF(C111&lt;&gt;"",CONCATENATE(" --",C111," / ",B111,"   [",IF(Q111&lt;&gt;"",Q111,""),IF(Y111&lt;&gt;"",", "&amp;Y111,""),IF(AD111&lt;&gt;"",", "&amp;AD111,""),IF(AI111&lt;&gt;"",", "&amp;AI111,""),IF(AN111&lt;&gt;"",", "&amp;AN111,""),IF(AS111&lt;&gt;"",", "&amp;AS111,""),"]")),"")</f>
        <v> --Eagle Eye / Adlerauge   [Cyrodiil]</v>
      </c>
    </row>
    <row r="112" customFormat="false" ht="15" hidden="false" customHeight="false" outlineLevel="0" collapsed="false">
      <c r="A112" s="21" t="n">
        <v>131</v>
      </c>
      <c r="B112" s="0" t="s">
        <v>326</v>
      </c>
      <c r="C112" s="0" t="s">
        <v>327</v>
      </c>
      <c r="D112" s="2" t="n">
        <f aca="false">A112</f>
        <v>131</v>
      </c>
      <c r="G112" s="22" t="s">
        <v>81</v>
      </c>
      <c r="I112" s="0" t="s">
        <v>56</v>
      </c>
      <c r="J112" s="0" t="s">
        <v>56</v>
      </c>
      <c r="K112" s="0" t="n">
        <v>-1</v>
      </c>
      <c r="L112" s="0" t="n">
        <v>-1</v>
      </c>
      <c r="M112" s="0" t="n">
        <v>-1</v>
      </c>
      <c r="N112" s="0" t="n">
        <v>0</v>
      </c>
      <c r="O112" s="3" t="s">
        <v>82</v>
      </c>
      <c r="P112" s="2" t="n">
        <f aca="false">IF(AND(G112&lt;&gt;"LIBSETS_SETTYPE_BATTLEGROUND",G112&lt;&gt;"LIBSETS_SETTYPE_SPECIAL",G112&lt;&gt;"LIBSETS_SETTYPE_MYTHIC"), IF(Q112&lt;&gt;"",VLOOKUP(Q112,'ESO zone constants'!$D$2:$H$4950,5,0),""),"")</f>
        <v>181</v>
      </c>
      <c r="Q112" s="0" t="str">
        <f aca="false">IF(OR(K112="",K112&lt;=0,ISERROR(K112)),IF(AND(O112&lt;&gt;"",NOT(ISERROR(O112))),O112, ""),VLOOKUP(K112,'ESO wayshrine node constants'!$A$3:$D$10003,4,0))</f>
        <v>Cyrodiil</v>
      </c>
      <c r="R112" s="0"/>
      <c r="S112" s="4" t="str">
        <f aca="false">IF(AND(R112&lt;&gt;"",NOT(ISERROR(R112))),R112,IF(P112&lt;&gt;"",IF(NOT(ISERROR(VLOOKUP(P112,'ESO Dungeon constants'!$D$3:$H$9999,5,0))),VLOOKUP(P112,'ESO Dungeon constants'!$D$3:$I$9999,6,0),VLOOKUP(P112,'ESO zone constants'!$H$2:$K$9984,4,0)),""))</f>
        <v>DLC_BASE_GAME</v>
      </c>
      <c r="T112" s="2" t="str">
        <f aca="false">IF(S112&lt;&gt;"",VLOOKUP(S112,'LibSets constants'!$B$4:$C$1000,2,0),"")</f>
        <v>Included in base game</v>
      </c>
      <c r="U112" s="5" t="s">
        <v>83</v>
      </c>
      <c r="V112" s="2" t="str">
        <f aca="false">IF(U112&lt;&gt;"",IF(U112&lt;&gt;"LIBSETS_DROP_MECHANIC_MONSTER_NAME",VLOOKUP(U112,'LibSets constants'!$I$4:$L$1000,3,0),""),"")</f>
        <v>Rewards for the worthy (Cyrodiil/Battleground mail)</v>
      </c>
      <c r="W112" s="2" t="str">
        <f aca="false">IF(U112&lt;&gt;"",IF(U112&lt;&gt;"LIBSETS_DROP_MECHANIC_MONSTER_NAME",VLOOKUP(U112,'LibSets constants'!$I$4:$L$1000,4,0),""),"")</f>
        <v>Gerechter Lohn (Cyrodiil/Schlachtfeld Mail)</v>
      </c>
      <c r="X112" s="2" t="n">
        <f aca="false">IF(G112&lt;&gt;"LIBSETS_SETTYPE_BATTLEGROUND",IF(G112&lt;&gt;"LIBSETS_SETTYPE_SPECIAL",IF(Y112&lt;&gt;"",VLOOKUP(Y112,'ESO zone constants'!$D$2:$H$4950,5,0),""),""),"")</f>
        <v>181</v>
      </c>
      <c r="Y112" s="0" t="s">
        <v>82</v>
      </c>
      <c r="Z112" s="5" t="s">
        <v>127</v>
      </c>
      <c r="AA112" s="2" t="str">
        <f aca="false">IF(Z112&lt;&gt;"",IF(Z112&lt;&gt;"LIBSETS_DROP_MECHANIC_MONSTER_NAME",VLOOKUP(Z112,'LibSets constants'!$I$4:$L$1000,3,0),""),"")</f>
        <v>City Vlastarus (quartermaster)</v>
      </c>
      <c r="AB112" s="2" t="str">
        <f aca="false">IF(Z112&lt;&gt;"",IF(Z112&lt;&gt;"LIBSETS_DROP_MECHANIC_MONSTER_NAME",VLOOKUP(Z112,'LibSets constants'!$I$4:$L$1000,4,0),""),"")</f>
        <v>Stadt Vlastarus (Quartiermeister)</v>
      </c>
      <c r="AC112" s="2" t="str">
        <f aca="false">IF(G112&lt;&gt;"LIBSETS_SETTYPE_BATTLEGROUND",IF(G112&lt;&gt;"LIBSETS_SETTYPE_SPECIAL",IF(AD112&lt;&gt;"",VLOOKUP(AD112,'ESO zone constants'!$D$2:$H$4950,5,0),""),""),"")</f>
        <v/>
      </c>
      <c r="AE112" s="0"/>
      <c r="AF112" s="2" t="str">
        <f aca="false">IF(AE112&lt;&gt;"",IF(AE112&lt;&gt;"LIBSETS_DROP_MECHANIC_MONSTER_NAME",VLOOKUP(AE112,'LibSets constants'!$I$4:$L$1000,3,0),""),"")</f>
        <v/>
      </c>
      <c r="AG112" s="2" t="str">
        <f aca="false">IF(AE112&lt;&gt;"",IF(AE112&lt;&gt;"LIBSETS_DROP_MECHANIC_MONSTER_NAME",VLOOKUP(AE112,'LibSets constants'!$I$4:$L$1000,4,0),""),"")</f>
        <v/>
      </c>
      <c r="AH112" s="2" t="str">
        <f aca="false">IF(G112&lt;&gt;"LIBSETS_SETTYPE_BATTLEGROUND",IF(G112&lt;&gt;"LIBSETS_SETTYPE_SPECIAL",IF(AI112&lt;&gt;"",VLOOKUP(AI112,'ESO zone constants'!$D$2:$H$4950,5,0),""),""),"")</f>
        <v/>
      </c>
      <c r="AJ112" s="0"/>
      <c r="AK112" s="2" t="str">
        <f aca="false">IF(AJ112&lt;&gt;"",IF(AJ112&lt;&gt;"LIBSETS_DROP_MECHANIC_MONSTER_NAME",VLOOKUP(AJ112,'LibSets constants'!$I$4:$L$1000,3,0),""),"")</f>
        <v/>
      </c>
      <c r="AL112" s="2" t="str">
        <f aca="false">IF(AJ112&lt;&gt;"",IF(AJ112&lt;&gt;"LIBSETS_DROP_MECHANIC_MONSTER_NAME",VLOOKUP(AJ112,'LibSets constants'!$I$4:$L$1000,4,0),""),"")</f>
        <v/>
      </c>
      <c r="AM112" s="2" t="str">
        <f aca="false">IF(G112&lt;&gt;"LIBSETS_SETTYPE_BATTLEGROUND",IF(G112&lt;&gt;"LIBSETS_SETTYPE_SPECIAL",IF(AN112&lt;&gt;"",VLOOKUP(AN112,'ESO zone constants'!$D$2:$H$4950,5,0),""),""),"")</f>
        <v/>
      </c>
      <c r="AO112" s="0"/>
      <c r="AP112" s="2" t="str">
        <f aca="false">IF(AO112&lt;&gt;"",IF(AO112&lt;&gt;"LIBSETS_DROP_MECHANIC_MONSTER_NAME",VLOOKUP(AO112,'LibSets constants'!$I$4:$L$1000,3,0),""),"")</f>
        <v/>
      </c>
      <c r="AQ112" s="2" t="str">
        <f aca="false">IF(AO112&lt;&gt;"",IF(AO112&lt;&gt;"LIBSETS_DROP_MECHANIC_MONSTER_NAME",VLOOKUP(AO112,'LibSets constants'!$I$4:$L$1000,4,0),""),"")</f>
        <v/>
      </c>
      <c r="AR112" s="2" t="str">
        <f aca="false">IF(G112&lt;&gt;"LIBSETS_SETTYPE_BATTLEGROUND",IF(G112&lt;&gt;"LIBSETS_SETTYPE_SPECIAL",IF(AS112&lt;&gt;"",VLOOKUP(AS112,'ESO zone constants'!$D$2:$H$4950,5,0),""),""),"")</f>
        <v/>
      </c>
      <c r="AT112" s="0"/>
      <c r="AU112" s="2" t="str">
        <f aca="false">IF(AT112&lt;&gt;"",IF(AT112&lt;&gt;"LIBSETS_DROP_MECHANIC_MONSTER_NAME",VLOOKUP(AT112,'LibSets constants'!$I$4:$L$1000,3,0),""),"")</f>
        <v/>
      </c>
      <c r="AV112" s="2" t="str">
        <f aca="false">IF(AT112&lt;&gt;"",IF(AT112&lt;&gt;"LIBSETS_DROP_MECHANIC_MONSTER_NAME",VLOOKUP(AT112,'LibSets constants'!$I$4:$L$1000,4,0),""),"")</f>
        <v/>
      </c>
      <c r="AW112" s="6" t="str">
        <f aca="false">IF(A112="???","--","")&amp;IF(F112&lt;&gt;"Not in the game (anymore)",IF(A112&lt;&gt;"",CONCATENATE("[",A112,"] = {wayshrines={")&amp;IF(K112&lt;&gt;"",CONCATENATE(K112,","),"")&amp;IF(L112&lt;&gt;"",CONCATENATE(L112,","),"")&amp;IF(M112&lt;&gt;"",CONCATENATE(M112,","),"")&amp;CONCATENATE("}")&amp;IF(VALUE(N112)&gt;0,CONCATENATE(", traitsNeeded=",N112),"")&amp;CONCATENATE(", dlcId=",IF(S112&lt;&gt;"",S112,"DLC_BASE_GAME")),""),"")</f>
        <v>[131] = {wayshrines={-1,-1,-1,}, dlcId=DLC_BASE_GAME</v>
      </c>
      <c r="AX112" s="6" t="str">
        <f aca="false">IF(F112&lt;&gt;"Not in the game (anymore)",IF(A112&lt;&gt;"",IF(P112&lt;&gt;"",CONCATENATE(", zoneIds={",P112),"")&amp;IF(X112&lt;&gt;"",CONCATENATE(",",X112),"")&amp;IF(AC112&lt;&gt;"",CONCATENATE(",",AC112),"")&amp;IF(AH112&lt;&gt;"",CONCATENATE(",",AH112),"")&amp;IF(AM112&lt;&gt;"",CONCATENATE(",",AM112),"")&amp;IF(AR112&lt;&gt;"",CONCATENATE(",",AR112),"")&amp;IF(P112&lt;&gt;"",CONCATENATE("}",""),"")&amp;IF(OR(I112="true",I112="false",I112&lt;&gt;""), CONCATENATE(", veteran=", I112), ""),""),"")</f>
        <v>, zoneIds={181,181}, veteran=false</v>
      </c>
      <c r="AY112" s="6" t="str">
        <f aca="false">IF(F112&lt;&gt;"Not in the game (anymore)",IF(A112&lt;&gt;"",", setType="&amp;G112,"")&amp;IF(J112="true",", multiTrialSet=true",""),"")</f>
        <v>, setType=LIBSETS_SETTYPE_CYRODIIL</v>
      </c>
      <c r="AZ112" s="6" t="str">
        <f aca="false">IF(F112&lt;&gt;"Not in the game (anymore)",IF(U112&lt;&gt;"",", dropMechanic={"&amp;U112&amp;IF(Z112&lt;&gt;"",","&amp;Z112,"")&amp;IF(AE112&lt;&gt;"",","&amp;AE112,"")&amp;IF(AJ112&lt;&gt;"",","&amp;AJ112,"")&amp;IF(AO112&lt;&gt;"",","&amp;AO112,"")&amp;IF(AT112&lt;&gt;"",","&amp;AT112,"")&amp;"}"&amp;IF(U112="LIBSETS_DROP_MECHANIC_MONSTER_NAME",", dropMechanicNames={" &amp; IF(V112&lt;&gt;"","['en']='"&amp;V112&amp;"'","") &amp; IF(W112&lt;&gt;"",", ['de']='" &amp; W112&amp;"'","") &amp; "}",""),"")&amp;"},","")</f>
        <v>, dropMechanic={LIBSETS_DROP_MECHANIC_MAIL_PVP_REWARDS_FOR_THE_WORTHY,LIBSETS_DROP_MECHANIC_CITY_CYRODIIL_VLASTARUS}},</v>
      </c>
      <c r="BA112" s="6" t="str">
        <f aca="false">IF(F112&lt;&gt;"Not in the game (anymore)",IF(C112&lt;&gt;"",CONCATENATE(" --",C112," / ",B112,"   [",IF(Q112&lt;&gt;"",Q112,""),IF(Y112&lt;&gt;"",", "&amp;Y112,""),IF(AD112&lt;&gt;"",", "&amp;AD112,""),IF(AI112&lt;&gt;"",", "&amp;AI112,""),IF(AN112&lt;&gt;"",", "&amp;AN112,""),IF(AS112&lt;&gt;"",", "&amp;AS112,""),"]")),"")</f>
        <v> --Bastion of the Heartland / Bastion des Herzlandes   [Cyrodiil, Cyrodiil]</v>
      </c>
    </row>
    <row r="113" customFormat="false" ht="15" hidden="false" customHeight="false" outlineLevel="0" collapsed="false">
      <c r="A113" s="21" t="n">
        <v>132</v>
      </c>
      <c r="B113" s="0" t="s">
        <v>328</v>
      </c>
      <c r="C113" s="0" t="s">
        <v>329</v>
      </c>
      <c r="D113" s="2" t="n">
        <f aca="false">A113</f>
        <v>132</v>
      </c>
      <c r="G113" s="22" t="s">
        <v>81</v>
      </c>
      <c r="I113" s="0" t="s">
        <v>56</v>
      </c>
      <c r="J113" s="0" t="s">
        <v>56</v>
      </c>
      <c r="K113" s="0" t="n">
        <v>-1</v>
      </c>
      <c r="L113" s="0" t="n">
        <v>-1</v>
      </c>
      <c r="M113" s="0" t="n">
        <v>-1</v>
      </c>
      <c r="N113" s="0" t="n">
        <v>0</v>
      </c>
      <c r="O113" s="3" t="s">
        <v>82</v>
      </c>
      <c r="P113" s="2" t="n">
        <f aca="false">IF(AND(G113&lt;&gt;"LIBSETS_SETTYPE_BATTLEGROUND",G113&lt;&gt;"LIBSETS_SETTYPE_SPECIAL",G113&lt;&gt;"LIBSETS_SETTYPE_MYTHIC"), IF(Q113&lt;&gt;"",VLOOKUP(Q113,'ESO zone constants'!$D$2:$H$4950,5,0),""),"")</f>
        <v>181</v>
      </c>
      <c r="Q113" s="0" t="str">
        <f aca="false">IF(OR(K113="",K113&lt;=0,ISERROR(K113)),IF(AND(O113&lt;&gt;"",NOT(ISERROR(O113))),O113, ""),VLOOKUP(K113,'ESO wayshrine node constants'!$A$3:$D$10003,4,0))</f>
        <v>Cyrodiil</v>
      </c>
      <c r="R113" s="0"/>
      <c r="S113" s="4" t="str">
        <f aca="false">IF(AND(R113&lt;&gt;"",NOT(ISERROR(R113))),R113,IF(P113&lt;&gt;"",IF(NOT(ISERROR(VLOOKUP(P113,'ESO Dungeon constants'!$D$3:$H$9999,5,0))),VLOOKUP(P113,'ESO Dungeon constants'!$D$3:$I$9999,6,0),VLOOKUP(P113,'ESO zone constants'!$H$2:$K$9984,4,0)),""))</f>
        <v>DLC_BASE_GAME</v>
      </c>
      <c r="T113" s="2" t="str">
        <f aca="false">IF(S113&lt;&gt;"",VLOOKUP(S113,'LibSets constants'!$B$4:$C$1000,2,0),"")</f>
        <v>Included in base game</v>
      </c>
      <c r="U113" s="5" t="s">
        <v>83</v>
      </c>
      <c r="V113" s="2" t="str">
        <f aca="false">IF(U113&lt;&gt;"",IF(U113&lt;&gt;"LIBSETS_DROP_MECHANIC_MONSTER_NAME",VLOOKUP(U113,'LibSets constants'!$I$4:$L$1000,3,0),""),"")</f>
        <v>Rewards for the worthy (Cyrodiil/Battleground mail)</v>
      </c>
      <c r="W113" s="2" t="str">
        <f aca="false">IF(U113&lt;&gt;"",IF(U113&lt;&gt;"LIBSETS_DROP_MECHANIC_MONSTER_NAME",VLOOKUP(U113,'LibSets constants'!$I$4:$L$1000,4,0),""),"")</f>
        <v>Gerechter Lohn (Cyrodiil/Schlachtfeld Mail)</v>
      </c>
      <c r="X113" s="2" t="n">
        <f aca="false">IF(G113&lt;&gt;"LIBSETS_SETTYPE_BATTLEGROUND",IF(G113&lt;&gt;"LIBSETS_SETTYPE_SPECIAL",IF(Y113&lt;&gt;"",VLOOKUP(Y113,'ESO zone constants'!$D$2:$H$4950,5,0),""),""),"")</f>
        <v>181</v>
      </c>
      <c r="Y113" s="0" t="s">
        <v>82</v>
      </c>
      <c r="Z113" s="5" t="s">
        <v>148</v>
      </c>
      <c r="AA113" s="2" t="str">
        <f aca="false">IF(Z113&lt;&gt;"",IF(Z113&lt;&gt;"LIBSETS_DROP_MECHANIC_MONSTER_NAME",VLOOKUP(Z113,'LibSets constants'!$I$4:$L$1000,3,0),""),"")</f>
        <v>City Bruma (quartermaster)</v>
      </c>
      <c r="AB113" s="2" t="str">
        <f aca="false">IF(Z113&lt;&gt;"",IF(Z113&lt;&gt;"LIBSETS_DROP_MECHANIC_MONSTER_NAME",VLOOKUP(Z113,'LibSets constants'!$I$4:$L$1000,4,0),""),"")</f>
        <v>Stadt Bruma (Quartiermeister)</v>
      </c>
      <c r="AC113" s="2" t="str">
        <f aca="false">IF(G113&lt;&gt;"LIBSETS_SETTYPE_BATTLEGROUND",IF(G113&lt;&gt;"LIBSETS_SETTYPE_SPECIAL",IF(AD113&lt;&gt;"",VLOOKUP(AD113,'ESO zone constants'!$D$2:$H$4950,5,0),""),""),"")</f>
        <v/>
      </c>
      <c r="AE113" s="0"/>
      <c r="AF113" s="2" t="str">
        <f aca="false">IF(AE113&lt;&gt;"",IF(AE113&lt;&gt;"LIBSETS_DROP_MECHANIC_MONSTER_NAME",VLOOKUP(AE113,'LibSets constants'!$I$4:$L$1000,3,0),""),"")</f>
        <v/>
      </c>
      <c r="AG113" s="2" t="str">
        <f aca="false">IF(AE113&lt;&gt;"",IF(AE113&lt;&gt;"LIBSETS_DROP_MECHANIC_MONSTER_NAME",VLOOKUP(AE113,'LibSets constants'!$I$4:$L$1000,4,0),""),"")</f>
        <v/>
      </c>
      <c r="AH113" s="2" t="str">
        <f aca="false">IF(G113&lt;&gt;"LIBSETS_SETTYPE_BATTLEGROUND",IF(G113&lt;&gt;"LIBSETS_SETTYPE_SPECIAL",IF(AI113&lt;&gt;"",VLOOKUP(AI113,'ESO zone constants'!$D$2:$H$4950,5,0),""),""),"")</f>
        <v/>
      </c>
      <c r="AJ113" s="0"/>
      <c r="AK113" s="2" t="str">
        <f aca="false">IF(AJ113&lt;&gt;"",IF(AJ113&lt;&gt;"LIBSETS_DROP_MECHANIC_MONSTER_NAME",VLOOKUP(AJ113,'LibSets constants'!$I$4:$L$1000,3,0),""),"")</f>
        <v/>
      </c>
      <c r="AL113" s="2" t="str">
        <f aca="false">IF(AJ113&lt;&gt;"",IF(AJ113&lt;&gt;"LIBSETS_DROP_MECHANIC_MONSTER_NAME",VLOOKUP(AJ113,'LibSets constants'!$I$4:$L$1000,4,0),""),"")</f>
        <v/>
      </c>
      <c r="AM113" s="2" t="str">
        <f aca="false">IF(G113&lt;&gt;"LIBSETS_SETTYPE_BATTLEGROUND",IF(G113&lt;&gt;"LIBSETS_SETTYPE_SPECIAL",IF(AN113&lt;&gt;"",VLOOKUP(AN113,'ESO zone constants'!$D$2:$H$4950,5,0),""),""),"")</f>
        <v/>
      </c>
      <c r="AO113" s="0"/>
      <c r="AP113" s="2" t="str">
        <f aca="false">IF(AO113&lt;&gt;"",IF(AO113&lt;&gt;"LIBSETS_DROP_MECHANIC_MONSTER_NAME",VLOOKUP(AO113,'LibSets constants'!$I$4:$L$1000,3,0),""),"")</f>
        <v/>
      </c>
      <c r="AQ113" s="2" t="str">
        <f aca="false">IF(AO113&lt;&gt;"",IF(AO113&lt;&gt;"LIBSETS_DROP_MECHANIC_MONSTER_NAME",VLOOKUP(AO113,'LibSets constants'!$I$4:$L$1000,4,0),""),"")</f>
        <v/>
      </c>
      <c r="AR113" s="2" t="str">
        <f aca="false">IF(G113&lt;&gt;"LIBSETS_SETTYPE_BATTLEGROUND",IF(G113&lt;&gt;"LIBSETS_SETTYPE_SPECIAL",IF(AS113&lt;&gt;"",VLOOKUP(AS113,'ESO zone constants'!$D$2:$H$4950,5,0),""),""),"")</f>
        <v/>
      </c>
      <c r="AT113" s="0"/>
      <c r="AU113" s="2" t="str">
        <f aca="false">IF(AT113&lt;&gt;"",IF(AT113&lt;&gt;"LIBSETS_DROP_MECHANIC_MONSTER_NAME",VLOOKUP(AT113,'LibSets constants'!$I$4:$L$1000,3,0),""),"")</f>
        <v/>
      </c>
      <c r="AV113" s="2" t="str">
        <f aca="false">IF(AT113&lt;&gt;"",IF(AT113&lt;&gt;"LIBSETS_DROP_MECHANIC_MONSTER_NAME",VLOOKUP(AT113,'LibSets constants'!$I$4:$L$1000,4,0),""),"")</f>
        <v/>
      </c>
      <c r="AW113" s="6" t="str">
        <f aca="false">IF(A113="???","--","")&amp;IF(F113&lt;&gt;"Not in the game (anymore)",IF(A113&lt;&gt;"",CONCATENATE("[",A113,"] = {wayshrines={")&amp;IF(K113&lt;&gt;"",CONCATENATE(K113,","),"")&amp;IF(L113&lt;&gt;"",CONCATENATE(L113,","),"")&amp;IF(M113&lt;&gt;"",CONCATENATE(M113,","),"")&amp;CONCATENATE("}")&amp;IF(VALUE(N113)&gt;0,CONCATENATE(", traitsNeeded=",N113),"")&amp;CONCATENATE(", dlcId=",IF(S113&lt;&gt;"",S113,"DLC_BASE_GAME")),""),"")</f>
        <v>[132] = {wayshrines={-1,-1,-1,}, dlcId=DLC_BASE_GAME</v>
      </c>
      <c r="AX113" s="6" t="str">
        <f aca="false">IF(F113&lt;&gt;"Not in the game (anymore)",IF(A113&lt;&gt;"",IF(P113&lt;&gt;"",CONCATENATE(", zoneIds={",P113),"")&amp;IF(X113&lt;&gt;"",CONCATENATE(",",X113),"")&amp;IF(AC113&lt;&gt;"",CONCATENATE(",",AC113),"")&amp;IF(AH113&lt;&gt;"",CONCATENATE(",",AH113),"")&amp;IF(AM113&lt;&gt;"",CONCATENATE(",",AM113),"")&amp;IF(AR113&lt;&gt;"",CONCATENATE(",",AR113),"")&amp;IF(P113&lt;&gt;"",CONCATENATE("}",""),"")&amp;IF(OR(I113="true",I113="false",I113&lt;&gt;""), CONCATENATE(", veteran=", I113), ""),""),"")</f>
        <v>, zoneIds={181,181}, veteran=false</v>
      </c>
      <c r="AY113" s="6" t="str">
        <f aca="false">IF(F113&lt;&gt;"Not in the game (anymore)",IF(A113&lt;&gt;"",", setType="&amp;G113,"")&amp;IF(J113="true",", multiTrialSet=true",""),"")</f>
        <v>, setType=LIBSETS_SETTYPE_CYRODIIL</v>
      </c>
      <c r="AZ113" s="6" t="str">
        <f aca="false">IF(F113&lt;&gt;"Not in the game (anymore)",IF(U113&lt;&gt;"",", dropMechanic={"&amp;U113&amp;IF(Z113&lt;&gt;"",","&amp;Z113,"")&amp;IF(AE113&lt;&gt;"",","&amp;AE113,"")&amp;IF(AJ113&lt;&gt;"",","&amp;AJ113,"")&amp;IF(AO113&lt;&gt;"",","&amp;AO113,"")&amp;IF(AT113&lt;&gt;"",","&amp;AT113,"")&amp;"}"&amp;IF(U113="LIBSETS_DROP_MECHANIC_MONSTER_NAME",", dropMechanicNames={" &amp; IF(V113&lt;&gt;"","['en']='"&amp;V113&amp;"'","") &amp; IF(W113&lt;&gt;"",", ['de']='" &amp; W113&amp;"'","") &amp; "}",""),"")&amp;"},","")</f>
        <v>, dropMechanic={LIBSETS_DROP_MECHANIC_MAIL_PVP_REWARDS_FOR_THE_WORTHY,LIBSETS_DROP_MECHANIC_CITY_CYRODIIL_BRUMA}},</v>
      </c>
      <c r="BA113" s="6" t="str">
        <f aca="false">IF(F113&lt;&gt;"Not in the game (anymore)",IF(C113&lt;&gt;"",CONCATENATE(" --",C113," / ",B113,"   [",IF(Q113&lt;&gt;"",Q113,""),IF(Y113&lt;&gt;"",", "&amp;Y113,""),IF(AD113&lt;&gt;"",", "&amp;AD113,""),IF(AI113&lt;&gt;"",", "&amp;AI113,""),IF(AN113&lt;&gt;"",", "&amp;AN113,""),IF(AS113&lt;&gt;"",", "&amp;AS113,""),"]")),"")</f>
        <v> --Shield of the Valiant / Schild des Tapferen   [Cyrodiil, Cyrodiil]</v>
      </c>
    </row>
    <row r="114" customFormat="false" ht="15" hidden="false" customHeight="false" outlineLevel="0" collapsed="false">
      <c r="A114" s="21" t="n">
        <v>133</v>
      </c>
      <c r="B114" s="0" t="s">
        <v>330</v>
      </c>
      <c r="C114" s="0" t="s">
        <v>331</v>
      </c>
      <c r="D114" s="2" t="n">
        <f aca="false">A114</f>
        <v>133</v>
      </c>
      <c r="G114" s="22" t="s">
        <v>81</v>
      </c>
      <c r="I114" s="0" t="s">
        <v>56</v>
      </c>
      <c r="J114" s="0" t="s">
        <v>56</v>
      </c>
      <c r="K114" s="0" t="n">
        <v>-1</v>
      </c>
      <c r="L114" s="0" t="n">
        <v>-1</v>
      </c>
      <c r="M114" s="0" t="n">
        <v>-1</v>
      </c>
      <c r="N114" s="0" t="n">
        <v>0</v>
      </c>
      <c r="O114" s="3" t="s">
        <v>82</v>
      </c>
      <c r="P114" s="2" t="n">
        <f aca="false">IF(AND(G114&lt;&gt;"LIBSETS_SETTYPE_BATTLEGROUND",G114&lt;&gt;"LIBSETS_SETTYPE_SPECIAL",G114&lt;&gt;"LIBSETS_SETTYPE_MYTHIC"), IF(Q114&lt;&gt;"",VLOOKUP(Q114,'ESO zone constants'!$D$2:$H$4950,5,0),""),"")</f>
        <v>181</v>
      </c>
      <c r="Q114" s="0" t="str">
        <f aca="false">IF(OR(K114="",K114&lt;=0,ISERROR(K114)),IF(AND(O114&lt;&gt;"",NOT(ISERROR(O114))),O114, ""),VLOOKUP(K114,'ESO wayshrine node constants'!$A$3:$D$10003,4,0))</f>
        <v>Cyrodiil</v>
      </c>
      <c r="R114" s="0"/>
      <c r="S114" s="4" t="str">
        <f aca="false">IF(AND(R114&lt;&gt;"",NOT(ISERROR(R114))),R114,IF(P114&lt;&gt;"",IF(NOT(ISERROR(VLOOKUP(P114,'ESO Dungeon constants'!$D$3:$H$9999,5,0))),VLOOKUP(P114,'ESO Dungeon constants'!$D$3:$I$9999,6,0),VLOOKUP(P114,'ESO zone constants'!$H$2:$K$9984,4,0)),""))</f>
        <v>DLC_BASE_GAME</v>
      </c>
      <c r="T114" s="2" t="str">
        <f aca="false">IF(S114&lt;&gt;"",VLOOKUP(S114,'LibSets constants'!$B$4:$C$1000,2,0),"")</f>
        <v>Included in base game</v>
      </c>
      <c r="U114" s="5" t="s">
        <v>83</v>
      </c>
      <c r="V114" s="2" t="str">
        <f aca="false">IF(U114&lt;&gt;"",IF(U114&lt;&gt;"LIBSETS_DROP_MECHANIC_MONSTER_NAME",VLOOKUP(U114,'LibSets constants'!$I$4:$L$1000,3,0),""),"")</f>
        <v>Rewards for the worthy (Cyrodiil/Battleground mail)</v>
      </c>
      <c r="W114" s="2" t="str">
        <f aca="false">IF(U114&lt;&gt;"",IF(U114&lt;&gt;"LIBSETS_DROP_MECHANIC_MONSTER_NAME",VLOOKUP(U114,'LibSets constants'!$I$4:$L$1000,4,0),""),"")</f>
        <v>Gerechter Lohn (Cyrodiil/Schlachtfeld Mail)</v>
      </c>
      <c r="X114" s="2" t="n">
        <f aca="false">IF(G114&lt;&gt;"LIBSETS_SETTYPE_BATTLEGROUND",IF(G114&lt;&gt;"LIBSETS_SETTYPE_SPECIAL",IF(Y114&lt;&gt;"",VLOOKUP(Y114,'ESO zone constants'!$D$2:$H$4950,5,0),""),""),"")</f>
        <v>181</v>
      </c>
      <c r="Y114" s="0" t="s">
        <v>82</v>
      </c>
      <c r="Z114" s="5" t="s">
        <v>84</v>
      </c>
      <c r="AA114" s="2" t="str">
        <f aca="false">IF(Z114&lt;&gt;"",IF(Z114&lt;&gt;"LIBSETS_DROP_MECHANIC_MONSTER_NAME",VLOOKUP(Z114,'LibSets constants'!$I$4:$L$1000,3,0),""),"")</f>
        <v>City Erntefurt (quartermaster)</v>
      </c>
      <c r="AB114" s="2" t="str">
        <f aca="false">IF(Z114&lt;&gt;"",IF(Z114&lt;&gt;"LIBSETS_DROP_MECHANIC_MONSTER_NAME",VLOOKUP(Z114,'LibSets constants'!$I$4:$L$1000,4,0),""),"")</f>
        <v>Stadt Erntefurt (Quartiermeister)</v>
      </c>
      <c r="AC114" s="2" t="str">
        <f aca="false">IF(G114&lt;&gt;"LIBSETS_SETTYPE_BATTLEGROUND",IF(G114&lt;&gt;"LIBSETS_SETTYPE_SPECIAL",IF(AD114&lt;&gt;"",VLOOKUP(AD114,'ESO zone constants'!$D$2:$H$4950,5,0),""),""),"")</f>
        <v/>
      </c>
      <c r="AE114" s="0"/>
      <c r="AF114" s="2" t="str">
        <f aca="false">IF(AE114&lt;&gt;"",IF(AE114&lt;&gt;"LIBSETS_DROP_MECHANIC_MONSTER_NAME",VLOOKUP(AE114,'LibSets constants'!$I$4:$L$1000,3,0),""),"")</f>
        <v/>
      </c>
      <c r="AG114" s="2" t="str">
        <f aca="false">IF(AE114&lt;&gt;"",IF(AE114&lt;&gt;"LIBSETS_DROP_MECHANIC_MONSTER_NAME",VLOOKUP(AE114,'LibSets constants'!$I$4:$L$1000,4,0),""),"")</f>
        <v/>
      </c>
      <c r="AH114" s="2" t="str">
        <f aca="false">IF(G114&lt;&gt;"LIBSETS_SETTYPE_BATTLEGROUND",IF(G114&lt;&gt;"LIBSETS_SETTYPE_SPECIAL",IF(AI114&lt;&gt;"",VLOOKUP(AI114,'ESO zone constants'!$D$2:$H$4950,5,0),""),""),"")</f>
        <v/>
      </c>
      <c r="AJ114" s="0"/>
      <c r="AK114" s="2" t="str">
        <f aca="false">IF(AJ114&lt;&gt;"",IF(AJ114&lt;&gt;"LIBSETS_DROP_MECHANIC_MONSTER_NAME",VLOOKUP(AJ114,'LibSets constants'!$I$4:$L$1000,3,0),""),"")</f>
        <v/>
      </c>
      <c r="AL114" s="2" t="str">
        <f aca="false">IF(AJ114&lt;&gt;"",IF(AJ114&lt;&gt;"LIBSETS_DROP_MECHANIC_MONSTER_NAME",VLOOKUP(AJ114,'LibSets constants'!$I$4:$L$1000,4,0),""),"")</f>
        <v/>
      </c>
      <c r="AM114" s="2" t="str">
        <f aca="false">IF(G114&lt;&gt;"LIBSETS_SETTYPE_BATTLEGROUND",IF(G114&lt;&gt;"LIBSETS_SETTYPE_SPECIAL",IF(AN114&lt;&gt;"",VLOOKUP(AN114,'ESO zone constants'!$D$2:$H$4950,5,0),""),""),"")</f>
        <v/>
      </c>
      <c r="AO114" s="0"/>
      <c r="AP114" s="2" t="str">
        <f aca="false">IF(AO114&lt;&gt;"",IF(AO114&lt;&gt;"LIBSETS_DROP_MECHANIC_MONSTER_NAME",VLOOKUP(AO114,'LibSets constants'!$I$4:$L$1000,3,0),""),"")</f>
        <v/>
      </c>
      <c r="AQ114" s="2" t="str">
        <f aca="false">IF(AO114&lt;&gt;"",IF(AO114&lt;&gt;"LIBSETS_DROP_MECHANIC_MONSTER_NAME",VLOOKUP(AO114,'LibSets constants'!$I$4:$L$1000,4,0),""),"")</f>
        <v/>
      </c>
      <c r="AR114" s="2" t="str">
        <f aca="false">IF(G114&lt;&gt;"LIBSETS_SETTYPE_BATTLEGROUND",IF(G114&lt;&gt;"LIBSETS_SETTYPE_SPECIAL",IF(AS114&lt;&gt;"",VLOOKUP(AS114,'ESO zone constants'!$D$2:$H$4950,5,0),""),""),"")</f>
        <v/>
      </c>
      <c r="AT114" s="0"/>
      <c r="AU114" s="2" t="str">
        <f aca="false">IF(AT114&lt;&gt;"",IF(AT114&lt;&gt;"LIBSETS_DROP_MECHANIC_MONSTER_NAME",VLOOKUP(AT114,'LibSets constants'!$I$4:$L$1000,3,0),""),"")</f>
        <v/>
      </c>
      <c r="AV114" s="2" t="str">
        <f aca="false">IF(AT114&lt;&gt;"",IF(AT114&lt;&gt;"LIBSETS_DROP_MECHANIC_MONSTER_NAME",VLOOKUP(AT114,'LibSets constants'!$I$4:$L$1000,4,0),""),"")</f>
        <v/>
      </c>
      <c r="AW114" s="6" t="str">
        <f aca="false">IF(A114="???","--","")&amp;IF(F114&lt;&gt;"Not in the game (anymore)",IF(A114&lt;&gt;"",CONCATENATE("[",A114,"] = {wayshrines={")&amp;IF(K114&lt;&gt;"",CONCATENATE(K114,","),"")&amp;IF(L114&lt;&gt;"",CONCATENATE(L114,","),"")&amp;IF(M114&lt;&gt;"",CONCATENATE(M114,","),"")&amp;CONCATENATE("}")&amp;IF(VALUE(N114)&gt;0,CONCATENATE(", traitsNeeded=",N114),"")&amp;CONCATENATE(", dlcId=",IF(S114&lt;&gt;"",S114,"DLC_BASE_GAME")),""),"")</f>
        <v>[133] = {wayshrines={-1,-1,-1,}, dlcId=DLC_BASE_GAME</v>
      </c>
      <c r="AX114" s="6" t="str">
        <f aca="false">IF(F114&lt;&gt;"Not in the game (anymore)",IF(A114&lt;&gt;"",IF(P114&lt;&gt;"",CONCATENATE(", zoneIds={",P114),"")&amp;IF(X114&lt;&gt;"",CONCATENATE(",",X114),"")&amp;IF(AC114&lt;&gt;"",CONCATENATE(",",AC114),"")&amp;IF(AH114&lt;&gt;"",CONCATENATE(",",AH114),"")&amp;IF(AM114&lt;&gt;"",CONCATENATE(",",AM114),"")&amp;IF(AR114&lt;&gt;"",CONCATENATE(",",AR114),"")&amp;IF(P114&lt;&gt;"",CONCATENATE("}",""),"")&amp;IF(OR(I114="true",I114="false",I114&lt;&gt;""), CONCATENATE(", veteran=", I114), ""),""),"")</f>
        <v>, zoneIds={181,181}, veteran=false</v>
      </c>
      <c r="AY114" s="6" t="str">
        <f aca="false">IF(F114&lt;&gt;"Not in the game (anymore)",IF(A114&lt;&gt;"",", setType="&amp;G114,"")&amp;IF(J114="true",", multiTrialSet=true",""),"")</f>
        <v>, setType=LIBSETS_SETTYPE_CYRODIIL</v>
      </c>
      <c r="AZ114" s="6" t="str">
        <f aca="false">IF(F114&lt;&gt;"Not in the game (anymore)",IF(U114&lt;&gt;"",", dropMechanic={"&amp;U114&amp;IF(Z114&lt;&gt;"",","&amp;Z114,"")&amp;IF(AE114&lt;&gt;"",","&amp;AE114,"")&amp;IF(AJ114&lt;&gt;"",","&amp;AJ114,"")&amp;IF(AO114&lt;&gt;"",","&amp;AO114,"")&amp;IF(AT114&lt;&gt;"",","&amp;AT114,"")&amp;"}"&amp;IF(U114="LIBSETS_DROP_MECHANIC_MONSTER_NAME",", dropMechanicNames={" &amp; IF(V114&lt;&gt;"","['en']='"&amp;V114&amp;"'","") &amp; IF(W114&lt;&gt;"",", ['de']='" &amp; W114&amp;"'","") &amp; "}",""),"")&amp;"},","")</f>
        <v>, dropMechanic={LIBSETS_DROP_MECHANIC_MAIL_PVP_REWARDS_FOR_THE_WORTHY,LIBSETS_DROP_MECHANIC_CITY_CYRODIIL_ERNTEFURT}},</v>
      </c>
      <c r="BA114" s="6" t="str">
        <f aca="false">IF(F114&lt;&gt;"Not in the game (anymore)",IF(C114&lt;&gt;"",CONCATENATE(" --",C114," / ",B114,"   [",IF(Q114&lt;&gt;"",Q114,""),IF(Y114&lt;&gt;"",", "&amp;Y114,""),IF(AD114&lt;&gt;"",", "&amp;AD114,""),IF(AI114&lt;&gt;"",", "&amp;AI114,""),IF(AN114&lt;&gt;"",", "&amp;AN114,""),IF(AS114&lt;&gt;"",", "&amp;AS114,""),"]")),"")</f>
        <v> --Buffer of the Swift / Dämpfer des Geschwinden   [Cyrodiil, Cyrodiil]</v>
      </c>
    </row>
    <row r="115" customFormat="false" ht="15" hidden="false" customHeight="false" outlineLevel="0" collapsed="false">
      <c r="A115" s="21" t="n">
        <v>134</v>
      </c>
      <c r="B115" s="0" t="s">
        <v>332</v>
      </c>
      <c r="C115" s="0" t="s">
        <v>333</v>
      </c>
      <c r="D115" s="2" t="n">
        <f aca="false">A115</f>
        <v>134</v>
      </c>
      <c r="G115" s="22" t="s">
        <v>55</v>
      </c>
      <c r="I115" s="0" t="s">
        <v>56</v>
      </c>
      <c r="J115" s="0" t="s">
        <v>56</v>
      </c>
      <c r="K115" s="0" t="n">
        <v>-1</v>
      </c>
      <c r="L115" s="0" t="n">
        <v>-1</v>
      </c>
      <c r="M115" s="0" t="n">
        <v>-1</v>
      </c>
      <c r="N115" s="0" t="n">
        <v>0</v>
      </c>
      <c r="O115" s="3" t="s">
        <v>308</v>
      </c>
      <c r="P115" s="2" t="n">
        <f aca="false">IF(AND(G115&lt;&gt;"LIBSETS_SETTYPE_BATTLEGROUND",G115&lt;&gt;"LIBSETS_SETTYPE_SPECIAL",G115&lt;&gt;"LIBSETS_SETTYPE_MYTHIC"), IF(Q115&lt;&gt;"",VLOOKUP(Q115,'ESO zone constants'!$D$2:$H$4950,5,0),""),"")</f>
        <v>130</v>
      </c>
      <c r="Q115" s="0" t="str">
        <f aca="false">IF(OR(K115="",K115&lt;=0,ISERROR(K115)),IF(AND(O115&lt;&gt;"",NOT(ISERROR(O115))),O115, ""),VLOOKUP(K115,'ESO wayshrine node constants'!$A$3:$D$10003,4,0))</f>
        <v>Crypt of Hearts I</v>
      </c>
      <c r="R115" s="0"/>
      <c r="S115" s="4" t="str">
        <f aca="false">IF(AND(R115&lt;&gt;"",NOT(ISERROR(R115))),R115,IF(P115&lt;&gt;"",IF(NOT(ISERROR(VLOOKUP(P115,'ESO Dungeon constants'!$D$3:$H$9999,5,0))),VLOOKUP(P115,'ESO Dungeon constants'!$D$3:$I$9999,6,0),VLOOKUP(P115,'ESO zone constants'!$H$2:$K$9984,4,0)),""))</f>
        <v>DLC_BASE_GAME</v>
      </c>
      <c r="T115" s="2" t="str">
        <f aca="false">IF(S115&lt;&gt;"",VLOOKUP(S115,'LibSets constants'!$B$4:$C$1000,2,0),"")</f>
        <v>Included in base game</v>
      </c>
      <c r="U115" s="0"/>
      <c r="V115" s="2" t="str">
        <f aca="false">IF(U115&lt;&gt;"",IF(U115&lt;&gt;"LIBSETS_DROP_MECHANIC_MONSTER_NAME",VLOOKUP(U115,'LibSets constants'!$I$4:$L$1000,3,0),""),"")</f>
        <v/>
      </c>
      <c r="W115" s="2" t="str">
        <f aca="false">IF(U115&lt;&gt;"",IF(U115&lt;&gt;"LIBSETS_DROP_MECHANIC_MONSTER_NAME",VLOOKUP(U115,'LibSets constants'!$I$4:$L$1000,4,0),""),"")</f>
        <v/>
      </c>
      <c r="X115" s="2" t="n">
        <f aca="false">IF(G115&lt;&gt;"LIBSETS_SETTYPE_BATTLEGROUND",IF(G115&lt;&gt;"LIBSETS_SETTYPE_SPECIAL",IF(Y115&lt;&gt;"",VLOOKUP(Y115,'ESO zone constants'!$D$2:$H$4950,5,0),""),""),"")</f>
        <v>932</v>
      </c>
      <c r="Y115" s="0" t="s">
        <v>309</v>
      </c>
      <c r="Z115" s="0"/>
      <c r="AA115" s="2" t="str">
        <f aca="false">IF(Z115&lt;&gt;"",IF(Z115&lt;&gt;"LIBSETS_DROP_MECHANIC_MONSTER_NAME",VLOOKUP(Z115,'LibSets constants'!$I$4:$L$1000,3,0),""),"")</f>
        <v/>
      </c>
      <c r="AB115" s="2" t="str">
        <f aca="false">IF(Z115&lt;&gt;"",IF(Z115&lt;&gt;"LIBSETS_DROP_MECHANIC_MONSTER_NAME",VLOOKUP(Z115,'LibSets constants'!$I$4:$L$1000,4,0),""),"")</f>
        <v/>
      </c>
      <c r="AC115" s="2" t="str">
        <f aca="false">IF(G115&lt;&gt;"LIBSETS_SETTYPE_BATTLEGROUND",IF(G115&lt;&gt;"LIBSETS_SETTYPE_SPECIAL",IF(AD115&lt;&gt;"",VLOOKUP(AD115,'ESO zone constants'!$D$2:$H$4950,5,0),""),""),"")</f>
        <v/>
      </c>
      <c r="AE115" s="0"/>
      <c r="AF115" s="2" t="str">
        <f aca="false">IF(AE115&lt;&gt;"",IF(AE115&lt;&gt;"LIBSETS_DROP_MECHANIC_MONSTER_NAME",VLOOKUP(AE115,'LibSets constants'!$I$4:$L$1000,3,0),""),"")</f>
        <v/>
      </c>
      <c r="AG115" s="2" t="str">
        <f aca="false">IF(AE115&lt;&gt;"",IF(AE115&lt;&gt;"LIBSETS_DROP_MECHANIC_MONSTER_NAME",VLOOKUP(AE115,'LibSets constants'!$I$4:$L$1000,4,0),""),"")</f>
        <v/>
      </c>
      <c r="AH115" s="2" t="str">
        <f aca="false">IF(G115&lt;&gt;"LIBSETS_SETTYPE_BATTLEGROUND",IF(G115&lt;&gt;"LIBSETS_SETTYPE_SPECIAL",IF(AI115&lt;&gt;"",VLOOKUP(AI115,'ESO zone constants'!$D$2:$H$4950,5,0),""),""),"")</f>
        <v/>
      </c>
      <c r="AJ115" s="0"/>
      <c r="AK115" s="2" t="str">
        <f aca="false">IF(AJ115&lt;&gt;"",IF(AJ115&lt;&gt;"LIBSETS_DROP_MECHANIC_MONSTER_NAME",VLOOKUP(AJ115,'LibSets constants'!$I$4:$L$1000,3,0),""),"")</f>
        <v/>
      </c>
      <c r="AL115" s="2" t="str">
        <f aca="false">IF(AJ115&lt;&gt;"",IF(AJ115&lt;&gt;"LIBSETS_DROP_MECHANIC_MONSTER_NAME",VLOOKUP(AJ115,'LibSets constants'!$I$4:$L$1000,4,0),""),"")</f>
        <v/>
      </c>
      <c r="AM115" s="2" t="str">
        <f aca="false">IF(G115&lt;&gt;"LIBSETS_SETTYPE_BATTLEGROUND",IF(G115&lt;&gt;"LIBSETS_SETTYPE_SPECIAL",IF(AN115&lt;&gt;"",VLOOKUP(AN115,'ESO zone constants'!$D$2:$H$4950,5,0),""),""),"")</f>
        <v/>
      </c>
      <c r="AO115" s="0"/>
      <c r="AP115" s="2" t="str">
        <f aca="false">IF(AO115&lt;&gt;"",IF(AO115&lt;&gt;"LIBSETS_DROP_MECHANIC_MONSTER_NAME",VLOOKUP(AO115,'LibSets constants'!$I$4:$L$1000,3,0),""),"")</f>
        <v/>
      </c>
      <c r="AQ115" s="2" t="str">
        <f aca="false">IF(AO115&lt;&gt;"",IF(AO115&lt;&gt;"LIBSETS_DROP_MECHANIC_MONSTER_NAME",VLOOKUP(AO115,'LibSets constants'!$I$4:$L$1000,4,0),""),"")</f>
        <v/>
      </c>
      <c r="AR115" s="2" t="str">
        <f aca="false">IF(G115&lt;&gt;"LIBSETS_SETTYPE_BATTLEGROUND",IF(G115&lt;&gt;"LIBSETS_SETTYPE_SPECIAL",IF(AS115&lt;&gt;"",VLOOKUP(AS115,'ESO zone constants'!$D$2:$H$4950,5,0),""),""),"")</f>
        <v/>
      </c>
      <c r="AT115" s="0"/>
      <c r="AU115" s="2" t="str">
        <f aca="false">IF(AT115&lt;&gt;"",IF(AT115&lt;&gt;"LIBSETS_DROP_MECHANIC_MONSTER_NAME",VLOOKUP(AT115,'LibSets constants'!$I$4:$L$1000,3,0),""),"")</f>
        <v/>
      </c>
      <c r="AV115" s="2" t="str">
        <f aca="false">IF(AT115&lt;&gt;"",IF(AT115&lt;&gt;"LIBSETS_DROP_MECHANIC_MONSTER_NAME",VLOOKUP(AT115,'LibSets constants'!$I$4:$L$1000,4,0),""),"")</f>
        <v/>
      </c>
      <c r="AW115" s="6" t="str">
        <f aca="false">IF(A115="???","--","")&amp;IF(F115&lt;&gt;"Not in the game (anymore)",IF(A115&lt;&gt;"",CONCATENATE("[",A115,"] = {wayshrines={")&amp;IF(K115&lt;&gt;"",CONCATENATE(K115,","),"")&amp;IF(L115&lt;&gt;"",CONCATENATE(L115,","),"")&amp;IF(M115&lt;&gt;"",CONCATENATE(M115,","),"")&amp;CONCATENATE("}")&amp;IF(VALUE(N115)&gt;0,CONCATENATE(", traitsNeeded=",N115),"")&amp;CONCATENATE(", dlcId=",IF(S115&lt;&gt;"",S115,"DLC_BASE_GAME")),""),"")</f>
        <v>[134] = {wayshrines={-1,-1,-1,}, dlcId=DLC_BASE_GAME</v>
      </c>
      <c r="AX115" s="6" t="str">
        <f aca="false">IF(F115&lt;&gt;"Not in the game (anymore)",IF(A115&lt;&gt;"",IF(P115&lt;&gt;"",CONCATENATE(", zoneIds={",P115),"")&amp;IF(X115&lt;&gt;"",CONCATENATE(",",X115),"")&amp;IF(AC115&lt;&gt;"",CONCATENATE(",",AC115),"")&amp;IF(AH115&lt;&gt;"",CONCATENATE(",",AH115),"")&amp;IF(AM115&lt;&gt;"",CONCATENATE(",",AM115),"")&amp;IF(AR115&lt;&gt;"",CONCATENATE(",",AR115),"")&amp;IF(P115&lt;&gt;"",CONCATENATE("}",""),"")&amp;IF(OR(I115="true",I115="false",I115&lt;&gt;""), CONCATENATE(", veteran=", I115), ""),""),"")</f>
        <v>, zoneIds={130,932}, veteran=false</v>
      </c>
      <c r="AY115" s="6" t="str">
        <f aca="false">IF(F115&lt;&gt;"Not in the game (anymore)",IF(A115&lt;&gt;"",", setType="&amp;G115,"")&amp;IF(J115="true",", multiTrialSet=true",""),"")</f>
        <v>, setType=LIBSETS_SETTYPE_DUNGEON</v>
      </c>
      <c r="AZ115" s="6" t="str">
        <f aca="false">IF(F115&lt;&gt;"Not in the game (anymore)",IF(U115&lt;&gt;"",", dropMechanic={"&amp;U115&amp;IF(Z115&lt;&gt;"",","&amp;Z115,"")&amp;IF(AE115&lt;&gt;"",","&amp;AE115,"")&amp;IF(AJ115&lt;&gt;"",","&amp;AJ115,"")&amp;IF(AO115&lt;&gt;"",","&amp;AO115,"")&amp;IF(AT115&lt;&gt;"",","&amp;AT115,"")&amp;"}"&amp;IF(U115="LIBSETS_DROP_MECHANIC_MONSTER_NAME",", dropMechanicNames={" &amp; IF(V115&lt;&gt;"","['en']='"&amp;V115&amp;"'","") &amp; IF(W115&lt;&gt;"",", ['de']='" &amp; W115&amp;"'","") &amp; "}",""),"")&amp;"},","")</f>
        <v>},</v>
      </c>
      <c r="BA115" s="6" t="str">
        <f aca="false">IF(F115&lt;&gt;"Not in the game (anymore)",IF(C115&lt;&gt;"",CONCATENATE(" --",C115," / ",B115,"   [",IF(Q115&lt;&gt;"",Q115,""),IF(Y115&lt;&gt;"",", "&amp;Y115,""),IF(AD115&lt;&gt;"",", "&amp;AD115,""),IF(AI115&lt;&gt;"",", "&amp;AI115,""),IF(AN115&lt;&gt;"",", "&amp;AN115,""),IF(AS115&lt;&gt;"",", "&amp;AS115,""),"]")),"")</f>
        <v> --Shroud of the Lich / Tuch des Lich   [Crypt of Hearts I, Crypt of Hearts II]</v>
      </c>
    </row>
    <row r="116" s="25" customFormat="true" ht="15" hidden="false" customHeight="false" outlineLevel="0" collapsed="false">
      <c r="A116" s="21" t="n">
        <v>135</v>
      </c>
      <c r="B116" s="25" t="s">
        <v>334</v>
      </c>
      <c r="C116" s="25" t="s">
        <v>335</v>
      </c>
      <c r="D116" s="2" t="n">
        <f aca="false">A116</f>
        <v>135</v>
      </c>
      <c r="G116" s="22" t="s">
        <v>60</v>
      </c>
      <c r="I116" s="25" t="s">
        <v>56</v>
      </c>
      <c r="J116" s="25" t="s">
        <v>56</v>
      </c>
      <c r="K116" s="25" t="n">
        <v>-1</v>
      </c>
      <c r="L116" s="25" t="n">
        <v>-1</v>
      </c>
      <c r="M116" s="25" t="n">
        <v>-1</v>
      </c>
      <c r="N116" s="25" t="n">
        <v>0</v>
      </c>
      <c r="O116" s="3" t="s">
        <v>61</v>
      </c>
      <c r="P116" s="2" t="n">
        <f aca="false">IF(AND(G116&lt;&gt;"LIBSETS_SETTYPE_BATTLEGROUND",G116&lt;&gt;"LIBSETS_SETTYPE_SPECIAL",G116&lt;&gt;"LIBSETS_SETTYPE_MYTHIC"), IF(Q116&lt;&gt;"",VLOOKUP(Q116,'ESO zone constants'!$D$2:$H$4950,5,0),""),"")</f>
        <v>103</v>
      </c>
      <c r="Q116" s="25" t="str">
        <f aca="false">IF(OR(K116="",K116&lt;=0,ISERROR(K116)),IF(AND(O116&lt;&gt;"",NOT(ISERROR(O116))),O116, ""),VLOOKUP(K116,'ESO wayshrine node constants'!$A$3:$D$10003,4,0))</f>
        <v>The Rift</v>
      </c>
      <c r="R116" s="3"/>
      <c r="S116" s="4" t="str">
        <f aca="false">IF(AND(R116&lt;&gt;"",NOT(ISERROR(R116))),R116,IF(P116&lt;&gt;"",IF(NOT(ISERROR(VLOOKUP(P116,'ESO Dungeon constants'!$D$3:$H$9999,5,0))),VLOOKUP(P116,'ESO Dungeon constants'!$D$3:$I$9999,6,0),VLOOKUP(P116,'ESO zone constants'!$H$2:$K$9984,4,0)),""))</f>
        <v>DLC_BASE_GAME</v>
      </c>
      <c r="T116" s="2" t="str">
        <f aca="false">IF(S116&lt;&gt;"",VLOOKUP(S116,'LibSets constants'!$B$4:$C$1000,2,0),"")</f>
        <v>Included in base game</v>
      </c>
      <c r="U116" s="5" t="s">
        <v>62</v>
      </c>
      <c r="V116" s="2" t="str">
        <f aca="false">IF(U116&lt;&gt;"",IF(U116&lt;&gt;"LIBSETS_DROP_MECHANIC_MONSTER_NAME",VLOOKUP(U116,'LibSets constants'!$I$4:$L$1000,3,0),""),"")</f>
        <v>Delve bosses have a chance to drop a waist or feet.</v>
      </c>
      <c r="W116" s="2" t="str">
        <f aca="false">IF(U116&lt;&gt;"",IF(U116&lt;&gt;"LIBSETS_DROP_MECHANIC_MONSTER_NAME",VLOOKUP(U116,'LibSets constants'!$I$4:$L$1000,4,0),""),"")</f>
        <v>Bosse in Gewölben haben die Chance, eine Taille oder Füße fallen zu lassen.</v>
      </c>
      <c r="X116" s="2" t="str">
        <f aca="false">IF(G116&lt;&gt;"LIBSETS_SETTYPE_BATTLEGROUND",IF(G116&lt;&gt;"LIBSETS_SETTYPE_SPECIAL",IF(Y116&lt;&gt;"",VLOOKUP(Y116,'ESO zone constants'!$D$2:$H$4950,5,0),""),""),"")</f>
        <v/>
      </c>
      <c r="Z116" s="5" t="s">
        <v>63</v>
      </c>
      <c r="AA116" s="2" t="str">
        <f aca="false">IF(Z116&lt;&gt;"",IF(Z116&lt;&gt;"LIBSETS_DROP_MECHANIC_MONSTER_NAME",VLOOKUP(Z116,'LibSets constants'!$I$4:$L$1000,3,0),""),"")</f>
        <v>Overland group bosses have a 100% chance to drop head, chest, legs, or weapon.</v>
      </c>
      <c r="AB116" s="2" t="str">
        <f aca="false">IF(Z116&lt;&gt;"",IF(Z116&lt;&gt;"LIBSETS_DROP_MECHANIC_MONSTER_NAME",VLOOKUP(Z116,'LibSets constants'!$I$4:$L$1000,4,0),""),"")</f>
        <v>Überland Gruppenbosse haben eine Chance von 100%, Kopf, Brust, Beine oder Waffen fallen zu lassen.</v>
      </c>
      <c r="AC116" s="2" t="str">
        <f aca="false">IF(G116&lt;&gt;"LIBSETS_SETTYPE_BATTLEGROUND",IF(G116&lt;&gt;"LIBSETS_SETTYPE_SPECIAL",IF(AD116&lt;&gt;"",VLOOKUP(AD116,'ESO zone constants'!$D$2:$H$4950,5,0),""),""),"")</f>
        <v/>
      </c>
      <c r="AE116" s="5" t="s">
        <v>64</v>
      </c>
      <c r="AF116" s="2" t="str">
        <f aca="false">IF(AE116&lt;&gt;"",IF(AE116&lt;&gt;"LIBSETS_DROP_MECHANIC_MONSTER_NAME",VLOOKUP(AE116,'LibSets constants'!$I$4:$L$1000,3,0),""),"")</f>
        <v>Public dungeon bosses have a chance to drop a shoulder, hand, or weapon.</v>
      </c>
      <c r="AG116" s="2" t="str">
        <f aca="false">IF(AE116&lt;&gt;"",IF(AE116&lt;&gt;"LIBSETS_DROP_MECHANIC_MONSTER_NAME",VLOOKUP(AE116,'LibSets constants'!$I$4:$L$1000,4,0),""),"")</f>
        <v>Öffentliche Dungeon-Bosse haben die Möglichkeit, eine Schulter, Handschuhe oder eine Waffe fallen zu lassen.</v>
      </c>
      <c r="AH116" s="2" t="str">
        <f aca="false">IF(G116&lt;&gt;"LIBSETS_SETTYPE_BATTLEGROUND",IF(G116&lt;&gt;"LIBSETS_SETTYPE_SPECIAL",IF(AI116&lt;&gt;"",VLOOKUP(AI116,'ESO zone constants'!$D$2:$H$4950,5,0),""),""),"")</f>
        <v/>
      </c>
      <c r="AJ116" s="5" t="s">
        <v>65</v>
      </c>
      <c r="AK116" s="2" t="str">
        <f aca="false">IF(AJ116&lt;&gt;"",IF(AJ116&lt;&gt;"LIBSETS_DROP_MECHANIC_MONSTER_NAME",VLOOKUP(AJ116,'LibSets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2" t="str">
        <f aca="false">IF(AJ116&lt;&gt;"",IF(AJ116&lt;&gt;"LIBSETS_DROP_MECHANIC_MONSTER_NAME",VLOOKUP(AJ116,'LibSets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2" t="str">
        <f aca="false">IF(G116&lt;&gt;"LIBSETS_SETTYPE_BATTLEGROUND",IF(G116&lt;&gt;"LIBSETS_SETTYPE_SPECIAL",IF(AN116&lt;&gt;"",VLOOKUP(AN116,'ESO zone constants'!$D$2:$H$4950,5,0),""),""),"")</f>
        <v/>
      </c>
      <c r="AO116" s="5"/>
      <c r="AP116" s="2" t="str">
        <f aca="false">IF(AO116&lt;&gt;"",IF(AO116&lt;&gt;"LIBSETS_DROP_MECHANIC_MONSTER_NAME",VLOOKUP(AO116,'LibSets constants'!$I$4:$L$1000,3,0),""),"")</f>
        <v/>
      </c>
      <c r="AQ116" s="2" t="str">
        <f aca="false">IF(AO116&lt;&gt;"",IF(AO116&lt;&gt;"LIBSETS_DROP_MECHANIC_MONSTER_NAME",VLOOKUP(AO116,'LibSets constants'!$I$4:$L$1000,4,0),""),"")</f>
        <v/>
      </c>
      <c r="AR116" s="2" t="str">
        <f aca="false">IF(G116&lt;&gt;"LIBSETS_SETTYPE_BATTLEGROUND",IF(G116&lt;&gt;"LIBSETS_SETTYPE_SPECIAL",IF(AS116&lt;&gt;"",VLOOKUP(AS116,'ESO zone constants'!$D$2:$H$4950,5,0),""),""),"")</f>
        <v/>
      </c>
      <c r="AT116" s="5"/>
      <c r="AU116" s="2" t="str">
        <f aca="false">IF(AT116&lt;&gt;"",IF(AT116&lt;&gt;"LIBSETS_DROP_MECHANIC_MONSTER_NAME",VLOOKUP(AT116,'LibSets constants'!$I$4:$L$1000,3,0),""),"")</f>
        <v/>
      </c>
      <c r="AV116" s="2" t="str">
        <f aca="false">IF(AT116&lt;&gt;"",IF(AT116&lt;&gt;"LIBSETS_DROP_MECHANIC_MONSTER_NAME",VLOOKUP(AT116,'LibSets constants'!$I$4:$L$1000,4,0),""),"")</f>
        <v/>
      </c>
      <c r="AW116" s="6" t="str">
        <f aca="false">IF(A116="???","--","")&amp;IF(F116&lt;&gt;"Not in the game (anymore)",IF(A116&lt;&gt;"",CONCATENATE("[",A116,"] = {wayshrines={")&amp;IF(K116&lt;&gt;"",CONCATENATE(K116,","),"")&amp;IF(L116&lt;&gt;"",CONCATENATE(L116,","),"")&amp;IF(M116&lt;&gt;"",CONCATENATE(M116,","),"")&amp;CONCATENATE("}")&amp;IF(VALUE(N116)&gt;0,CONCATENATE(", traitsNeeded=",N116),"")&amp;CONCATENATE(", dlcId=",IF(S116&lt;&gt;"",S116,"DLC_BASE_GAME")),""),"")</f>
        <v>[135] = {wayshrines={-1,-1,-1,}, dlcId=DLC_BASE_GAME</v>
      </c>
      <c r="AX116" s="6" t="str">
        <f aca="false">IF(F116&lt;&gt;"Not in the game (anymore)",IF(A116&lt;&gt;"",IF(P116&lt;&gt;"",CONCATENATE(", zoneIds={",P116),"")&amp;IF(X116&lt;&gt;"",CONCATENATE(",",X116),"")&amp;IF(AC116&lt;&gt;"",CONCATENATE(",",AC116),"")&amp;IF(AH116&lt;&gt;"",CONCATENATE(",",AH116),"")&amp;IF(AM116&lt;&gt;"",CONCATENATE(",",AM116),"")&amp;IF(AR116&lt;&gt;"",CONCATENATE(",",AR116),"")&amp;IF(P116&lt;&gt;"",CONCATENATE("}",""),"")&amp;IF(OR(I116="true",I116="false",I116&lt;&gt;""), CONCATENATE(", veteran=", I116), ""),""),"")</f>
        <v>, zoneIds={103}, veteran=false</v>
      </c>
      <c r="AY116" s="6" t="str">
        <f aca="false">IF(F116&lt;&gt;"Not in the game (anymore)",IF(A116&lt;&gt;"",", setType="&amp;G116,"")&amp;IF(J116="true",", multiTrialSet=true",""),"")</f>
        <v>, setType=LIBSETS_SETTYPE_OVERLAND</v>
      </c>
      <c r="AZ116" s="6" t="str">
        <f aca="false">IF(F116&lt;&gt;"Not in the game (anymore)",IF(U116&lt;&gt;"",", dropMechanic={"&amp;U116&amp;IF(Z116&lt;&gt;"",","&amp;Z116,"")&amp;IF(AE116&lt;&gt;"",","&amp;AE116,"")&amp;IF(AJ116&lt;&gt;"",","&amp;AJ116,"")&amp;IF(AO116&lt;&gt;"",","&amp;AO116,"")&amp;IF(AT116&lt;&gt;"",","&amp;AT116,"")&amp;"}"&amp;IF(U116="LIBSETS_DROP_MECHANIC_MONSTER_NAME",", dropMechanicNames={" &amp; IF(V116&lt;&gt;"","['en']='"&amp;V116&amp;"'","") &amp; IF(W116&lt;&gt;"",", ['de']='" &amp; W116&amp;"'","") &amp; "}",""),"")&amp;"},","")</f>
        <v>, dropMechanic={LIBSETS_DROP_MECHANIC_OVERLAND_BOSS_DELVE,LIBSETS_DROP_MECHANIC_OVERLAND_WORLDBOSS,LIBSETS_DROP_MECHANIC_OVERLAND_BOSS_PUBLIC_DUNGEON,LIBSETS_DROP_MECHANIC_OVERLAND_CHEST}},</v>
      </c>
      <c r="BA116" s="6" t="str">
        <f aca="false">IF(F116&lt;&gt;"Not in the game (anymore)",IF(C116&lt;&gt;"",CONCATENATE(" --",C116," / ",B116,"   [",IF(Q116&lt;&gt;"",Q116,""),IF(Y116&lt;&gt;"",", "&amp;Y116,""),IF(AD116&lt;&gt;"",", "&amp;AD116,""),IF(AI116&lt;&gt;"",", "&amp;AI116,""),IF(AN116&lt;&gt;"",", "&amp;AN116,""),IF(AS116&lt;&gt;"",", "&amp;AS116,""),"]")),"")</f>
        <v> --Draugr's Heritage / Erbe des Draugrs   [The Rift]</v>
      </c>
    </row>
    <row r="117" customFormat="false" ht="15" hidden="false" customHeight="false" outlineLevel="0" collapsed="false">
      <c r="A117" s="21" t="n">
        <v>136</v>
      </c>
      <c r="B117" s="0" t="s">
        <v>336</v>
      </c>
      <c r="C117" s="0" t="s">
        <v>337</v>
      </c>
      <c r="D117" s="2" t="n">
        <f aca="false">A117</f>
        <v>136</v>
      </c>
      <c r="G117" s="22" t="s">
        <v>338</v>
      </c>
      <c r="I117" s="0" t="s">
        <v>56</v>
      </c>
      <c r="J117" s="0" t="s">
        <v>56</v>
      </c>
      <c r="K117" s="0" t="n">
        <v>-1</v>
      </c>
      <c r="L117" s="0" t="n">
        <v>-1</v>
      </c>
      <c r="M117" s="0" t="n">
        <v>-1</v>
      </c>
      <c r="N117" s="0" t="n">
        <v>0</v>
      </c>
      <c r="O117" s="3" t="s">
        <v>339</v>
      </c>
      <c r="P117" s="2" t="n">
        <f aca="false">IF(AND(G117&lt;&gt;"LIBSETS_SETTYPE_BATTLEGROUND",G117&lt;&gt;"LIBSETS_SETTYPE_SPECIAL",G117&lt;&gt;"LIBSETS_SETTYPE_MYTHIC"), IF(Q117&lt;&gt;"",VLOOKUP(Q117,'ESO zone constants'!$D$2:$H$4950,5,0),""),"")</f>
        <v>639</v>
      </c>
      <c r="Q117" s="0" t="str">
        <f aca="false">IF(OR(K117="",K117&lt;=0,ISERROR(K117)),IF(AND(O117&lt;&gt;"",NOT(ISERROR(O117))),O117, ""),VLOOKUP(K117,'ESO wayshrine node constants'!$A$3:$D$10003,4,0))</f>
        <v>Sanctum Ophidia</v>
      </c>
      <c r="R117" s="0"/>
      <c r="S117" s="4" t="str">
        <f aca="false">IF(AND(R117&lt;&gt;"",NOT(ISERROR(R117))),R117,IF(P117&lt;&gt;"",IF(NOT(ISERROR(VLOOKUP(P117,'ESO Dungeon constants'!$D$3:$H$9999,5,0))),VLOOKUP(P117,'ESO Dungeon constants'!$D$3:$I$9999,6,0),VLOOKUP(P117,'ESO zone constants'!$H$2:$K$9984,4,0)),""))</f>
        <v>DLC_BASE_GAME</v>
      </c>
      <c r="T117" s="2" t="str">
        <f aca="false">IF(S117&lt;&gt;"",VLOOKUP(S117,'LibSets constants'!$B$4:$C$1000,2,0),"")</f>
        <v>Included in base game</v>
      </c>
      <c r="U117" s="5" t="s">
        <v>340</v>
      </c>
      <c r="V117" s="28"/>
      <c r="W117" s="28"/>
      <c r="X117" s="2" t="str">
        <f aca="false">IF(G117&lt;&gt;"LIBSETS_SETTYPE_BATTLEGROUND",IF(G117&lt;&gt;"LIBSETS_SETTYPE_SPECIAL",IF(Y117&lt;&gt;"",VLOOKUP(Y117,'ESO zone constants'!$D$2:$H$4950,5,0),""),""),"")</f>
        <v/>
      </c>
      <c r="Z117" s="28"/>
      <c r="AA117" s="28"/>
      <c r="AB117" s="28"/>
      <c r="AC117" s="2" t="str">
        <f aca="false">IF(G117&lt;&gt;"LIBSETS_SETTYPE_BATTLEGROUND",IF(G117&lt;&gt;"LIBSETS_SETTYPE_SPECIAL",IF(AD117&lt;&gt;"",VLOOKUP(AD117,'ESO zone constants'!$D$2:$H$4950,5,0),""),""),"")</f>
        <v/>
      </c>
      <c r="AE117" s="28"/>
      <c r="AF117" s="28"/>
      <c r="AG117" s="28"/>
      <c r="AH117" s="2" t="str">
        <f aca="false">IF(G117&lt;&gt;"LIBSETS_SETTYPE_BATTLEGROUND",IF(G117&lt;&gt;"LIBSETS_SETTYPE_SPECIAL",IF(AI117&lt;&gt;"",VLOOKUP(AI117,'ESO zone constants'!$D$2:$H$4950,5,0),""),""),"")</f>
        <v/>
      </c>
      <c r="AJ117" s="28"/>
      <c r="AK117" s="28"/>
      <c r="AL117" s="28"/>
      <c r="AM117" s="2" t="str">
        <f aca="false">IF(G117&lt;&gt;"LIBSETS_SETTYPE_BATTLEGROUND",IF(G117&lt;&gt;"LIBSETS_SETTYPE_SPECIAL",IF(AN117&lt;&gt;"",VLOOKUP(AN117,'ESO zone constants'!$D$2:$H$4950,5,0),""),""),"")</f>
        <v/>
      </c>
      <c r="AO117" s="28"/>
      <c r="AP117" s="28"/>
      <c r="AQ117" s="28"/>
      <c r="AR117" s="2" t="str">
        <f aca="false">IF(G117&lt;&gt;"LIBSETS_SETTYPE_BATTLEGROUND",IF(G117&lt;&gt;"LIBSETS_SETTYPE_SPECIAL",IF(AS117&lt;&gt;"",VLOOKUP(AS117,'ESO zone constants'!$D$2:$H$4950,5,0),""),""),"")</f>
        <v/>
      </c>
      <c r="AT117" s="28"/>
      <c r="AU117" s="28"/>
      <c r="AV117" s="28"/>
      <c r="AW117" s="6" t="str">
        <f aca="false">IF(A117="???","--","")&amp;IF(F117&lt;&gt;"Not in the game (anymore)",IF(A117&lt;&gt;"",CONCATENATE("[",A117,"] = {wayshrines={")&amp;IF(K117&lt;&gt;"",CONCATENATE(K117,","),"")&amp;IF(L117&lt;&gt;"",CONCATENATE(L117,","),"")&amp;IF(M117&lt;&gt;"",CONCATENATE(M117,","),"")&amp;CONCATENATE("}")&amp;IF(VALUE(N117)&gt;0,CONCATENATE(", traitsNeeded=",N117),"")&amp;CONCATENATE(", dlcId=",IF(S117&lt;&gt;"",S117,"DLC_BASE_GAME")),""),"")</f>
        <v>[136] = {wayshrines={-1,-1,-1,}, dlcId=DLC_BASE_GAME</v>
      </c>
      <c r="AX117" s="6" t="str">
        <f aca="false">IF(F117&lt;&gt;"Not in the game (anymore)",IF(A117&lt;&gt;"",IF(P117&lt;&gt;"",CONCATENATE(", zoneIds={",P117),"")&amp;IF(X117&lt;&gt;"",CONCATENATE(",",X117),"")&amp;IF(AC117&lt;&gt;"",CONCATENATE(",",AC117),"")&amp;IF(AH117&lt;&gt;"",CONCATENATE(",",AH117),"")&amp;IF(AM117&lt;&gt;"",CONCATENATE(",",AM117),"")&amp;IF(AR117&lt;&gt;"",CONCATENATE(",",AR117),"")&amp;IF(P117&lt;&gt;"",CONCATENATE("}",""),"")&amp;IF(OR(I117="true",I117="false",I117&lt;&gt;""), CONCATENATE(", veteran=", I117), ""),""),"")</f>
        <v>, zoneIds={639}, veteran=false</v>
      </c>
      <c r="AY117" s="6" t="str">
        <f aca="false">IF(F117&lt;&gt;"Not in the game (anymore)",IF(A117&lt;&gt;"",", setType="&amp;G117,"")&amp;IF(J117="true",", multiTrialSet=true",""),"")</f>
        <v>, setType=LIBSETS_SETTYPE_TRIAL</v>
      </c>
      <c r="AZ117" s="6" t="str">
        <f aca="false">IF(F117&lt;&gt;"Not in the game (anymore)",IF(U117&lt;&gt;"",", dropMechanic={"&amp;U117&amp;IF(Z117&lt;&gt;"",","&amp;Z117,"")&amp;IF(AE117&lt;&gt;"",","&amp;AE117,"")&amp;IF(AJ117&lt;&gt;"",","&amp;AJ117,"")&amp;IF(AO117&lt;&gt;"",","&amp;AO117,"")&amp;IF(AT117&lt;&gt;"",","&amp;AT117,"")&amp;"}"&amp;IF(U117="LIBSETS_DROP_MECHANIC_MONSTER_NAME",", dropMechanicNames={" &amp; IF(V117&lt;&gt;"","['en']='"&amp;V117&amp;"'","") &amp; IF(W117&lt;&gt;"",", ['de']='" &amp; W117&amp;"'","") &amp; "}",""),"")&amp;"},","")</f>
        <v>, dropMechanic={LIBSETS_DROP_MECHANIC_MONSTER_NAME}, dropMechanicNames={}},</v>
      </c>
      <c r="BA117" s="6" t="str">
        <f aca="false">IF(F117&lt;&gt;"Not in the game (anymore)",IF(C117&lt;&gt;"",CONCATENATE(" --",C117," / ",B117,"   [",IF(Q117&lt;&gt;"",Q117,""),IF(Y117&lt;&gt;"",", "&amp;Y117,""),IF(AD117&lt;&gt;"",", "&amp;AD117,""),IF(AI117&lt;&gt;"",", "&amp;AI117,""),IF(AN117&lt;&gt;"",", "&amp;AN117,""),IF(AS117&lt;&gt;"",", "&amp;AS117,""),"]")),"")</f>
        <v> --Immortal Warrior / Unsterblicher Krieger   [Sanctum Ophidia]</v>
      </c>
    </row>
    <row r="118" customFormat="false" ht="15" hidden="false" customHeight="false" outlineLevel="0" collapsed="false">
      <c r="A118" s="21" t="n">
        <v>137</v>
      </c>
      <c r="B118" s="0" t="s">
        <v>341</v>
      </c>
      <c r="C118" s="0" t="s">
        <v>342</v>
      </c>
      <c r="D118" s="2" t="n">
        <f aca="false">A118</f>
        <v>137</v>
      </c>
      <c r="G118" s="22" t="s">
        <v>338</v>
      </c>
      <c r="I118" s="0" t="s">
        <v>56</v>
      </c>
      <c r="J118" s="0" t="s">
        <v>56</v>
      </c>
      <c r="K118" s="0" t="n">
        <v>-1</v>
      </c>
      <c r="L118" s="0" t="n">
        <v>-1</v>
      </c>
      <c r="M118" s="0" t="n">
        <v>-1</v>
      </c>
      <c r="N118" s="0" t="n">
        <v>0</v>
      </c>
      <c r="O118" s="3" t="s">
        <v>343</v>
      </c>
      <c r="P118" s="2" t="n">
        <f aca="false">IF(AND(G118&lt;&gt;"LIBSETS_SETTYPE_BATTLEGROUND",G118&lt;&gt;"LIBSETS_SETTYPE_SPECIAL",G118&lt;&gt;"LIBSETS_SETTYPE_MYTHIC"), IF(Q118&lt;&gt;"",VLOOKUP(Q118,'ESO zone constants'!$D$2:$H$4950,5,0),""),"")</f>
        <v>636</v>
      </c>
      <c r="Q118" s="0" t="str">
        <f aca="false">IF(OR(K118="",K118&lt;=0,ISERROR(K118)),IF(AND(O118&lt;&gt;"",NOT(ISERROR(O118))),O118, ""),VLOOKUP(K118,'ESO wayshrine node constants'!$A$3:$D$10003,4,0))</f>
        <v>Hel Ra Citadel</v>
      </c>
      <c r="R118" s="0"/>
      <c r="S118" s="4" t="str">
        <f aca="false">IF(AND(R118&lt;&gt;"",NOT(ISERROR(R118))),R118,IF(P118&lt;&gt;"",IF(NOT(ISERROR(VLOOKUP(P118,'ESO Dungeon constants'!$D$3:$H$9999,5,0))),VLOOKUP(P118,'ESO Dungeon constants'!$D$3:$I$9999,6,0),VLOOKUP(P118,'ESO zone constants'!$H$2:$K$9984,4,0)),""))</f>
        <v>DLC_BASE_GAME</v>
      </c>
      <c r="T118" s="2" t="str">
        <f aca="false">IF(S118&lt;&gt;"",VLOOKUP(S118,'LibSets constants'!$B$4:$C$1000,2,0),"")</f>
        <v>Included in base game</v>
      </c>
      <c r="U118" s="5" t="s">
        <v>340</v>
      </c>
      <c r="V118" s="28"/>
      <c r="W118" s="28"/>
      <c r="X118" s="2" t="str">
        <f aca="false">IF(G118&lt;&gt;"LIBSETS_SETTYPE_BATTLEGROUND",IF(G118&lt;&gt;"LIBSETS_SETTYPE_SPECIAL",IF(Y118&lt;&gt;"",VLOOKUP(Y118,'ESO zone constants'!$D$2:$H$4950,5,0),""),""),"")</f>
        <v/>
      </c>
      <c r="Z118" s="28"/>
      <c r="AA118" s="28"/>
      <c r="AB118" s="28"/>
      <c r="AC118" s="2" t="str">
        <f aca="false">IF(G118&lt;&gt;"LIBSETS_SETTYPE_BATTLEGROUND",IF(G118&lt;&gt;"LIBSETS_SETTYPE_SPECIAL",IF(AD118&lt;&gt;"",VLOOKUP(AD118,'ESO zone constants'!$D$2:$H$4950,5,0),""),""),"")</f>
        <v/>
      </c>
      <c r="AE118" s="28"/>
      <c r="AF118" s="28"/>
      <c r="AG118" s="28"/>
      <c r="AH118" s="2" t="str">
        <f aca="false">IF(G118&lt;&gt;"LIBSETS_SETTYPE_BATTLEGROUND",IF(G118&lt;&gt;"LIBSETS_SETTYPE_SPECIAL",IF(AI118&lt;&gt;"",VLOOKUP(AI118,'ESO zone constants'!$D$2:$H$4950,5,0),""),""),"")</f>
        <v/>
      </c>
      <c r="AJ118" s="28"/>
      <c r="AK118" s="28"/>
      <c r="AL118" s="28"/>
      <c r="AM118" s="2" t="str">
        <f aca="false">IF(G118&lt;&gt;"LIBSETS_SETTYPE_BATTLEGROUND",IF(G118&lt;&gt;"LIBSETS_SETTYPE_SPECIAL",IF(AN118&lt;&gt;"",VLOOKUP(AN118,'ESO zone constants'!$D$2:$H$4950,5,0),""),""),"")</f>
        <v/>
      </c>
      <c r="AO118" s="28"/>
      <c r="AP118" s="28"/>
      <c r="AQ118" s="28"/>
      <c r="AR118" s="2" t="str">
        <f aca="false">IF(G118&lt;&gt;"LIBSETS_SETTYPE_BATTLEGROUND",IF(G118&lt;&gt;"LIBSETS_SETTYPE_SPECIAL",IF(AS118&lt;&gt;"",VLOOKUP(AS118,'ESO zone constants'!$D$2:$H$4950,5,0),""),""),"")</f>
        <v/>
      </c>
      <c r="AT118" s="28"/>
      <c r="AU118" s="28"/>
      <c r="AV118" s="28"/>
      <c r="AW118" s="6" t="str">
        <f aca="false">IF(A118="???","--","")&amp;IF(F118&lt;&gt;"Not in the game (anymore)",IF(A118&lt;&gt;"",CONCATENATE("[",A118,"] = {wayshrines={")&amp;IF(K118&lt;&gt;"",CONCATENATE(K118,","),"")&amp;IF(L118&lt;&gt;"",CONCATENATE(L118,","),"")&amp;IF(M118&lt;&gt;"",CONCATENATE(M118,","),"")&amp;CONCATENATE("}")&amp;IF(VALUE(N118)&gt;0,CONCATENATE(", traitsNeeded=",N118),"")&amp;CONCATENATE(", dlcId=",IF(S118&lt;&gt;"",S118,"DLC_BASE_GAME")),""),"")</f>
        <v>[137] = {wayshrines={-1,-1,-1,}, dlcId=DLC_BASE_GAME</v>
      </c>
      <c r="AX118" s="6" t="str">
        <f aca="false">IF(F118&lt;&gt;"Not in the game (anymore)",IF(A118&lt;&gt;"",IF(P118&lt;&gt;"",CONCATENATE(", zoneIds={",P118),"")&amp;IF(X118&lt;&gt;"",CONCATENATE(",",X118),"")&amp;IF(AC118&lt;&gt;"",CONCATENATE(",",AC118),"")&amp;IF(AH118&lt;&gt;"",CONCATENATE(",",AH118),"")&amp;IF(AM118&lt;&gt;"",CONCATENATE(",",AM118),"")&amp;IF(AR118&lt;&gt;"",CONCATENATE(",",AR118),"")&amp;IF(P118&lt;&gt;"",CONCATENATE("}",""),"")&amp;IF(OR(I118="true",I118="false",I118&lt;&gt;""), CONCATENATE(", veteran=", I118), ""),""),"")</f>
        <v>, zoneIds={636}, veteran=false</v>
      </c>
      <c r="AY118" s="6" t="str">
        <f aca="false">IF(F118&lt;&gt;"Not in the game (anymore)",IF(A118&lt;&gt;"",", setType="&amp;G118,"")&amp;IF(J118="true",", multiTrialSet=true",""),"")</f>
        <v>, setType=LIBSETS_SETTYPE_TRIAL</v>
      </c>
      <c r="AZ118" s="6" t="str">
        <f aca="false">IF(F118&lt;&gt;"Not in the game (anymore)",IF(U118&lt;&gt;"",", dropMechanic={"&amp;U118&amp;IF(Z118&lt;&gt;"",","&amp;Z118,"")&amp;IF(AE118&lt;&gt;"",","&amp;AE118,"")&amp;IF(AJ118&lt;&gt;"",","&amp;AJ118,"")&amp;IF(AO118&lt;&gt;"",","&amp;AO118,"")&amp;IF(AT118&lt;&gt;"",","&amp;AT118,"")&amp;"}"&amp;IF(U118="LIBSETS_DROP_MECHANIC_MONSTER_NAME",", dropMechanicNames={" &amp; IF(V118&lt;&gt;"","['en']='"&amp;V118&amp;"'","") &amp; IF(W118&lt;&gt;"",", ['de']='" &amp; W118&amp;"'","") &amp; "}",""),"")&amp;"},","")</f>
        <v>, dropMechanic={LIBSETS_DROP_MECHANIC_MONSTER_NAME}, dropMechanicNames={}},</v>
      </c>
      <c r="BA118" s="6" t="str">
        <f aca="false">IF(F118&lt;&gt;"Not in the game (anymore)",IF(C118&lt;&gt;"",CONCATENATE(" --",C118," / ",B118,"   [",IF(Q118&lt;&gt;"",Q118,""),IF(Y118&lt;&gt;"",", "&amp;Y118,""),IF(AD118&lt;&gt;"",", "&amp;AD118,""),IF(AI118&lt;&gt;"",", "&amp;AI118,""),IF(AN118&lt;&gt;"",", "&amp;AN118,""),IF(AS118&lt;&gt;"",", "&amp;AS118,""),"]")),"")</f>
        <v> --Berserking Warrior / Tobender Krieger   [Hel Ra Citadel]</v>
      </c>
    </row>
    <row r="119" customFormat="false" ht="15" hidden="false" customHeight="false" outlineLevel="0" collapsed="false">
      <c r="A119" s="21" t="n">
        <v>138</v>
      </c>
      <c r="B119" s="0" t="s">
        <v>344</v>
      </c>
      <c r="C119" s="0" t="s">
        <v>345</v>
      </c>
      <c r="D119" s="2" t="n">
        <f aca="false">A119</f>
        <v>138</v>
      </c>
      <c r="G119" s="22" t="s">
        <v>338</v>
      </c>
      <c r="I119" s="0" t="s">
        <v>56</v>
      </c>
      <c r="J119" s="0" t="s">
        <v>56</v>
      </c>
      <c r="K119" s="0" t="n">
        <v>-1</v>
      </c>
      <c r="L119" s="0" t="n">
        <v>-1</v>
      </c>
      <c r="M119" s="0" t="n">
        <v>-1</v>
      </c>
      <c r="N119" s="0" t="n">
        <v>0</v>
      </c>
      <c r="O119" s="3" t="s">
        <v>346</v>
      </c>
      <c r="P119" s="2" t="n">
        <f aca="false">IF(AND(G119&lt;&gt;"LIBSETS_SETTYPE_BATTLEGROUND",G119&lt;&gt;"LIBSETS_SETTYPE_SPECIAL",G119&lt;&gt;"LIBSETS_SETTYPE_MYTHIC"), IF(Q119&lt;&gt;"",VLOOKUP(Q119,'ESO zone constants'!$D$2:$H$4950,5,0),""),"")</f>
        <v>638</v>
      </c>
      <c r="Q119" s="0" t="str">
        <f aca="false">IF(OR(K119="",K119&lt;=0,ISERROR(K119)),IF(AND(O119&lt;&gt;"",NOT(ISERROR(O119))),O119, ""),VLOOKUP(K119,'ESO wayshrine node constants'!$A$3:$D$10003,4,0))</f>
        <v>Aetherian Archive</v>
      </c>
      <c r="R119" s="0"/>
      <c r="S119" s="4" t="str">
        <f aca="false">IF(AND(R119&lt;&gt;"",NOT(ISERROR(R119))),R119,IF(P119&lt;&gt;"",IF(NOT(ISERROR(VLOOKUP(P119,'ESO Dungeon constants'!$D$3:$H$9999,5,0))),VLOOKUP(P119,'ESO Dungeon constants'!$D$3:$I$9999,6,0),VLOOKUP(P119,'ESO zone constants'!$H$2:$K$9984,4,0)),""))</f>
        <v>DLC_BASE_GAME</v>
      </c>
      <c r="T119" s="2" t="str">
        <f aca="false">IF(S119&lt;&gt;"",VLOOKUP(S119,'LibSets constants'!$B$4:$C$1000,2,0),"")</f>
        <v>Included in base game</v>
      </c>
      <c r="U119" s="5" t="s">
        <v>340</v>
      </c>
      <c r="V119" s="28"/>
      <c r="W119" s="28"/>
      <c r="X119" s="2" t="str">
        <f aca="false">IF(G119&lt;&gt;"LIBSETS_SETTYPE_BATTLEGROUND",IF(G119&lt;&gt;"LIBSETS_SETTYPE_SPECIAL",IF(Y119&lt;&gt;"",VLOOKUP(Y119,'ESO zone constants'!$D$2:$H$4950,5,0),""),""),"")</f>
        <v/>
      </c>
      <c r="Z119" s="28"/>
      <c r="AA119" s="28"/>
      <c r="AB119" s="28"/>
      <c r="AC119" s="2" t="str">
        <f aca="false">IF(G119&lt;&gt;"LIBSETS_SETTYPE_BATTLEGROUND",IF(G119&lt;&gt;"LIBSETS_SETTYPE_SPECIAL",IF(AD119&lt;&gt;"",VLOOKUP(AD119,'ESO zone constants'!$D$2:$H$4950,5,0),""),""),"")</f>
        <v/>
      </c>
      <c r="AE119" s="28"/>
      <c r="AF119" s="28"/>
      <c r="AG119" s="28"/>
      <c r="AH119" s="2" t="str">
        <f aca="false">IF(G119&lt;&gt;"LIBSETS_SETTYPE_BATTLEGROUND",IF(G119&lt;&gt;"LIBSETS_SETTYPE_SPECIAL",IF(AI119&lt;&gt;"",VLOOKUP(AI119,'ESO zone constants'!$D$2:$H$4950,5,0),""),""),"")</f>
        <v/>
      </c>
      <c r="AJ119" s="28"/>
      <c r="AK119" s="28"/>
      <c r="AL119" s="28"/>
      <c r="AM119" s="2" t="str">
        <f aca="false">IF(G119&lt;&gt;"LIBSETS_SETTYPE_BATTLEGROUND",IF(G119&lt;&gt;"LIBSETS_SETTYPE_SPECIAL",IF(AN119&lt;&gt;"",VLOOKUP(AN119,'ESO zone constants'!$D$2:$H$4950,5,0),""),""),"")</f>
        <v/>
      </c>
      <c r="AO119" s="28"/>
      <c r="AP119" s="28"/>
      <c r="AQ119" s="28"/>
      <c r="AR119" s="2" t="str">
        <f aca="false">IF(G119&lt;&gt;"LIBSETS_SETTYPE_BATTLEGROUND",IF(G119&lt;&gt;"LIBSETS_SETTYPE_SPECIAL",IF(AS119&lt;&gt;"",VLOOKUP(AS119,'ESO zone constants'!$D$2:$H$4950,5,0),""),""),"")</f>
        <v/>
      </c>
      <c r="AT119" s="28"/>
      <c r="AU119" s="28"/>
      <c r="AV119" s="28"/>
      <c r="AW119" s="6" t="str">
        <f aca="false">IF(A119="???","--","")&amp;IF(F119&lt;&gt;"Not in the game (anymore)",IF(A119&lt;&gt;"",CONCATENATE("[",A119,"] = {wayshrines={")&amp;IF(K119&lt;&gt;"",CONCATENATE(K119,","),"")&amp;IF(L119&lt;&gt;"",CONCATENATE(L119,","),"")&amp;IF(M119&lt;&gt;"",CONCATENATE(M119,","),"")&amp;CONCATENATE("}")&amp;IF(VALUE(N119)&gt;0,CONCATENATE(", traitsNeeded=",N119),"")&amp;CONCATENATE(", dlcId=",IF(S119&lt;&gt;"",S119,"DLC_BASE_GAME")),""),"")</f>
        <v>[138] = {wayshrines={-1,-1,-1,}, dlcId=DLC_BASE_GAME</v>
      </c>
      <c r="AX119" s="6" t="str">
        <f aca="false">IF(F119&lt;&gt;"Not in the game (anymore)",IF(A119&lt;&gt;"",IF(P119&lt;&gt;"",CONCATENATE(", zoneIds={",P119),"")&amp;IF(X119&lt;&gt;"",CONCATENATE(",",X119),"")&amp;IF(AC119&lt;&gt;"",CONCATENATE(",",AC119),"")&amp;IF(AH119&lt;&gt;"",CONCATENATE(",",AH119),"")&amp;IF(AM119&lt;&gt;"",CONCATENATE(",",AM119),"")&amp;IF(AR119&lt;&gt;"",CONCATENATE(",",AR119),"")&amp;IF(P119&lt;&gt;"",CONCATENATE("}",""),"")&amp;IF(OR(I119="true",I119="false",I119&lt;&gt;""), CONCATENATE(", veteran=", I119), ""),""),"")</f>
        <v>, zoneIds={638}, veteran=false</v>
      </c>
      <c r="AY119" s="6" t="str">
        <f aca="false">IF(F119&lt;&gt;"Not in the game (anymore)",IF(A119&lt;&gt;"",", setType="&amp;G119,"")&amp;IF(J119="true",", multiTrialSet=true",""),"")</f>
        <v>, setType=LIBSETS_SETTYPE_TRIAL</v>
      </c>
      <c r="AZ119" s="6" t="str">
        <f aca="false">IF(F119&lt;&gt;"Not in the game (anymore)",IF(U119&lt;&gt;"",", dropMechanic={"&amp;U119&amp;IF(Z119&lt;&gt;"",","&amp;Z119,"")&amp;IF(AE119&lt;&gt;"",","&amp;AE119,"")&amp;IF(AJ119&lt;&gt;"",","&amp;AJ119,"")&amp;IF(AO119&lt;&gt;"",","&amp;AO119,"")&amp;IF(AT119&lt;&gt;"",","&amp;AT119,"")&amp;"}"&amp;IF(U119="LIBSETS_DROP_MECHANIC_MONSTER_NAME",", dropMechanicNames={" &amp; IF(V119&lt;&gt;"","['en']='"&amp;V119&amp;"'","") &amp; IF(W119&lt;&gt;"",", ['de']='" &amp; W119&amp;"'","") &amp; "}",""),"")&amp;"},","")</f>
        <v>, dropMechanic={LIBSETS_DROP_MECHANIC_MONSTER_NAME}, dropMechanicNames={}},</v>
      </c>
      <c r="BA119" s="6" t="str">
        <f aca="false">IF(F119&lt;&gt;"Not in the game (anymore)",IF(C119&lt;&gt;"",CONCATENATE(" --",C119," / ",B119,"   [",IF(Q119&lt;&gt;"",Q119,""),IF(Y119&lt;&gt;"",", "&amp;Y119,""),IF(AD119&lt;&gt;"",", "&amp;AD119,""),IF(AI119&lt;&gt;"",", "&amp;AI119,""),IF(AN119&lt;&gt;"",", "&amp;AN119,""),IF(AS119&lt;&gt;"",", "&amp;AS119,""),"]")),"")</f>
        <v> --Defending Warrior / Verteidigender Krieger   [Aetherian Archive]</v>
      </c>
    </row>
    <row r="120" customFormat="false" ht="15" hidden="false" customHeight="false" outlineLevel="0" collapsed="false">
      <c r="A120" s="21" t="n">
        <v>139</v>
      </c>
      <c r="B120" s="0" t="s">
        <v>347</v>
      </c>
      <c r="C120" s="0" t="s">
        <v>348</v>
      </c>
      <c r="D120" s="2" t="n">
        <f aca="false">A120</f>
        <v>139</v>
      </c>
      <c r="G120" s="22" t="s">
        <v>338</v>
      </c>
      <c r="I120" s="0" t="s">
        <v>56</v>
      </c>
      <c r="J120" s="0" t="s">
        <v>56</v>
      </c>
      <c r="K120" s="0" t="n">
        <v>-1</v>
      </c>
      <c r="L120" s="0" t="n">
        <v>-1</v>
      </c>
      <c r="M120" s="0" t="n">
        <v>-1</v>
      </c>
      <c r="N120" s="0" t="n">
        <v>0</v>
      </c>
      <c r="O120" s="3" t="s">
        <v>339</v>
      </c>
      <c r="P120" s="2" t="n">
        <f aca="false">IF(AND(G120&lt;&gt;"LIBSETS_SETTYPE_BATTLEGROUND",G120&lt;&gt;"LIBSETS_SETTYPE_SPECIAL",G120&lt;&gt;"LIBSETS_SETTYPE_MYTHIC"), IF(Q120&lt;&gt;"",VLOOKUP(Q120,'ESO zone constants'!$D$2:$H$4950,5,0),""),"")</f>
        <v>639</v>
      </c>
      <c r="Q120" s="0" t="str">
        <f aca="false">IF(OR(K120="",K120&lt;=0,ISERROR(K120)),IF(AND(O120&lt;&gt;"",NOT(ISERROR(O120))),O120, ""),VLOOKUP(K120,'ESO wayshrine node constants'!$A$3:$D$10003,4,0))</f>
        <v>Sanctum Ophidia</v>
      </c>
      <c r="R120" s="0"/>
      <c r="S120" s="4" t="str">
        <f aca="false">IF(AND(R120&lt;&gt;"",NOT(ISERROR(R120))),R120,IF(P120&lt;&gt;"",IF(NOT(ISERROR(VLOOKUP(P120,'ESO Dungeon constants'!$D$3:$H$9999,5,0))),VLOOKUP(P120,'ESO Dungeon constants'!$D$3:$I$9999,6,0),VLOOKUP(P120,'ESO zone constants'!$H$2:$K$9984,4,0)),""))</f>
        <v>DLC_BASE_GAME</v>
      </c>
      <c r="T120" s="2" t="str">
        <f aca="false">IF(S120&lt;&gt;"",VLOOKUP(S120,'LibSets constants'!$B$4:$C$1000,2,0),"")</f>
        <v>Included in base game</v>
      </c>
      <c r="U120" s="5" t="s">
        <v>340</v>
      </c>
      <c r="V120" s="28"/>
      <c r="W120" s="28"/>
      <c r="X120" s="2" t="str">
        <f aca="false">IF(G120&lt;&gt;"LIBSETS_SETTYPE_BATTLEGROUND",IF(G120&lt;&gt;"LIBSETS_SETTYPE_SPECIAL",IF(Y120&lt;&gt;"",VLOOKUP(Y120,'ESO zone constants'!$D$2:$H$4950,5,0),""),""),"")</f>
        <v/>
      </c>
      <c r="Z120" s="28"/>
      <c r="AA120" s="28"/>
      <c r="AB120" s="28"/>
      <c r="AC120" s="2" t="str">
        <f aca="false">IF(G120&lt;&gt;"LIBSETS_SETTYPE_BATTLEGROUND",IF(G120&lt;&gt;"LIBSETS_SETTYPE_SPECIAL",IF(AD120&lt;&gt;"",VLOOKUP(AD120,'ESO zone constants'!$D$2:$H$4950,5,0),""),""),"")</f>
        <v/>
      </c>
      <c r="AE120" s="28"/>
      <c r="AF120" s="28"/>
      <c r="AG120" s="28"/>
      <c r="AH120" s="2" t="str">
        <f aca="false">IF(G120&lt;&gt;"LIBSETS_SETTYPE_BATTLEGROUND",IF(G120&lt;&gt;"LIBSETS_SETTYPE_SPECIAL",IF(AI120&lt;&gt;"",VLOOKUP(AI120,'ESO zone constants'!$D$2:$H$4950,5,0),""),""),"")</f>
        <v/>
      </c>
      <c r="AJ120" s="28"/>
      <c r="AK120" s="28"/>
      <c r="AL120" s="28"/>
      <c r="AM120" s="2" t="str">
        <f aca="false">IF(G120&lt;&gt;"LIBSETS_SETTYPE_BATTLEGROUND",IF(G120&lt;&gt;"LIBSETS_SETTYPE_SPECIAL",IF(AN120&lt;&gt;"",VLOOKUP(AN120,'ESO zone constants'!$D$2:$H$4950,5,0),""),""),"")</f>
        <v/>
      </c>
      <c r="AO120" s="28"/>
      <c r="AP120" s="28"/>
      <c r="AQ120" s="28"/>
      <c r="AR120" s="2" t="str">
        <f aca="false">IF(G120&lt;&gt;"LIBSETS_SETTYPE_BATTLEGROUND",IF(G120&lt;&gt;"LIBSETS_SETTYPE_SPECIAL",IF(AS120&lt;&gt;"",VLOOKUP(AS120,'ESO zone constants'!$D$2:$H$4950,5,0),""),""),"")</f>
        <v/>
      </c>
      <c r="AT120" s="28"/>
      <c r="AU120" s="28"/>
      <c r="AV120" s="28"/>
      <c r="AW120" s="6" t="str">
        <f aca="false">IF(A120="???","--","")&amp;IF(F120&lt;&gt;"Not in the game (anymore)",IF(A120&lt;&gt;"",CONCATENATE("[",A120,"] = {wayshrines={")&amp;IF(K120&lt;&gt;"",CONCATENATE(K120,","),"")&amp;IF(L120&lt;&gt;"",CONCATENATE(L120,","),"")&amp;IF(M120&lt;&gt;"",CONCATENATE(M120,","),"")&amp;CONCATENATE("}")&amp;IF(VALUE(N120)&gt;0,CONCATENATE(", traitsNeeded=",N120),"")&amp;CONCATENATE(", dlcId=",IF(S120&lt;&gt;"",S120,"DLC_BASE_GAME")),""),"")</f>
        <v>[139] = {wayshrines={-1,-1,-1,}, dlcId=DLC_BASE_GAME</v>
      </c>
      <c r="AX120" s="6" t="str">
        <f aca="false">IF(F120&lt;&gt;"Not in the game (anymore)",IF(A120&lt;&gt;"",IF(P120&lt;&gt;"",CONCATENATE(", zoneIds={",P120),"")&amp;IF(X120&lt;&gt;"",CONCATENATE(",",X120),"")&amp;IF(AC120&lt;&gt;"",CONCATENATE(",",AC120),"")&amp;IF(AH120&lt;&gt;"",CONCATENATE(",",AH120),"")&amp;IF(AM120&lt;&gt;"",CONCATENATE(",",AM120),"")&amp;IF(AR120&lt;&gt;"",CONCATENATE(",",AR120),"")&amp;IF(P120&lt;&gt;"",CONCATENATE("}",""),"")&amp;IF(OR(I120="true",I120="false",I120&lt;&gt;""), CONCATENATE(", veteran=", I120), ""),""),"")</f>
        <v>, zoneIds={639}, veteran=false</v>
      </c>
      <c r="AY120" s="6" t="str">
        <f aca="false">IF(F120&lt;&gt;"Not in the game (anymore)",IF(A120&lt;&gt;"",", setType="&amp;G120,"")&amp;IF(J120="true",", multiTrialSet=true",""),"")</f>
        <v>, setType=LIBSETS_SETTYPE_TRIAL</v>
      </c>
      <c r="AZ120" s="6" t="str">
        <f aca="false">IF(F120&lt;&gt;"Not in the game (anymore)",IF(U120&lt;&gt;"",", dropMechanic={"&amp;U120&amp;IF(Z120&lt;&gt;"",","&amp;Z120,"")&amp;IF(AE120&lt;&gt;"",","&amp;AE120,"")&amp;IF(AJ120&lt;&gt;"",","&amp;AJ120,"")&amp;IF(AO120&lt;&gt;"",","&amp;AO120,"")&amp;IF(AT120&lt;&gt;"",","&amp;AT120,"")&amp;"}"&amp;IF(U120="LIBSETS_DROP_MECHANIC_MONSTER_NAME",", dropMechanicNames={" &amp; IF(V120&lt;&gt;"","['en']='"&amp;V120&amp;"'","") &amp; IF(W120&lt;&gt;"",", ['de']='" &amp; W120&amp;"'","") &amp; "}",""),"")&amp;"},","")</f>
        <v>, dropMechanic={LIBSETS_DROP_MECHANIC_MONSTER_NAME}, dropMechanicNames={}},</v>
      </c>
      <c r="BA120" s="6" t="str">
        <f aca="false">IF(F120&lt;&gt;"Not in the game (anymore)",IF(C120&lt;&gt;"",CONCATENATE(" --",C120," / ",B120,"   [",IF(Q120&lt;&gt;"",Q120,""),IF(Y120&lt;&gt;"",", "&amp;Y120,""),IF(AD120&lt;&gt;"",", "&amp;AD120,""),IF(AI120&lt;&gt;"",", "&amp;AI120,""),IF(AN120&lt;&gt;"",", "&amp;AN120,""),IF(AS120&lt;&gt;"",", "&amp;AS120,""),"]")),"")</f>
        <v> --Wise Mage / Weiser Magier   [Sanctum Ophidia]</v>
      </c>
    </row>
    <row r="121" customFormat="false" ht="15" hidden="false" customHeight="false" outlineLevel="0" collapsed="false">
      <c r="A121" s="21" t="n">
        <v>140</v>
      </c>
      <c r="B121" s="0" t="s">
        <v>349</v>
      </c>
      <c r="C121" s="0" t="s">
        <v>350</v>
      </c>
      <c r="D121" s="2" t="n">
        <f aca="false">A121</f>
        <v>140</v>
      </c>
      <c r="G121" s="22" t="s">
        <v>338</v>
      </c>
      <c r="I121" s="0" t="s">
        <v>56</v>
      </c>
      <c r="J121" s="0" t="s">
        <v>56</v>
      </c>
      <c r="K121" s="0" t="n">
        <v>-1</v>
      </c>
      <c r="L121" s="0" t="n">
        <v>-1</v>
      </c>
      <c r="M121" s="0" t="n">
        <v>-1</v>
      </c>
      <c r="N121" s="0" t="n">
        <v>0</v>
      </c>
      <c r="O121" s="3" t="s">
        <v>343</v>
      </c>
      <c r="P121" s="2" t="n">
        <f aca="false">IF(AND(G121&lt;&gt;"LIBSETS_SETTYPE_BATTLEGROUND",G121&lt;&gt;"LIBSETS_SETTYPE_SPECIAL",G121&lt;&gt;"LIBSETS_SETTYPE_MYTHIC"), IF(Q121&lt;&gt;"",VLOOKUP(Q121,'ESO zone constants'!$D$2:$H$4950,5,0),""),"")</f>
        <v>636</v>
      </c>
      <c r="Q121" s="0" t="str">
        <f aca="false">IF(OR(K121="",K121&lt;=0,ISERROR(K121)),IF(AND(O121&lt;&gt;"",NOT(ISERROR(O121))),O121, ""),VLOOKUP(K121,'ESO wayshrine node constants'!$A$3:$D$10003,4,0))</f>
        <v>Hel Ra Citadel</v>
      </c>
      <c r="R121" s="0"/>
      <c r="S121" s="4" t="str">
        <f aca="false">IF(AND(R121&lt;&gt;"",NOT(ISERROR(R121))),R121,IF(P121&lt;&gt;"",IF(NOT(ISERROR(VLOOKUP(P121,'ESO Dungeon constants'!$D$3:$H$9999,5,0))),VLOOKUP(P121,'ESO Dungeon constants'!$D$3:$I$9999,6,0),VLOOKUP(P121,'ESO zone constants'!$H$2:$K$9984,4,0)),""))</f>
        <v>DLC_BASE_GAME</v>
      </c>
      <c r="T121" s="2" t="str">
        <f aca="false">IF(S121&lt;&gt;"",VLOOKUP(S121,'LibSets constants'!$B$4:$C$1000,2,0),"")</f>
        <v>Included in base game</v>
      </c>
      <c r="U121" s="5" t="s">
        <v>340</v>
      </c>
      <c r="V121" s="28"/>
      <c r="W121" s="28"/>
      <c r="X121" s="2" t="str">
        <f aca="false">IF(G121&lt;&gt;"LIBSETS_SETTYPE_BATTLEGROUND",IF(G121&lt;&gt;"LIBSETS_SETTYPE_SPECIAL",IF(Y121&lt;&gt;"",VLOOKUP(Y121,'ESO zone constants'!$D$2:$H$4950,5,0),""),""),"")</f>
        <v/>
      </c>
      <c r="Z121" s="28"/>
      <c r="AA121" s="28"/>
      <c r="AB121" s="28"/>
      <c r="AC121" s="2" t="str">
        <f aca="false">IF(G121&lt;&gt;"LIBSETS_SETTYPE_BATTLEGROUND",IF(G121&lt;&gt;"LIBSETS_SETTYPE_SPECIAL",IF(AD121&lt;&gt;"",VLOOKUP(AD121,'ESO zone constants'!$D$2:$H$4950,5,0),""),""),"")</f>
        <v/>
      </c>
      <c r="AE121" s="28"/>
      <c r="AF121" s="28"/>
      <c r="AG121" s="28"/>
      <c r="AH121" s="2" t="str">
        <f aca="false">IF(G121&lt;&gt;"LIBSETS_SETTYPE_BATTLEGROUND",IF(G121&lt;&gt;"LIBSETS_SETTYPE_SPECIAL",IF(AI121&lt;&gt;"",VLOOKUP(AI121,'ESO zone constants'!$D$2:$H$4950,5,0),""),""),"")</f>
        <v/>
      </c>
      <c r="AJ121" s="28"/>
      <c r="AK121" s="28"/>
      <c r="AL121" s="28"/>
      <c r="AM121" s="2" t="str">
        <f aca="false">IF(G121&lt;&gt;"LIBSETS_SETTYPE_BATTLEGROUND",IF(G121&lt;&gt;"LIBSETS_SETTYPE_SPECIAL",IF(AN121&lt;&gt;"",VLOOKUP(AN121,'ESO zone constants'!$D$2:$H$4950,5,0),""),""),"")</f>
        <v/>
      </c>
      <c r="AO121" s="28"/>
      <c r="AP121" s="28"/>
      <c r="AQ121" s="28"/>
      <c r="AR121" s="2" t="str">
        <f aca="false">IF(G121&lt;&gt;"LIBSETS_SETTYPE_BATTLEGROUND",IF(G121&lt;&gt;"LIBSETS_SETTYPE_SPECIAL",IF(AS121&lt;&gt;"",VLOOKUP(AS121,'ESO zone constants'!$D$2:$H$4950,5,0),""),""),"")</f>
        <v/>
      </c>
      <c r="AT121" s="28"/>
      <c r="AU121" s="28"/>
      <c r="AV121" s="28"/>
      <c r="AW121" s="6" t="str">
        <f aca="false">IF(A121="???","--","")&amp;IF(F121&lt;&gt;"Not in the game (anymore)",IF(A121&lt;&gt;"",CONCATENATE("[",A121,"] = {wayshrines={")&amp;IF(K121&lt;&gt;"",CONCATENATE(K121,","),"")&amp;IF(L121&lt;&gt;"",CONCATENATE(L121,","),"")&amp;IF(M121&lt;&gt;"",CONCATENATE(M121,","),"")&amp;CONCATENATE("}")&amp;IF(VALUE(N121)&gt;0,CONCATENATE(", traitsNeeded=",N121),"")&amp;CONCATENATE(", dlcId=",IF(S121&lt;&gt;"",S121,"DLC_BASE_GAME")),""),"")</f>
        <v>[140] = {wayshrines={-1,-1,-1,}, dlcId=DLC_BASE_GAME</v>
      </c>
      <c r="AX121" s="6" t="str">
        <f aca="false">IF(F121&lt;&gt;"Not in the game (anymore)",IF(A121&lt;&gt;"",IF(P121&lt;&gt;"",CONCATENATE(", zoneIds={",P121),"")&amp;IF(X121&lt;&gt;"",CONCATENATE(",",X121),"")&amp;IF(AC121&lt;&gt;"",CONCATENATE(",",AC121),"")&amp;IF(AH121&lt;&gt;"",CONCATENATE(",",AH121),"")&amp;IF(AM121&lt;&gt;"",CONCATENATE(",",AM121),"")&amp;IF(AR121&lt;&gt;"",CONCATENATE(",",AR121),"")&amp;IF(P121&lt;&gt;"",CONCATENATE("}",""),"")&amp;IF(OR(I121="true",I121="false",I121&lt;&gt;""), CONCATENATE(", veteran=", I121), ""),""),"")</f>
        <v>, zoneIds={636}, veteran=false</v>
      </c>
      <c r="AY121" s="6" t="str">
        <f aca="false">IF(F121&lt;&gt;"Not in the game (anymore)",IF(A121&lt;&gt;"",", setType="&amp;G121,"")&amp;IF(J121="true",", multiTrialSet=true",""),"")</f>
        <v>, setType=LIBSETS_SETTYPE_TRIAL</v>
      </c>
      <c r="AZ121" s="6" t="str">
        <f aca="false">IF(F121&lt;&gt;"Not in the game (anymore)",IF(U121&lt;&gt;"",", dropMechanic={"&amp;U121&amp;IF(Z121&lt;&gt;"",","&amp;Z121,"")&amp;IF(AE121&lt;&gt;"",","&amp;AE121,"")&amp;IF(AJ121&lt;&gt;"",","&amp;AJ121,"")&amp;IF(AO121&lt;&gt;"",","&amp;AO121,"")&amp;IF(AT121&lt;&gt;"",","&amp;AT121,"")&amp;"}"&amp;IF(U121="LIBSETS_DROP_MECHANIC_MONSTER_NAME",", dropMechanicNames={" &amp; IF(V121&lt;&gt;"","['en']='"&amp;V121&amp;"'","") &amp; IF(W121&lt;&gt;"",", ['de']='" &amp; W121&amp;"'","") &amp; "}",""),"")&amp;"},","")</f>
        <v>, dropMechanic={LIBSETS_DROP_MECHANIC_MONSTER_NAME}, dropMechanicNames={}},</v>
      </c>
      <c r="BA121" s="6" t="str">
        <f aca="false">IF(F121&lt;&gt;"Not in the game (anymore)",IF(C121&lt;&gt;"",CONCATENATE(" --",C121," / ",B121,"   [",IF(Q121&lt;&gt;"",Q121,""),IF(Y121&lt;&gt;"",", "&amp;Y121,""),IF(AD121&lt;&gt;"",", "&amp;AD121,""),IF(AI121&lt;&gt;"",", "&amp;AI121,""),IF(AN121&lt;&gt;"",", "&amp;AN121,""),IF(AS121&lt;&gt;"",", "&amp;AS121,""),"]")),"")</f>
        <v> --Destructive Mage / Zerstörerischer Magier   [Hel Ra Citadel]</v>
      </c>
    </row>
    <row r="122" customFormat="false" ht="15" hidden="false" customHeight="false" outlineLevel="0" collapsed="false">
      <c r="A122" s="21" t="n">
        <v>141</v>
      </c>
      <c r="B122" s="0" t="s">
        <v>351</v>
      </c>
      <c r="C122" s="0" t="s">
        <v>352</v>
      </c>
      <c r="D122" s="2" t="n">
        <f aca="false">A122</f>
        <v>141</v>
      </c>
      <c r="G122" s="22" t="s">
        <v>338</v>
      </c>
      <c r="I122" s="0" t="s">
        <v>56</v>
      </c>
      <c r="J122" s="0" t="s">
        <v>56</v>
      </c>
      <c r="K122" s="0" t="n">
        <v>-1</v>
      </c>
      <c r="L122" s="0" t="n">
        <v>-1</v>
      </c>
      <c r="M122" s="0" t="n">
        <v>-1</v>
      </c>
      <c r="N122" s="0" t="n">
        <v>0</v>
      </c>
      <c r="O122" s="3" t="s">
        <v>346</v>
      </c>
      <c r="P122" s="2" t="n">
        <f aca="false">IF(AND(G122&lt;&gt;"LIBSETS_SETTYPE_BATTLEGROUND",G122&lt;&gt;"LIBSETS_SETTYPE_SPECIAL",G122&lt;&gt;"LIBSETS_SETTYPE_MYTHIC"), IF(Q122&lt;&gt;"",VLOOKUP(Q122,'ESO zone constants'!$D$2:$H$4950,5,0),""),"")</f>
        <v>638</v>
      </c>
      <c r="Q122" s="0" t="str">
        <f aca="false">IF(OR(K122="",K122&lt;=0,ISERROR(K122)),IF(AND(O122&lt;&gt;"",NOT(ISERROR(O122))),O122, ""),VLOOKUP(K122,'ESO wayshrine node constants'!$A$3:$D$10003,4,0))</f>
        <v>Aetherian Archive</v>
      </c>
      <c r="R122" s="0"/>
      <c r="S122" s="4" t="str">
        <f aca="false">IF(AND(R122&lt;&gt;"",NOT(ISERROR(R122))),R122,IF(P122&lt;&gt;"",IF(NOT(ISERROR(VLOOKUP(P122,'ESO Dungeon constants'!$D$3:$H$9999,5,0))),VLOOKUP(P122,'ESO Dungeon constants'!$D$3:$I$9999,6,0),VLOOKUP(P122,'ESO zone constants'!$H$2:$K$9984,4,0)),""))</f>
        <v>DLC_BASE_GAME</v>
      </c>
      <c r="T122" s="2" t="str">
        <f aca="false">IF(S122&lt;&gt;"",VLOOKUP(S122,'LibSets constants'!$B$4:$C$1000,2,0),"")</f>
        <v>Included in base game</v>
      </c>
      <c r="U122" s="5" t="s">
        <v>340</v>
      </c>
      <c r="V122" s="28"/>
      <c r="W122" s="28"/>
      <c r="X122" s="2" t="str">
        <f aca="false">IF(G122&lt;&gt;"LIBSETS_SETTYPE_BATTLEGROUND",IF(G122&lt;&gt;"LIBSETS_SETTYPE_SPECIAL",IF(Y122&lt;&gt;"",VLOOKUP(Y122,'ESO zone constants'!$D$2:$H$4950,5,0),""),""),"")</f>
        <v/>
      </c>
      <c r="Z122" s="28"/>
      <c r="AA122" s="28"/>
      <c r="AB122" s="28"/>
      <c r="AC122" s="2" t="str">
        <f aca="false">IF(G122&lt;&gt;"LIBSETS_SETTYPE_BATTLEGROUND",IF(G122&lt;&gt;"LIBSETS_SETTYPE_SPECIAL",IF(AD122&lt;&gt;"",VLOOKUP(AD122,'ESO zone constants'!$D$2:$H$4950,5,0),""),""),"")</f>
        <v/>
      </c>
      <c r="AE122" s="28"/>
      <c r="AF122" s="28"/>
      <c r="AG122" s="28"/>
      <c r="AH122" s="2" t="str">
        <f aca="false">IF(G122&lt;&gt;"LIBSETS_SETTYPE_BATTLEGROUND",IF(G122&lt;&gt;"LIBSETS_SETTYPE_SPECIAL",IF(AI122&lt;&gt;"",VLOOKUP(AI122,'ESO zone constants'!$D$2:$H$4950,5,0),""),""),"")</f>
        <v/>
      </c>
      <c r="AJ122" s="28"/>
      <c r="AK122" s="28"/>
      <c r="AL122" s="28"/>
      <c r="AM122" s="2" t="str">
        <f aca="false">IF(G122&lt;&gt;"LIBSETS_SETTYPE_BATTLEGROUND",IF(G122&lt;&gt;"LIBSETS_SETTYPE_SPECIAL",IF(AN122&lt;&gt;"",VLOOKUP(AN122,'ESO zone constants'!$D$2:$H$4950,5,0),""),""),"")</f>
        <v/>
      </c>
      <c r="AO122" s="28"/>
      <c r="AP122" s="28"/>
      <c r="AQ122" s="28"/>
      <c r="AR122" s="2" t="str">
        <f aca="false">IF(G122&lt;&gt;"LIBSETS_SETTYPE_BATTLEGROUND",IF(G122&lt;&gt;"LIBSETS_SETTYPE_SPECIAL",IF(AS122&lt;&gt;"",VLOOKUP(AS122,'ESO zone constants'!$D$2:$H$4950,5,0),""),""),"")</f>
        <v/>
      </c>
      <c r="AT122" s="28"/>
      <c r="AU122" s="28"/>
      <c r="AV122" s="28"/>
      <c r="AW122" s="6" t="str">
        <f aca="false">IF(A122="???","--","")&amp;IF(F122&lt;&gt;"Not in the game (anymore)",IF(A122&lt;&gt;"",CONCATENATE("[",A122,"] = {wayshrines={")&amp;IF(K122&lt;&gt;"",CONCATENATE(K122,","),"")&amp;IF(L122&lt;&gt;"",CONCATENATE(L122,","),"")&amp;IF(M122&lt;&gt;"",CONCATENATE(M122,","),"")&amp;CONCATENATE("}")&amp;IF(VALUE(N122)&gt;0,CONCATENATE(", traitsNeeded=",N122),"")&amp;CONCATENATE(", dlcId=",IF(S122&lt;&gt;"",S122,"DLC_BASE_GAME")),""),"")</f>
        <v>[141] = {wayshrines={-1,-1,-1,}, dlcId=DLC_BASE_GAME</v>
      </c>
      <c r="AX122" s="6" t="str">
        <f aca="false">IF(F122&lt;&gt;"Not in the game (anymore)",IF(A122&lt;&gt;"",IF(P122&lt;&gt;"",CONCATENATE(", zoneIds={",P122),"")&amp;IF(X122&lt;&gt;"",CONCATENATE(",",X122),"")&amp;IF(AC122&lt;&gt;"",CONCATENATE(",",AC122),"")&amp;IF(AH122&lt;&gt;"",CONCATENATE(",",AH122),"")&amp;IF(AM122&lt;&gt;"",CONCATENATE(",",AM122),"")&amp;IF(AR122&lt;&gt;"",CONCATENATE(",",AR122),"")&amp;IF(P122&lt;&gt;"",CONCATENATE("}",""),"")&amp;IF(OR(I122="true",I122="false",I122&lt;&gt;""), CONCATENATE(", veteran=", I122), ""),""),"")</f>
        <v>, zoneIds={638}, veteran=false</v>
      </c>
      <c r="AY122" s="6" t="str">
        <f aca="false">IF(F122&lt;&gt;"Not in the game (anymore)",IF(A122&lt;&gt;"",", setType="&amp;G122,"")&amp;IF(J122="true",", multiTrialSet=true",""),"")</f>
        <v>, setType=LIBSETS_SETTYPE_TRIAL</v>
      </c>
      <c r="AZ122" s="6" t="str">
        <f aca="false">IF(F122&lt;&gt;"Not in the game (anymore)",IF(U122&lt;&gt;"",", dropMechanic={"&amp;U122&amp;IF(Z122&lt;&gt;"",","&amp;Z122,"")&amp;IF(AE122&lt;&gt;"",","&amp;AE122,"")&amp;IF(AJ122&lt;&gt;"",","&amp;AJ122,"")&amp;IF(AO122&lt;&gt;"",","&amp;AO122,"")&amp;IF(AT122&lt;&gt;"",","&amp;AT122,"")&amp;"}"&amp;IF(U122="LIBSETS_DROP_MECHANIC_MONSTER_NAME",", dropMechanicNames={" &amp; IF(V122&lt;&gt;"","['en']='"&amp;V122&amp;"'","") &amp; IF(W122&lt;&gt;"",", ['de']='" &amp; W122&amp;"'","") &amp; "}",""),"")&amp;"},","")</f>
        <v>, dropMechanic={LIBSETS_DROP_MECHANIC_MONSTER_NAME}, dropMechanicNames={}},</v>
      </c>
      <c r="BA122" s="6" t="str">
        <f aca="false">IF(F122&lt;&gt;"Not in the game (anymore)",IF(C122&lt;&gt;"",CONCATENATE(" --",C122," / ",B122,"   [",IF(Q122&lt;&gt;"",Q122,""),IF(Y122&lt;&gt;"",", "&amp;Y122,""),IF(AD122&lt;&gt;"",", "&amp;AD122,""),IF(AI122&lt;&gt;"",", "&amp;AI122,""),IF(AN122&lt;&gt;"",", "&amp;AN122,""),IF(AS122&lt;&gt;"",", "&amp;AS122,""),"]")),"")</f>
        <v> --Healing Mage / Heilender Magier   [Aetherian Archive]</v>
      </c>
    </row>
    <row r="123" customFormat="false" ht="15" hidden="false" customHeight="false" outlineLevel="0" collapsed="false">
      <c r="A123" s="21" t="n">
        <v>142</v>
      </c>
      <c r="B123" s="0" t="s">
        <v>353</v>
      </c>
      <c r="C123" s="0" t="s">
        <v>354</v>
      </c>
      <c r="D123" s="2" t="n">
        <f aca="false">A123</f>
        <v>142</v>
      </c>
      <c r="G123" s="22" t="s">
        <v>338</v>
      </c>
      <c r="I123" s="0" t="s">
        <v>56</v>
      </c>
      <c r="J123" s="0" t="s">
        <v>56</v>
      </c>
      <c r="K123" s="0" t="n">
        <v>-1</v>
      </c>
      <c r="L123" s="0" t="n">
        <v>-1</v>
      </c>
      <c r="M123" s="0" t="n">
        <v>-1</v>
      </c>
      <c r="N123" s="0" t="n">
        <v>0</v>
      </c>
      <c r="O123" s="3" t="s">
        <v>346</v>
      </c>
      <c r="P123" s="2" t="n">
        <f aca="false">IF(AND(G123&lt;&gt;"LIBSETS_SETTYPE_BATTLEGROUND",G123&lt;&gt;"LIBSETS_SETTYPE_SPECIAL",G123&lt;&gt;"LIBSETS_SETTYPE_MYTHIC"), IF(Q123&lt;&gt;"",VLOOKUP(Q123,'ESO zone constants'!$D$2:$H$4950,5,0),""),"")</f>
        <v>638</v>
      </c>
      <c r="Q123" s="0" t="str">
        <f aca="false">IF(OR(K123="",K123&lt;=0,ISERROR(K123)),IF(AND(O123&lt;&gt;"",NOT(ISERROR(O123))),O123, ""),VLOOKUP(K123,'ESO wayshrine node constants'!$A$3:$D$10003,4,0))</f>
        <v>Aetherian Archive</v>
      </c>
      <c r="R123" s="0"/>
      <c r="S123" s="4" t="str">
        <f aca="false">IF(AND(R123&lt;&gt;"",NOT(ISERROR(R123))),R123,IF(P123&lt;&gt;"",IF(NOT(ISERROR(VLOOKUP(P123,'ESO Dungeon constants'!$D$3:$H$9999,5,0))),VLOOKUP(P123,'ESO Dungeon constants'!$D$3:$I$9999,6,0),VLOOKUP(P123,'ESO zone constants'!$H$2:$K$9984,4,0)),""))</f>
        <v>DLC_BASE_GAME</v>
      </c>
      <c r="T123" s="2" t="str">
        <f aca="false">IF(S123&lt;&gt;"",VLOOKUP(S123,'LibSets constants'!$B$4:$C$1000,2,0),"")</f>
        <v>Included in base game</v>
      </c>
      <c r="U123" s="5" t="s">
        <v>340</v>
      </c>
      <c r="V123" s="28"/>
      <c r="W123" s="28"/>
      <c r="X123" s="2" t="str">
        <f aca="false">IF(G123&lt;&gt;"LIBSETS_SETTYPE_BATTLEGROUND",IF(G123&lt;&gt;"LIBSETS_SETTYPE_SPECIAL",IF(Y123&lt;&gt;"",VLOOKUP(Y123,'ESO zone constants'!$D$2:$H$4950,5,0),""),""),"")</f>
        <v/>
      </c>
      <c r="Z123" s="28"/>
      <c r="AA123" s="28"/>
      <c r="AB123" s="28"/>
      <c r="AC123" s="2" t="str">
        <f aca="false">IF(G123&lt;&gt;"LIBSETS_SETTYPE_BATTLEGROUND",IF(G123&lt;&gt;"LIBSETS_SETTYPE_SPECIAL",IF(AD123&lt;&gt;"",VLOOKUP(AD123,'ESO zone constants'!$D$2:$H$4950,5,0),""),""),"")</f>
        <v/>
      </c>
      <c r="AE123" s="28"/>
      <c r="AF123" s="28"/>
      <c r="AG123" s="28"/>
      <c r="AH123" s="2" t="str">
        <f aca="false">IF(G123&lt;&gt;"LIBSETS_SETTYPE_BATTLEGROUND",IF(G123&lt;&gt;"LIBSETS_SETTYPE_SPECIAL",IF(AI123&lt;&gt;"",VLOOKUP(AI123,'ESO zone constants'!$D$2:$H$4950,5,0),""),""),"")</f>
        <v/>
      </c>
      <c r="AJ123" s="28"/>
      <c r="AK123" s="28"/>
      <c r="AL123" s="28"/>
      <c r="AM123" s="2" t="str">
        <f aca="false">IF(G123&lt;&gt;"LIBSETS_SETTYPE_BATTLEGROUND",IF(G123&lt;&gt;"LIBSETS_SETTYPE_SPECIAL",IF(AN123&lt;&gt;"",VLOOKUP(AN123,'ESO zone constants'!$D$2:$H$4950,5,0),""),""),"")</f>
        <v/>
      </c>
      <c r="AO123" s="28"/>
      <c r="AP123" s="28"/>
      <c r="AQ123" s="28"/>
      <c r="AR123" s="2" t="str">
        <f aca="false">IF(G123&lt;&gt;"LIBSETS_SETTYPE_BATTLEGROUND",IF(G123&lt;&gt;"LIBSETS_SETTYPE_SPECIAL",IF(AS123&lt;&gt;"",VLOOKUP(AS123,'ESO zone constants'!$D$2:$H$4950,5,0),""),""),"")</f>
        <v/>
      </c>
      <c r="AT123" s="28"/>
      <c r="AU123" s="28"/>
      <c r="AV123" s="28"/>
      <c r="AW123" s="6" t="str">
        <f aca="false">IF(A123="???","--","")&amp;IF(F123&lt;&gt;"Not in the game (anymore)",IF(A123&lt;&gt;"",CONCATENATE("[",A123,"] = {wayshrines={")&amp;IF(K123&lt;&gt;"",CONCATENATE(K123,","),"")&amp;IF(L123&lt;&gt;"",CONCATENATE(L123,","),"")&amp;IF(M123&lt;&gt;"",CONCATENATE(M123,","),"")&amp;CONCATENATE("}")&amp;IF(VALUE(N123)&gt;0,CONCATENATE(", traitsNeeded=",N123),"")&amp;CONCATENATE(", dlcId=",IF(S123&lt;&gt;"",S123,"DLC_BASE_GAME")),""),"")</f>
        <v>[142] = {wayshrines={-1,-1,-1,}, dlcId=DLC_BASE_GAME</v>
      </c>
      <c r="AX123" s="6" t="str">
        <f aca="false">IF(F123&lt;&gt;"Not in the game (anymore)",IF(A123&lt;&gt;"",IF(P123&lt;&gt;"",CONCATENATE(", zoneIds={",P123),"")&amp;IF(X123&lt;&gt;"",CONCATENATE(",",X123),"")&amp;IF(AC123&lt;&gt;"",CONCATENATE(",",AC123),"")&amp;IF(AH123&lt;&gt;"",CONCATENATE(",",AH123),"")&amp;IF(AM123&lt;&gt;"",CONCATENATE(",",AM123),"")&amp;IF(AR123&lt;&gt;"",CONCATENATE(",",AR123),"")&amp;IF(P123&lt;&gt;"",CONCATENATE("}",""),"")&amp;IF(OR(I123="true",I123="false",I123&lt;&gt;""), CONCATENATE(", veteran=", I123), ""),""),"")</f>
        <v>, zoneIds={638}, veteran=false</v>
      </c>
      <c r="AY123" s="6" t="str">
        <f aca="false">IF(F123&lt;&gt;"Not in the game (anymore)",IF(A123&lt;&gt;"",", setType="&amp;G123,"")&amp;IF(J123="true",", multiTrialSet=true",""),"")</f>
        <v>, setType=LIBSETS_SETTYPE_TRIAL</v>
      </c>
      <c r="AZ123" s="6" t="str">
        <f aca="false">IF(F123&lt;&gt;"Not in the game (anymore)",IF(U123&lt;&gt;"",", dropMechanic={"&amp;U123&amp;IF(Z123&lt;&gt;"",","&amp;Z123,"")&amp;IF(AE123&lt;&gt;"",","&amp;AE123,"")&amp;IF(AJ123&lt;&gt;"",","&amp;AJ123,"")&amp;IF(AO123&lt;&gt;"",","&amp;AO123,"")&amp;IF(AT123&lt;&gt;"",","&amp;AT123,"")&amp;"}"&amp;IF(U123="LIBSETS_DROP_MECHANIC_MONSTER_NAME",", dropMechanicNames={" &amp; IF(V123&lt;&gt;"","['en']='"&amp;V123&amp;"'","") &amp; IF(W123&lt;&gt;"",", ['de']='" &amp; W123&amp;"'","") &amp; "}",""),"")&amp;"},","")</f>
        <v>, dropMechanic={LIBSETS_DROP_MECHANIC_MONSTER_NAME}, dropMechanicNames={}},</v>
      </c>
      <c r="BA123" s="6" t="str">
        <f aca="false">IF(F123&lt;&gt;"Not in the game (anymore)",IF(C123&lt;&gt;"",CONCATENATE(" --",C123," / ",B123,"   [",IF(Q123&lt;&gt;"",Q123,""),IF(Y123&lt;&gt;"",", "&amp;Y123,""),IF(AD123&lt;&gt;"",", "&amp;AD123,""),IF(AI123&lt;&gt;"",", "&amp;AI123,""),IF(AN123&lt;&gt;"",", "&amp;AN123,""),IF(AS123&lt;&gt;"",", "&amp;AS123,""),"]")),"")</f>
        <v> --Quick Serpent / Flinke Schlange   [Aetherian Archive]</v>
      </c>
    </row>
    <row r="124" customFormat="false" ht="15" hidden="false" customHeight="false" outlineLevel="0" collapsed="false">
      <c r="A124" s="21" t="n">
        <v>143</v>
      </c>
      <c r="B124" s="0" t="s">
        <v>355</v>
      </c>
      <c r="C124" s="0" t="s">
        <v>356</v>
      </c>
      <c r="D124" s="2" t="n">
        <f aca="false">A124</f>
        <v>143</v>
      </c>
      <c r="G124" s="22" t="s">
        <v>338</v>
      </c>
      <c r="I124" s="0" t="s">
        <v>56</v>
      </c>
      <c r="J124" s="0" t="s">
        <v>56</v>
      </c>
      <c r="K124" s="0" t="n">
        <v>-1</v>
      </c>
      <c r="L124" s="0" t="n">
        <v>-1</v>
      </c>
      <c r="M124" s="0" t="n">
        <v>-1</v>
      </c>
      <c r="N124" s="0" t="n">
        <v>0</v>
      </c>
      <c r="O124" s="3" t="s">
        <v>343</v>
      </c>
      <c r="P124" s="2" t="n">
        <f aca="false">IF(AND(G124&lt;&gt;"LIBSETS_SETTYPE_BATTLEGROUND",G124&lt;&gt;"LIBSETS_SETTYPE_SPECIAL",G124&lt;&gt;"LIBSETS_SETTYPE_MYTHIC"), IF(Q124&lt;&gt;"",VLOOKUP(Q124,'ESO zone constants'!$D$2:$H$4950,5,0),""),"")</f>
        <v>636</v>
      </c>
      <c r="Q124" s="0" t="str">
        <f aca="false">IF(OR(K124="",K124&lt;=0,ISERROR(K124)),IF(AND(O124&lt;&gt;"",NOT(ISERROR(O124))),O124, ""),VLOOKUP(K124,'ESO wayshrine node constants'!$A$3:$D$10003,4,0))</f>
        <v>Hel Ra Citadel</v>
      </c>
      <c r="R124" s="0"/>
      <c r="S124" s="4" t="str">
        <f aca="false">IF(AND(R124&lt;&gt;"",NOT(ISERROR(R124))),R124,IF(P124&lt;&gt;"",IF(NOT(ISERROR(VLOOKUP(P124,'ESO Dungeon constants'!$D$3:$H$9999,5,0))),VLOOKUP(P124,'ESO Dungeon constants'!$D$3:$I$9999,6,0),VLOOKUP(P124,'ESO zone constants'!$H$2:$K$9984,4,0)),""))</f>
        <v>DLC_BASE_GAME</v>
      </c>
      <c r="T124" s="2" t="str">
        <f aca="false">IF(S124&lt;&gt;"",VLOOKUP(S124,'LibSets constants'!$B$4:$C$1000,2,0),"")</f>
        <v>Included in base game</v>
      </c>
      <c r="U124" s="5" t="s">
        <v>340</v>
      </c>
      <c r="V124" s="28"/>
      <c r="W124" s="28"/>
      <c r="X124" s="2" t="str">
        <f aca="false">IF(G124&lt;&gt;"LIBSETS_SETTYPE_BATTLEGROUND",IF(G124&lt;&gt;"LIBSETS_SETTYPE_SPECIAL",IF(Y124&lt;&gt;"",VLOOKUP(Y124,'ESO zone constants'!$D$2:$H$4950,5,0),""),""),"")</f>
        <v/>
      </c>
      <c r="Z124" s="28"/>
      <c r="AA124" s="28"/>
      <c r="AB124" s="28"/>
      <c r="AC124" s="2" t="str">
        <f aca="false">IF(G124&lt;&gt;"LIBSETS_SETTYPE_BATTLEGROUND",IF(G124&lt;&gt;"LIBSETS_SETTYPE_SPECIAL",IF(AD124&lt;&gt;"",VLOOKUP(AD124,'ESO zone constants'!$D$2:$H$4950,5,0),""),""),"")</f>
        <v/>
      </c>
      <c r="AE124" s="28"/>
      <c r="AF124" s="28"/>
      <c r="AG124" s="28"/>
      <c r="AH124" s="2" t="str">
        <f aca="false">IF(G124&lt;&gt;"LIBSETS_SETTYPE_BATTLEGROUND",IF(G124&lt;&gt;"LIBSETS_SETTYPE_SPECIAL",IF(AI124&lt;&gt;"",VLOOKUP(AI124,'ESO zone constants'!$D$2:$H$4950,5,0),""),""),"")</f>
        <v/>
      </c>
      <c r="AJ124" s="28"/>
      <c r="AK124" s="28"/>
      <c r="AL124" s="28"/>
      <c r="AM124" s="2" t="str">
        <f aca="false">IF(G124&lt;&gt;"LIBSETS_SETTYPE_BATTLEGROUND",IF(G124&lt;&gt;"LIBSETS_SETTYPE_SPECIAL",IF(AN124&lt;&gt;"",VLOOKUP(AN124,'ESO zone constants'!$D$2:$H$4950,5,0),""),""),"")</f>
        <v/>
      </c>
      <c r="AO124" s="28"/>
      <c r="AP124" s="28"/>
      <c r="AQ124" s="28"/>
      <c r="AR124" s="2" t="str">
        <f aca="false">IF(G124&lt;&gt;"LIBSETS_SETTYPE_BATTLEGROUND",IF(G124&lt;&gt;"LIBSETS_SETTYPE_SPECIAL",IF(AS124&lt;&gt;"",VLOOKUP(AS124,'ESO zone constants'!$D$2:$H$4950,5,0),""),""),"")</f>
        <v/>
      </c>
      <c r="AT124" s="28"/>
      <c r="AU124" s="28"/>
      <c r="AV124" s="28"/>
      <c r="AW124" s="6" t="str">
        <f aca="false">IF(A124="???","--","")&amp;IF(F124&lt;&gt;"Not in the game (anymore)",IF(A124&lt;&gt;"",CONCATENATE("[",A124,"] = {wayshrines={")&amp;IF(K124&lt;&gt;"",CONCATENATE(K124,","),"")&amp;IF(L124&lt;&gt;"",CONCATENATE(L124,","),"")&amp;IF(M124&lt;&gt;"",CONCATENATE(M124,","),"")&amp;CONCATENATE("}")&amp;IF(VALUE(N124)&gt;0,CONCATENATE(", traitsNeeded=",N124),"")&amp;CONCATENATE(", dlcId=",IF(S124&lt;&gt;"",S124,"DLC_BASE_GAME")),""),"")</f>
        <v>[143] = {wayshrines={-1,-1,-1,}, dlcId=DLC_BASE_GAME</v>
      </c>
      <c r="AX124" s="6" t="str">
        <f aca="false">IF(F124&lt;&gt;"Not in the game (anymore)",IF(A124&lt;&gt;"",IF(P124&lt;&gt;"",CONCATENATE(", zoneIds={",P124),"")&amp;IF(X124&lt;&gt;"",CONCATENATE(",",X124),"")&amp;IF(AC124&lt;&gt;"",CONCATENATE(",",AC124),"")&amp;IF(AH124&lt;&gt;"",CONCATENATE(",",AH124),"")&amp;IF(AM124&lt;&gt;"",CONCATENATE(",",AM124),"")&amp;IF(AR124&lt;&gt;"",CONCATENATE(",",AR124),"")&amp;IF(P124&lt;&gt;"",CONCATENATE("}",""),"")&amp;IF(OR(I124="true",I124="false",I124&lt;&gt;""), CONCATENATE(", veteran=", I124), ""),""),"")</f>
        <v>, zoneIds={636}, veteran=false</v>
      </c>
      <c r="AY124" s="6" t="str">
        <f aca="false">IF(F124&lt;&gt;"Not in the game (anymore)",IF(A124&lt;&gt;"",", setType="&amp;G124,"")&amp;IF(J124="true",", multiTrialSet=true",""),"")</f>
        <v>, setType=LIBSETS_SETTYPE_TRIAL</v>
      </c>
      <c r="AZ124" s="6" t="str">
        <f aca="false">IF(F124&lt;&gt;"Not in the game (anymore)",IF(U124&lt;&gt;"",", dropMechanic={"&amp;U124&amp;IF(Z124&lt;&gt;"",","&amp;Z124,"")&amp;IF(AE124&lt;&gt;"",","&amp;AE124,"")&amp;IF(AJ124&lt;&gt;"",","&amp;AJ124,"")&amp;IF(AO124&lt;&gt;"",","&amp;AO124,"")&amp;IF(AT124&lt;&gt;"",","&amp;AT124,"")&amp;"}"&amp;IF(U124="LIBSETS_DROP_MECHANIC_MONSTER_NAME",", dropMechanicNames={" &amp; IF(V124&lt;&gt;"","['en']='"&amp;V124&amp;"'","") &amp; IF(W124&lt;&gt;"",", ['de']='" &amp; W124&amp;"'","") &amp; "}",""),"")&amp;"},","")</f>
        <v>, dropMechanic={LIBSETS_DROP_MECHANIC_MONSTER_NAME}, dropMechanicNames={}},</v>
      </c>
      <c r="BA124" s="6" t="str">
        <f aca="false">IF(F124&lt;&gt;"Not in the game (anymore)",IF(C124&lt;&gt;"",CONCATENATE(" --",C124," / ",B124,"   [",IF(Q124&lt;&gt;"",Q124,""),IF(Y124&lt;&gt;"",", "&amp;Y124,""),IF(AD124&lt;&gt;"",", "&amp;AD124,""),IF(AI124&lt;&gt;"",", "&amp;AI124,""),IF(AN124&lt;&gt;"",", "&amp;AN124,""),IF(AS124&lt;&gt;"",", "&amp;AS124,""),"]")),"")</f>
        <v> --Poisonous Serpent / Giftschlange   [Hel Ra Citadel]</v>
      </c>
    </row>
    <row r="125" customFormat="false" ht="15" hidden="false" customHeight="false" outlineLevel="0" collapsed="false">
      <c r="A125" s="21" t="n">
        <v>144</v>
      </c>
      <c r="B125" s="0" t="s">
        <v>357</v>
      </c>
      <c r="C125" s="0" t="s">
        <v>358</v>
      </c>
      <c r="D125" s="2" t="n">
        <f aca="false">A125</f>
        <v>144</v>
      </c>
      <c r="G125" s="22" t="s">
        <v>338</v>
      </c>
      <c r="I125" s="0" t="s">
        <v>56</v>
      </c>
      <c r="J125" s="0" t="s">
        <v>56</v>
      </c>
      <c r="K125" s="0" t="n">
        <v>-1</v>
      </c>
      <c r="L125" s="0" t="n">
        <v>-1</v>
      </c>
      <c r="M125" s="0" t="n">
        <v>-1</v>
      </c>
      <c r="N125" s="0" t="n">
        <v>0</v>
      </c>
      <c r="O125" s="3" t="s">
        <v>339</v>
      </c>
      <c r="P125" s="2" t="n">
        <f aca="false">IF(AND(G125&lt;&gt;"LIBSETS_SETTYPE_BATTLEGROUND",G125&lt;&gt;"LIBSETS_SETTYPE_SPECIAL",G125&lt;&gt;"LIBSETS_SETTYPE_MYTHIC"), IF(Q125&lt;&gt;"",VLOOKUP(Q125,'ESO zone constants'!$D$2:$H$4950,5,0),""),"")</f>
        <v>639</v>
      </c>
      <c r="Q125" s="0" t="str">
        <f aca="false">IF(OR(K125="",K125&lt;=0,ISERROR(K125)),IF(AND(O125&lt;&gt;"",NOT(ISERROR(O125))),O125, ""),VLOOKUP(K125,'ESO wayshrine node constants'!$A$3:$D$10003,4,0))</f>
        <v>Sanctum Ophidia</v>
      </c>
      <c r="R125" s="0"/>
      <c r="S125" s="4" t="str">
        <f aca="false">IF(AND(R125&lt;&gt;"",NOT(ISERROR(R125))),R125,IF(P125&lt;&gt;"",IF(NOT(ISERROR(VLOOKUP(P125,'ESO Dungeon constants'!$D$3:$H$9999,5,0))),VLOOKUP(P125,'ESO Dungeon constants'!$D$3:$I$9999,6,0),VLOOKUP(P125,'ESO zone constants'!$H$2:$K$9984,4,0)),""))</f>
        <v>DLC_BASE_GAME</v>
      </c>
      <c r="T125" s="2" t="str">
        <f aca="false">IF(S125&lt;&gt;"",VLOOKUP(S125,'LibSets constants'!$B$4:$C$1000,2,0),"")</f>
        <v>Included in base game</v>
      </c>
      <c r="U125" s="5" t="s">
        <v>340</v>
      </c>
      <c r="V125" s="28"/>
      <c r="W125" s="28"/>
      <c r="X125" s="2" t="str">
        <f aca="false">IF(G125&lt;&gt;"LIBSETS_SETTYPE_BATTLEGROUND",IF(G125&lt;&gt;"LIBSETS_SETTYPE_SPECIAL",IF(Y125&lt;&gt;"",VLOOKUP(Y125,'ESO zone constants'!$D$2:$H$4950,5,0),""),""),"")</f>
        <v/>
      </c>
      <c r="Z125" s="28"/>
      <c r="AA125" s="28"/>
      <c r="AB125" s="28"/>
      <c r="AC125" s="2" t="str">
        <f aca="false">IF(G125&lt;&gt;"LIBSETS_SETTYPE_BATTLEGROUND",IF(G125&lt;&gt;"LIBSETS_SETTYPE_SPECIAL",IF(AD125&lt;&gt;"",VLOOKUP(AD125,'ESO zone constants'!$D$2:$H$4950,5,0),""),""),"")</f>
        <v/>
      </c>
      <c r="AE125" s="28"/>
      <c r="AF125" s="28"/>
      <c r="AG125" s="28"/>
      <c r="AH125" s="2" t="str">
        <f aca="false">IF(G125&lt;&gt;"LIBSETS_SETTYPE_BATTLEGROUND",IF(G125&lt;&gt;"LIBSETS_SETTYPE_SPECIAL",IF(AI125&lt;&gt;"",VLOOKUP(AI125,'ESO zone constants'!$D$2:$H$4950,5,0),""),""),"")</f>
        <v/>
      </c>
      <c r="AJ125" s="28"/>
      <c r="AK125" s="28"/>
      <c r="AL125" s="28"/>
      <c r="AM125" s="2" t="str">
        <f aca="false">IF(G125&lt;&gt;"LIBSETS_SETTYPE_BATTLEGROUND",IF(G125&lt;&gt;"LIBSETS_SETTYPE_SPECIAL",IF(AN125&lt;&gt;"",VLOOKUP(AN125,'ESO zone constants'!$D$2:$H$4950,5,0),""),""),"")</f>
        <v/>
      </c>
      <c r="AO125" s="28"/>
      <c r="AP125" s="28"/>
      <c r="AQ125" s="28"/>
      <c r="AR125" s="2" t="str">
        <f aca="false">IF(G125&lt;&gt;"LIBSETS_SETTYPE_BATTLEGROUND",IF(G125&lt;&gt;"LIBSETS_SETTYPE_SPECIAL",IF(AS125&lt;&gt;"",VLOOKUP(AS125,'ESO zone constants'!$D$2:$H$4950,5,0),""),""),"")</f>
        <v/>
      </c>
      <c r="AT125" s="28"/>
      <c r="AU125" s="28"/>
      <c r="AV125" s="28"/>
      <c r="AW125" s="6" t="str">
        <f aca="false">IF(A125="???","--","")&amp;IF(F125&lt;&gt;"Not in the game (anymore)",IF(A125&lt;&gt;"",CONCATENATE("[",A125,"] = {wayshrines={")&amp;IF(K125&lt;&gt;"",CONCATENATE(K125,","),"")&amp;IF(L125&lt;&gt;"",CONCATENATE(L125,","),"")&amp;IF(M125&lt;&gt;"",CONCATENATE(M125,","),"")&amp;CONCATENATE("}")&amp;IF(VALUE(N125)&gt;0,CONCATENATE(", traitsNeeded=",N125),"")&amp;CONCATENATE(", dlcId=",IF(S125&lt;&gt;"",S125,"DLC_BASE_GAME")),""),"")</f>
        <v>[144] = {wayshrines={-1,-1,-1,}, dlcId=DLC_BASE_GAME</v>
      </c>
      <c r="AX125" s="6" t="str">
        <f aca="false">IF(F125&lt;&gt;"Not in the game (anymore)",IF(A125&lt;&gt;"",IF(P125&lt;&gt;"",CONCATENATE(", zoneIds={",P125),"")&amp;IF(X125&lt;&gt;"",CONCATENATE(",",X125),"")&amp;IF(AC125&lt;&gt;"",CONCATENATE(",",AC125),"")&amp;IF(AH125&lt;&gt;"",CONCATENATE(",",AH125),"")&amp;IF(AM125&lt;&gt;"",CONCATENATE(",",AM125),"")&amp;IF(AR125&lt;&gt;"",CONCATENATE(",",AR125),"")&amp;IF(P125&lt;&gt;"",CONCATENATE("}",""),"")&amp;IF(OR(I125="true",I125="false",I125&lt;&gt;""), CONCATENATE(", veteran=", I125), ""),""),"")</f>
        <v>, zoneIds={639}, veteran=false</v>
      </c>
      <c r="AY125" s="6" t="str">
        <f aca="false">IF(F125&lt;&gt;"Not in the game (anymore)",IF(A125&lt;&gt;"",", setType="&amp;G125,"")&amp;IF(J125="true",", multiTrialSet=true",""),"")</f>
        <v>, setType=LIBSETS_SETTYPE_TRIAL</v>
      </c>
      <c r="AZ125" s="6" t="str">
        <f aca="false">IF(F125&lt;&gt;"Not in the game (anymore)",IF(U125&lt;&gt;"",", dropMechanic={"&amp;U125&amp;IF(Z125&lt;&gt;"",","&amp;Z125,"")&amp;IF(AE125&lt;&gt;"",","&amp;AE125,"")&amp;IF(AJ125&lt;&gt;"",","&amp;AJ125,"")&amp;IF(AO125&lt;&gt;"",","&amp;AO125,"")&amp;IF(AT125&lt;&gt;"",","&amp;AT125,"")&amp;"}"&amp;IF(U125="LIBSETS_DROP_MECHANIC_MONSTER_NAME",", dropMechanicNames={" &amp; IF(V125&lt;&gt;"","['en']='"&amp;V125&amp;"'","") &amp; IF(W125&lt;&gt;"",", ['de']='" &amp; W125&amp;"'","") &amp; "}",""),"")&amp;"},","")</f>
        <v>, dropMechanic={LIBSETS_DROP_MECHANIC_MONSTER_NAME}, dropMechanicNames={}},</v>
      </c>
      <c r="BA125" s="6" t="str">
        <f aca="false">IF(F125&lt;&gt;"Not in the game (anymore)",IF(C125&lt;&gt;"",CONCATENATE(" --",C125," / ",B125,"   [",IF(Q125&lt;&gt;"",Q125,""),IF(Y125&lt;&gt;"",", "&amp;Y125,""),IF(AD125&lt;&gt;"",", "&amp;AD125,""),IF(AI125&lt;&gt;"",", "&amp;AI125,""),IF(AN125&lt;&gt;"",", "&amp;AN125,""),IF(AS125&lt;&gt;"",", "&amp;AS125,""),"]")),"")</f>
        <v> --Twice-Fanged Serpent / Doppelzüngige Schlange   [Sanctum Ophidia]</v>
      </c>
    </row>
    <row r="126" customFormat="false" ht="15" hidden="false" customHeight="false" outlineLevel="0" collapsed="false">
      <c r="A126" s="21" t="n">
        <v>145</v>
      </c>
      <c r="B126" s="0" t="s">
        <v>359</v>
      </c>
      <c r="C126" s="0" t="s">
        <v>360</v>
      </c>
      <c r="D126" s="2" t="n">
        <f aca="false">A126</f>
        <v>145</v>
      </c>
      <c r="G126" s="22" t="s">
        <v>60</v>
      </c>
      <c r="I126" s="0" t="s">
        <v>56</v>
      </c>
      <c r="J126" s="0" t="s">
        <v>56</v>
      </c>
      <c r="K126" s="0" t="n">
        <v>-1</v>
      </c>
      <c r="L126" s="0" t="n">
        <v>-1</v>
      </c>
      <c r="M126" s="0" t="n">
        <v>-1</v>
      </c>
      <c r="N126" s="0" t="n">
        <v>0</v>
      </c>
      <c r="O126" s="3" t="s">
        <v>361</v>
      </c>
      <c r="P126" s="2" t="n">
        <f aca="false">IF(AND(G126&lt;&gt;"LIBSETS_SETTYPE_BATTLEGROUND",G126&lt;&gt;"LIBSETS_SETTYPE_SPECIAL",G126&lt;&gt;"LIBSETS_SETTYPE_MYTHIC"), IF(Q126&lt;&gt;"",VLOOKUP(Q126,'ESO zone constants'!$D$2:$H$4950,5,0),""),"")</f>
        <v>888</v>
      </c>
      <c r="Q126" s="0" t="str">
        <f aca="false">IF(OR(K126="",K126&lt;=0,ISERROR(K126)),IF(AND(O126&lt;&gt;"",NOT(ISERROR(O126))),O126, ""),VLOOKUP(K126,'ESO wayshrine node constants'!$A$3:$D$10003,4,0))</f>
        <v>Craglorn</v>
      </c>
      <c r="R126" s="0"/>
      <c r="S126" s="4" t="str">
        <f aca="false">IF(AND(R126&lt;&gt;"",NOT(ISERROR(R126))),R126,IF(P126&lt;&gt;"",IF(NOT(ISERROR(VLOOKUP(P126,'ESO Dungeon constants'!$D$3:$H$9999,5,0))),VLOOKUP(P126,'ESO Dungeon constants'!$D$3:$I$9999,6,0),VLOOKUP(P126,'ESO zone constants'!$H$2:$K$9984,4,0)),""))</f>
        <v>DLC_BASE_GAME</v>
      </c>
      <c r="T126" s="2" t="str">
        <f aca="false">IF(S126&lt;&gt;"",VLOOKUP(S126,'LibSets constants'!$B$4:$C$1000,2,0),"")</f>
        <v>Included in base game</v>
      </c>
      <c r="U126" s="5" t="s">
        <v>62</v>
      </c>
      <c r="V126" s="23" t="str">
        <f aca="false">IF(U126&lt;&gt;"",IF(U126&lt;&gt;"LIBSETS_DROP_MECHANIC_MONSTER_NAME",VLOOKUP(U126,'LibSets constants'!$I$4:$L$1000,3,0),""),"")</f>
        <v>Delve bosses have a chance to drop a waist or feet.</v>
      </c>
      <c r="W126" s="23" t="str">
        <f aca="false">IF(U126&lt;&gt;"",IF(U126&lt;&gt;"LIBSETS_DROP_MECHANIC_MONSTER_NAME",VLOOKUP(U126,'LibSets constants'!$I$4:$L$1000,4,0),""),"")</f>
        <v>Bosse in Gewölben haben die Chance, eine Taille oder Füße fallen zu lassen.</v>
      </c>
      <c r="X126" s="2" t="str">
        <f aca="false">IF(G126&lt;&gt;"LIBSETS_SETTYPE_BATTLEGROUND",IF(G126&lt;&gt;"LIBSETS_SETTYPE_SPECIAL",IF(Y126&lt;&gt;"",VLOOKUP(Y126,'ESO zone constants'!$D$2:$H$4950,5,0),""),""),"")</f>
        <v/>
      </c>
      <c r="Z126" s="24" t="s">
        <v>63</v>
      </c>
      <c r="AA126" s="23" t="str">
        <f aca="false">IF(Z126&lt;&gt;"",IF(Z126&lt;&gt;"LIBSETS_DROP_MECHANIC_MONSTER_NAME",VLOOKUP(Z126,'LibSets constants'!$I$4:$L$1000,3,0),""),"")</f>
        <v>Overland group bosses have a 100% chance to drop head, chest, legs, or weapon.</v>
      </c>
      <c r="AB126" s="23" t="str">
        <f aca="false">IF(Z126&lt;&gt;"",IF(Z126&lt;&gt;"LIBSETS_DROP_MECHANIC_MONSTER_NAME",VLOOKUP(Z126,'LibSets constants'!$I$4:$L$1000,4,0),""),"")</f>
        <v>Überland Gruppenbosse haben eine Chance von 100%, Kopf, Brust, Beine oder Waffen fallen zu lassen.</v>
      </c>
      <c r="AC126" s="2" t="str">
        <f aca="false">IF(G126&lt;&gt;"LIBSETS_SETTYPE_BATTLEGROUND",IF(G126&lt;&gt;"LIBSETS_SETTYPE_SPECIAL",IF(AD126&lt;&gt;"",VLOOKUP(AD126,'ESO zone constants'!$D$2:$H$4950,5,0),""),""),"")</f>
        <v/>
      </c>
      <c r="AE126" s="24" t="s">
        <v>64</v>
      </c>
      <c r="AF126" s="23" t="str">
        <f aca="false">IF(AE126&lt;&gt;"",IF(AE126&lt;&gt;"LIBSETS_DROP_MECHANIC_MONSTER_NAME",VLOOKUP(AE126,'LibSets constants'!$I$4:$L$1000,3,0),""),"")</f>
        <v>Public dungeon bosses have a chance to drop a shoulder, hand, or weapon.</v>
      </c>
      <c r="AG126" s="23" t="str">
        <f aca="false">IF(AE126&lt;&gt;"",IF(AE126&lt;&gt;"LIBSETS_DROP_MECHANIC_MONSTER_NAME",VLOOKUP(AE126,'LibSets constants'!$I$4:$L$1000,4,0),""),"")</f>
        <v>Öffentliche Dungeon-Bosse haben die Möglichkeit, eine Schulter, Handschuhe oder eine Waffe fallen zu lassen.</v>
      </c>
      <c r="AH126" s="2" t="str">
        <f aca="false">IF(G126&lt;&gt;"LIBSETS_SETTYPE_BATTLEGROUND",IF(G126&lt;&gt;"LIBSETS_SETTYPE_SPECIAL",IF(AI126&lt;&gt;"",VLOOKUP(AI126,'ESO zone constants'!$D$2:$H$4950,5,0),""),""),"")</f>
        <v/>
      </c>
      <c r="AJ126" s="24" t="s">
        <v>65</v>
      </c>
      <c r="AK126" s="23" t="str">
        <f aca="false">IF(AJ126&lt;&gt;"",IF(AJ126&lt;&gt;"LIBSETS_DROP_MECHANIC_MONSTER_NAME",VLOOKUP(AJ126,'LibSets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23" t="str">
        <f aca="false">IF(AJ126&lt;&gt;"",IF(AJ126&lt;&gt;"LIBSETS_DROP_MECHANIC_MONSTER_NAME",VLOOKUP(AJ126,'LibSets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2" t="str">
        <f aca="false">IF(G126&lt;&gt;"LIBSETS_SETTYPE_BATTLEGROUND",IF(G126&lt;&gt;"LIBSETS_SETTYPE_SPECIAL",IF(AN126&lt;&gt;"",VLOOKUP(AN126,'ESO zone constants'!$D$2:$H$4950,5,0),""),""),"")</f>
        <v/>
      </c>
      <c r="AO126" s="24"/>
      <c r="AP126" s="23" t="str">
        <f aca="false">IF(AO126&lt;&gt;"",IF(AO126&lt;&gt;"LIBSETS_DROP_MECHANIC_MONSTER_NAME",VLOOKUP(AO126,'LibSets constants'!$I$4:$L$1000,3,0),""),"")</f>
        <v/>
      </c>
      <c r="AQ126" s="23" t="str">
        <f aca="false">IF(AO126&lt;&gt;"",IF(AO126&lt;&gt;"LIBSETS_DROP_MECHANIC_MONSTER_NAME",VLOOKUP(AO126,'LibSets constants'!$I$4:$L$1000,4,0),""),"")</f>
        <v/>
      </c>
      <c r="AR126" s="2" t="str">
        <f aca="false">IF(G126&lt;&gt;"LIBSETS_SETTYPE_BATTLEGROUND",IF(G126&lt;&gt;"LIBSETS_SETTYPE_SPECIAL",IF(AS126&lt;&gt;"",VLOOKUP(AS126,'ESO zone constants'!$D$2:$H$4950,5,0),""),""),"")</f>
        <v/>
      </c>
      <c r="AT126" s="24"/>
      <c r="AU126" s="23" t="str">
        <f aca="false">IF(AT126&lt;&gt;"",IF(AT126&lt;&gt;"LIBSETS_DROP_MECHANIC_MONSTER_NAME",VLOOKUP(AT126,'LibSets constants'!$I$4:$L$1000,3,0),""),"")</f>
        <v/>
      </c>
      <c r="AV126" s="23" t="str">
        <f aca="false">IF(AT126&lt;&gt;"",IF(AT126&lt;&gt;"LIBSETS_DROP_MECHANIC_MONSTER_NAME",VLOOKUP(AT126,'LibSets constants'!$I$4:$L$1000,4,0),""),"")</f>
        <v/>
      </c>
      <c r="AW126" s="6" t="str">
        <f aca="false">IF(A126="???","--","")&amp;IF(F126&lt;&gt;"Not in the game (anymore)",IF(A126&lt;&gt;"",CONCATENATE("[",A126,"] = {wayshrines={")&amp;IF(K126&lt;&gt;"",CONCATENATE(K126,","),"")&amp;IF(L126&lt;&gt;"",CONCATENATE(L126,","),"")&amp;IF(M126&lt;&gt;"",CONCATENATE(M126,","),"")&amp;CONCATENATE("}")&amp;IF(VALUE(N126)&gt;0,CONCATENATE(", traitsNeeded=",N126),"")&amp;CONCATENATE(", dlcId=",IF(S126&lt;&gt;"",S126,"DLC_BASE_GAME")),""),"")</f>
        <v>[145] = {wayshrines={-1,-1,-1,}, dlcId=DLC_BASE_GAME</v>
      </c>
      <c r="AX126" s="6" t="str">
        <f aca="false">IF(F126&lt;&gt;"Not in the game (anymore)",IF(A126&lt;&gt;"",IF(P126&lt;&gt;"",CONCATENATE(", zoneIds={",P126),"")&amp;IF(X126&lt;&gt;"",CONCATENATE(",",X126),"")&amp;IF(AC126&lt;&gt;"",CONCATENATE(",",AC126),"")&amp;IF(AH126&lt;&gt;"",CONCATENATE(",",AH126),"")&amp;IF(AM126&lt;&gt;"",CONCATENATE(",",AM126),"")&amp;IF(AR126&lt;&gt;"",CONCATENATE(",",AR126),"")&amp;IF(P126&lt;&gt;"",CONCATENATE("}",""),"")&amp;IF(OR(I126="true",I126="false",I126&lt;&gt;""), CONCATENATE(", veteran=", I126), ""),""),"")</f>
        <v>, zoneIds={888}, veteran=false</v>
      </c>
      <c r="AY126" s="6" t="str">
        <f aca="false">IF(F126&lt;&gt;"Not in the game (anymore)",IF(A126&lt;&gt;"",", setType="&amp;G126,"")&amp;IF(J126="true",", multiTrialSet=true",""),"")</f>
        <v>, setType=LIBSETS_SETTYPE_OVERLAND</v>
      </c>
      <c r="AZ126" s="6" t="str">
        <f aca="false">IF(F126&lt;&gt;"Not in the game (anymore)",IF(U126&lt;&gt;"",", dropMechanic={"&amp;U126&amp;IF(Z126&lt;&gt;"",","&amp;Z126,"")&amp;IF(AE126&lt;&gt;"",","&amp;AE126,"")&amp;IF(AJ126&lt;&gt;"",","&amp;AJ126,"")&amp;IF(AO126&lt;&gt;"",","&amp;AO126,"")&amp;IF(AT126&lt;&gt;"",","&amp;AT126,"")&amp;"}"&amp;IF(U126="LIBSETS_DROP_MECHANIC_MONSTER_NAME",", dropMechanicNames={" &amp; IF(V126&lt;&gt;"","['en']='"&amp;V126&amp;"'","") &amp; IF(W126&lt;&gt;"",", ['de']='" &amp; W126&amp;"'","") &amp; "}",""),"")&amp;"},","")</f>
        <v>, dropMechanic={LIBSETS_DROP_MECHANIC_OVERLAND_BOSS_DELVE,LIBSETS_DROP_MECHANIC_OVERLAND_WORLDBOSS,LIBSETS_DROP_MECHANIC_OVERLAND_BOSS_PUBLIC_DUNGEON,LIBSETS_DROP_MECHANIC_OVERLAND_CHEST}},</v>
      </c>
      <c r="BA126" s="6" t="str">
        <f aca="false">IF(F126&lt;&gt;"Not in the game (anymore)",IF(C126&lt;&gt;"",CONCATENATE(" --",C126," / ",B126,"   [",IF(Q126&lt;&gt;"",Q126,""),IF(Y126&lt;&gt;"",", "&amp;Y126,""),IF(AD126&lt;&gt;"",", "&amp;AD126,""),IF(AI126&lt;&gt;"",", "&amp;AI126,""),IF(AN126&lt;&gt;"",", "&amp;AN126,""),IF(AS126&lt;&gt;"",", "&amp;AS126,""),"]")),"")</f>
        <v> --Way of Fire / Weg des Feuers   [Craglorn]</v>
      </c>
    </row>
    <row r="127" customFormat="false" ht="15" hidden="false" customHeight="false" outlineLevel="0" collapsed="false">
      <c r="A127" s="21" t="n">
        <v>146</v>
      </c>
      <c r="B127" s="0" t="s">
        <v>362</v>
      </c>
      <c r="C127" s="0" t="s">
        <v>363</v>
      </c>
      <c r="D127" s="2" t="n">
        <f aca="false">A127</f>
        <v>146</v>
      </c>
      <c r="G127" s="22" t="s">
        <v>60</v>
      </c>
      <c r="I127" s="0" t="s">
        <v>56</v>
      </c>
      <c r="J127" s="0" t="s">
        <v>56</v>
      </c>
      <c r="K127" s="0" t="n">
        <v>-1</v>
      </c>
      <c r="L127" s="0" t="n">
        <v>-1</v>
      </c>
      <c r="M127" s="0" t="n">
        <v>-1</v>
      </c>
      <c r="N127" s="0" t="n">
        <v>0</v>
      </c>
      <c r="O127" s="3" t="s">
        <v>361</v>
      </c>
      <c r="P127" s="2" t="n">
        <f aca="false">IF(AND(G127&lt;&gt;"LIBSETS_SETTYPE_BATTLEGROUND",G127&lt;&gt;"LIBSETS_SETTYPE_SPECIAL",G127&lt;&gt;"LIBSETS_SETTYPE_MYTHIC"), IF(Q127&lt;&gt;"",VLOOKUP(Q127,'ESO zone constants'!$D$2:$H$4950,5,0),""),"")</f>
        <v>888</v>
      </c>
      <c r="Q127" s="0" t="str">
        <f aca="false">IF(OR(K127="",K127&lt;=0,ISERROR(K127)),IF(AND(O127&lt;&gt;"",NOT(ISERROR(O127))),O127, ""),VLOOKUP(K127,'ESO wayshrine node constants'!$A$3:$D$10003,4,0))</f>
        <v>Craglorn</v>
      </c>
      <c r="R127" s="0"/>
      <c r="S127" s="4" t="str">
        <f aca="false">IF(AND(R127&lt;&gt;"",NOT(ISERROR(R127))),R127,IF(P127&lt;&gt;"",IF(NOT(ISERROR(VLOOKUP(P127,'ESO Dungeon constants'!$D$3:$H$9999,5,0))),VLOOKUP(P127,'ESO Dungeon constants'!$D$3:$I$9999,6,0),VLOOKUP(P127,'ESO zone constants'!$H$2:$K$9984,4,0)),""))</f>
        <v>DLC_BASE_GAME</v>
      </c>
      <c r="T127" s="2" t="str">
        <f aca="false">IF(S127&lt;&gt;"",VLOOKUP(S127,'LibSets constants'!$B$4:$C$1000,2,0),"")</f>
        <v>Included in base game</v>
      </c>
      <c r="U127" s="5" t="s">
        <v>62</v>
      </c>
      <c r="V127" s="23" t="str">
        <f aca="false">IF(U127&lt;&gt;"",IF(U127&lt;&gt;"LIBSETS_DROP_MECHANIC_MONSTER_NAME",VLOOKUP(U127,'LibSets constants'!$I$4:$L$1000,3,0),""),"")</f>
        <v>Delve bosses have a chance to drop a waist or feet.</v>
      </c>
      <c r="W127" s="23" t="str">
        <f aca="false">IF(U127&lt;&gt;"",IF(U127&lt;&gt;"LIBSETS_DROP_MECHANIC_MONSTER_NAME",VLOOKUP(U127,'LibSets constants'!$I$4:$L$1000,4,0),""),"")</f>
        <v>Bosse in Gewölben haben die Chance, eine Taille oder Füße fallen zu lassen.</v>
      </c>
      <c r="X127" s="2" t="str">
        <f aca="false">IF(G127&lt;&gt;"LIBSETS_SETTYPE_BATTLEGROUND",IF(G127&lt;&gt;"LIBSETS_SETTYPE_SPECIAL",IF(Y127&lt;&gt;"",VLOOKUP(Y127,'ESO zone constants'!$D$2:$H$4950,5,0),""),""),"")</f>
        <v/>
      </c>
      <c r="Z127" s="24" t="s">
        <v>63</v>
      </c>
      <c r="AA127" s="23" t="str">
        <f aca="false">IF(Z127&lt;&gt;"",IF(Z127&lt;&gt;"LIBSETS_DROP_MECHANIC_MONSTER_NAME",VLOOKUP(Z127,'LibSets constants'!$I$4:$L$1000,3,0),""),"")</f>
        <v>Overland group bosses have a 100% chance to drop head, chest, legs, or weapon.</v>
      </c>
      <c r="AB127" s="23" t="str">
        <f aca="false">IF(Z127&lt;&gt;"",IF(Z127&lt;&gt;"LIBSETS_DROP_MECHANIC_MONSTER_NAME",VLOOKUP(Z127,'LibSets constants'!$I$4:$L$1000,4,0),""),"")</f>
        <v>Überland Gruppenbosse haben eine Chance von 100%, Kopf, Brust, Beine oder Waffen fallen zu lassen.</v>
      </c>
      <c r="AC127" s="2" t="str">
        <f aca="false">IF(G127&lt;&gt;"LIBSETS_SETTYPE_BATTLEGROUND",IF(G127&lt;&gt;"LIBSETS_SETTYPE_SPECIAL",IF(AD127&lt;&gt;"",VLOOKUP(AD127,'ESO zone constants'!$D$2:$H$4950,5,0),""),""),"")</f>
        <v/>
      </c>
      <c r="AE127" s="24" t="s">
        <v>64</v>
      </c>
      <c r="AF127" s="23" t="str">
        <f aca="false">IF(AE127&lt;&gt;"",IF(AE127&lt;&gt;"LIBSETS_DROP_MECHANIC_MONSTER_NAME",VLOOKUP(AE127,'LibSets constants'!$I$4:$L$1000,3,0),""),"")</f>
        <v>Public dungeon bosses have a chance to drop a shoulder, hand, or weapon.</v>
      </c>
      <c r="AG127" s="23" t="str">
        <f aca="false">IF(AE127&lt;&gt;"",IF(AE127&lt;&gt;"LIBSETS_DROP_MECHANIC_MONSTER_NAME",VLOOKUP(AE127,'LibSets constants'!$I$4:$L$1000,4,0),""),"")</f>
        <v>Öffentliche Dungeon-Bosse haben die Möglichkeit, eine Schulter, Handschuhe oder eine Waffe fallen zu lassen.</v>
      </c>
      <c r="AH127" s="2" t="str">
        <f aca="false">IF(G127&lt;&gt;"LIBSETS_SETTYPE_BATTLEGROUND",IF(G127&lt;&gt;"LIBSETS_SETTYPE_SPECIAL",IF(AI127&lt;&gt;"",VLOOKUP(AI127,'ESO zone constants'!$D$2:$H$4950,5,0),""),""),"")</f>
        <v/>
      </c>
      <c r="AJ127" s="24" t="s">
        <v>65</v>
      </c>
      <c r="AK127" s="23" t="str">
        <f aca="false">IF(AJ127&lt;&gt;"",IF(AJ127&lt;&gt;"LIBSETS_DROP_MECHANIC_MONSTER_NAME",VLOOKUP(AJ127,'LibSets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23" t="str">
        <f aca="false">IF(AJ127&lt;&gt;"",IF(AJ127&lt;&gt;"LIBSETS_DROP_MECHANIC_MONSTER_NAME",VLOOKUP(AJ127,'LibSets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2" t="str">
        <f aca="false">IF(G127&lt;&gt;"LIBSETS_SETTYPE_BATTLEGROUND",IF(G127&lt;&gt;"LIBSETS_SETTYPE_SPECIAL",IF(AN127&lt;&gt;"",VLOOKUP(AN127,'ESO zone constants'!$D$2:$H$4950,5,0),""),""),"")</f>
        <v/>
      </c>
      <c r="AO127" s="24"/>
      <c r="AP127" s="23" t="str">
        <f aca="false">IF(AO127&lt;&gt;"",IF(AO127&lt;&gt;"LIBSETS_DROP_MECHANIC_MONSTER_NAME",VLOOKUP(AO127,'LibSets constants'!$I$4:$L$1000,3,0),""),"")</f>
        <v/>
      </c>
      <c r="AQ127" s="23" t="str">
        <f aca="false">IF(AO127&lt;&gt;"",IF(AO127&lt;&gt;"LIBSETS_DROP_MECHANIC_MONSTER_NAME",VLOOKUP(AO127,'LibSets constants'!$I$4:$L$1000,4,0),""),"")</f>
        <v/>
      </c>
      <c r="AR127" s="2" t="str">
        <f aca="false">IF(G127&lt;&gt;"LIBSETS_SETTYPE_BATTLEGROUND",IF(G127&lt;&gt;"LIBSETS_SETTYPE_SPECIAL",IF(AS127&lt;&gt;"",VLOOKUP(AS127,'ESO zone constants'!$D$2:$H$4950,5,0),""),""),"")</f>
        <v/>
      </c>
      <c r="AT127" s="24"/>
      <c r="AU127" s="23" t="str">
        <f aca="false">IF(AT127&lt;&gt;"",IF(AT127&lt;&gt;"LIBSETS_DROP_MECHANIC_MONSTER_NAME",VLOOKUP(AT127,'LibSets constants'!$I$4:$L$1000,3,0),""),"")</f>
        <v/>
      </c>
      <c r="AV127" s="23" t="str">
        <f aca="false">IF(AT127&lt;&gt;"",IF(AT127&lt;&gt;"LIBSETS_DROP_MECHANIC_MONSTER_NAME",VLOOKUP(AT127,'LibSets constants'!$I$4:$L$1000,4,0),""),"")</f>
        <v/>
      </c>
      <c r="AW127" s="6" t="str">
        <f aca="false">IF(A127="???","--","")&amp;IF(F127&lt;&gt;"Not in the game (anymore)",IF(A127&lt;&gt;"",CONCATENATE("[",A127,"] = {wayshrines={")&amp;IF(K127&lt;&gt;"",CONCATENATE(K127,","),"")&amp;IF(L127&lt;&gt;"",CONCATENATE(L127,","),"")&amp;IF(M127&lt;&gt;"",CONCATENATE(M127,","),"")&amp;CONCATENATE("}")&amp;IF(VALUE(N127)&gt;0,CONCATENATE(", traitsNeeded=",N127),"")&amp;CONCATENATE(", dlcId=",IF(S127&lt;&gt;"",S127,"DLC_BASE_GAME")),""),"")</f>
        <v>[146] = {wayshrines={-1,-1,-1,}, dlcId=DLC_BASE_GAME</v>
      </c>
      <c r="AX127" s="6" t="str">
        <f aca="false">IF(F127&lt;&gt;"Not in the game (anymore)",IF(A127&lt;&gt;"",IF(P127&lt;&gt;"",CONCATENATE(", zoneIds={",P127),"")&amp;IF(X127&lt;&gt;"",CONCATENATE(",",X127),"")&amp;IF(AC127&lt;&gt;"",CONCATENATE(",",AC127),"")&amp;IF(AH127&lt;&gt;"",CONCATENATE(",",AH127),"")&amp;IF(AM127&lt;&gt;"",CONCATENATE(",",AM127),"")&amp;IF(AR127&lt;&gt;"",CONCATENATE(",",AR127),"")&amp;IF(P127&lt;&gt;"",CONCATENATE("}",""),"")&amp;IF(OR(I127="true",I127="false",I127&lt;&gt;""), CONCATENATE(", veteran=", I127), ""),""),"")</f>
        <v>, zoneIds={888}, veteran=false</v>
      </c>
      <c r="AY127" s="6" t="str">
        <f aca="false">IF(F127&lt;&gt;"Not in the game (anymore)",IF(A127&lt;&gt;"",", setType="&amp;G127,"")&amp;IF(J127="true",", multiTrialSet=true",""),"")</f>
        <v>, setType=LIBSETS_SETTYPE_OVERLAND</v>
      </c>
      <c r="AZ127" s="6" t="str">
        <f aca="false">IF(F127&lt;&gt;"Not in the game (anymore)",IF(U127&lt;&gt;"",", dropMechanic={"&amp;U127&amp;IF(Z127&lt;&gt;"",","&amp;Z127,"")&amp;IF(AE127&lt;&gt;"",","&amp;AE127,"")&amp;IF(AJ127&lt;&gt;"",","&amp;AJ127,"")&amp;IF(AO127&lt;&gt;"",","&amp;AO127,"")&amp;IF(AT127&lt;&gt;"",","&amp;AT127,"")&amp;"}"&amp;IF(U127="LIBSETS_DROP_MECHANIC_MONSTER_NAME",", dropMechanicNames={" &amp; IF(V127&lt;&gt;"","['en']='"&amp;V127&amp;"'","") &amp; IF(W127&lt;&gt;"",", ['de']='" &amp; W127&amp;"'","") &amp; "}",""),"")&amp;"},","")</f>
        <v>, dropMechanic={LIBSETS_DROP_MECHANIC_OVERLAND_BOSS_DELVE,LIBSETS_DROP_MECHANIC_OVERLAND_WORLDBOSS,LIBSETS_DROP_MECHANIC_OVERLAND_BOSS_PUBLIC_DUNGEON,LIBSETS_DROP_MECHANIC_OVERLAND_CHEST}},</v>
      </c>
      <c r="BA127" s="6" t="str">
        <f aca="false">IF(F127&lt;&gt;"Not in the game (anymore)",IF(C127&lt;&gt;"",CONCATENATE(" --",C127," / ",B127,"   [",IF(Q127&lt;&gt;"",Q127,""),IF(Y127&lt;&gt;"",", "&amp;Y127,""),IF(AD127&lt;&gt;"",", "&amp;AD127,""),IF(AI127&lt;&gt;"",", "&amp;AI127,""),IF(AN127&lt;&gt;"",", "&amp;AN127,""),IF(AS127&lt;&gt;"",", "&amp;AS127,""),"]")),"")</f>
        <v> --Way of Air / Weg der Luft   [Craglorn]</v>
      </c>
    </row>
    <row r="128" customFormat="false" ht="15" hidden="false" customHeight="false" outlineLevel="0" collapsed="false">
      <c r="A128" s="21" t="n">
        <v>147</v>
      </c>
      <c r="B128" s="0" t="s">
        <v>364</v>
      </c>
      <c r="C128" s="0" t="s">
        <v>365</v>
      </c>
      <c r="D128" s="2" t="n">
        <f aca="false">A128</f>
        <v>147</v>
      </c>
      <c r="G128" s="22" t="s">
        <v>60</v>
      </c>
      <c r="I128" s="0" t="s">
        <v>56</v>
      </c>
      <c r="J128" s="0" t="s">
        <v>56</v>
      </c>
      <c r="K128" s="0" t="n">
        <v>-1</v>
      </c>
      <c r="L128" s="0" t="n">
        <v>-1</v>
      </c>
      <c r="M128" s="0" t="n">
        <v>-1</v>
      </c>
      <c r="N128" s="0" t="n">
        <v>0</v>
      </c>
      <c r="O128" s="3" t="s">
        <v>361</v>
      </c>
      <c r="P128" s="2" t="n">
        <f aca="false">IF(AND(G128&lt;&gt;"LIBSETS_SETTYPE_BATTLEGROUND",G128&lt;&gt;"LIBSETS_SETTYPE_SPECIAL",G128&lt;&gt;"LIBSETS_SETTYPE_MYTHIC"), IF(Q128&lt;&gt;"",VLOOKUP(Q128,'ESO zone constants'!$D$2:$H$4950,5,0),""),"")</f>
        <v>888</v>
      </c>
      <c r="Q128" s="0" t="str">
        <f aca="false">IF(OR(K128="",K128&lt;=0,ISERROR(K128)),IF(AND(O128&lt;&gt;"",NOT(ISERROR(O128))),O128, ""),VLOOKUP(K128,'ESO wayshrine node constants'!$A$3:$D$10003,4,0))</f>
        <v>Craglorn</v>
      </c>
      <c r="R128" s="0"/>
      <c r="S128" s="4" t="str">
        <f aca="false">IF(AND(R128&lt;&gt;"",NOT(ISERROR(R128))),R128,IF(P128&lt;&gt;"",IF(NOT(ISERROR(VLOOKUP(P128,'ESO Dungeon constants'!$D$3:$H$9999,5,0))),VLOOKUP(P128,'ESO Dungeon constants'!$D$3:$I$9999,6,0),VLOOKUP(P128,'ESO zone constants'!$H$2:$K$9984,4,0)),""))</f>
        <v>DLC_BASE_GAME</v>
      </c>
      <c r="T128" s="2" t="str">
        <f aca="false">IF(S128&lt;&gt;"",VLOOKUP(S128,'LibSets constants'!$B$4:$C$1000,2,0),"")</f>
        <v>Included in base game</v>
      </c>
      <c r="U128" s="5" t="s">
        <v>62</v>
      </c>
      <c r="V128" s="23" t="str">
        <f aca="false">IF(U128&lt;&gt;"",IF(U128&lt;&gt;"LIBSETS_DROP_MECHANIC_MONSTER_NAME",VLOOKUP(U128,'LibSets constants'!$I$4:$L$1000,3,0),""),"")</f>
        <v>Delve bosses have a chance to drop a waist or feet.</v>
      </c>
      <c r="W128" s="23" t="str">
        <f aca="false">IF(U128&lt;&gt;"",IF(U128&lt;&gt;"LIBSETS_DROP_MECHANIC_MONSTER_NAME",VLOOKUP(U128,'LibSets constants'!$I$4:$L$1000,4,0),""),"")</f>
        <v>Bosse in Gewölben haben die Chance, eine Taille oder Füße fallen zu lassen.</v>
      </c>
      <c r="X128" s="2" t="str">
        <f aca="false">IF(G128&lt;&gt;"LIBSETS_SETTYPE_BATTLEGROUND",IF(G128&lt;&gt;"LIBSETS_SETTYPE_SPECIAL",IF(Y128&lt;&gt;"",VLOOKUP(Y128,'ESO zone constants'!$D$2:$H$4950,5,0),""),""),"")</f>
        <v/>
      </c>
      <c r="Z128" s="24" t="s">
        <v>63</v>
      </c>
      <c r="AA128" s="23" t="str">
        <f aca="false">IF(Z128&lt;&gt;"",IF(Z128&lt;&gt;"LIBSETS_DROP_MECHANIC_MONSTER_NAME",VLOOKUP(Z128,'LibSets constants'!$I$4:$L$1000,3,0),""),"")</f>
        <v>Overland group bosses have a 100% chance to drop head, chest, legs, or weapon.</v>
      </c>
      <c r="AB128" s="23" t="str">
        <f aca="false">IF(Z128&lt;&gt;"",IF(Z128&lt;&gt;"LIBSETS_DROP_MECHANIC_MONSTER_NAME",VLOOKUP(Z128,'LibSets constants'!$I$4:$L$1000,4,0),""),"")</f>
        <v>Überland Gruppenbosse haben eine Chance von 100%, Kopf, Brust, Beine oder Waffen fallen zu lassen.</v>
      </c>
      <c r="AC128" s="2" t="str">
        <f aca="false">IF(G128&lt;&gt;"LIBSETS_SETTYPE_BATTLEGROUND",IF(G128&lt;&gt;"LIBSETS_SETTYPE_SPECIAL",IF(AD128&lt;&gt;"",VLOOKUP(AD128,'ESO zone constants'!$D$2:$H$4950,5,0),""),""),"")</f>
        <v/>
      </c>
      <c r="AE128" s="24" t="s">
        <v>64</v>
      </c>
      <c r="AF128" s="23" t="str">
        <f aca="false">IF(AE128&lt;&gt;"",IF(AE128&lt;&gt;"LIBSETS_DROP_MECHANIC_MONSTER_NAME",VLOOKUP(AE128,'LibSets constants'!$I$4:$L$1000,3,0),""),"")</f>
        <v>Public dungeon bosses have a chance to drop a shoulder, hand, or weapon.</v>
      </c>
      <c r="AG128" s="23" t="str">
        <f aca="false">IF(AE128&lt;&gt;"",IF(AE128&lt;&gt;"LIBSETS_DROP_MECHANIC_MONSTER_NAME",VLOOKUP(AE128,'LibSets constants'!$I$4:$L$1000,4,0),""),"")</f>
        <v>Öffentliche Dungeon-Bosse haben die Möglichkeit, eine Schulter, Handschuhe oder eine Waffe fallen zu lassen.</v>
      </c>
      <c r="AH128" s="2" t="str">
        <f aca="false">IF(G128&lt;&gt;"LIBSETS_SETTYPE_BATTLEGROUND",IF(G128&lt;&gt;"LIBSETS_SETTYPE_SPECIAL",IF(AI128&lt;&gt;"",VLOOKUP(AI128,'ESO zone constants'!$D$2:$H$4950,5,0),""),""),"")</f>
        <v/>
      </c>
      <c r="AJ128" s="24" t="s">
        <v>65</v>
      </c>
      <c r="AK128" s="23" t="str">
        <f aca="false">IF(AJ128&lt;&gt;"",IF(AJ128&lt;&gt;"LIBSETS_DROP_MECHANIC_MONSTER_NAME",VLOOKUP(AJ128,'LibSets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23" t="str">
        <f aca="false">IF(AJ128&lt;&gt;"",IF(AJ128&lt;&gt;"LIBSETS_DROP_MECHANIC_MONSTER_NAME",VLOOKUP(AJ128,'LibSets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2" t="str">
        <f aca="false">IF(G128&lt;&gt;"LIBSETS_SETTYPE_BATTLEGROUND",IF(G128&lt;&gt;"LIBSETS_SETTYPE_SPECIAL",IF(AN128&lt;&gt;"",VLOOKUP(AN128,'ESO zone constants'!$D$2:$H$4950,5,0),""),""),"")</f>
        <v/>
      </c>
      <c r="AO128" s="24"/>
      <c r="AP128" s="23" t="str">
        <f aca="false">IF(AO128&lt;&gt;"",IF(AO128&lt;&gt;"LIBSETS_DROP_MECHANIC_MONSTER_NAME",VLOOKUP(AO128,'LibSets constants'!$I$4:$L$1000,3,0),""),"")</f>
        <v/>
      </c>
      <c r="AQ128" s="23" t="str">
        <f aca="false">IF(AO128&lt;&gt;"",IF(AO128&lt;&gt;"LIBSETS_DROP_MECHANIC_MONSTER_NAME",VLOOKUP(AO128,'LibSets constants'!$I$4:$L$1000,4,0),""),"")</f>
        <v/>
      </c>
      <c r="AR128" s="2" t="str">
        <f aca="false">IF(G128&lt;&gt;"LIBSETS_SETTYPE_BATTLEGROUND",IF(G128&lt;&gt;"LIBSETS_SETTYPE_SPECIAL",IF(AS128&lt;&gt;"",VLOOKUP(AS128,'ESO zone constants'!$D$2:$H$4950,5,0),""),""),"")</f>
        <v/>
      </c>
      <c r="AT128" s="24"/>
      <c r="AU128" s="23" t="str">
        <f aca="false">IF(AT128&lt;&gt;"",IF(AT128&lt;&gt;"LIBSETS_DROP_MECHANIC_MONSTER_NAME",VLOOKUP(AT128,'LibSets constants'!$I$4:$L$1000,3,0),""),"")</f>
        <v/>
      </c>
      <c r="AV128" s="23" t="str">
        <f aca="false">IF(AT128&lt;&gt;"",IF(AT128&lt;&gt;"LIBSETS_DROP_MECHANIC_MONSTER_NAME",VLOOKUP(AT128,'LibSets constants'!$I$4:$L$1000,4,0),""),"")</f>
        <v/>
      </c>
      <c r="AW128" s="6" t="str">
        <f aca="false">IF(A128="???","--","")&amp;IF(F128&lt;&gt;"Not in the game (anymore)",IF(A128&lt;&gt;"",CONCATENATE("[",A128,"] = {wayshrines={")&amp;IF(K128&lt;&gt;"",CONCATENATE(K128,","),"")&amp;IF(L128&lt;&gt;"",CONCATENATE(L128,","),"")&amp;IF(M128&lt;&gt;"",CONCATENATE(M128,","),"")&amp;CONCATENATE("}")&amp;IF(VALUE(N128)&gt;0,CONCATENATE(", traitsNeeded=",N128),"")&amp;CONCATENATE(", dlcId=",IF(S128&lt;&gt;"",S128,"DLC_BASE_GAME")),""),"")</f>
        <v>[147] = {wayshrines={-1,-1,-1,}, dlcId=DLC_BASE_GAME</v>
      </c>
      <c r="AX128" s="6" t="str">
        <f aca="false">IF(F128&lt;&gt;"Not in the game (anymore)",IF(A128&lt;&gt;"",IF(P128&lt;&gt;"",CONCATENATE(", zoneIds={",P128),"")&amp;IF(X128&lt;&gt;"",CONCATENATE(",",X128),"")&amp;IF(AC128&lt;&gt;"",CONCATENATE(",",AC128),"")&amp;IF(AH128&lt;&gt;"",CONCATENATE(",",AH128),"")&amp;IF(AM128&lt;&gt;"",CONCATENATE(",",AM128),"")&amp;IF(AR128&lt;&gt;"",CONCATENATE(",",AR128),"")&amp;IF(P128&lt;&gt;"",CONCATENATE("}",""),"")&amp;IF(OR(I128="true",I128="false",I128&lt;&gt;""), CONCATENATE(", veteran=", I128), ""),""),"")</f>
        <v>, zoneIds={888}, veteran=false</v>
      </c>
      <c r="AY128" s="6" t="str">
        <f aca="false">IF(F128&lt;&gt;"Not in the game (anymore)",IF(A128&lt;&gt;"",", setType="&amp;G128,"")&amp;IF(J128="true",", multiTrialSet=true",""),"")</f>
        <v>, setType=LIBSETS_SETTYPE_OVERLAND</v>
      </c>
      <c r="AZ128" s="6" t="str">
        <f aca="false">IF(F128&lt;&gt;"Not in the game (anymore)",IF(U128&lt;&gt;"",", dropMechanic={"&amp;U128&amp;IF(Z128&lt;&gt;"",","&amp;Z128,"")&amp;IF(AE128&lt;&gt;"",","&amp;AE128,"")&amp;IF(AJ128&lt;&gt;"",","&amp;AJ128,"")&amp;IF(AO128&lt;&gt;"",","&amp;AO128,"")&amp;IF(AT128&lt;&gt;"",","&amp;AT128,"")&amp;"}"&amp;IF(U128="LIBSETS_DROP_MECHANIC_MONSTER_NAME",", dropMechanicNames={" &amp; IF(V128&lt;&gt;"","['en']='"&amp;V128&amp;"'","") &amp; IF(W128&lt;&gt;"",", ['de']='" &amp; W128&amp;"'","") &amp; "}",""),"")&amp;"},","")</f>
        <v>, dropMechanic={LIBSETS_DROP_MECHANIC_OVERLAND_BOSS_DELVE,LIBSETS_DROP_MECHANIC_OVERLAND_WORLDBOSS,LIBSETS_DROP_MECHANIC_OVERLAND_BOSS_PUBLIC_DUNGEON,LIBSETS_DROP_MECHANIC_OVERLAND_CHEST}},</v>
      </c>
      <c r="BA128" s="6" t="str">
        <f aca="false">IF(F128&lt;&gt;"Not in the game (anymore)",IF(C128&lt;&gt;"",CONCATENATE(" --",C128," / ",B128,"   [",IF(Q128&lt;&gt;"",Q128,""),IF(Y128&lt;&gt;"",", "&amp;Y128,""),IF(AD128&lt;&gt;"",", "&amp;AD128,""),IF(AI128&lt;&gt;"",", "&amp;AI128,""),IF(AN128&lt;&gt;"",", "&amp;AN128,""),IF(AS128&lt;&gt;"",", "&amp;AS128,""),"]")),"")</f>
        <v> --Way of Martial Knowledge / Weg der Kampfkunst   [Craglorn]</v>
      </c>
    </row>
    <row r="129" customFormat="false" ht="15" hidden="false" customHeight="false" outlineLevel="0" collapsed="false">
      <c r="A129" s="1" t="n">
        <v>148</v>
      </c>
      <c r="B129" s="0" t="s">
        <v>366</v>
      </c>
      <c r="C129" s="0" t="s">
        <v>367</v>
      </c>
      <c r="D129" s="2" t="n">
        <f aca="false">A129</f>
        <v>148</v>
      </c>
      <c r="G129" s="22" t="s">
        <v>122</v>
      </c>
      <c r="I129" s="0" t="s">
        <v>56</v>
      </c>
      <c r="J129" s="0" t="s">
        <v>56</v>
      </c>
      <c r="K129" s="0" t="n">
        <v>217</v>
      </c>
      <c r="L129" s="0" t="n">
        <v>217</v>
      </c>
      <c r="M129" s="0" t="n">
        <v>217</v>
      </c>
      <c r="N129" s="0" t="n">
        <v>8</v>
      </c>
      <c r="O129" s="0"/>
      <c r="P129" s="2" t="n">
        <f aca="false">IF(AND(G129&lt;&gt;"LIBSETS_SETTYPE_BATTLEGROUND",G129&lt;&gt;"LIBSETS_SETTYPE_SPECIAL",G129&lt;&gt;"LIBSETS_SETTYPE_MYTHIC"), IF(Q129&lt;&gt;"",VLOOKUP(Q129,'ESO zone constants'!$D$2:$H$4950,5,0),""),"")</f>
        <v>888</v>
      </c>
      <c r="Q129" s="0" t="str">
        <f aca="false">IF(OR(K129="",K129&lt;=0,ISERROR(K129)),IF(AND(O129&lt;&gt;"",NOT(ISERROR(O129))),O129, ""),VLOOKUP(K129,'ESO wayshrine node constants'!$A$3:$D$10003,4,0))</f>
        <v>Craglorn</v>
      </c>
      <c r="R129" s="0"/>
      <c r="S129" s="4" t="str">
        <f aca="false">IF(AND(R129&lt;&gt;"",NOT(ISERROR(R129))),R129,IF(P129&lt;&gt;"",IF(NOT(ISERROR(VLOOKUP(P129,'ESO Dungeon constants'!$D$3:$H$9999,5,0))),VLOOKUP(P129,'ESO Dungeon constants'!$D$3:$I$9999,6,0),VLOOKUP(P129,'ESO zone constants'!$H$2:$K$9984,4,0)),""))</f>
        <v>DLC_BASE_GAME</v>
      </c>
      <c r="T129" s="2" t="str">
        <f aca="false">IF(S129&lt;&gt;"",VLOOKUP(S129,'LibSets constants'!$B$4:$C$1000,2,0),"")</f>
        <v>Included in base game</v>
      </c>
      <c r="U129" s="0"/>
      <c r="V129" s="23" t="str">
        <f aca="false">IF(U129&lt;&gt;"",IF(U129&lt;&gt;"LIBSETS_DROP_MECHANIC_MONSTER_NAME",VLOOKUP(U129,'LibSets constants'!$I$4:$L$1000,3,0),""),"")</f>
        <v/>
      </c>
      <c r="W129" s="23" t="str">
        <f aca="false">IF(U129&lt;&gt;"",IF(U129&lt;&gt;"LIBSETS_DROP_MECHANIC_MONSTER_NAME",VLOOKUP(U129,'LibSets constants'!$I$4:$L$1000,4,0),""),"")</f>
        <v/>
      </c>
      <c r="X129" s="2" t="n">
        <f aca="false">IF(G129&lt;&gt;"LIBSETS_SETTYPE_BATTLEGROUND",IF(G129&lt;&gt;"LIBSETS_SETTYPE_SPECIAL",IF(Y129&lt;&gt;"",VLOOKUP(Y129,'ESO zone constants'!$D$2:$H$4950,5,0),""),""),"")</f>
        <v>888</v>
      </c>
      <c r="Y129" s="0" t="str">
        <f aca="false">VLOOKUP(L129,'ESO wayshrine node constants'!$A$3:$D$10003,4,0)</f>
        <v>Craglorn</v>
      </c>
      <c r="Z129" s="24"/>
      <c r="AA129" s="23" t="str">
        <f aca="false">IF(Z129&lt;&gt;"",IF(Z129&lt;&gt;"LIBSETS_DROP_MECHANIC_MONSTER_NAME",VLOOKUP(Z129,'LibSets constants'!$I$4:$L$1000,3,0),""),"")</f>
        <v/>
      </c>
      <c r="AB129" s="23" t="str">
        <f aca="false">IF(Z129&lt;&gt;"",IF(Z129&lt;&gt;"LIBSETS_DROP_MECHANIC_MONSTER_NAME",VLOOKUP(Z129,'LibSets constants'!$I$4:$L$1000,4,0),""),"")</f>
        <v/>
      </c>
      <c r="AC129" s="2" t="n">
        <f aca="false">IF(G129&lt;&gt;"LIBSETS_SETTYPE_BATTLEGROUND",IF(G129&lt;&gt;"LIBSETS_SETTYPE_SPECIAL",IF(AD129&lt;&gt;"",VLOOKUP(AD129,'ESO zone constants'!$D$2:$H$4950,5,0),""),""),"")</f>
        <v>888</v>
      </c>
      <c r="AD129" s="0" t="str">
        <f aca="false">VLOOKUP(M129,'ESO wayshrine node constants'!$A$3:$D$10003,4,0)</f>
        <v>Craglorn</v>
      </c>
      <c r="AE129" s="24"/>
      <c r="AF129" s="23" t="str">
        <f aca="false">IF(AE129&lt;&gt;"",IF(AE129&lt;&gt;"LIBSETS_DROP_MECHANIC_MONSTER_NAME",VLOOKUP(AE129,'LibSets constants'!$I$4:$L$1000,3,0),""),"")</f>
        <v/>
      </c>
      <c r="AG129" s="23" t="str">
        <f aca="false">IF(AE129&lt;&gt;"",IF(AE129&lt;&gt;"LIBSETS_DROP_MECHANIC_MONSTER_NAME",VLOOKUP(AE129,'LibSets constants'!$I$4:$L$1000,4,0),""),"")</f>
        <v/>
      </c>
      <c r="AH129" s="2" t="str">
        <f aca="false">IF(G129&lt;&gt;"LIBSETS_SETTYPE_BATTLEGROUND",IF(G129&lt;&gt;"LIBSETS_SETTYPE_SPECIAL",IF(AI129&lt;&gt;"",VLOOKUP(AI129,'ESO zone constants'!$D$2:$H$4950,5,0),""),""),"")</f>
        <v/>
      </c>
      <c r="AJ129" s="24"/>
      <c r="AK129" s="23" t="str">
        <f aca="false">IF(AJ129&lt;&gt;"",IF(AJ129&lt;&gt;"LIBSETS_DROP_MECHANIC_MONSTER_NAME",VLOOKUP(AJ129,'LibSets constants'!$I$4:$L$1000,3,0),""),"")</f>
        <v/>
      </c>
      <c r="AL129" s="23" t="str">
        <f aca="false">IF(AJ129&lt;&gt;"",IF(AJ129&lt;&gt;"LIBSETS_DROP_MECHANIC_MONSTER_NAME",VLOOKUP(AJ129,'LibSets constants'!$I$4:$L$1000,4,0),""),"")</f>
        <v/>
      </c>
      <c r="AM129" s="2" t="str">
        <f aca="false">IF(G129&lt;&gt;"LIBSETS_SETTYPE_BATTLEGROUND",IF(G129&lt;&gt;"LIBSETS_SETTYPE_SPECIAL",IF(AN129&lt;&gt;"",VLOOKUP(AN129,'ESO zone constants'!$D$2:$H$4950,5,0),""),""),"")</f>
        <v/>
      </c>
      <c r="AO129" s="24"/>
      <c r="AP129" s="23" t="str">
        <f aca="false">IF(AO129&lt;&gt;"",IF(AO129&lt;&gt;"LIBSETS_DROP_MECHANIC_MONSTER_NAME",VLOOKUP(AO129,'LibSets constants'!$I$4:$L$1000,3,0),""),"")</f>
        <v/>
      </c>
      <c r="AQ129" s="23" t="str">
        <f aca="false">IF(AO129&lt;&gt;"",IF(AO129&lt;&gt;"LIBSETS_DROP_MECHANIC_MONSTER_NAME",VLOOKUP(AO129,'LibSets constants'!$I$4:$L$1000,4,0),""),"")</f>
        <v/>
      </c>
      <c r="AR129" s="2" t="str">
        <f aca="false">IF(G129&lt;&gt;"LIBSETS_SETTYPE_BATTLEGROUND",IF(G129&lt;&gt;"LIBSETS_SETTYPE_SPECIAL",IF(AS129&lt;&gt;"",VLOOKUP(AS129,'ESO zone constants'!$D$2:$H$4950,5,0),""),""),"")</f>
        <v/>
      </c>
      <c r="AT129" s="24"/>
      <c r="AU129" s="23" t="str">
        <f aca="false">IF(AT129&lt;&gt;"",IF(AT129&lt;&gt;"LIBSETS_DROP_MECHANIC_MONSTER_NAME",VLOOKUP(AT129,'LibSets constants'!$I$4:$L$1000,3,0),""),"")</f>
        <v/>
      </c>
      <c r="AV129" s="23" t="str">
        <f aca="false">IF(AT129&lt;&gt;"",IF(AT129&lt;&gt;"LIBSETS_DROP_MECHANIC_MONSTER_NAME",VLOOKUP(AT129,'LibSets constants'!$I$4:$L$1000,4,0),""),"")</f>
        <v/>
      </c>
      <c r="AW129" s="6" t="str">
        <f aca="false">IF(A129="???","--","")&amp;IF(F129&lt;&gt;"Not in the game (anymore)",IF(A129&lt;&gt;"",CONCATENATE("[",A129,"] = {wayshrines={")&amp;IF(K129&lt;&gt;"",CONCATENATE(K129,","),"")&amp;IF(L129&lt;&gt;"",CONCATENATE(L129,","),"")&amp;IF(M129&lt;&gt;"",CONCATENATE(M129,","),"")&amp;CONCATENATE("}")&amp;IF(VALUE(N129)&gt;0,CONCATENATE(", traitsNeeded=",N129),"")&amp;CONCATENATE(", dlcId=",IF(S129&lt;&gt;"",S129,"DLC_BASE_GAME")),""),"")</f>
        <v>[148] = {wayshrines={217,217,217,}, traitsNeeded=8, dlcId=DLC_BASE_GAME</v>
      </c>
      <c r="AX129" s="6" t="str">
        <f aca="false">IF(F129&lt;&gt;"Not in the game (anymore)",IF(A129&lt;&gt;"",IF(P129&lt;&gt;"",CONCATENATE(", zoneIds={",P129),"")&amp;IF(X129&lt;&gt;"",CONCATENATE(",",X129),"")&amp;IF(AC129&lt;&gt;"",CONCATENATE(",",AC129),"")&amp;IF(AH129&lt;&gt;"",CONCATENATE(",",AH129),"")&amp;IF(AM129&lt;&gt;"",CONCATENATE(",",AM129),"")&amp;IF(AR129&lt;&gt;"",CONCATENATE(",",AR129),"")&amp;IF(P129&lt;&gt;"",CONCATENATE("}",""),"")&amp;IF(OR(I129="true",I129="false",I129&lt;&gt;""), CONCATENATE(", veteran=", I129), ""),""),"")</f>
        <v>, zoneIds={888,888,888}, veteran=false</v>
      </c>
      <c r="AY129" s="6" t="str">
        <f aca="false">IF(F129&lt;&gt;"Not in the game (anymore)",IF(A129&lt;&gt;"",", setType="&amp;G129,"")&amp;IF(J129="true",", multiTrialSet=true",""),"")</f>
        <v>, setType=LIBSETS_SETTYPE_CRAFTED</v>
      </c>
      <c r="AZ129" s="6" t="str">
        <f aca="false">IF(F129&lt;&gt;"Not in the game (anymore)",IF(U129&lt;&gt;"",", dropMechanic={"&amp;U129&amp;IF(Z129&lt;&gt;"",","&amp;Z129,"")&amp;IF(AE129&lt;&gt;"",","&amp;AE129,"")&amp;IF(AJ129&lt;&gt;"",","&amp;AJ129,"")&amp;IF(AO129&lt;&gt;"",","&amp;AO129,"")&amp;IF(AT129&lt;&gt;"",","&amp;AT129,"")&amp;"}"&amp;IF(U129="LIBSETS_DROP_MECHANIC_MONSTER_NAME",", dropMechanicNames={" &amp; IF(V129&lt;&gt;"","['en']='"&amp;V129&amp;"'","") &amp; IF(W129&lt;&gt;"",", ['de']='" &amp; W129&amp;"'","") &amp; "}",""),"")&amp;"},","")</f>
        <v>},</v>
      </c>
      <c r="BA129" s="6" t="str">
        <f aca="false">IF(F129&lt;&gt;"Not in the game (anymore)",IF(C129&lt;&gt;"",CONCATENATE(" --",C129," / ",B129,"   [",IF(Q129&lt;&gt;"",Q129,""),IF(Y129&lt;&gt;"",", "&amp;Y129,""),IF(AD129&lt;&gt;"",", "&amp;AD129,""),IF(AI129&lt;&gt;"",", "&amp;AI129,""),IF(AN129&lt;&gt;"",", "&amp;AN129,""),IF(AS129&lt;&gt;"",", "&amp;AS129,""),"]")),"")</f>
        <v> --Way of the Arena / Weg der Arena   [Craglorn, Craglorn, Craglorn]</v>
      </c>
    </row>
    <row r="130" customFormat="false" ht="15" hidden="false" customHeight="false" outlineLevel="0" collapsed="false">
      <c r="A130" s="21" t="n">
        <v>155</v>
      </c>
      <c r="B130" s="0" t="s">
        <v>368</v>
      </c>
      <c r="C130" s="0" t="s">
        <v>369</v>
      </c>
      <c r="D130" s="2" t="n">
        <f aca="false">A130</f>
        <v>155</v>
      </c>
      <c r="G130" s="22" t="s">
        <v>55</v>
      </c>
      <c r="I130" s="0" t="s">
        <v>56</v>
      </c>
      <c r="J130" s="0" t="s">
        <v>56</v>
      </c>
      <c r="K130" s="0" t="n">
        <v>-1</v>
      </c>
      <c r="L130" s="0" t="n">
        <v>-1</v>
      </c>
      <c r="M130" s="0" t="n">
        <v>-1</v>
      </c>
      <c r="N130" s="0" t="n">
        <v>0</v>
      </c>
      <c r="O130" s="3" t="s">
        <v>92</v>
      </c>
      <c r="P130" s="2" t="n">
        <f aca="false">IF(AND(G130&lt;&gt;"LIBSETS_SETTYPE_BATTLEGROUND",G130&lt;&gt;"LIBSETS_SETTYPE_SPECIAL",G130&lt;&gt;"LIBSETS_SETTYPE_MYTHIC"), IF(Q130&lt;&gt;"",VLOOKUP(Q130,'ESO zone constants'!$D$2:$H$4950,5,0),""),"")</f>
        <v>126</v>
      </c>
      <c r="Q130" s="0" t="str">
        <f aca="false">IF(OR(K130="",K130&lt;=0,ISERROR(K130)),IF(AND(O130&lt;&gt;"",NOT(ISERROR(O130))),O130, ""),VLOOKUP(K130,'ESO wayshrine node constants'!$A$3:$D$10003,4,0))</f>
        <v>Elden Hollow I</v>
      </c>
      <c r="R130" s="0"/>
      <c r="S130" s="4" t="str">
        <f aca="false">IF(AND(R130&lt;&gt;"",NOT(ISERROR(R130))),R130,IF(P130&lt;&gt;"",IF(NOT(ISERROR(VLOOKUP(P130,'ESO Dungeon constants'!$D$3:$H$9999,5,0))),VLOOKUP(P130,'ESO Dungeon constants'!$D$3:$I$9999,6,0),VLOOKUP(P130,'ESO zone constants'!$H$2:$K$9984,4,0)),""))</f>
        <v>DLC_BASE_GAME</v>
      </c>
      <c r="T130" s="2" t="str">
        <f aca="false">IF(S130&lt;&gt;"",VLOOKUP(S130,'LibSets constants'!$B$4:$C$1000,2,0),"")</f>
        <v>Included in base game</v>
      </c>
      <c r="U130" s="0"/>
      <c r="V130" s="23" t="str">
        <f aca="false">IF(U130&lt;&gt;"",IF(U130&lt;&gt;"LIBSETS_DROP_MECHANIC_MONSTER_NAME",VLOOKUP(U130,'LibSets constants'!$I$4:$L$1000,3,0),""),"")</f>
        <v/>
      </c>
      <c r="W130" s="23" t="str">
        <f aca="false">IF(U130&lt;&gt;"",IF(U130&lt;&gt;"LIBSETS_DROP_MECHANIC_MONSTER_NAME",VLOOKUP(U130,'LibSets constants'!$I$4:$L$1000,4,0),""),"")</f>
        <v/>
      </c>
      <c r="X130" s="2" t="n">
        <f aca="false">IF(G130&lt;&gt;"LIBSETS_SETTYPE_BATTLEGROUND",IF(G130&lt;&gt;"LIBSETS_SETTYPE_SPECIAL",IF(Y130&lt;&gt;"",VLOOKUP(Y130,'ESO zone constants'!$D$2:$H$4950,5,0),""),""),"")</f>
        <v>931</v>
      </c>
      <c r="Y130" s="0" t="s">
        <v>93</v>
      </c>
      <c r="Z130" s="24"/>
      <c r="AA130" s="23" t="str">
        <f aca="false">IF(Z130&lt;&gt;"",IF(Z130&lt;&gt;"LIBSETS_DROP_MECHANIC_MONSTER_NAME",VLOOKUP(Z130,'LibSets constants'!$I$4:$L$1000,3,0),""),"")</f>
        <v/>
      </c>
      <c r="AB130" s="23" t="str">
        <f aca="false">IF(Z130&lt;&gt;"",IF(Z130&lt;&gt;"LIBSETS_DROP_MECHANIC_MONSTER_NAME",VLOOKUP(Z130,'LibSets constants'!$I$4:$L$1000,4,0),""),"")</f>
        <v/>
      </c>
      <c r="AC130" s="2" t="str">
        <f aca="false">IF(G130&lt;&gt;"LIBSETS_SETTYPE_BATTLEGROUND",IF(G130&lt;&gt;"LIBSETS_SETTYPE_SPECIAL",IF(AD130&lt;&gt;"",VLOOKUP(AD130,'ESO zone constants'!$D$2:$H$4950,5,0),""),""),"")</f>
        <v/>
      </c>
      <c r="AE130" s="24"/>
      <c r="AF130" s="23" t="str">
        <f aca="false">IF(AE130&lt;&gt;"",IF(AE130&lt;&gt;"LIBSETS_DROP_MECHANIC_MONSTER_NAME",VLOOKUP(AE130,'LibSets constants'!$I$4:$L$1000,3,0),""),"")</f>
        <v/>
      </c>
      <c r="AG130" s="23" t="str">
        <f aca="false">IF(AE130&lt;&gt;"",IF(AE130&lt;&gt;"LIBSETS_DROP_MECHANIC_MONSTER_NAME",VLOOKUP(AE130,'LibSets constants'!$I$4:$L$1000,4,0),""),"")</f>
        <v/>
      </c>
      <c r="AH130" s="2" t="str">
        <f aca="false">IF(G130&lt;&gt;"LIBSETS_SETTYPE_BATTLEGROUND",IF(G130&lt;&gt;"LIBSETS_SETTYPE_SPECIAL",IF(AI130&lt;&gt;"",VLOOKUP(AI130,'ESO zone constants'!$D$2:$H$4950,5,0),""),""),"")</f>
        <v/>
      </c>
      <c r="AJ130" s="24"/>
      <c r="AK130" s="23" t="str">
        <f aca="false">IF(AJ130&lt;&gt;"",IF(AJ130&lt;&gt;"LIBSETS_DROP_MECHANIC_MONSTER_NAME",VLOOKUP(AJ130,'LibSets constants'!$I$4:$L$1000,3,0),""),"")</f>
        <v/>
      </c>
      <c r="AL130" s="23" t="str">
        <f aca="false">IF(AJ130&lt;&gt;"",IF(AJ130&lt;&gt;"LIBSETS_DROP_MECHANIC_MONSTER_NAME",VLOOKUP(AJ130,'LibSets constants'!$I$4:$L$1000,4,0),""),"")</f>
        <v/>
      </c>
      <c r="AM130" s="2" t="str">
        <f aca="false">IF(G130&lt;&gt;"LIBSETS_SETTYPE_BATTLEGROUND",IF(G130&lt;&gt;"LIBSETS_SETTYPE_SPECIAL",IF(AN130&lt;&gt;"",VLOOKUP(AN130,'ESO zone constants'!$D$2:$H$4950,5,0),""),""),"")</f>
        <v/>
      </c>
      <c r="AO130" s="24"/>
      <c r="AP130" s="23" t="str">
        <f aca="false">IF(AO130&lt;&gt;"",IF(AO130&lt;&gt;"LIBSETS_DROP_MECHANIC_MONSTER_NAME",VLOOKUP(AO130,'LibSets constants'!$I$4:$L$1000,3,0),""),"")</f>
        <v/>
      </c>
      <c r="AQ130" s="23" t="str">
        <f aca="false">IF(AO130&lt;&gt;"",IF(AO130&lt;&gt;"LIBSETS_DROP_MECHANIC_MONSTER_NAME",VLOOKUP(AO130,'LibSets constants'!$I$4:$L$1000,4,0),""),"")</f>
        <v/>
      </c>
      <c r="AR130" s="2" t="str">
        <f aca="false">IF(G130&lt;&gt;"LIBSETS_SETTYPE_BATTLEGROUND",IF(G130&lt;&gt;"LIBSETS_SETTYPE_SPECIAL",IF(AS130&lt;&gt;"",VLOOKUP(AS130,'ESO zone constants'!$D$2:$H$4950,5,0),""),""),"")</f>
        <v/>
      </c>
      <c r="AT130" s="24"/>
      <c r="AU130" s="23" t="str">
        <f aca="false">IF(AT130&lt;&gt;"",IF(AT130&lt;&gt;"LIBSETS_DROP_MECHANIC_MONSTER_NAME",VLOOKUP(AT130,'LibSets constants'!$I$4:$L$1000,3,0),""),"")</f>
        <v/>
      </c>
      <c r="AV130" s="23" t="str">
        <f aca="false">IF(AT130&lt;&gt;"",IF(AT130&lt;&gt;"LIBSETS_DROP_MECHANIC_MONSTER_NAME",VLOOKUP(AT130,'LibSets constants'!$I$4:$L$1000,4,0),""),"")</f>
        <v/>
      </c>
      <c r="AW130" s="6" t="str">
        <f aca="false">IF(A130="???","--","")&amp;IF(F130&lt;&gt;"Not in the game (anymore)",IF(A130&lt;&gt;"",CONCATENATE("[",A130,"] = {wayshrines={")&amp;IF(K130&lt;&gt;"",CONCATENATE(K130,","),"")&amp;IF(L130&lt;&gt;"",CONCATENATE(L130,","),"")&amp;IF(M130&lt;&gt;"",CONCATENATE(M130,","),"")&amp;CONCATENATE("}")&amp;IF(VALUE(N130)&gt;0,CONCATENATE(", traitsNeeded=",N130),"")&amp;CONCATENATE(", dlcId=",IF(S130&lt;&gt;"",S130,"DLC_BASE_GAME")),""),"")</f>
        <v>[155] = {wayshrines={-1,-1,-1,}, dlcId=DLC_BASE_GAME</v>
      </c>
      <c r="AX130" s="6" t="str">
        <f aca="false">IF(F130&lt;&gt;"Not in the game (anymore)",IF(A130&lt;&gt;"",IF(P130&lt;&gt;"",CONCATENATE(", zoneIds={",P130),"")&amp;IF(X130&lt;&gt;"",CONCATENATE(",",X130),"")&amp;IF(AC130&lt;&gt;"",CONCATENATE(",",AC130),"")&amp;IF(AH130&lt;&gt;"",CONCATENATE(",",AH130),"")&amp;IF(AM130&lt;&gt;"",CONCATENATE(",",AM130),"")&amp;IF(AR130&lt;&gt;"",CONCATENATE(",",AR130),"")&amp;IF(P130&lt;&gt;"",CONCATENATE("}",""),"")&amp;IF(OR(I130="true",I130="false",I130&lt;&gt;""), CONCATENATE(", veteran=", I130), ""),""),"")</f>
        <v>, zoneIds={126,931}, veteran=false</v>
      </c>
      <c r="AY130" s="6" t="str">
        <f aca="false">IF(F130&lt;&gt;"Not in the game (anymore)",IF(A130&lt;&gt;"",", setType="&amp;G130,"")&amp;IF(J130="true",", multiTrialSet=true",""),"")</f>
        <v>, setType=LIBSETS_SETTYPE_DUNGEON</v>
      </c>
      <c r="AZ130" s="6" t="str">
        <f aca="false">IF(F130&lt;&gt;"Not in the game (anymore)",IF(U130&lt;&gt;"",", dropMechanic={"&amp;U130&amp;IF(Z130&lt;&gt;"",","&amp;Z130,"")&amp;IF(AE130&lt;&gt;"",","&amp;AE130,"")&amp;IF(AJ130&lt;&gt;"",","&amp;AJ130,"")&amp;IF(AO130&lt;&gt;"",","&amp;AO130,"")&amp;IF(AT130&lt;&gt;"",","&amp;AT130,"")&amp;"}"&amp;IF(U130="LIBSETS_DROP_MECHANIC_MONSTER_NAME",", dropMechanicNames={" &amp; IF(V130&lt;&gt;"","['en']='"&amp;V130&amp;"'","") &amp; IF(W130&lt;&gt;"",", ['de']='" &amp; W130&amp;"'","") &amp; "}",""),"")&amp;"},","")</f>
        <v>},</v>
      </c>
      <c r="BA130" s="6" t="str">
        <f aca="false">IF(F130&lt;&gt;"Not in the game (anymore)",IF(C130&lt;&gt;"",CONCATENATE(" --",C130," / ",B130,"   [",IF(Q130&lt;&gt;"",Q130,""),IF(Y130&lt;&gt;"",", "&amp;Y130,""),IF(AD130&lt;&gt;"",", "&amp;AD130,""),IF(AI130&lt;&gt;"",", "&amp;AI130,""),IF(AN130&lt;&gt;"",", "&amp;AN130,""),IF(AS130&lt;&gt;"",", "&amp;AS130,""),"]")),"")</f>
        <v> --Undaunted Bastion / Unerschrockenen-Bastion   [Elden Hollow I, Elden Hollow II]</v>
      </c>
    </row>
    <row r="131" customFormat="false" ht="15" hidden="false" customHeight="false" outlineLevel="0" collapsed="false">
      <c r="A131" s="21" t="n">
        <v>156</v>
      </c>
      <c r="B131" s="0" t="s">
        <v>370</v>
      </c>
      <c r="C131" s="0" t="s">
        <v>371</v>
      </c>
      <c r="D131" s="2" t="n">
        <f aca="false">A131</f>
        <v>156</v>
      </c>
      <c r="G131" s="22" t="s">
        <v>55</v>
      </c>
      <c r="I131" s="0" t="s">
        <v>56</v>
      </c>
      <c r="J131" s="0" t="s">
        <v>56</v>
      </c>
      <c r="K131" s="0" t="n">
        <v>-1</v>
      </c>
      <c r="L131" s="0" t="n">
        <v>-1</v>
      </c>
      <c r="M131" s="0" t="n">
        <v>-1</v>
      </c>
      <c r="N131" s="0" t="n">
        <v>0</v>
      </c>
      <c r="O131" s="3" t="s">
        <v>372</v>
      </c>
      <c r="P131" s="2" t="n">
        <f aca="false">IF(AND(G131&lt;&gt;"LIBSETS_SETTYPE_BATTLEGROUND",G131&lt;&gt;"LIBSETS_SETTYPE_SPECIAL",G131&lt;&gt;"LIBSETS_SETTYPE_MYTHIC"), IF(Q131&lt;&gt;"",VLOOKUP(Q131,'ESO zone constants'!$D$2:$H$4950,5,0),""),"")</f>
        <v>148</v>
      </c>
      <c r="Q131" s="0" t="str">
        <f aca="false">IF(OR(K131="",K131&lt;=0,ISERROR(K131)),IF(AND(O131&lt;&gt;"",NOT(ISERROR(O131))),O131, ""),VLOOKUP(K131,'ESO wayshrine node constants'!$A$3:$D$10003,4,0))</f>
        <v>Arx Corinium</v>
      </c>
      <c r="R131" s="0"/>
      <c r="S131" s="4" t="str">
        <f aca="false">IF(AND(R131&lt;&gt;"",NOT(ISERROR(R131))),R131,IF(P131&lt;&gt;"",IF(NOT(ISERROR(VLOOKUP(P131,'ESO Dungeon constants'!$D$3:$H$9999,5,0))),VLOOKUP(P131,'ESO Dungeon constants'!$D$3:$I$9999,6,0),VLOOKUP(P131,'ESO zone constants'!$H$2:$K$9984,4,0)),""))</f>
        <v>DLC_BASE_GAME</v>
      </c>
      <c r="T131" s="2" t="str">
        <f aca="false">IF(S131&lt;&gt;"",VLOOKUP(S131,'LibSets constants'!$B$4:$C$1000,2,0),"")</f>
        <v>Included in base game</v>
      </c>
      <c r="U131" s="0"/>
      <c r="V131" s="23" t="str">
        <f aca="false">IF(U131&lt;&gt;"",IF(U131&lt;&gt;"LIBSETS_DROP_MECHANIC_MONSTER_NAME",VLOOKUP(U131,'LibSets constants'!$I$4:$L$1000,3,0),""),"")</f>
        <v/>
      </c>
      <c r="W131" s="23" t="str">
        <f aca="false">IF(U131&lt;&gt;"",IF(U131&lt;&gt;"LIBSETS_DROP_MECHANIC_MONSTER_NAME",VLOOKUP(U131,'LibSets constants'!$I$4:$L$1000,4,0),""),"")</f>
        <v/>
      </c>
      <c r="X131" s="2" t="str">
        <f aca="false">IF(G131&lt;&gt;"LIBSETS_SETTYPE_BATTLEGROUND",IF(G131&lt;&gt;"LIBSETS_SETTYPE_SPECIAL",IF(Y131&lt;&gt;"",VLOOKUP(Y131,'ESO zone constants'!$D$2:$H$4950,5,0),""),""),"")</f>
        <v/>
      </c>
      <c r="Z131" s="24"/>
      <c r="AA131" s="23" t="str">
        <f aca="false">IF(Z131&lt;&gt;"",IF(Z131&lt;&gt;"LIBSETS_DROP_MECHANIC_MONSTER_NAME",VLOOKUP(Z131,'LibSets constants'!$I$4:$L$1000,3,0),""),"")</f>
        <v/>
      </c>
      <c r="AB131" s="23" t="str">
        <f aca="false">IF(Z131&lt;&gt;"",IF(Z131&lt;&gt;"LIBSETS_DROP_MECHANIC_MONSTER_NAME",VLOOKUP(Z131,'LibSets constants'!$I$4:$L$1000,4,0),""),"")</f>
        <v/>
      </c>
      <c r="AC131" s="2" t="str">
        <f aca="false">IF(G131&lt;&gt;"LIBSETS_SETTYPE_BATTLEGROUND",IF(G131&lt;&gt;"LIBSETS_SETTYPE_SPECIAL",IF(AD131&lt;&gt;"",VLOOKUP(AD131,'ESO zone constants'!$D$2:$H$4950,5,0),""),""),"")</f>
        <v/>
      </c>
      <c r="AE131" s="24"/>
      <c r="AF131" s="23" t="str">
        <f aca="false">IF(AE131&lt;&gt;"",IF(AE131&lt;&gt;"LIBSETS_DROP_MECHANIC_MONSTER_NAME",VLOOKUP(AE131,'LibSets constants'!$I$4:$L$1000,3,0),""),"")</f>
        <v/>
      </c>
      <c r="AG131" s="23" t="str">
        <f aca="false">IF(AE131&lt;&gt;"",IF(AE131&lt;&gt;"LIBSETS_DROP_MECHANIC_MONSTER_NAME",VLOOKUP(AE131,'LibSets constants'!$I$4:$L$1000,4,0),""),"")</f>
        <v/>
      </c>
      <c r="AH131" s="2" t="str">
        <f aca="false">IF(G131&lt;&gt;"LIBSETS_SETTYPE_BATTLEGROUND",IF(G131&lt;&gt;"LIBSETS_SETTYPE_SPECIAL",IF(AI131&lt;&gt;"",VLOOKUP(AI131,'ESO zone constants'!$D$2:$H$4950,5,0),""),""),"")</f>
        <v/>
      </c>
      <c r="AJ131" s="24"/>
      <c r="AK131" s="23" t="str">
        <f aca="false">IF(AJ131&lt;&gt;"",IF(AJ131&lt;&gt;"LIBSETS_DROP_MECHANIC_MONSTER_NAME",VLOOKUP(AJ131,'LibSets constants'!$I$4:$L$1000,3,0),""),"")</f>
        <v/>
      </c>
      <c r="AL131" s="23" t="str">
        <f aca="false">IF(AJ131&lt;&gt;"",IF(AJ131&lt;&gt;"LIBSETS_DROP_MECHANIC_MONSTER_NAME",VLOOKUP(AJ131,'LibSets constants'!$I$4:$L$1000,4,0),""),"")</f>
        <v/>
      </c>
      <c r="AM131" s="2" t="str">
        <f aca="false">IF(G131&lt;&gt;"LIBSETS_SETTYPE_BATTLEGROUND",IF(G131&lt;&gt;"LIBSETS_SETTYPE_SPECIAL",IF(AN131&lt;&gt;"",VLOOKUP(AN131,'ESO zone constants'!$D$2:$H$4950,5,0),""),""),"")</f>
        <v/>
      </c>
      <c r="AO131" s="24"/>
      <c r="AP131" s="23" t="str">
        <f aca="false">IF(AO131&lt;&gt;"",IF(AO131&lt;&gt;"LIBSETS_DROP_MECHANIC_MONSTER_NAME",VLOOKUP(AO131,'LibSets constants'!$I$4:$L$1000,3,0),""),"")</f>
        <v/>
      </c>
      <c r="AQ131" s="23" t="str">
        <f aca="false">IF(AO131&lt;&gt;"",IF(AO131&lt;&gt;"LIBSETS_DROP_MECHANIC_MONSTER_NAME",VLOOKUP(AO131,'LibSets constants'!$I$4:$L$1000,4,0),""),"")</f>
        <v/>
      </c>
      <c r="AR131" s="2" t="str">
        <f aca="false">IF(G131&lt;&gt;"LIBSETS_SETTYPE_BATTLEGROUND",IF(G131&lt;&gt;"LIBSETS_SETTYPE_SPECIAL",IF(AS131&lt;&gt;"",VLOOKUP(AS131,'ESO zone constants'!$D$2:$H$4950,5,0),""),""),"")</f>
        <v/>
      </c>
      <c r="AT131" s="24"/>
      <c r="AU131" s="23" t="str">
        <f aca="false">IF(AT131&lt;&gt;"",IF(AT131&lt;&gt;"LIBSETS_DROP_MECHANIC_MONSTER_NAME",VLOOKUP(AT131,'LibSets constants'!$I$4:$L$1000,3,0),""),"")</f>
        <v/>
      </c>
      <c r="AV131" s="23" t="str">
        <f aca="false">IF(AT131&lt;&gt;"",IF(AT131&lt;&gt;"LIBSETS_DROP_MECHANIC_MONSTER_NAME",VLOOKUP(AT131,'LibSets constants'!$I$4:$L$1000,4,0),""),"")</f>
        <v/>
      </c>
      <c r="AW131" s="6" t="str">
        <f aca="false">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{wayshrines={-1,-1,-1,}, dlcId=DLC_BASE_GAME</v>
      </c>
      <c r="AX131" s="6" t="str">
        <f aca="false">IF(F131&lt;&gt;"Not in the game (anymore)",IF(A131&lt;&gt;"",IF(P131&lt;&gt;"",CONCATENATE(", zoneIds={",P131),"")&amp;IF(X131&lt;&gt;"",CONCATENATE(",",X131),"")&amp;IF(AC131&lt;&gt;"",CONCATENATE(",",AC131),"")&amp;IF(AH131&lt;&gt;"",CONCATENATE(",",AH131),"")&amp;IF(AM131&lt;&gt;"",CONCATENATE(",",AM131),"")&amp;IF(AR131&lt;&gt;"",CONCATENATE(",",AR131),"")&amp;IF(P131&lt;&gt;"",CONCATENATE("}",""),"")&amp;IF(OR(I131="true",I131="false",I131&lt;&gt;""), CONCATENATE(", veteran=", I131), ""),""),"")</f>
        <v>, zoneIds={148}, veteran=false</v>
      </c>
      <c r="AY131" s="6" t="str">
        <f aca="false">IF(F131&lt;&gt;"Not in the game (anymore)",IF(A131&lt;&gt;"",", setType="&amp;G131,"")&amp;IF(J131="true",", multiTrialSet=true",""),"")</f>
        <v>, setType=LIBSETS_SETTYPE_DUNGEON</v>
      </c>
      <c r="AZ131" s="6" t="str">
        <f aca="false">IF(F131&lt;&gt;"Not in the game (anymore)",IF(U131&lt;&gt;"",", dropMechanic={"&amp;U131&amp;IF(Z131&lt;&gt;"",","&amp;Z131,"")&amp;IF(AE131&lt;&gt;"",","&amp;AE131,"")&amp;IF(AJ131&lt;&gt;"",","&amp;AJ131,"")&amp;IF(AO131&lt;&gt;"",","&amp;AO131,"")&amp;IF(AT131&lt;&gt;"",","&amp;AT131,"")&amp;"}"&amp;IF(U131="LIBSETS_DROP_MECHANIC_MONSTER_NAME",", dropMechanicNames={" &amp; IF(V131&lt;&gt;"","['en']='"&amp;V131&amp;"'","") &amp; IF(W131&lt;&gt;"",", ['de']='" &amp; W131&amp;"'","") &amp; "}",""),"")&amp;"},","")</f>
        <v>},</v>
      </c>
      <c r="BA131" s="6" t="str">
        <f aca="false">IF(F131&lt;&gt;"Not in the game (anymore)",IF(C131&lt;&gt;"",CONCATENATE(" --",C131," / ",B131,"   [",IF(Q131&lt;&gt;"",Q131,""),IF(Y131&lt;&gt;"",", "&amp;Y131,""),IF(AD131&lt;&gt;"",", "&amp;AD131,""),IF(AI131&lt;&gt;"",", "&amp;AI131,""),IF(AN131&lt;&gt;"",", "&amp;AN131,""),IF(AS131&lt;&gt;"",", "&amp;AS131,""),"]")),"")</f>
        <v> --Undaunted Infiltrator / Unerschrockener Infiltrator   [Arx Corinium]</v>
      </c>
    </row>
    <row r="132" customFormat="false" ht="15" hidden="false" customHeight="false" outlineLevel="0" collapsed="false">
      <c r="A132" s="21" t="n">
        <v>157</v>
      </c>
      <c r="B132" s="0" t="s">
        <v>373</v>
      </c>
      <c r="C132" s="0" t="s">
        <v>374</v>
      </c>
      <c r="D132" s="2" t="n">
        <f aca="false">A132</f>
        <v>157</v>
      </c>
      <c r="G132" s="22" t="s">
        <v>55</v>
      </c>
      <c r="I132" s="0" t="s">
        <v>56</v>
      </c>
      <c r="J132" s="0" t="s">
        <v>56</v>
      </c>
      <c r="K132" s="0" t="n">
        <v>-1</v>
      </c>
      <c r="L132" s="0" t="n">
        <v>-1</v>
      </c>
      <c r="M132" s="0" t="n">
        <v>-1</v>
      </c>
      <c r="N132" s="0" t="n">
        <v>0</v>
      </c>
      <c r="O132" s="3" t="s">
        <v>375</v>
      </c>
      <c r="P132" s="2" t="n">
        <f aca="false">IF(AND(G132&lt;&gt;"LIBSETS_SETTYPE_BATTLEGROUND",G132&lt;&gt;"LIBSETS_SETTYPE_SPECIAL",G132&lt;&gt;"LIBSETS_SETTYPE_MYTHIC"), IF(Q132&lt;&gt;"",VLOOKUP(Q132,'ESO zone constants'!$D$2:$H$4950,5,0),""),"")</f>
        <v>38</v>
      </c>
      <c r="Q132" s="0" t="str">
        <f aca="false">IF(OR(K132="",K132&lt;=0,ISERROR(K132)),IF(AND(O132&lt;&gt;"",NOT(ISERROR(O132))),O132, ""),VLOOKUP(K132,'ESO wayshrine node constants'!$A$3:$D$10003,4,0))</f>
        <v>Blackheart Haven</v>
      </c>
      <c r="R132" s="0"/>
      <c r="S132" s="4" t="str">
        <f aca="false">IF(AND(R132&lt;&gt;"",NOT(ISERROR(R132))),R132,IF(P132&lt;&gt;"",IF(NOT(ISERROR(VLOOKUP(P132,'ESO Dungeon constants'!$D$3:$H$9999,5,0))),VLOOKUP(P132,'ESO Dungeon constants'!$D$3:$I$9999,6,0),VLOOKUP(P132,'ESO zone constants'!$H$2:$K$9984,4,0)),""))</f>
        <v>DLC_BASE_GAME</v>
      </c>
      <c r="T132" s="2" t="str">
        <f aca="false">IF(S132&lt;&gt;"",VLOOKUP(S132,'LibSets constants'!$B$4:$C$1000,2,0),"")</f>
        <v>Included in base game</v>
      </c>
      <c r="U132" s="0"/>
      <c r="V132" s="23" t="str">
        <f aca="false">IF(U132&lt;&gt;"",IF(U132&lt;&gt;"LIBSETS_DROP_MECHANIC_MONSTER_NAME",VLOOKUP(U132,'LibSets constants'!$I$4:$L$1000,3,0),""),"")</f>
        <v/>
      </c>
      <c r="W132" s="23" t="str">
        <f aca="false">IF(U132&lt;&gt;"",IF(U132&lt;&gt;"LIBSETS_DROP_MECHANIC_MONSTER_NAME",VLOOKUP(U132,'LibSets constants'!$I$4:$L$1000,4,0),""),"")</f>
        <v/>
      </c>
      <c r="X132" s="2" t="str">
        <f aca="false">IF(G132&lt;&gt;"LIBSETS_SETTYPE_BATTLEGROUND",IF(G132&lt;&gt;"LIBSETS_SETTYPE_SPECIAL",IF(Y132&lt;&gt;"",VLOOKUP(Y132,'ESO zone constants'!$D$2:$H$4950,5,0),""),""),"")</f>
        <v/>
      </c>
      <c r="Z132" s="24"/>
      <c r="AA132" s="23" t="str">
        <f aca="false">IF(Z132&lt;&gt;"",IF(Z132&lt;&gt;"LIBSETS_DROP_MECHANIC_MONSTER_NAME",VLOOKUP(Z132,'LibSets constants'!$I$4:$L$1000,3,0),""),"")</f>
        <v/>
      </c>
      <c r="AB132" s="23" t="str">
        <f aca="false">IF(Z132&lt;&gt;"",IF(Z132&lt;&gt;"LIBSETS_DROP_MECHANIC_MONSTER_NAME",VLOOKUP(Z132,'LibSets constants'!$I$4:$L$1000,4,0),""),"")</f>
        <v/>
      </c>
      <c r="AC132" s="2" t="str">
        <f aca="false">IF(G132&lt;&gt;"LIBSETS_SETTYPE_BATTLEGROUND",IF(G132&lt;&gt;"LIBSETS_SETTYPE_SPECIAL",IF(AD132&lt;&gt;"",VLOOKUP(AD132,'ESO zone constants'!$D$2:$H$4950,5,0),""),""),"")</f>
        <v/>
      </c>
      <c r="AE132" s="24"/>
      <c r="AF132" s="23" t="str">
        <f aca="false">IF(AE132&lt;&gt;"",IF(AE132&lt;&gt;"LIBSETS_DROP_MECHANIC_MONSTER_NAME",VLOOKUP(AE132,'LibSets constants'!$I$4:$L$1000,3,0),""),"")</f>
        <v/>
      </c>
      <c r="AG132" s="23" t="str">
        <f aca="false">IF(AE132&lt;&gt;"",IF(AE132&lt;&gt;"LIBSETS_DROP_MECHANIC_MONSTER_NAME",VLOOKUP(AE132,'LibSets constants'!$I$4:$L$1000,4,0),""),"")</f>
        <v/>
      </c>
      <c r="AH132" s="2" t="str">
        <f aca="false">IF(G132&lt;&gt;"LIBSETS_SETTYPE_BATTLEGROUND",IF(G132&lt;&gt;"LIBSETS_SETTYPE_SPECIAL",IF(AI132&lt;&gt;"",VLOOKUP(AI132,'ESO zone constants'!$D$2:$H$4950,5,0),""),""),"")</f>
        <v/>
      </c>
      <c r="AJ132" s="24"/>
      <c r="AK132" s="23" t="str">
        <f aca="false">IF(AJ132&lt;&gt;"",IF(AJ132&lt;&gt;"LIBSETS_DROP_MECHANIC_MONSTER_NAME",VLOOKUP(AJ132,'LibSets constants'!$I$4:$L$1000,3,0),""),"")</f>
        <v/>
      </c>
      <c r="AL132" s="23" t="str">
        <f aca="false">IF(AJ132&lt;&gt;"",IF(AJ132&lt;&gt;"LIBSETS_DROP_MECHANIC_MONSTER_NAME",VLOOKUP(AJ132,'LibSets constants'!$I$4:$L$1000,4,0),""),"")</f>
        <v/>
      </c>
      <c r="AM132" s="2" t="str">
        <f aca="false">IF(G132&lt;&gt;"LIBSETS_SETTYPE_BATTLEGROUND",IF(G132&lt;&gt;"LIBSETS_SETTYPE_SPECIAL",IF(AN132&lt;&gt;"",VLOOKUP(AN132,'ESO zone constants'!$D$2:$H$4950,5,0),""),""),"")</f>
        <v/>
      </c>
      <c r="AO132" s="24"/>
      <c r="AP132" s="23" t="str">
        <f aca="false">IF(AO132&lt;&gt;"",IF(AO132&lt;&gt;"LIBSETS_DROP_MECHANIC_MONSTER_NAME",VLOOKUP(AO132,'LibSets constants'!$I$4:$L$1000,3,0),""),"")</f>
        <v/>
      </c>
      <c r="AQ132" s="23" t="str">
        <f aca="false">IF(AO132&lt;&gt;"",IF(AO132&lt;&gt;"LIBSETS_DROP_MECHANIC_MONSTER_NAME",VLOOKUP(AO132,'LibSets constants'!$I$4:$L$1000,4,0),""),"")</f>
        <v/>
      </c>
      <c r="AR132" s="2" t="str">
        <f aca="false">IF(G132&lt;&gt;"LIBSETS_SETTYPE_BATTLEGROUND",IF(G132&lt;&gt;"LIBSETS_SETTYPE_SPECIAL",IF(AS132&lt;&gt;"",VLOOKUP(AS132,'ESO zone constants'!$D$2:$H$4950,5,0),""),""),"")</f>
        <v/>
      </c>
      <c r="AT132" s="24"/>
      <c r="AU132" s="23" t="str">
        <f aca="false">IF(AT132&lt;&gt;"",IF(AT132&lt;&gt;"LIBSETS_DROP_MECHANIC_MONSTER_NAME",VLOOKUP(AT132,'LibSets constants'!$I$4:$L$1000,3,0),""),"")</f>
        <v/>
      </c>
      <c r="AV132" s="23" t="str">
        <f aca="false">IF(AT132&lt;&gt;"",IF(AT132&lt;&gt;"LIBSETS_DROP_MECHANIC_MONSTER_NAME",VLOOKUP(AT132,'LibSets constants'!$I$4:$L$1000,4,0),""),"")</f>
        <v/>
      </c>
      <c r="AW132" s="6" t="str">
        <f aca="false">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{wayshrines={-1,-1,-1,}, dlcId=DLC_BASE_GAME</v>
      </c>
      <c r="AX132" s="6" t="str">
        <f aca="false">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zoneIds={38}, veteran=false</v>
      </c>
      <c r="AY132" s="6" t="str">
        <f aca="false">IF(F132&lt;&gt;"Not in the game (anymore)",IF(A132&lt;&gt;"",", setType="&amp;G132,"")&amp;IF(J132="true",", multiTrialSet=true",""),"")</f>
        <v>, setType=LIBSETS_SETTYPE_DUNGEON</v>
      </c>
      <c r="AZ132" s="6" t="str">
        <f aca="false">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A132" s="6" t="str">
        <f aca="false">IF(F132&lt;&gt;"Not in the game (anymore)",IF(C132&lt;&gt;"",CONCATENATE(" --",C132," / ",B132,"   [",IF(Q132&lt;&gt;"",Q132,""),IF(Y132&lt;&gt;"",", "&amp;Y132,""),IF(AD132&lt;&gt;"",", "&amp;AD132,""),IF(AI132&lt;&gt;"",", "&amp;AI132,""),IF(AN132&lt;&gt;"",", "&amp;AN132,""),IF(AS132&lt;&gt;"",", "&amp;AS132,""),"]")),"")</f>
        <v> --Undaunted Unweaver / Unerschrockener Entflechter   [Blackheart Haven]</v>
      </c>
    </row>
    <row r="133" customFormat="false" ht="15" hidden="false" customHeight="false" outlineLevel="0" collapsed="false">
      <c r="A133" s="21" t="n">
        <v>158</v>
      </c>
      <c r="B133" s="0" t="s">
        <v>376</v>
      </c>
      <c r="C133" s="0" t="s">
        <v>377</v>
      </c>
      <c r="D133" s="2" t="n">
        <f aca="false">A133</f>
        <v>158</v>
      </c>
      <c r="G133" s="22" t="s">
        <v>55</v>
      </c>
      <c r="I133" s="0" t="s">
        <v>56</v>
      </c>
      <c r="J133" s="0" t="s">
        <v>56</v>
      </c>
      <c r="K133" s="0" t="n">
        <v>-1</v>
      </c>
      <c r="L133" s="0" t="n">
        <v>-1</v>
      </c>
      <c r="M133" s="0" t="n">
        <v>-1</v>
      </c>
      <c r="N133" s="0" t="n">
        <v>0</v>
      </c>
      <c r="O133" s="3" t="s">
        <v>378</v>
      </c>
      <c r="P133" s="2" t="n">
        <f aca="false">IF(AND(G133&lt;&gt;"LIBSETS_SETTYPE_BATTLEGROUND",G133&lt;&gt;"LIBSETS_SETTYPE_SPECIAL",G133&lt;&gt;"LIBSETS_SETTYPE_MYTHIC"), IF(Q133&lt;&gt;"",VLOOKUP(Q133,'ESO zone constants'!$D$2:$H$4950,5,0),""),"")</f>
        <v>176</v>
      </c>
      <c r="Q133" s="0" t="str">
        <f aca="false">IF(OR(K133="",K133&lt;=0,ISERROR(K133)),IF(AND(O133&lt;&gt;"",NOT(ISERROR(O133))),O133, ""),VLOOKUP(K133,'ESO wayshrine node constants'!$A$3:$D$10003,4,0))</f>
        <v>City of Ash I</v>
      </c>
      <c r="R133" s="0"/>
      <c r="S133" s="4" t="str">
        <f aca="false">IF(AND(R133&lt;&gt;"",NOT(ISERROR(R133))),R133,IF(P133&lt;&gt;"",IF(NOT(ISERROR(VLOOKUP(P133,'ESO Dungeon constants'!$D$3:$H$9999,5,0))),VLOOKUP(P133,'ESO Dungeon constants'!$D$3:$I$9999,6,0),VLOOKUP(P133,'ESO zone constants'!$H$2:$K$9984,4,0)),""))</f>
        <v>DLC_BASE_GAME</v>
      </c>
      <c r="T133" s="2" t="str">
        <f aca="false">IF(S133&lt;&gt;"",VLOOKUP(S133,'LibSets constants'!$B$4:$C$1000,2,0),"")</f>
        <v>Included in base game</v>
      </c>
      <c r="U133" s="0"/>
      <c r="V133" s="2" t="str">
        <f aca="false">IF(U133&lt;&gt;"",IF(U133&lt;&gt;"LIBSETS_DROP_MECHANIC_MONSTER_NAME",VLOOKUP(U133,'LibSets constants'!$I$4:$L$1000,3,0),""),"")</f>
        <v/>
      </c>
      <c r="W133" s="2" t="str">
        <f aca="false">IF(U133&lt;&gt;"",IF(U133&lt;&gt;"LIBSETS_DROP_MECHANIC_MONSTER_NAME",VLOOKUP(U133,'LibSets constants'!$I$4:$L$1000,4,0),""),"")</f>
        <v/>
      </c>
      <c r="X133" s="2" t="n">
        <f aca="false">IF(G133&lt;&gt;"LIBSETS_SETTYPE_BATTLEGROUND",IF(G133&lt;&gt;"LIBSETS_SETTYPE_SPECIAL",IF(Y133&lt;&gt;"",VLOOKUP(Y133,'ESO zone constants'!$D$2:$H$4950,5,0),""),""),"")</f>
        <v>681</v>
      </c>
      <c r="Y133" s="0" t="s">
        <v>379</v>
      </c>
      <c r="Z133" s="0"/>
      <c r="AA133" s="2" t="str">
        <f aca="false">IF(Z133&lt;&gt;"",IF(Z133&lt;&gt;"LIBSETS_DROP_MECHANIC_MONSTER_NAME",VLOOKUP(Z133,'LibSets constants'!$I$4:$L$1000,3,0),""),"")</f>
        <v/>
      </c>
      <c r="AB133" s="2" t="str">
        <f aca="false">IF(Z133&lt;&gt;"",IF(Z133&lt;&gt;"LIBSETS_DROP_MECHANIC_MONSTER_NAME",VLOOKUP(Z133,'LibSets constants'!$I$4:$L$1000,4,0),""),"")</f>
        <v/>
      </c>
      <c r="AC133" s="2" t="str">
        <f aca="false">IF(G133&lt;&gt;"LIBSETS_SETTYPE_BATTLEGROUND",IF(G133&lt;&gt;"LIBSETS_SETTYPE_SPECIAL",IF(AD133&lt;&gt;"",VLOOKUP(AD133,'ESO zone constants'!$D$2:$H$4950,5,0),""),""),"")</f>
        <v/>
      </c>
      <c r="AE133" s="0"/>
      <c r="AF133" s="2" t="str">
        <f aca="false">IF(AE133&lt;&gt;"",IF(AE133&lt;&gt;"LIBSETS_DROP_MECHANIC_MONSTER_NAME",VLOOKUP(AE133,'LibSets constants'!$I$4:$L$1000,3,0),""),"")</f>
        <v/>
      </c>
      <c r="AG133" s="2" t="str">
        <f aca="false">IF(AE133&lt;&gt;"",IF(AE133&lt;&gt;"LIBSETS_DROP_MECHANIC_MONSTER_NAME",VLOOKUP(AE133,'LibSets constants'!$I$4:$L$1000,4,0),""),"")</f>
        <v/>
      </c>
      <c r="AH133" s="2" t="str">
        <f aca="false">IF(G133&lt;&gt;"LIBSETS_SETTYPE_BATTLEGROUND",IF(G133&lt;&gt;"LIBSETS_SETTYPE_SPECIAL",IF(AI133&lt;&gt;"",VLOOKUP(AI133,'ESO zone constants'!$D$2:$H$4950,5,0),""),""),"")</f>
        <v/>
      </c>
      <c r="AJ133" s="0"/>
      <c r="AK133" s="2" t="str">
        <f aca="false">IF(AJ133&lt;&gt;"",IF(AJ133&lt;&gt;"LIBSETS_DROP_MECHANIC_MONSTER_NAME",VLOOKUP(AJ133,'LibSets constants'!$I$4:$L$1000,3,0),""),"")</f>
        <v/>
      </c>
      <c r="AL133" s="2" t="str">
        <f aca="false">IF(AJ133&lt;&gt;"",IF(AJ133&lt;&gt;"LIBSETS_DROP_MECHANIC_MONSTER_NAME",VLOOKUP(AJ133,'LibSets constants'!$I$4:$L$1000,4,0),""),"")</f>
        <v/>
      </c>
      <c r="AM133" s="2" t="str">
        <f aca="false">IF(G133&lt;&gt;"LIBSETS_SETTYPE_BATTLEGROUND",IF(G133&lt;&gt;"LIBSETS_SETTYPE_SPECIAL",IF(AN133&lt;&gt;"",VLOOKUP(AN133,'ESO zone constants'!$D$2:$H$4950,5,0),""),""),"")</f>
        <v/>
      </c>
      <c r="AO133" s="0"/>
      <c r="AP133" s="2" t="str">
        <f aca="false">IF(AO133&lt;&gt;"",IF(AO133&lt;&gt;"LIBSETS_DROP_MECHANIC_MONSTER_NAME",VLOOKUP(AO133,'LibSets constants'!$I$4:$L$1000,3,0),""),"")</f>
        <v/>
      </c>
      <c r="AQ133" s="2" t="str">
        <f aca="false">IF(AO133&lt;&gt;"",IF(AO133&lt;&gt;"LIBSETS_DROP_MECHANIC_MONSTER_NAME",VLOOKUP(AO133,'LibSets constants'!$I$4:$L$1000,4,0),""),"")</f>
        <v/>
      </c>
      <c r="AR133" s="2" t="str">
        <f aca="false">IF(G133&lt;&gt;"LIBSETS_SETTYPE_BATTLEGROUND",IF(G133&lt;&gt;"LIBSETS_SETTYPE_SPECIAL",IF(AS133&lt;&gt;"",VLOOKUP(AS133,'ESO zone constants'!$D$2:$H$4950,5,0),""),""),"")</f>
        <v/>
      </c>
      <c r="AT133" s="0"/>
      <c r="AU133" s="2" t="str">
        <f aca="false">IF(AT133&lt;&gt;"",IF(AT133&lt;&gt;"LIBSETS_DROP_MECHANIC_MONSTER_NAME",VLOOKUP(AT133,'LibSets constants'!$I$4:$L$1000,3,0),""),"")</f>
        <v/>
      </c>
      <c r="AV133" s="2" t="str">
        <f aca="false">IF(AT133&lt;&gt;"",IF(AT133&lt;&gt;"LIBSETS_DROP_MECHANIC_MONSTER_NAME",VLOOKUP(AT133,'LibSets constants'!$I$4:$L$1000,4,0),""),"")</f>
        <v/>
      </c>
      <c r="AW133" s="6" t="str">
        <f aca="false">IF(A133="???","--","")&amp;IF(F133&lt;&gt;"Not in the game (anymore)",IF(A133&lt;&gt;"",CONCATENATE("[",A133,"] = {wayshrines={")&amp;IF(K133&lt;&gt;"",CONCATENATE(K133,","),"")&amp;IF(L133&lt;&gt;"",CONCATENATE(L133,","),"")&amp;IF(M133&lt;&gt;"",CONCATENATE(M133,","),"")&amp;CONCATENATE("}")&amp;IF(VALUE(N133)&gt;0,CONCATENATE(", traitsNeeded=",N133),"")&amp;CONCATENATE(", dlcId=",IF(S133&lt;&gt;"",S133,"DLC_BASE_GAME")),""),"")</f>
        <v>[158] = {wayshrines={-1,-1,-1,}, dlcId=DLC_BASE_GAME</v>
      </c>
      <c r="AX133" s="6" t="str">
        <f aca="false">IF(F133&lt;&gt;"Not in the game (anymore)",IF(A133&lt;&gt;"",IF(P133&lt;&gt;"",CONCATENATE(", zoneIds={",P133),"")&amp;IF(X133&lt;&gt;"",CONCATENATE(",",X133),"")&amp;IF(AC133&lt;&gt;"",CONCATENATE(",",AC133),"")&amp;IF(AH133&lt;&gt;"",CONCATENATE(",",AH133),"")&amp;IF(AM133&lt;&gt;"",CONCATENATE(",",AM133),"")&amp;IF(AR133&lt;&gt;"",CONCATENATE(",",AR133),"")&amp;IF(P133&lt;&gt;"",CONCATENATE("}",""),"")&amp;IF(OR(I133="true",I133="false",I133&lt;&gt;""), CONCATENATE(", veteran=", I133), ""),""),"")</f>
        <v>, zoneIds={176,681}, veteran=false</v>
      </c>
      <c r="AY133" s="6" t="str">
        <f aca="false">IF(F133&lt;&gt;"Not in the game (anymore)",IF(A133&lt;&gt;"",", setType="&amp;G133,"")&amp;IF(J133="true",", multiTrialSet=true",""),"")</f>
        <v>, setType=LIBSETS_SETTYPE_DUNGEON</v>
      </c>
      <c r="AZ133" s="6" t="str">
        <f aca="false">IF(F133&lt;&gt;"Not in the game (anymore)",IF(U133&lt;&gt;"",", dropMechanic={"&amp;U133&amp;IF(Z133&lt;&gt;"",","&amp;Z133,"")&amp;IF(AE133&lt;&gt;"",","&amp;AE133,"")&amp;IF(AJ133&lt;&gt;"",","&amp;AJ133,"")&amp;IF(AO133&lt;&gt;"",","&amp;AO133,"")&amp;IF(AT133&lt;&gt;"",","&amp;AT133,"")&amp;"}"&amp;IF(U133="LIBSETS_DROP_MECHANIC_MONSTER_NAME",", dropMechanicNames={" &amp; IF(V133&lt;&gt;"","['en']='"&amp;V133&amp;"'","") &amp; IF(W133&lt;&gt;"",", ['de']='" &amp; W133&amp;"'","") &amp; "}",""),"")&amp;"},","")</f>
        <v>},</v>
      </c>
      <c r="BA133" s="6" t="str">
        <f aca="false">IF(F133&lt;&gt;"Not in the game (anymore)",IF(C133&lt;&gt;"",CONCATENATE(" --",C133," / ",B133,"   [",IF(Q133&lt;&gt;"",Q133,""),IF(Y133&lt;&gt;"",", "&amp;Y133,""),IF(AD133&lt;&gt;"",", "&amp;AD133,""),IF(AI133&lt;&gt;"",", "&amp;AI133,""),IF(AN133&lt;&gt;"",", "&amp;AN133,""),IF(AS133&lt;&gt;"",", "&amp;AS133,""),"]")),"")</f>
        <v> --Embershield / Glutschild   [City of Ash I, City of Ash II]</v>
      </c>
    </row>
    <row r="134" customFormat="false" ht="15" hidden="false" customHeight="false" outlineLevel="0" collapsed="false">
      <c r="A134" s="21" t="n">
        <v>159</v>
      </c>
      <c r="B134" s="0" t="s">
        <v>380</v>
      </c>
      <c r="C134" s="0" t="s">
        <v>381</v>
      </c>
      <c r="D134" s="2" t="n">
        <f aca="false">A134</f>
        <v>159</v>
      </c>
      <c r="G134" s="22" t="s">
        <v>55</v>
      </c>
      <c r="I134" s="0" t="s">
        <v>56</v>
      </c>
      <c r="J134" s="0" t="s">
        <v>56</v>
      </c>
      <c r="K134" s="0" t="n">
        <v>-1</v>
      </c>
      <c r="L134" s="0" t="n">
        <v>-1</v>
      </c>
      <c r="M134" s="0" t="n">
        <v>-1</v>
      </c>
      <c r="N134" s="0" t="n">
        <v>0</v>
      </c>
      <c r="O134" s="3" t="s">
        <v>378</v>
      </c>
      <c r="P134" s="2" t="n">
        <f aca="false">IF(AND(G134&lt;&gt;"LIBSETS_SETTYPE_BATTLEGROUND",G134&lt;&gt;"LIBSETS_SETTYPE_SPECIAL",G134&lt;&gt;"LIBSETS_SETTYPE_MYTHIC"), IF(Q134&lt;&gt;"",VLOOKUP(Q134,'ESO zone constants'!$D$2:$H$4950,5,0),""),"")</f>
        <v>176</v>
      </c>
      <c r="Q134" s="0" t="str">
        <f aca="false">IF(OR(K134="",K134&lt;=0,ISERROR(K134)),IF(AND(O134&lt;&gt;"",NOT(ISERROR(O134))),O134, ""),VLOOKUP(K134,'ESO wayshrine node constants'!$A$3:$D$10003,4,0))</f>
        <v>City of Ash I</v>
      </c>
      <c r="R134" s="0"/>
      <c r="S134" s="4" t="str">
        <f aca="false">IF(AND(R134&lt;&gt;"",NOT(ISERROR(R134))),R134,IF(P134&lt;&gt;"",IF(NOT(ISERROR(VLOOKUP(P134,'ESO Dungeon constants'!$D$3:$H$9999,5,0))),VLOOKUP(P134,'ESO Dungeon constants'!$D$3:$I$9999,6,0),VLOOKUP(P134,'ESO zone constants'!$H$2:$K$9984,4,0)),""))</f>
        <v>DLC_BASE_GAME</v>
      </c>
      <c r="T134" s="2" t="str">
        <f aca="false">IF(S134&lt;&gt;"",VLOOKUP(S134,'LibSets constants'!$B$4:$C$1000,2,0),"")</f>
        <v>Included in base game</v>
      </c>
      <c r="U134" s="0"/>
      <c r="V134" s="2" t="str">
        <f aca="false">IF(U134&lt;&gt;"",IF(U134&lt;&gt;"LIBSETS_DROP_MECHANIC_MONSTER_NAME",VLOOKUP(U134,'LibSets constants'!$I$4:$L$1000,3,0),""),"")</f>
        <v/>
      </c>
      <c r="W134" s="2" t="str">
        <f aca="false">IF(U134&lt;&gt;"",IF(U134&lt;&gt;"LIBSETS_DROP_MECHANIC_MONSTER_NAME",VLOOKUP(U134,'LibSets constants'!$I$4:$L$1000,4,0),""),"")</f>
        <v/>
      </c>
      <c r="X134" s="2" t="n">
        <f aca="false">IF(G134&lt;&gt;"LIBSETS_SETTYPE_BATTLEGROUND",IF(G134&lt;&gt;"LIBSETS_SETTYPE_SPECIAL",IF(Y134&lt;&gt;"",VLOOKUP(Y134,'ESO zone constants'!$D$2:$H$4950,5,0),""),""),"")</f>
        <v>681</v>
      </c>
      <c r="Y134" s="0" t="s">
        <v>379</v>
      </c>
      <c r="Z134" s="0"/>
      <c r="AA134" s="2" t="str">
        <f aca="false">IF(Z134&lt;&gt;"",IF(Z134&lt;&gt;"LIBSETS_DROP_MECHANIC_MONSTER_NAME",VLOOKUP(Z134,'LibSets constants'!$I$4:$L$1000,3,0),""),"")</f>
        <v/>
      </c>
      <c r="AB134" s="2" t="str">
        <f aca="false">IF(Z134&lt;&gt;"",IF(Z134&lt;&gt;"LIBSETS_DROP_MECHANIC_MONSTER_NAME",VLOOKUP(Z134,'LibSets constants'!$I$4:$L$1000,4,0),""),"")</f>
        <v/>
      </c>
      <c r="AC134" s="2" t="str">
        <f aca="false">IF(G134&lt;&gt;"LIBSETS_SETTYPE_BATTLEGROUND",IF(G134&lt;&gt;"LIBSETS_SETTYPE_SPECIAL",IF(AD134&lt;&gt;"",VLOOKUP(AD134,'ESO zone constants'!$D$2:$H$4950,5,0),""),""),"")</f>
        <v/>
      </c>
      <c r="AE134" s="0"/>
      <c r="AF134" s="2" t="str">
        <f aca="false">IF(AE134&lt;&gt;"",IF(AE134&lt;&gt;"LIBSETS_DROP_MECHANIC_MONSTER_NAME",VLOOKUP(AE134,'LibSets constants'!$I$4:$L$1000,3,0),""),"")</f>
        <v/>
      </c>
      <c r="AG134" s="2" t="str">
        <f aca="false">IF(AE134&lt;&gt;"",IF(AE134&lt;&gt;"LIBSETS_DROP_MECHANIC_MONSTER_NAME",VLOOKUP(AE134,'LibSets constants'!$I$4:$L$1000,4,0),""),"")</f>
        <v/>
      </c>
      <c r="AH134" s="2" t="str">
        <f aca="false">IF(G134&lt;&gt;"LIBSETS_SETTYPE_BATTLEGROUND",IF(G134&lt;&gt;"LIBSETS_SETTYPE_SPECIAL",IF(AI134&lt;&gt;"",VLOOKUP(AI134,'ESO zone constants'!$D$2:$H$4950,5,0),""),""),"")</f>
        <v/>
      </c>
      <c r="AJ134" s="0"/>
      <c r="AK134" s="2" t="str">
        <f aca="false">IF(AJ134&lt;&gt;"",IF(AJ134&lt;&gt;"LIBSETS_DROP_MECHANIC_MONSTER_NAME",VLOOKUP(AJ134,'LibSets constants'!$I$4:$L$1000,3,0),""),"")</f>
        <v/>
      </c>
      <c r="AL134" s="2" t="str">
        <f aca="false">IF(AJ134&lt;&gt;"",IF(AJ134&lt;&gt;"LIBSETS_DROP_MECHANIC_MONSTER_NAME",VLOOKUP(AJ134,'LibSets constants'!$I$4:$L$1000,4,0),""),"")</f>
        <v/>
      </c>
      <c r="AM134" s="2" t="str">
        <f aca="false">IF(G134&lt;&gt;"LIBSETS_SETTYPE_BATTLEGROUND",IF(G134&lt;&gt;"LIBSETS_SETTYPE_SPECIAL",IF(AN134&lt;&gt;"",VLOOKUP(AN134,'ESO zone constants'!$D$2:$H$4950,5,0),""),""),"")</f>
        <v/>
      </c>
      <c r="AO134" s="0"/>
      <c r="AP134" s="2" t="str">
        <f aca="false">IF(AO134&lt;&gt;"",IF(AO134&lt;&gt;"LIBSETS_DROP_MECHANIC_MONSTER_NAME",VLOOKUP(AO134,'LibSets constants'!$I$4:$L$1000,3,0),""),"")</f>
        <v/>
      </c>
      <c r="AQ134" s="2" t="str">
        <f aca="false">IF(AO134&lt;&gt;"",IF(AO134&lt;&gt;"LIBSETS_DROP_MECHANIC_MONSTER_NAME",VLOOKUP(AO134,'LibSets constants'!$I$4:$L$1000,4,0),""),"")</f>
        <v/>
      </c>
      <c r="AR134" s="2" t="str">
        <f aca="false">IF(G134&lt;&gt;"LIBSETS_SETTYPE_BATTLEGROUND",IF(G134&lt;&gt;"LIBSETS_SETTYPE_SPECIAL",IF(AS134&lt;&gt;"",VLOOKUP(AS134,'ESO zone constants'!$D$2:$H$4950,5,0),""),""),"")</f>
        <v/>
      </c>
      <c r="AT134" s="0"/>
      <c r="AU134" s="2" t="str">
        <f aca="false">IF(AT134&lt;&gt;"",IF(AT134&lt;&gt;"LIBSETS_DROP_MECHANIC_MONSTER_NAME",VLOOKUP(AT134,'LibSets constants'!$I$4:$L$1000,3,0),""),"")</f>
        <v/>
      </c>
      <c r="AV134" s="2" t="str">
        <f aca="false">IF(AT134&lt;&gt;"",IF(AT134&lt;&gt;"LIBSETS_DROP_MECHANIC_MONSTER_NAME",VLOOKUP(AT134,'LibSets constants'!$I$4:$L$1000,4,0),""),"")</f>
        <v/>
      </c>
      <c r="AW134" s="6" t="str">
        <f aca="false">IF(A134="???","--","")&amp;IF(F134&lt;&gt;"Not in the game (anymore)",IF(A134&lt;&gt;"",CONCATENATE("[",A134,"] = {wayshrines={")&amp;IF(K134&lt;&gt;"",CONCATENATE(K134,","),"")&amp;IF(L134&lt;&gt;"",CONCATENATE(L134,","),"")&amp;IF(M134&lt;&gt;"",CONCATENATE(M134,","),"")&amp;CONCATENATE("}")&amp;IF(VALUE(N134)&gt;0,CONCATENATE(", traitsNeeded=",N134),"")&amp;CONCATENATE(", dlcId=",IF(S134&lt;&gt;"",S134,"DLC_BASE_GAME")),""),"")</f>
        <v>[159] = {wayshrines={-1,-1,-1,}, dlcId=DLC_BASE_GAME</v>
      </c>
      <c r="AX134" s="6" t="str">
        <f aca="false">IF(F134&lt;&gt;"Not in the game (anymore)",IF(A134&lt;&gt;"",IF(P134&lt;&gt;"",CONCATENATE(", zoneIds={",P134),"")&amp;IF(X134&lt;&gt;"",CONCATENATE(",",X134),"")&amp;IF(AC134&lt;&gt;"",CONCATENATE(",",AC134),"")&amp;IF(AH134&lt;&gt;"",CONCATENATE(",",AH134),"")&amp;IF(AM134&lt;&gt;"",CONCATENATE(",",AM134),"")&amp;IF(AR134&lt;&gt;"",CONCATENATE(",",AR134),"")&amp;IF(P134&lt;&gt;"",CONCATENATE("}",""),"")&amp;IF(OR(I134="true",I134="false",I134&lt;&gt;""), CONCATENATE(", veteran=", I134), ""),""),"")</f>
        <v>, zoneIds={176,681}, veteran=false</v>
      </c>
      <c r="AY134" s="6" t="str">
        <f aca="false">IF(F134&lt;&gt;"Not in the game (anymore)",IF(A134&lt;&gt;"",", setType="&amp;G134,"")&amp;IF(J134="true",", multiTrialSet=true",""),"")</f>
        <v>, setType=LIBSETS_SETTYPE_DUNGEON</v>
      </c>
      <c r="AZ134" s="6" t="str">
        <f aca="false">IF(F134&lt;&gt;"Not in the game (anymore)",IF(U134&lt;&gt;"",", dropMechanic={"&amp;U134&amp;IF(Z134&lt;&gt;"",","&amp;Z134,"")&amp;IF(AE134&lt;&gt;"",","&amp;AE134,"")&amp;IF(AJ134&lt;&gt;"",","&amp;AJ134,"")&amp;IF(AO134&lt;&gt;"",","&amp;AO134,"")&amp;IF(AT134&lt;&gt;"",","&amp;AT134,"")&amp;"}"&amp;IF(U134="LIBSETS_DROP_MECHANIC_MONSTER_NAME",", dropMechanicNames={" &amp; IF(V134&lt;&gt;"","['en']='"&amp;V134&amp;"'","") &amp; IF(W134&lt;&gt;"",", ['de']='" &amp; W134&amp;"'","") &amp; "}",""),"")&amp;"},","")</f>
        <v>},</v>
      </c>
      <c r="BA134" s="6" t="str">
        <f aca="false">IF(F134&lt;&gt;"Not in the game (anymore)",IF(C134&lt;&gt;"",CONCATENATE(" --",C134," / ",B134,"   [",IF(Q134&lt;&gt;"",Q134,""),IF(Y134&lt;&gt;"",", "&amp;Y134,""),IF(AD134&lt;&gt;"",", "&amp;AD134,""),IF(AI134&lt;&gt;"",", "&amp;AI134,""),IF(AN134&lt;&gt;"",", "&amp;AN134,""),IF(AS134&lt;&gt;"",", "&amp;AS134,""),"]")),"")</f>
        <v> --Sunderflame / Trennflamme   [City of Ash I, City of Ash II]</v>
      </c>
    </row>
    <row r="135" customFormat="false" ht="15" hidden="false" customHeight="false" outlineLevel="0" collapsed="false">
      <c r="A135" s="21" t="n">
        <v>160</v>
      </c>
      <c r="B135" s="0" t="s">
        <v>382</v>
      </c>
      <c r="C135" s="0" t="s">
        <v>383</v>
      </c>
      <c r="D135" s="2" t="n">
        <f aca="false">A135</f>
        <v>160</v>
      </c>
      <c r="G135" s="22" t="s">
        <v>55</v>
      </c>
      <c r="I135" s="0" t="s">
        <v>56</v>
      </c>
      <c r="J135" s="0" t="s">
        <v>56</v>
      </c>
      <c r="K135" s="0" t="n">
        <v>-1</v>
      </c>
      <c r="L135" s="0" t="n">
        <v>-1</v>
      </c>
      <c r="M135" s="0" t="n">
        <v>-1</v>
      </c>
      <c r="N135" s="0" t="n">
        <v>0</v>
      </c>
      <c r="O135" s="3" t="s">
        <v>378</v>
      </c>
      <c r="P135" s="2" t="n">
        <f aca="false">IF(AND(G135&lt;&gt;"LIBSETS_SETTYPE_BATTLEGROUND",G135&lt;&gt;"LIBSETS_SETTYPE_SPECIAL",G135&lt;&gt;"LIBSETS_SETTYPE_MYTHIC"), IF(Q135&lt;&gt;"",VLOOKUP(Q135,'ESO zone constants'!$D$2:$H$4950,5,0),""),"")</f>
        <v>176</v>
      </c>
      <c r="Q135" s="0" t="str">
        <f aca="false">IF(OR(K135="",K135&lt;=0,ISERROR(K135)),IF(AND(O135&lt;&gt;"",NOT(ISERROR(O135))),O135, ""),VLOOKUP(K135,'ESO wayshrine node constants'!$A$3:$D$10003,4,0))</f>
        <v>City of Ash I</v>
      </c>
      <c r="R135" s="0"/>
      <c r="S135" s="4" t="str">
        <f aca="false">IF(AND(R135&lt;&gt;"",NOT(ISERROR(R135))),R135,IF(P135&lt;&gt;"",IF(NOT(ISERROR(VLOOKUP(P135,'ESO Dungeon constants'!$D$3:$H$9999,5,0))),VLOOKUP(P135,'ESO Dungeon constants'!$D$3:$I$9999,6,0),VLOOKUP(P135,'ESO zone constants'!$H$2:$K$9984,4,0)),""))</f>
        <v>DLC_BASE_GAME</v>
      </c>
      <c r="T135" s="2" t="str">
        <f aca="false">IF(S135&lt;&gt;"",VLOOKUP(S135,'LibSets constants'!$B$4:$C$1000,2,0),"")</f>
        <v>Included in base game</v>
      </c>
      <c r="U135" s="0"/>
      <c r="V135" s="2" t="str">
        <f aca="false">IF(U135&lt;&gt;"",IF(U135&lt;&gt;"LIBSETS_DROP_MECHANIC_MONSTER_NAME",VLOOKUP(U135,'LibSets constants'!$I$4:$L$1000,3,0),""),"")</f>
        <v/>
      </c>
      <c r="W135" s="2" t="str">
        <f aca="false">IF(U135&lt;&gt;"",IF(U135&lt;&gt;"LIBSETS_DROP_MECHANIC_MONSTER_NAME",VLOOKUP(U135,'LibSets constants'!$I$4:$L$1000,4,0),""),"")</f>
        <v/>
      </c>
      <c r="X135" s="2" t="n">
        <f aca="false">IF(G135&lt;&gt;"LIBSETS_SETTYPE_BATTLEGROUND",IF(G135&lt;&gt;"LIBSETS_SETTYPE_SPECIAL",IF(Y135&lt;&gt;"",VLOOKUP(Y135,'ESO zone constants'!$D$2:$H$4950,5,0),""),""),"")</f>
        <v>681</v>
      </c>
      <c r="Y135" s="0" t="s">
        <v>379</v>
      </c>
      <c r="Z135" s="0"/>
      <c r="AA135" s="2" t="str">
        <f aca="false">IF(Z135&lt;&gt;"",IF(Z135&lt;&gt;"LIBSETS_DROP_MECHANIC_MONSTER_NAME",VLOOKUP(Z135,'LibSets constants'!$I$4:$L$1000,3,0),""),"")</f>
        <v/>
      </c>
      <c r="AB135" s="2" t="str">
        <f aca="false">IF(Z135&lt;&gt;"",IF(Z135&lt;&gt;"LIBSETS_DROP_MECHANIC_MONSTER_NAME",VLOOKUP(Z135,'LibSets constants'!$I$4:$L$1000,4,0),""),"")</f>
        <v/>
      </c>
      <c r="AC135" s="2" t="str">
        <f aca="false">IF(G135&lt;&gt;"LIBSETS_SETTYPE_BATTLEGROUND",IF(G135&lt;&gt;"LIBSETS_SETTYPE_SPECIAL",IF(AD135&lt;&gt;"",VLOOKUP(AD135,'ESO zone constants'!$D$2:$H$4950,5,0),""),""),"")</f>
        <v/>
      </c>
      <c r="AE135" s="0"/>
      <c r="AF135" s="2" t="str">
        <f aca="false">IF(AE135&lt;&gt;"",IF(AE135&lt;&gt;"LIBSETS_DROP_MECHANIC_MONSTER_NAME",VLOOKUP(AE135,'LibSets constants'!$I$4:$L$1000,3,0),""),"")</f>
        <v/>
      </c>
      <c r="AG135" s="2" t="str">
        <f aca="false">IF(AE135&lt;&gt;"",IF(AE135&lt;&gt;"LIBSETS_DROP_MECHANIC_MONSTER_NAME",VLOOKUP(AE135,'LibSets constants'!$I$4:$L$1000,4,0),""),"")</f>
        <v/>
      </c>
      <c r="AH135" s="2" t="str">
        <f aca="false">IF(G135&lt;&gt;"LIBSETS_SETTYPE_BATTLEGROUND",IF(G135&lt;&gt;"LIBSETS_SETTYPE_SPECIAL",IF(AI135&lt;&gt;"",VLOOKUP(AI135,'ESO zone constants'!$D$2:$H$4950,5,0),""),""),"")</f>
        <v/>
      </c>
      <c r="AJ135" s="0"/>
      <c r="AK135" s="2" t="str">
        <f aca="false">IF(AJ135&lt;&gt;"",IF(AJ135&lt;&gt;"LIBSETS_DROP_MECHANIC_MONSTER_NAME",VLOOKUP(AJ135,'LibSets constants'!$I$4:$L$1000,3,0),""),"")</f>
        <v/>
      </c>
      <c r="AL135" s="2" t="str">
        <f aca="false">IF(AJ135&lt;&gt;"",IF(AJ135&lt;&gt;"LIBSETS_DROP_MECHANIC_MONSTER_NAME",VLOOKUP(AJ135,'LibSets constants'!$I$4:$L$1000,4,0),""),"")</f>
        <v/>
      </c>
      <c r="AM135" s="2" t="str">
        <f aca="false">IF(G135&lt;&gt;"LIBSETS_SETTYPE_BATTLEGROUND",IF(G135&lt;&gt;"LIBSETS_SETTYPE_SPECIAL",IF(AN135&lt;&gt;"",VLOOKUP(AN135,'ESO zone constants'!$D$2:$H$4950,5,0),""),""),"")</f>
        <v/>
      </c>
      <c r="AO135" s="0"/>
      <c r="AP135" s="2" t="str">
        <f aca="false">IF(AO135&lt;&gt;"",IF(AO135&lt;&gt;"LIBSETS_DROP_MECHANIC_MONSTER_NAME",VLOOKUP(AO135,'LibSets constants'!$I$4:$L$1000,3,0),""),"")</f>
        <v/>
      </c>
      <c r="AQ135" s="2" t="str">
        <f aca="false">IF(AO135&lt;&gt;"",IF(AO135&lt;&gt;"LIBSETS_DROP_MECHANIC_MONSTER_NAME",VLOOKUP(AO135,'LibSets constants'!$I$4:$L$1000,4,0),""),"")</f>
        <v/>
      </c>
      <c r="AR135" s="2" t="str">
        <f aca="false">IF(G135&lt;&gt;"LIBSETS_SETTYPE_BATTLEGROUND",IF(G135&lt;&gt;"LIBSETS_SETTYPE_SPECIAL",IF(AS135&lt;&gt;"",VLOOKUP(AS135,'ESO zone constants'!$D$2:$H$4950,5,0),""),""),"")</f>
        <v/>
      </c>
      <c r="AT135" s="0"/>
      <c r="AU135" s="2" t="str">
        <f aca="false">IF(AT135&lt;&gt;"",IF(AT135&lt;&gt;"LIBSETS_DROP_MECHANIC_MONSTER_NAME",VLOOKUP(AT135,'LibSets constants'!$I$4:$L$1000,3,0),""),"")</f>
        <v/>
      </c>
      <c r="AV135" s="2" t="str">
        <f aca="false">IF(AT135&lt;&gt;"",IF(AT135&lt;&gt;"LIBSETS_DROP_MECHANIC_MONSTER_NAME",VLOOKUP(AT135,'LibSets constants'!$I$4:$L$1000,4,0),""),"")</f>
        <v/>
      </c>
      <c r="AW135" s="6" t="str">
        <f aca="false">IF(A135="???","--","")&amp;IF(F135&lt;&gt;"Not in the game (anymore)",IF(A135&lt;&gt;"",CONCATENATE("[",A135,"] = {wayshrines={")&amp;IF(K135&lt;&gt;"",CONCATENATE(K135,","),"")&amp;IF(L135&lt;&gt;"",CONCATENATE(L135,","),"")&amp;IF(M135&lt;&gt;"",CONCATENATE(M135,","),"")&amp;CONCATENATE("}")&amp;IF(VALUE(N135)&gt;0,CONCATENATE(", traitsNeeded=",N135),"")&amp;CONCATENATE(", dlcId=",IF(S135&lt;&gt;"",S135,"DLC_BASE_GAME")),""),"")</f>
        <v>[160] = {wayshrines={-1,-1,-1,}, dlcId=DLC_BASE_GAME</v>
      </c>
      <c r="AX135" s="6" t="str">
        <f aca="false">IF(F135&lt;&gt;"Not in the game (anymore)",IF(A135&lt;&gt;"",IF(P135&lt;&gt;"",CONCATENATE(", zoneIds={",P135),"")&amp;IF(X135&lt;&gt;"",CONCATENATE(",",X135),"")&amp;IF(AC135&lt;&gt;"",CONCATENATE(",",AC135),"")&amp;IF(AH135&lt;&gt;"",CONCATENATE(",",AH135),"")&amp;IF(AM135&lt;&gt;"",CONCATENATE(",",AM135),"")&amp;IF(AR135&lt;&gt;"",CONCATENATE(",",AR135),"")&amp;IF(P135&lt;&gt;"",CONCATENATE("}",""),"")&amp;IF(OR(I135="true",I135="false",I135&lt;&gt;""), CONCATENATE(", veteran=", I135), ""),""),"")</f>
        <v>, zoneIds={176,681}, veteran=false</v>
      </c>
      <c r="AY135" s="6" t="str">
        <f aca="false">IF(F135&lt;&gt;"Not in the game (anymore)",IF(A135&lt;&gt;"",", setType="&amp;G135,"")&amp;IF(J135="true",", multiTrialSet=true",""),"")</f>
        <v>, setType=LIBSETS_SETTYPE_DUNGEON</v>
      </c>
      <c r="AZ135" s="6" t="str">
        <f aca="false">IF(F135&lt;&gt;"Not in the game (anymore)",IF(U135&lt;&gt;"",", dropMechanic={"&amp;U135&amp;IF(Z135&lt;&gt;"",","&amp;Z135,"")&amp;IF(AE135&lt;&gt;"",","&amp;AE135,"")&amp;IF(AJ135&lt;&gt;"",","&amp;AJ135,"")&amp;IF(AO135&lt;&gt;"",","&amp;AO135,"")&amp;IF(AT135&lt;&gt;"",","&amp;AT135,"")&amp;"}"&amp;IF(U135="LIBSETS_DROP_MECHANIC_MONSTER_NAME",", dropMechanicNames={" &amp; IF(V135&lt;&gt;"","['en']='"&amp;V135&amp;"'","") &amp; IF(W135&lt;&gt;"",", ['de']='" &amp; W135&amp;"'","") &amp; "}",""),"")&amp;"},","")</f>
        <v>},</v>
      </c>
      <c r="BA135" s="6" t="str">
        <f aca="false">IF(F135&lt;&gt;"Not in the game (anymore)",IF(C135&lt;&gt;"",CONCATENATE(" --",C135," / ",B135,"   [",IF(Q135&lt;&gt;"",Q135,""),IF(Y135&lt;&gt;"",", "&amp;Y135,""),IF(AD135&lt;&gt;"",", "&amp;AD135,""),IF(AI135&lt;&gt;"",", "&amp;AI135,""),IF(AN135&lt;&gt;"",", "&amp;AN135,""),IF(AS135&lt;&gt;"",", "&amp;AS135,""),"]")),"")</f>
        <v> --Burning Spellweave / Branntzauberweber   [City of Ash I, City of Ash II]</v>
      </c>
    </row>
    <row r="136" customFormat="false" ht="15" hidden="false" customHeight="false" outlineLevel="0" collapsed="false">
      <c r="A136" s="1" t="n">
        <v>161</v>
      </c>
      <c r="B136" s="0" t="s">
        <v>384</v>
      </c>
      <c r="C136" s="0" t="s">
        <v>385</v>
      </c>
      <c r="D136" s="2" t="n">
        <f aca="false">A136</f>
        <v>161</v>
      </c>
      <c r="G136" s="22" t="s">
        <v>122</v>
      </c>
      <c r="I136" s="0" t="s">
        <v>56</v>
      </c>
      <c r="J136" s="0" t="s">
        <v>56</v>
      </c>
      <c r="K136" s="0" t="n">
        <v>234</v>
      </c>
      <c r="L136" s="0" t="n">
        <v>234</v>
      </c>
      <c r="M136" s="0" t="n">
        <v>234</v>
      </c>
      <c r="N136" s="0" t="n">
        <v>9</v>
      </c>
      <c r="O136" s="0"/>
      <c r="P136" s="2" t="n">
        <f aca="false">IF(AND(G136&lt;&gt;"LIBSETS_SETTYPE_BATTLEGROUND",G136&lt;&gt;"LIBSETS_SETTYPE_SPECIAL",G136&lt;&gt;"LIBSETS_SETTYPE_MYTHIC"), IF(Q136&lt;&gt;"",VLOOKUP(Q136,'ESO zone constants'!$D$2:$H$4950,5,0),""),"")</f>
        <v>888</v>
      </c>
      <c r="Q136" s="0" t="str">
        <f aca="false">IF(OR(K136="",K136&lt;=0,ISERROR(K136)),IF(AND(O136&lt;&gt;"",NOT(ISERROR(O136))),O136, ""),VLOOKUP(K136,'ESO wayshrine node constants'!$A$3:$D$10003,4,0))</f>
        <v>Craglorn</v>
      </c>
      <c r="R136" s="0"/>
      <c r="S136" s="4" t="str">
        <f aca="false">IF(AND(R136&lt;&gt;"",NOT(ISERROR(R136))),R136,IF(P136&lt;&gt;"",IF(NOT(ISERROR(VLOOKUP(P136,'ESO Dungeon constants'!$D$3:$H$9999,5,0))),VLOOKUP(P136,'ESO Dungeon constants'!$D$3:$I$9999,6,0),VLOOKUP(P136,'ESO zone constants'!$H$2:$K$9984,4,0)),""))</f>
        <v>DLC_BASE_GAME</v>
      </c>
      <c r="T136" s="2" t="str">
        <f aca="false">IF(S136&lt;&gt;"",VLOOKUP(S136,'LibSets constants'!$B$4:$C$1000,2,0),"")</f>
        <v>Included in base game</v>
      </c>
      <c r="U136" s="0"/>
      <c r="V136" s="23" t="str">
        <f aca="false">IF(U136&lt;&gt;"",IF(U136&lt;&gt;"LIBSETS_DROP_MECHANIC_MONSTER_NAME",VLOOKUP(U136,'LibSets constants'!$I$4:$L$1000,3,0),""),"")</f>
        <v/>
      </c>
      <c r="W136" s="23" t="str">
        <f aca="false">IF(U136&lt;&gt;"",IF(U136&lt;&gt;"LIBSETS_DROP_MECHANIC_MONSTER_NAME",VLOOKUP(U136,'LibSets constants'!$I$4:$L$1000,4,0),""),"")</f>
        <v/>
      </c>
      <c r="X136" s="2" t="n">
        <f aca="false">IF(G136&lt;&gt;"LIBSETS_SETTYPE_BATTLEGROUND",IF(G136&lt;&gt;"LIBSETS_SETTYPE_SPECIAL",IF(Y136&lt;&gt;"",VLOOKUP(Y136,'ESO zone constants'!$D$2:$H$4950,5,0),""),""),"")</f>
        <v>888</v>
      </c>
      <c r="Y136" s="0" t="str">
        <f aca="false">VLOOKUP(L136,'ESO wayshrine node constants'!$A$3:$D$10003,4,0)</f>
        <v>Craglorn</v>
      </c>
      <c r="Z136" s="24"/>
      <c r="AA136" s="23" t="str">
        <f aca="false">IF(Z136&lt;&gt;"",IF(Z136&lt;&gt;"LIBSETS_DROP_MECHANIC_MONSTER_NAME",VLOOKUP(Z136,'LibSets constants'!$I$4:$L$1000,3,0),""),"")</f>
        <v/>
      </c>
      <c r="AB136" s="23" t="str">
        <f aca="false">IF(Z136&lt;&gt;"",IF(Z136&lt;&gt;"LIBSETS_DROP_MECHANIC_MONSTER_NAME",VLOOKUP(Z136,'LibSets constants'!$I$4:$L$1000,4,0),""),"")</f>
        <v/>
      </c>
      <c r="AC136" s="2" t="n">
        <f aca="false">IF(G136&lt;&gt;"LIBSETS_SETTYPE_BATTLEGROUND",IF(G136&lt;&gt;"LIBSETS_SETTYPE_SPECIAL",IF(AD136&lt;&gt;"",VLOOKUP(AD136,'ESO zone constants'!$D$2:$H$4950,5,0),""),""),"")</f>
        <v>888</v>
      </c>
      <c r="AD136" s="0" t="str">
        <f aca="false">VLOOKUP(M136,'ESO wayshrine node constants'!$A$3:$D$10003,4,0)</f>
        <v>Craglorn</v>
      </c>
      <c r="AE136" s="24"/>
      <c r="AF136" s="23" t="str">
        <f aca="false">IF(AE136&lt;&gt;"",IF(AE136&lt;&gt;"LIBSETS_DROP_MECHANIC_MONSTER_NAME",VLOOKUP(AE136,'LibSets constants'!$I$4:$L$1000,3,0),""),"")</f>
        <v/>
      </c>
      <c r="AG136" s="23" t="str">
        <f aca="false">IF(AE136&lt;&gt;"",IF(AE136&lt;&gt;"LIBSETS_DROP_MECHANIC_MONSTER_NAME",VLOOKUP(AE136,'LibSets constants'!$I$4:$L$1000,4,0),""),"")</f>
        <v/>
      </c>
      <c r="AH136" s="2" t="str">
        <f aca="false">IF(G136&lt;&gt;"LIBSETS_SETTYPE_BATTLEGROUND",IF(G136&lt;&gt;"LIBSETS_SETTYPE_SPECIAL",IF(AI136&lt;&gt;"",VLOOKUP(AI136,'ESO zone constants'!$D$2:$H$4950,5,0),""),""),"")</f>
        <v/>
      </c>
      <c r="AJ136" s="24"/>
      <c r="AK136" s="23" t="str">
        <f aca="false">IF(AJ136&lt;&gt;"",IF(AJ136&lt;&gt;"LIBSETS_DROP_MECHANIC_MONSTER_NAME",VLOOKUP(AJ136,'LibSets constants'!$I$4:$L$1000,3,0),""),"")</f>
        <v/>
      </c>
      <c r="AL136" s="23" t="str">
        <f aca="false">IF(AJ136&lt;&gt;"",IF(AJ136&lt;&gt;"LIBSETS_DROP_MECHANIC_MONSTER_NAME",VLOOKUP(AJ136,'LibSets constants'!$I$4:$L$1000,4,0),""),"")</f>
        <v/>
      </c>
      <c r="AM136" s="2" t="str">
        <f aca="false">IF(G136&lt;&gt;"LIBSETS_SETTYPE_BATTLEGROUND",IF(G136&lt;&gt;"LIBSETS_SETTYPE_SPECIAL",IF(AN136&lt;&gt;"",VLOOKUP(AN136,'ESO zone constants'!$D$2:$H$4950,5,0),""),""),"")</f>
        <v/>
      </c>
      <c r="AO136" s="24"/>
      <c r="AP136" s="23" t="str">
        <f aca="false">IF(AO136&lt;&gt;"",IF(AO136&lt;&gt;"LIBSETS_DROP_MECHANIC_MONSTER_NAME",VLOOKUP(AO136,'LibSets constants'!$I$4:$L$1000,3,0),""),"")</f>
        <v/>
      </c>
      <c r="AQ136" s="23" t="str">
        <f aca="false">IF(AO136&lt;&gt;"",IF(AO136&lt;&gt;"LIBSETS_DROP_MECHANIC_MONSTER_NAME",VLOOKUP(AO136,'LibSets constants'!$I$4:$L$1000,4,0),""),"")</f>
        <v/>
      </c>
      <c r="AR136" s="2" t="str">
        <f aca="false">IF(G136&lt;&gt;"LIBSETS_SETTYPE_BATTLEGROUND",IF(G136&lt;&gt;"LIBSETS_SETTYPE_SPECIAL",IF(AS136&lt;&gt;"",VLOOKUP(AS136,'ESO zone constants'!$D$2:$H$4950,5,0),""),""),"")</f>
        <v/>
      </c>
      <c r="AT136" s="24"/>
      <c r="AU136" s="23" t="str">
        <f aca="false">IF(AT136&lt;&gt;"",IF(AT136&lt;&gt;"LIBSETS_DROP_MECHANIC_MONSTER_NAME",VLOOKUP(AT136,'LibSets constants'!$I$4:$L$1000,3,0),""),"")</f>
        <v/>
      </c>
      <c r="AV136" s="23" t="str">
        <f aca="false">IF(AT136&lt;&gt;"",IF(AT136&lt;&gt;"LIBSETS_DROP_MECHANIC_MONSTER_NAME",VLOOKUP(AT136,'LibSets constants'!$I$4:$L$1000,4,0),""),"")</f>
        <v/>
      </c>
      <c r="AW136" s="6" t="str">
        <f aca="false">IF(A136="???","--","")&amp;IF(F136&lt;&gt;"Not in the game (anymore)",IF(A136&lt;&gt;"",CONCATENATE("[",A136,"] = {wayshrines={")&amp;IF(K136&lt;&gt;"",CONCATENATE(K136,","),"")&amp;IF(L136&lt;&gt;"",CONCATENATE(L136,","),"")&amp;IF(M136&lt;&gt;"",CONCATENATE(M136,","),"")&amp;CONCATENATE("}")&amp;IF(VALUE(N136)&gt;0,CONCATENATE(", traitsNeeded=",N136),"")&amp;CONCATENATE(", dlcId=",IF(S136&lt;&gt;"",S136,"DLC_BASE_GAME")),""),"")</f>
        <v>[161] = {wayshrines={234,234,234,}, traitsNeeded=9, dlcId=DLC_BASE_GAME</v>
      </c>
      <c r="AX136" s="6" t="str">
        <f aca="false">IF(F136&lt;&gt;"Not in the game (anymore)",IF(A136&lt;&gt;"",IF(P136&lt;&gt;"",CONCATENATE(", zoneIds={",P136),"")&amp;IF(X136&lt;&gt;"",CONCATENATE(",",X136),"")&amp;IF(AC136&lt;&gt;"",CONCATENATE(",",AC136),"")&amp;IF(AH136&lt;&gt;"",CONCATENATE(",",AH136),"")&amp;IF(AM136&lt;&gt;"",CONCATENATE(",",AM136),"")&amp;IF(AR136&lt;&gt;"",CONCATENATE(",",AR136),"")&amp;IF(P136&lt;&gt;"",CONCATENATE("}",""),"")&amp;IF(OR(I136="true",I136="false",I136&lt;&gt;""), CONCATENATE(", veteran=", I136), ""),""),"")</f>
        <v>, zoneIds={888,888,888}, veteran=false</v>
      </c>
      <c r="AY136" s="6" t="str">
        <f aca="false">IF(F136&lt;&gt;"Not in the game (anymore)",IF(A136&lt;&gt;"",", setType="&amp;G136,"")&amp;IF(J136="true",", multiTrialSet=true",""),"")</f>
        <v>, setType=LIBSETS_SETTYPE_CRAFTED</v>
      </c>
      <c r="AZ136" s="6" t="str">
        <f aca="false">IF(F136&lt;&gt;"Not in the game (anymore)",IF(U136&lt;&gt;"",", dropMechanic={"&amp;U136&amp;IF(Z136&lt;&gt;"",","&amp;Z136,"")&amp;IF(AE136&lt;&gt;"",","&amp;AE136,"")&amp;IF(AJ136&lt;&gt;"",","&amp;AJ136,"")&amp;IF(AO136&lt;&gt;"",","&amp;AO136,"")&amp;IF(AT136&lt;&gt;"",","&amp;AT136,"")&amp;"}"&amp;IF(U136="LIBSETS_DROP_MECHANIC_MONSTER_NAME",", dropMechanicNames={" &amp; IF(V136&lt;&gt;"","['en']='"&amp;V136&amp;"'","") &amp; IF(W136&lt;&gt;"",", ['de']='" &amp; W136&amp;"'","") &amp; "}",""),"")&amp;"},","")</f>
        <v>},</v>
      </c>
      <c r="BA136" s="6" t="str">
        <f aca="false">IF(F136&lt;&gt;"Not in the game (anymore)",IF(C136&lt;&gt;"",CONCATENATE(" --",C136," / ",B136,"   [",IF(Q136&lt;&gt;"",Q136,""),IF(Y136&lt;&gt;"",", "&amp;Y136,""),IF(AD136&lt;&gt;"",", "&amp;AD136,""),IF(AI136&lt;&gt;"",", "&amp;AI136,""),IF(AN136&lt;&gt;"",", "&amp;AN136,""),IF(AS136&lt;&gt;"",", "&amp;AS136,""),"]")),"")</f>
        <v> --Twice-Born Star / Doppelstern   [Craglorn, Craglorn, Craglorn]</v>
      </c>
    </row>
    <row r="137" customFormat="false" ht="15" hidden="false" customHeight="false" outlineLevel="0" collapsed="false">
      <c r="A137" s="1" t="n">
        <v>162</v>
      </c>
      <c r="B137" s="0" t="s">
        <v>386</v>
      </c>
      <c r="C137" s="0" t="s">
        <v>387</v>
      </c>
      <c r="D137" s="2" t="n">
        <f aca="false">A137</f>
        <v>162</v>
      </c>
      <c r="G137" s="22" t="s">
        <v>388</v>
      </c>
      <c r="H137" s="0" t="n">
        <v>2</v>
      </c>
      <c r="I137" s="0" t="s">
        <v>389</v>
      </c>
      <c r="J137" s="0" t="s">
        <v>56</v>
      </c>
      <c r="K137" s="0" t="n">
        <v>-1</v>
      </c>
      <c r="L137" s="0" t="n">
        <v>-1</v>
      </c>
      <c r="M137" s="0" t="n">
        <v>-1</v>
      </c>
      <c r="N137" s="0" t="n">
        <v>0</v>
      </c>
      <c r="O137" s="3" t="s">
        <v>109</v>
      </c>
      <c r="P137" s="2" t="n">
        <f aca="false">IF(AND(G137&lt;&gt;"LIBSETS_SETTYPE_BATTLEGROUND",G137&lt;&gt;"LIBSETS_SETTYPE_SPECIAL",G137&lt;&gt;"LIBSETS_SETTYPE_MYTHIC"), IF(Q137&lt;&gt;"",VLOOKUP(Q137,'ESO zone constants'!$D$2:$H$4950,5,0),""),"")</f>
        <v>934</v>
      </c>
      <c r="Q137" s="0" t="str">
        <f aca="false">IF(OR(K137="",K137&lt;=0,ISERROR(K137)),IF(AND(O137&lt;&gt;"",NOT(ISERROR(O137))),O137, ""),VLOOKUP(K137,'ESO wayshrine node constants'!$A$3:$D$10003,4,0))</f>
        <v>Fungal Grotto II</v>
      </c>
      <c r="R137" s="0"/>
      <c r="S137" s="4" t="str">
        <f aca="false">IF(AND(R137&lt;&gt;"",NOT(ISERROR(R137))),R137,IF(P137&lt;&gt;"",IF(NOT(ISERROR(VLOOKUP(P137,'ESO Dungeon constants'!$D$3:$H$9999,5,0))),VLOOKUP(P137,'ESO Dungeon constants'!$D$3:$I$9999,6,0),VLOOKUP(P137,'ESO zone constants'!$H$2:$K$9984,4,0)),""))</f>
        <v>DLC_BASE_GAME</v>
      </c>
      <c r="T137" s="2" t="str">
        <f aca="false">IF(S137&lt;&gt;"",VLOOKUP(S137,'LibSets constants'!$B$4:$C$1000,2,0),"")</f>
        <v>Included in base game</v>
      </c>
      <c r="U137" s="5" t="s">
        <v>340</v>
      </c>
      <c r="V137" s="28" t="s">
        <v>390</v>
      </c>
      <c r="W137" s="28" t="s">
        <v>390</v>
      </c>
      <c r="X137" s="2" t="str">
        <f aca="false">IF(G137&lt;&gt;"LIBSETS_SETTYPE_BATTLEGROUND",IF(G137&lt;&gt;"LIBSETS_SETTYPE_SPECIAL",IF(Y137&lt;&gt;"",VLOOKUP(Y137,'ESO zone constants'!$D$2:$H$4950,5,0),""),""),"")</f>
        <v/>
      </c>
      <c r="Z137" s="28"/>
      <c r="AA137" s="28"/>
      <c r="AB137" s="28"/>
      <c r="AC137" s="2" t="str">
        <f aca="false">IF(G137&lt;&gt;"LIBSETS_SETTYPE_BATTLEGROUND",IF(G137&lt;&gt;"LIBSETS_SETTYPE_SPECIAL",IF(AD137&lt;&gt;"",VLOOKUP(AD137,'ESO zone constants'!$D$2:$H$4950,5,0),""),""),"")</f>
        <v/>
      </c>
      <c r="AE137" s="28"/>
      <c r="AF137" s="28"/>
      <c r="AG137" s="28"/>
      <c r="AH137" s="2" t="str">
        <f aca="false">IF(G137&lt;&gt;"LIBSETS_SETTYPE_BATTLEGROUND",IF(G137&lt;&gt;"LIBSETS_SETTYPE_SPECIAL",IF(AI137&lt;&gt;"",VLOOKUP(AI137,'ESO zone constants'!$D$2:$H$4950,5,0),""),""),"")</f>
        <v/>
      </c>
      <c r="AJ137" s="28"/>
      <c r="AK137" s="28"/>
      <c r="AL137" s="28"/>
      <c r="AM137" s="2" t="str">
        <f aca="false">IF(G137&lt;&gt;"LIBSETS_SETTYPE_BATTLEGROUND",IF(G137&lt;&gt;"LIBSETS_SETTYPE_SPECIAL",IF(AN137&lt;&gt;"",VLOOKUP(AN137,'ESO zone constants'!$D$2:$H$4950,5,0),""),""),"")</f>
        <v/>
      </c>
      <c r="AO137" s="28"/>
      <c r="AP137" s="28"/>
      <c r="AQ137" s="28"/>
      <c r="AR137" s="2" t="str">
        <f aca="false">IF(G137&lt;&gt;"LIBSETS_SETTYPE_BATTLEGROUND",IF(G137&lt;&gt;"LIBSETS_SETTYPE_SPECIAL",IF(AS137&lt;&gt;"",VLOOKUP(AS137,'ESO zone constants'!$D$2:$H$4950,5,0),""),""),"")</f>
        <v/>
      </c>
      <c r="AT137" s="28"/>
      <c r="AU137" s="28"/>
      <c r="AV137" s="28"/>
      <c r="AW137" s="6" t="str">
        <f aca="false">IF(A137="???","--","")&amp;IF(F137&lt;&gt;"Not in the game (anymore)",IF(A137&lt;&gt;"",CONCATENATE("[",A137,"] = {wayshrines={")&amp;IF(K137&lt;&gt;"",CONCATENATE(K137,","),"")&amp;IF(L137&lt;&gt;"",CONCATENATE(L137,","),"")&amp;IF(M137&lt;&gt;"",CONCATENATE(M137,","),"")&amp;CONCATENATE("}")&amp;IF(VALUE(N137)&gt;0,CONCATENATE(", traitsNeeded=",N137),"")&amp;CONCATENATE(", dlcId=",IF(S137&lt;&gt;"",S137,"DLC_BASE_GAME")),""),"")</f>
        <v>[162] = {wayshrines={-1,-1,-1,}, dlcId=DLC_BASE_GAME</v>
      </c>
      <c r="AX137" s="6" t="str">
        <f aca="false">IF(F137&lt;&gt;"Not in the game (anymore)",IF(A137&lt;&gt;"",IF(P137&lt;&gt;"",CONCATENATE(", zoneIds={",P137),"")&amp;IF(X137&lt;&gt;"",CONCATENATE(",",X137),"")&amp;IF(AC137&lt;&gt;"",CONCATENATE(",",AC137),"")&amp;IF(AH137&lt;&gt;"",CONCATENATE(",",AH137),"")&amp;IF(AM137&lt;&gt;"",CONCATENATE(",",AM137),"")&amp;IF(AR137&lt;&gt;"",CONCATENATE(",",AR137),"")&amp;IF(P137&lt;&gt;"",CONCATENATE("}",""),"")&amp;IF(OR(I137="true",I137="false",I137&lt;&gt;""), CONCATENATE(", veteran=", I137), ""),""),"")</f>
        <v>, zoneIds={934}, veteran={[EQUIP_TYPE_HEAD]=true, [EQUIP_TYPE_SHOULDERS]=false}</v>
      </c>
      <c r="AY137" s="6" t="str">
        <f aca="false">IF(F137&lt;&gt;"Not in the game (anymore)",IF(A137&lt;&gt;"",", setType="&amp;G137,"")&amp;IF(J137="true",", multiTrialSet=true",""),"")</f>
        <v>, setType=LIBSETS_SETTYPE_MONSTER</v>
      </c>
      <c r="AZ137" s="6" t="str">
        <f aca="false">IF(F137&lt;&gt;"Not in the game (anymore)",IF(U137&lt;&gt;"",", dropMechanic={"&amp;U137&amp;IF(Z137&lt;&gt;"",","&amp;Z137,"")&amp;IF(AE137&lt;&gt;"",","&amp;AE137,"")&amp;IF(AJ137&lt;&gt;"",","&amp;AJ137,"")&amp;IF(AO137&lt;&gt;"",","&amp;AO137,"")&amp;IF(AT137&lt;&gt;"",","&amp;AT137,"")&amp;"}"&amp;IF(U137="LIBSETS_DROP_MECHANIC_MONSTER_NAME",", dropMechanicNames={" &amp; IF(V137&lt;&gt;"","['en']='"&amp;V137&amp;"'","") &amp; IF(W137&lt;&gt;"",", ['de']='" &amp; W137&amp;"'","") &amp; "}",""),"")&amp;"},","")</f>
        <v>, dropMechanic={LIBSETS_DROP_MECHANIC_MONSTER_NAME}, dropMechanicNames={['en']='Vila Theran', ['de']='Vila Theran'}},</v>
      </c>
      <c r="BA137" s="6" t="str">
        <f aca="false">IF(F137&lt;&gt;"Not in the game (anymore)",IF(C137&lt;&gt;"",CONCATENATE(" --",C137," / ",B137,"   [",IF(Q137&lt;&gt;"",Q137,""),IF(Y137&lt;&gt;"",", "&amp;Y137,""),IF(AD137&lt;&gt;"",", "&amp;AD137,""),IF(AI137&lt;&gt;"",", "&amp;AI137,""),IF(AN137&lt;&gt;"",", "&amp;AN137,""),IF(AS137&lt;&gt;"",", "&amp;AS137,""),"]")),"")</f>
        <v> --Spawn of Mephala / Mephalas Brut   [Fungal Grotto II]</v>
      </c>
    </row>
    <row r="138" customFormat="false" ht="15" hidden="false" customHeight="false" outlineLevel="0" collapsed="false">
      <c r="A138" s="1" t="n">
        <v>163</v>
      </c>
      <c r="B138" s="0" t="s">
        <v>391</v>
      </c>
      <c r="C138" s="0" t="s">
        <v>392</v>
      </c>
      <c r="D138" s="2" t="n">
        <f aca="false">A138</f>
        <v>163</v>
      </c>
      <c r="G138" s="22" t="s">
        <v>388</v>
      </c>
      <c r="H138" s="0" t="n">
        <v>2</v>
      </c>
      <c r="I138" s="0" t="s">
        <v>389</v>
      </c>
      <c r="J138" s="0" t="s">
        <v>56</v>
      </c>
      <c r="K138" s="0" t="n">
        <v>-1</v>
      </c>
      <c r="L138" s="0" t="n">
        <v>-1</v>
      </c>
      <c r="M138" s="0" t="n">
        <v>-1</v>
      </c>
      <c r="N138" s="0" t="n">
        <v>0</v>
      </c>
      <c r="O138" s="3" t="s">
        <v>116</v>
      </c>
      <c r="P138" s="2" t="n">
        <f aca="false">IF(AND(G138&lt;&gt;"LIBSETS_SETTYPE_BATTLEGROUND",G138&lt;&gt;"LIBSETS_SETTYPE_SPECIAL",G138&lt;&gt;"LIBSETS_SETTYPE_MYTHIC"), IF(Q138&lt;&gt;"",VLOOKUP(Q138,'ESO zone constants'!$D$2:$H$4950,5,0),""),"")</f>
        <v>936</v>
      </c>
      <c r="Q138" s="0" t="str">
        <f aca="false">IF(OR(K138="",K138&lt;=0,ISERROR(K138)),IF(AND(O138&lt;&gt;"",NOT(ISERROR(O138))),O138, ""),VLOOKUP(K138,'ESO wayshrine node constants'!$A$3:$D$10003,4,0))</f>
        <v>Spindleclutch II</v>
      </c>
      <c r="R138" s="0"/>
      <c r="S138" s="4" t="str">
        <f aca="false">IF(AND(R138&lt;&gt;"",NOT(ISERROR(R138))),R138,IF(P138&lt;&gt;"",IF(NOT(ISERROR(VLOOKUP(P138,'ESO Dungeon constants'!$D$3:$H$9999,5,0))),VLOOKUP(P138,'ESO Dungeon constants'!$D$3:$I$9999,6,0),VLOOKUP(P138,'ESO zone constants'!$H$2:$K$9984,4,0)),""))</f>
        <v>DLC_BASE_GAME</v>
      </c>
      <c r="T138" s="2" t="str">
        <f aca="false">IF(S138&lt;&gt;"",VLOOKUP(S138,'LibSets constants'!$B$4:$C$1000,2,0),"")</f>
        <v>Included in base game</v>
      </c>
      <c r="U138" s="5" t="s">
        <v>340</v>
      </c>
      <c r="V138" s="28" t="s">
        <v>393</v>
      </c>
      <c r="W138" s="28" t="s">
        <v>394</v>
      </c>
      <c r="X138" s="2" t="str">
        <f aca="false">IF(G138&lt;&gt;"LIBSETS_SETTYPE_BATTLEGROUND",IF(G138&lt;&gt;"LIBSETS_SETTYPE_SPECIAL",IF(Y138&lt;&gt;"",VLOOKUP(Y138,'ESO zone constants'!$D$2:$H$4950,5,0),""),""),"")</f>
        <v/>
      </c>
      <c r="Z138" s="28"/>
      <c r="AA138" s="28"/>
      <c r="AB138" s="28"/>
      <c r="AC138" s="2" t="str">
        <f aca="false">IF(G138&lt;&gt;"LIBSETS_SETTYPE_BATTLEGROUND",IF(G138&lt;&gt;"LIBSETS_SETTYPE_SPECIAL",IF(AD138&lt;&gt;"",VLOOKUP(AD138,'ESO zone constants'!$D$2:$H$4950,5,0),""),""),"")</f>
        <v/>
      </c>
      <c r="AE138" s="28"/>
      <c r="AF138" s="28"/>
      <c r="AG138" s="28"/>
      <c r="AH138" s="2" t="str">
        <f aca="false">IF(G138&lt;&gt;"LIBSETS_SETTYPE_BATTLEGROUND",IF(G138&lt;&gt;"LIBSETS_SETTYPE_SPECIAL",IF(AI138&lt;&gt;"",VLOOKUP(AI138,'ESO zone constants'!$D$2:$H$4950,5,0),""),""),"")</f>
        <v/>
      </c>
      <c r="AJ138" s="28"/>
      <c r="AK138" s="28"/>
      <c r="AL138" s="28"/>
      <c r="AM138" s="2" t="str">
        <f aca="false">IF(G138&lt;&gt;"LIBSETS_SETTYPE_BATTLEGROUND",IF(G138&lt;&gt;"LIBSETS_SETTYPE_SPECIAL",IF(AN138&lt;&gt;"",VLOOKUP(AN138,'ESO zone constants'!$D$2:$H$4950,5,0),""),""),"")</f>
        <v/>
      </c>
      <c r="AO138" s="28"/>
      <c r="AP138" s="28"/>
      <c r="AQ138" s="28"/>
      <c r="AR138" s="2" t="str">
        <f aca="false">IF(G138&lt;&gt;"LIBSETS_SETTYPE_BATTLEGROUND",IF(G138&lt;&gt;"LIBSETS_SETTYPE_SPECIAL",IF(AS138&lt;&gt;"",VLOOKUP(AS138,'ESO zone constants'!$D$2:$H$4950,5,0),""),""),"")</f>
        <v/>
      </c>
      <c r="AT138" s="28"/>
      <c r="AU138" s="28"/>
      <c r="AV138" s="28"/>
      <c r="AW138" s="6" t="str">
        <f aca="false">IF(A138="???","--","")&amp;IF(F138&lt;&gt;"Not in the game (anymore)",IF(A138&lt;&gt;"",CONCATENATE("[",A138,"] = {wayshrines={")&amp;IF(K138&lt;&gt;"",CONCATENATE(K138,","),"")&amp;IF(L138&lt;&gt;"",CONCATENATE(L138,","),"")&amp;IF(M138&lt;&gt;"",CONCATENATE(M138,","),"")&amp;CONCATENATE("}")&amp;IF(VALUE(N138)&gt;0,CONCATENATE(", traitsNeeded=",N138),"")&amp;CONCATENATE(", dlcId=",IF(S138&lt;&gt;"",S138,"DLC_BASE_GAME")),""),"")</f>
        <v>[163] = {wayshrines={-1,-1,-1,}, dlcId=DLC_BASE_GAME</v>
      </c>
      <c r="AX138" s="6" t="str">
        <f aca="false">IF(F138&lt;&gt;"Not in the game (anymore)",IF(A138&lt;&gt;"",IF(P138&lt;&gt;"",CONCATENATE(", zoneIds={",P138),"")&amp;IF(X138&lt;&gt;"",CONCATENATE(",",X138),"")&amp;IF(AC138&lt;&gt;"",CONCATENATE(",",AC138),"")&amp;IF(AH138&lt;&gt;"",CONCATENATE(",",AH138),"")&amp;IF(AM138&lt;&gt;"",CONCATENATE(",",AM138),"")&amp;IF(AR138&lt;&gt;"",CONCATENATE(",",AR138),"")&amp;IF(P138&lt;&gt;"",CONCATENATE("}",""),"")&amp;IF(OR(I138="true",I138="false",I138&lt;&gt;""), CONCATENATE(", veteran=", I138), ""),""),"")</f>
        <v>, zoneIds={936}, veteran={[EQUIP_TYPE_HEAD]=true, [EQUIP_TYPE_SHOULDERS]=false}</v>
      </c>
      <c r="AY138" s="6" t="str">
        <f aca="false">IF(F138&lt;&gt;"Not in the game (anymore)",IF(A138&lt;&gt;"",", setType="&amp;G138,"")&amp;IF(J138="true",", multiTrialSet=true",""),"")</f>
        <v>, setType=LIBSETS_SETTYPE_MONSTER</v>
      </c>
      <c r="AZ138" s="6" t="str">
        <f aca="false">IF(F138&lt;&gt;"Not in the game (anymore)",IF(U138&lt;&gt;"",", dropMechanic={"&amp;U138&amp;IF(Z138&lt;&gt;"",","&amp;Z138,"")&amp;IF(AE138&lt;&gt;"",","&amp;AE138,"")&amp;IF(AJ138&lt;&gt;"",","&amp;AJ138,"")&amp;IF(AO138&lt;&gt;"",","&amp;AO138,"")&amp;IF(AT138&lt;&gt;"",","&amp;AT138,"")&amp;"}"&amp;IF(U138="LIBSETS_DROP_MECHANIC_MONSTER_NAME",", dropMechanicNames={" &amp; IF(V138&lt;&gt;"","['en']='"&amp;V138&amp;"'","") &amp; IF(W138&lt;&gt;"",", ['de']='" &amp; W138&amp;"'","") &amp; "}",""),"")&amp;"},","")</f>
        <v>, dropMechanic={LIBSETS_DROP_MECHANIC_MONSTER_NAME}, dropMechanicNames={['en']='Vorenor Winterbourne', ['de']='Vorenor Winterkind'}},</v>
      </c>
      <c r="BA138" s="6" t="str">
        <f aca="false">IF(F138&lt;&gt;"Not in the game (anymore)",IF(C138&lt;&gt;"",CONCATENATE(" --",C138," / ",B138,"   [",IF(Q138&lt;&gt;"",Q138,""),IF(Y138&lt;&gt;"",", "&amp;Y138,""),IF(AD138&lt;&gt;"",", "&amp;AD138,""),IF(AI138&lt;&gt;"",", "&amp;AI138,""),IF(AN138&lt;&gt;"",", "&amp;AN138,""),IF(AS138&lt;&gt;"",", "&amp;AS138,""),"]")),"")</f>
        <v> --Blood Spawn / Blutbrut   [Spindleclutch II]</v>
      </c>
    </row>
    <row r="139" customFormat="false" ht="15" hidden="false" customHeight="false" outlineLevel="0" collapsed="false">
      <c r="A139" s="1" t="n">
        <v>164</v>
      </c>
      <c r="B139" s="0" t="s">
        <v>395</v>
      </c>
      <c r="C139" s="0" t="s">
        <v>396</v>
      </c>
      <c r="D139" s="2" t="n">
        <f aca="false">A139</f>
        <v>164</v>
      </c>
      <c r="G139" s="22" t="s">
        <v>388</v>
      </c>
      <c r="H139" s="0" t="n">
        <v>3</v>
      </c>
      <c r="I139" s="0" t="s">
        <v>389</v>
      </c>
      <c r="J139" s="0" t="s">
        <v>56</v>
      </c>
      <c r="K139" s="0" t="n">
        <v>-1</v>
      </c>
      <c r="L139" s="0" t="n">
        <v>-1</v>
      </c>
      <c r="M139" s="0" t="n">
        <v>-1</v>
      </c>
      <c r="N139" s="0" t="n">
        <v>0</v>
      </c>
      <c r="O139" s="3" t="s">
        <v>397</v>
      </c>
      <c r="P139" s="2" t="n">
        <f aca="false">IF(AND(G139&lt;&gt;"LIBSETS_SETTYPE_BATTLEGROUND",G139&lt;&gt;"LIBSETS_SETTYPE_SPECIAL",G139&lt;&gt;"LIBSETS_SETTYPE_MYTHIC"), IF(Q139&lt;&gt;"",VLOOKUP(Q139,'ESO zone constants'!$D$2:$H$4950,5,0),""),"")</f>
        <v>678</v>
      </c>
      <c r="Q139" s="0" t="str">
        <f aca="false">IF(OR(K139="",K139&lt;=0,ISERROR(K139)),IF(AND(O139&lt;&gt;"",NOT(ISERROR(O139))),O139, ""),VLOOKUP(K139,'ESO wayshrine node constants'!$A$3:$D$10003,4,0))</f>
        <v>Imperial City Prison</v>
      </c>
      <c r="R139" s="0"/>
      <c r="S139" s="4" t="str">
        <f aca="false">IF(AND(R139&lt;&gt;"",NOT(ISERROR(R139))),R139,IF(P139&lt;&gt;"",IF(NOT(ISERROR(VLOOKUP(P139,'ESO Dungeon constants'!$D$3:$H$9999,5,0))),VLOOKUP(P139,'ESO Dungeon constants'!$D$3:$I$9999,6,0),VLOOKUP(P139,'ESO zone constants'!$H$2:$K$9984,4,0)),""))</f>
        <v>DLC_IMPERIAL_CITY</v>
      </c>
      <c r="T139" s="2" t="str">
        <f aca="false">IF(S139&lt;&gt;"",VLOOKUP(S139,'LibSets constants'!$B$4:$C$1000,2,0),"")</f>
        <v>Imperial City</v>
      </c>
      <c r="U139" s="5" t="s">
        <v>340</v>
      </c>
      <c r="V139" s="28" t="s">
        <v>398</v>
      </c>
      <c r="W139" s="28" t="s">
        <v>399</v>
      </c>
      <c r="X139" s="2" t="str">
        <f aca="false">IF(G139&lt;&gt;"LIBSETS_SETTYPE_BATTLEGROUND",IF(G139&lt;&gt;"LIBSETS_SETTYPE_SPECIAL",IF(Y139&lt;&gt;"",VLOOKUP(Y139,'ESO zone constants'!$D$2:$H$4950,5,0),""),""),"")</f>
        <v/>
      </c>
      <c r="Z139" s="28"/>
      <c r="AA139" s="28"/>
      <c r="AB139" s="28"/>
      <c r="AC139" s="2" t="str">
        <f aca="false">IF(G139&lt;&gt;"LIBSETS_SETTYPE_BATTLEGROUND",IF(G139&lt;&gt;"LIBSETS_SETTYPE_SPECIAL",IF(AD139&lt;&gt;"",VLOOKUP(AD139,'ESO zone constants'!$D$2:$H$4950,5,0),""),""),"")</f>
        <v/>
      </c>
      <c r="AE139" s="28"/>
      <c r="AF139" s="28"/>
      <c r="AG139" s="28"/>
      <c r="AH139" s="2" t="str">
        <f aca="false">IF(G139&lt;&gt;"LIBSETS_SETTYPE_BATTLEGROUND",IF(G139&lt;&gt;"LIBSETS_SETTYPE_SPECIAL",IF(AI139&lt;&gt;"",VLOOKUP(AI139,'ESO zone constants'!$D$2:$H$4950,5,0),""),""),"")</f>
        <v/>
      </c>
      <c r="AJ139" s="28"/>
      <c r="AK139" s="28"/>
      <c r="AL139" s="28"/>
      <c r="AM139" s="2" t="str">
        <f aca="false">IF(G139&lt;&gt;"LIBSETS_SETTYPE_BATTLEGROUND",IF(G139&lt;&gt;"LIBSETS_SETTYPE_SPECIAL",IF(AN139&lt;&gt;"",VLOOKUP(AN139,'ESO zone constants'!$D$2:$H$4950,5,0),""),""),"")</f>
        <v/>
      </c>
      <c r="AO139" s="28"/>
      <c r="AP139" s="28"/>
      <c r="AQ139" s="28"/>
      <c r="AR139" s="2" t="str">
        <f aca="false">IF(G139&lt;&gt;"LIBSETS_SETTYPE_BATTLEGROUND",IF(G139&lt;&gt;"LIBSETS_SETTYPE_SPECIAL",IF(AS139&lt;&gt;"",VLOOKUP(AS139,'ESO zone constants'!$D$2:$H$4950,5,0),""),""),"")</f>
        <v/>
      </c>
      <c r="AT139" s="28"/>
      <c r="AU139" s="28"/>
      <c r="AV139" s="28"/>
      <c r="AW139" s="6" t="str">
        <f aca="false">IF(A139="???","--","")&amp;IF(F139&lt;&gt;"Not in the game (anymore)",IF(A139&lt;&gt;"",CONCATENATE("[",A139,"] = {wayshrines={")&amp;IF(K139&lt;&gt;"",CONCATENATE(K139,","),"")&amp;IF(L139&lt;&gt;"",CONCATENATE(L139,","),"")&amp;IF(M139&lt;&gt;"",CONCATENATE(M139,","),"")&amp;CONCATENATE("}")&amp;IF(VALUE(N139)&gt;0,CONCATENATE(", traitsNeeded=",N139),"")&amp;CONCATENATE(", dlcId=",IF(S139&lt;&gt;"",S139,"DLC_BASE_GAME")),""),"")</f>
        <v>[164] = {wayshrines={-1,-1,-1,}, dlcId=DLC_IMPERIAL_CITY</v>
      </c>
      <c r="AX139" s="6" t="str">
        <f aca="false">IF(F139&lt;&gt;"Not in the game (anymore)",IF(A139&lt;&gt;"",IF(P139&lt;&gt;"",CONCATENATE(", zoneIds={",P139),"")&amp;IF(X139&lt;&gt;"",CONCATENATE(",",X139),"")&amp;IF(AC139&lt;&gt;"",CONCATENATE(",",AC139),"")&amp;IF(AH139&lt;&gt;"",CONCATENATE(",",AH139),"")&amp;IF(AM139&lt;&gt;"",CONCATENATE(",",AM139),"")&amp;IF(AR139&lt;&gt;"",CONCATENATE(",",AR139),"")&amp;IF(P139&lt;&gt;"",CONCATENATE("}",""),"")&amp;IF(OR(I139="true",I139="false",I139&lt;&gt;""), CONCATENATE(", veteran=", I139), ""),""),"")</f>
        <v>, zoneIds={678}, veteran={[EQUIP_TYPE_HEAD]=true, [EQUIP_TYPE_SHOULDERS]=false}</v>
      </c>
      <c r="AY139" s="6" t="str">
        <f aca="false">IF(F139&lt;&gt;"Not in the game (anymore)",IF(A139&lt;&gt;"",", setType="&amp;G139,"")&amp;IF(J139="true",", multiTrialSet=true",""),"")</f>
        <v>, setType=LIBSETS_SETTYPE_MONSTER</v>
      </c>
      <c r="AZ139" s="6" t="str">
        <f aca="false">IF(F139&lt;&gt;"Not in the game (anymore)",IF(U139&lt;&gt;"",", dropMechanic={"&amp;U139&amp;IF(Z139&lt;&gt;"",","&amp;Z139,"")&amp;IF(AE139&lt;&gt;"",","&amp;AE139,"")&amp;IF(AJ139&lt;&gt;"",","&amp;AJ139,"")&amp;IF(AO139&lt;&gt;"",","&amp;AO139,"")&amp;IF(AT139&lt;&gt;"",","&amp;AT139,"")&amp;"}"&amp;IF(U139="LIBSETS_DROP_MECHANIC_MONSTER_NAME",", dropMechanicNames={" &amp; IF(V139&lt;&gt;"","['en']='"&amp;V139&amp;"'","") &amp; IF(W139&lt;&gt;"",", ['de']='" &amp; W139&amp;"'","") &amp; "}",""),"")&amp;"},","")</f>
        <v>, dropMechanic={LIBSETS_DROP_MECHANIC_MONSTER_NAME}, dropMechanicNames={['en']='Lord Warden Dusk', ['de']='Hochwärter Dämmer'}},</v>
      </c>
      <c r="BA139" s="6" t="str">
        <f aca="false">IF(F139&lt;&gt;"Not in the game (anymore)",IF(C139&lt;&gt;"",CONCATENATE(" --",C139," / ",B139,"   [",IF(Q139&lt;&gt;"",Q139,""),IF(Y139&lt;&gt;"",", "&amp;Y139,""),IF(AD139&lt;&gt;"",", "&amp;AD139,""),IF(AI139&lt;&gt;"",", "&amp;AI139,""),IF(AN139&lt;&gt;"",", "&amp;AN139,""),IF(AS139&lt;&gt;"",", "&amp;AS139,""),"]")),"")</f>
        <v> --Lord Warden / Hochwärter   [Imperial City Prison]</v>
      </c>
    </row>
    <row r="140" customFormat="false" ht="15" hidden="false" customHeight="false" outlineLevel="0" collapsed="false">
      <c r="A140" s="1" t="n">
        <v>165</v>
      </c>
      <c r="B140" s="0" t="s">
        <v>400</v>
      </c>
      <c r="C140" s="0" t="s">
        <v>401</v>
      </c>
      <c r="D140" s="2" t="n">
        <f aca="false">A140</f>
        <v>165</v>
      </c>
      <c r="G140" s="22" t="s">
        <v>388</v>
      </c>
      <c r="H140" s="0" t="n">
        <v>2</v>
      </c>
      <c r="I140" s="0" t="s">
        <v>389</v>
      </c>
      <c r="J140" s="0" t="s">
        <v>56</v>
      </c>
      <c r="K140" s="0" t="n">
        <v>-1</v>
      </c>
      <c r="L140" s="0" t="n">
        <v>-1</v>
      </c>
      <c r="M140" s="0" t="n">
        <v>-1</v>
      </c>
      <c r="N140" s="0" t="n">
        <v>0</v>
      </c>
      <c r="O140" s="3" t="s">
        <v>97</v>
      </c>
      <c r="P140" s="2" t="n">
        <f aca="false">IF(AND(G140&lt;&gt;"LIBSETS_SETTYPE_BATTLEGROUND",G140&lt;&gt;"LIBSETS_SETTYPE_SPECIAL",G140&lt;&gt;"LIBSETS_SETTYPE_MYTHIC"), IF(Q140&lt;&gt;"",VLOOKUP(Q140,'ESO zone constants'!$D$2:$H$4950,5,0),""),"")</f>
        <v>933</v>
      </c>
      <c r="Q140" s="0" t="str">
        <f aca="false">IF(OR(K140="",K140&lt;=0,ISERROR(K140)),IF(AND(O140&lt;&gt;"",NOT(ISERROR(O140))),O140, ""),VLOOKUP(K140,'ESO wayshrine node constants'!$A$3:$D$10003,4,0))</f>
        <v>Wayrest Sewers II</v>
      </c>
      <c r="R140" s="0"/>
      <c r="S140" s="4" t="str">
        <f aca="false">IF(AND(R140&lt;&gt;"",NOT(ISERROR(R140))),R140,IF(P140&lt;&gt;"",IF(NOT(ISERROR(VLOOKUP(P140,'ESO Dungeon constants'!$D$3:$H$9999,5,0))),VLOOKUP(P140,'ESO Dungeon constants'!$D$3:$I$9999,6,0),VLOOKUP(P140,'ESO zone constants'!$H$2:$K$9984,4,0)),""))</f>
        <v>DLC_BASE_GAME</v>
      </c>
      <c r="T140" s="2" t="str">
        <f aca="false">IF(S140&lt;&gt;"",VLOOKUP(S140,'LibSets constants'!$B$4:$C$1000,2,0),"")</f>
        <v>Included in base game</v>
      </c>
      <c r="U140" s="5" t="s">
        <v>340</v>
      </c>
      <c r="V140" s="28" t="s">
        <v>402</v>
      </c>
      <c r="W140" s="29" t="s">
        <v>403</v>
      </c>
      <c r="X140" s="2" t="str">
        <f aca="false">IF(G140&lt;&gt;"LIBSETS_SETTYPE_BATTLEGROUND",IF(G140&lt;&gt;"LIBSETS_SETTYPE_SPECIAL",IF(Y140&lt;&gt;"",VLOOKUP(Y140,'ESO zone constants'!$D$2:$H$4950,5,0),""),""),"")</f>
        <v/>
      </c>
      <c r="Z140" s="28"/>
      <c r="AA140" s="28"/>
      <c r="AB140" s="28"/>
      <c r="AC140" s="2" t="str">
        <f aca="false">IF(G140&lt;&gt;"LIBSETS_SETTYPE_BATTLEGROUND",IF(G140&lt;&gt;"LIBSETS_SETTYPE_SPECIAL",IF(AD140&lt;&gt;"",VLOOKUP(AD140,'ESO zone constants'!$D$2:$H$4950,5,0),""),""),"")</f>
        <v/>
      </c>
      <c r="AE140" s="28"/>
      <c r="AF140" s="28"/>
      <c r="AG140" s="28"/>
      <c r="AH140" s="2" t="str">
        <f aca="false">IF(G140&lt;&gt;"LIBSETS_SETTYPE_BATTLEGROUND",IF(G140&lt;&gt;"LIBSETS_SETTYPE_SPECIAL",IF(AI140&lt;&gt;"",VLOOKUP(AI140,'ESO zone constants'!$D$2:$H$4950,5,0),""),""),"")</f>
        <v/>
      </c>
      <c r="AJ140" s="28"/>
      <c r="AK140" s="28"/>
      <c r="AL140" s="28"/>
      <c r="AM140" s="2" t="str">
        <f aca="false">IF(G140&lt;&gt;"LIBSETS_SETTYPE_BATTLEGROUND",IF(G140&lt;&gt;"LIBSETS_SETTYPE_SPECIAL",IF(AN140&lt;&gt;"",VLOOKUP(AN140,'ESO zone constants'!$D$2:$H$4950,5,0),""),""),"")</f>
        <v/>
      </c>
      <c r="AO140" s="28"/>
      <c r="AP140" s="28"/>
      <c r="AQ140" s="28"/>
      <c r="AR140" s="2" t="str">
        <f aca="false">IF(G140&lt;&gt;"LIBSETS_SETTYPE_BATTLEGROUND",IF(G140&lt;&gt;"LIBSETS_SETTYPE_SPECIAL",IF(AS140&lt;&gt;"",VLOOKUP(AS140,'ESO zone constants'!$D$2:$H$4950,5,0),""),""),"")</f>
        <v/>
      </c>
      <c r="AT140" s="28"/>
      <c r="AU140" s="28"/>
      <c r="AV140" s="28"/>
      <c r="AW140" s="6" t="str">
        <f aca="false">IF(A140="???","--","")&amp;IF(F140&lt;&gt;"Not in the game (anymore)",IF(A140&lt;&gt;"",CONCATENATE("[",A140,"] = {wayshrines={")&amp;IF(K140&lt;&gt;"",CONCATENATE(K140,","),"")&amp;IF(L140&lt;&gt;"",CONCATENATE(L140,","),"")&amp;IF(M140&lt;&gt;"",CONCATENATE(M140,","),"")&amp;CONCATENATE("}")&amp;IF(VALUE(N140)&gt;0,CONCATENATE(", traitsNeeded=",N140),"")&amp;CONCATENATE(", dlcId=",IF(S140&lt;&gt;"",S140,"DLC_BASE_GAME")),""),"")</f>
        <v>[165] = {wayshrines={-1,-1,-1,}, dlcId=DLC_BASE_GAME</v>
      </c>
      <c r="AX140" s="6" t="str">
        <f aca="false">IF(F140&lt;&gt;"Not in the game (anymore)",IF(A140&lt;&gt;"",IF(P140&lt;&gt;"",CONCATENATE(", zoneIds={",P140),"")&amp;IF(X140&lt;&gt;"",CONCATENATE(",",X140),"")&amp;IF(AC140&lt;&gt;"",CONCATENATE(",",AC140),"")&amp;IF(AH140&lt;&gt;"",CONCATENATE(",",AH140),"")&amp;IF(AM140&lt;&gt;"",CONCATENATE(",",AM140),"")&amp;IF(AR140&lt;&gt;"",CONCATENATE(",",AR140),"")&amp;IF(P140&lt;&gt;"",CONCATENATE("}",""),"")&amp;IF(OR(I140="true",I140="false",I140&lt;&gt;""), CONCATENATE(", veteran=", I140), ""),""),"")</f>
        <v>, zoneIds={933}, veteran={[EQUIP_TYPE_HEAD]=true, [EQUIP_TYPE_SHOULDERS]=false}</v>
      </c>
      <c r="AY140" s="6" t="str">
        <f aca="false">IF(F140&lt;&gt;"Not in the game (anymore)",IF(A140&lt;&gt;"",", setType="&amp;G140,"")&amp;IF(J140="true",", multiTrialSet=true",""),"")</f>
        <v>, setType=LIBSETS_SETTYPE_MONSTER</v>
      </c>
      <c r="AZ140" s="6" t="str">
        <f aca="false">IF(F140&lt;&gt;"Not in the game (anymore)",IF(U140&lt;&gt;"",", dropMechanic={"&amp;U140&amp;IF(Z140&lt;&gt;"",","&amp;Z140,"")&amp;IF(AE140&lt;&gt;"",","&amp;AE140,"")&amp;IF(AJ140&lt;&gt;"",","&amp;AJ140,"")&amp;IF(AO140&lt;&gt;"",","&amp;AO140,"")&amp;IF(AT140&lt;&gt;"",","&amp;AT140,"")&amp;"}"&amp;IF(U140="LIBSETS_DROP_MECHANIC_MONSTER_NAME",", dropMechanicNames={" &amp; IF(V140&lt;&gt;"","['en']='"&amp;V140&amp;"'","") &amp; IF(W140&lt;&gt;"",", ['de']='" &amp; W140&amp;"'","") &amp; "}",""),"")&amp;"},","")</f>
        <v>, dropMechanic={LIBSETS_DROP_MECHANIC_MONSTER_NAME}, dropMechanicNames={['en']='Varaine and Allene Pellingare', ['de']='Varaine und Allene Pellingare'}},</v>
      </c>
      <c r="BA140" s="6" t="str">
        <f aca="false">IF(F140&lt;&gt;"Not in the game (anymore)",IF(C140&lt;&gt;"",CONCATENATE(" --",C140," / ",B140,"   [",IF(Q140&lt;&gt;"",Q140,""),IF(Y140&lt;&gt;"",", "&amp;Y140,""),IF(AD140&lt;&gt;"",", "&amp;AD140,""),IF(AI140&lt;&gt;"",", "&amp;AI140,""),IF(AN140&lt;&gt;"",", "&amp;AN140,""),IF(AS140&lt;&gt;"",", "&amp;AS140,""),"]")),"")</f>
        <v> --Scourge Harvester / Geißelernter   [Wayrest Sewers II]</v>
      </c>
    </row>
    <row r="141" customFormat="false" ht="15" hidden="false" customHeight="false" outlineLevel="0" collapsed="false">
      <c r="A141" s="1" t="n">
        <v>166</v>
      </c>
      <c r="B141" s="0" t="s">
        <v>404</v>
      </c>
      <c r="C141" s="0" t="s">
        <v>405</v>
      </c>
      <c r="D141" s="2" t="n">
        <f aca="false">A141</f>
        <v>166</v>
      </c>
      <c r="G141" s="22" t="s">
        <v>388</v>
      </c>
      <c r="H141" s="0" t="n">
        <v>2</v>
      </c>
      <c r="I141" s="0" t="s">
        <v>389</v>
      </c>
      <c r="J141" s="0" t="s">
        <v>56</v>
      </c>
      <c r="K141" s="0" t="n">
        <v>-1</v>
      </c>
      <c r="L141" s="0" t="n">
        <v>-1</v>
      </c>
      <c r="M141" s="0" t="n">
        <v>-1</v>
      </c>
      <c r="N141" s="0" t="n">
        <v>0</v>
      </c>
      <c r="O141" s="3" t="s">
        <v>254</v>
      </c>
      <c r="P141" s="2" t="n">
        <f aca="false">IF(AND(G141&lt;&gt;"LIBSETS_SETTYPE_BATTLEGROUND",G141&lt;&gt;"LIBSETS_SETTYPE_SPECIAL",G141&lt;&gt;"LIBSETS_SETTYPE_MYTHIC"), IF(Q141&lt;&gt;"",VLOOKUP(Q141,'ESO zone constants'!$D$2:$H$4950,5,0),""),"")</f>
        <v>930</v>
      </c>
      <c r="Q141" s="0" t="str">
        <f aca="false">IF(OR(K141="",K141&lt;=0,ISERROR(K141)),IF(AND(O141&lt;&gt;"",NOT(ISERROR(O141))),O141, ""),VLOOKUP(K141,'ESO wayshrine node constants'!$A$3:$D$10003,4,0))</f>
        <v>Darkshade Caverns II</v>
      </c>
      <c r="R141" s="0"/>
      <c r="S141" s="4" t="str">
        <f aca="false">IF(AND(R141&lt;&gt;"",NOT(ISERROR(R141))),R141,IF(P141&lt;&gt;"",IF(NOT(ISERROR(VLOOKUP(P141,'ESO Dungeon constants'!$D$3:$H$9999,5,0))),VLOOKUP(P141,'ESO Dungeon constants'!$D$3:$I$9999,6,0),VLOOKUP(P141,'ESO zone constants'!$H$2:$K$9984,4,0)),""))</f>
        <v>DLC_BASE_GAME</v>
      </c>
      <c r="T141" s="2" t="str">
        <f aca="false">IF(S141&lt;&gt;"",VLOOKUP(S141,'LibSets constants'!$B$4:$C$1000,2,0),"")</f>
        <v>Included in base game</v>
      </c>
      <c r="U141" s="5" t="s">
        <v>340</v>
      </c>
      <c r="V141" s="28" t="s">
        <v>406</v>
      </c>
      <c r="W141" s="28" t="s">
        <v>407</v>
      </c>
      <c r="X141" s="2" t="str">
        <f aca="false">IF(G141&lt;&gt;"LIBSETS_SETTYPE_BATTLEGROUND",IF(G141&lt;&gt;"LIBSETS_SETTYPE_SPECIAL",IF(Y141&lt;&gt;"",VLOOKUP(Y141,'ESO zone constants'!$D$2:$H$4950,5,0),""),""),"")</f>
        <v/>
      </c>
      <c r="Z141" s="28"/>
      <c r="AA141" s="28"/>
      <c r="AB141" s="28"/>
      <c r="AC141" s="2" t="str">
        <f aca="false">IF(G141&lt;&gt;"LIBSETS_SETTYPE_BATTLEGROUND",IF(G141&lt;&gt;"LIBSETS_SETTYPE_SPECIAL",IF(AD141&lt;&gt;"",VLOOKUP(AD141,'ESO zone constants'!$D$2:$H$4950,5,0),""),""),"")</f>
        <v/>
      </c>
      <c r="AE141" s="28"/>
      <c r="AF141" s="28"/>
      <c r="AG141" s="28"/>
      <c r="AH141" s="2" t="str">
        <f aca="false">IF(G141&lt;&gt;"LIBSETS_SETTYPE_BATTLEGROUND",IF(G141&lt;&gt;"LIBSETS_SETTYPE_SPECIAL",IF(AI141&lt;&gt;"",VLOOKUP(AI141,'ESO zone constants'!$D$2:$H$4950,5,0),""),""),"")</f>
        <v/>
      </c>
      <c r="AJ141" s="28"/>
      <c r="AK141" s="28"/>
      <c r="AL141" s="28"/>
      <c r="AM141" s="2" t="str">
        <f aca="false">IF(G141&lt;&gt;"LIBSETS_SETTYPE_BATTLEGROUND",IF(G141&lt;&gt;"LIBSETS_SETTYPE_SPECIAL",IF(AN141&lt;&gt;"",VLOOKUP(AN141,'ESO zone constants'!$D$2:$H$4950,5,0),""),""),"")</f>
        <v/>
      </c>
      <c r="AO141" s="28"/>
      <c r="AP141" s="28"/>
      <c r="AQ141" s="28"/>
      <c r="AR141" s="2" t="str">
        <f aca="false">IF(G141&lt;&gt;"LIBSETS_SETTYPE_BATTLEGROUND",IF(G141&lt;&gt;"LIBSETS_SETTYPE_SPECIAL",IF(AS141&lt;&gt;"",VLOOKUP(AS141,'ESO zone constants'!$D$2:$H$4950,5,0),""),""),"")</f>
        <v/>
      </c>
      <c r="AT141" s="28"/>
      <c r="AU141" s="28"/>
      <c r="AV141" s="28"/>
      <c r="AW141" s="6" t="str">
        <f aca="false">IF(A141="???","--","")&amp;IF(F141&lt;&gt;"Not in the game (anymore)",IF(A141&lt;&gt;"",CONCATENATE("[",A141,"] = {wayshrines={")&amp;IF(K141&lt;&gt;"",CONCATENATE(K141,","),"")&amp;IF(L141&lt;&gt;"",CONCATENATE(L141,","),"")&amp;IF(M141&lt;&gt;"",CONCATENATE(M141,","),"")&amp;CONCATENATE("}")&amp;IF(VALUE(N141)&gt;0,CONCATENATE(", traitsNeeded=",N141),"")&amp;CONCATENATE(", dlcId=",IF(S141&lt;&gt;"",S141,"DLC_BASE_GAME")),""),"")</f>
        <v>[166] = {wayshrines={-1,-1,-1,}, dlcId=DLC_BASE_GAME</v>
      </c>
      <c r="AX141" s="6" t="str">
        <f aca="false">IF(F141&lt;&gt;"Not in the game (anymore)",IF(A141&lt;&gt;"",IF(P141&lt;&gt;"",CONCATENATE(", zoneIds={",P141),"")&amp;IF(X141&lt;&gt;"",CONCATENATE(",",X141),"")&amp;IF(AC141&lt;&gt;"",CONCATENATE(",",AC141),"")&amp;IF(AH141&lt;&gt;"",CONCATENATE(",",AH141),"")&amp;IF(AM141&lt;&gt;"",CONCATENATE(",",AM141),"")&amp;IF(AR141&lt;&gt;"",CONCATENATE(",",AR141),"")&amp;IF(P141&lt;&gt;"",CONCATENATE("}",""),"")&amp;IF(OR(I141="true",I141="false",I141&lt;&gt;""), CONCATENATE(", veteran=", I141), ""),""),"")</f>
        <v>, zoneIds={930}, veteran={[EQUIP_TYPE_HEAD]=true, [EQUIP_TYPE_SHOULDERS]=false}</v>
      </c>
      <c r="AY141" s="6" t="str">
        <f aca="false">IF(F141&lt;&gt;"Not in the game (anymore)",IF(A141&lt;&gt;"",", setType="&amp;G141,"")&amp;IF(J141="true",", multiTrialSet=true",""),"")</f>
        <v>, setType=LIBSETS_SETTYPE_MONSTER</v>
      </c>
      <c r="AZ141" s="6" t="str">
        <f aca="false">IF(F141&lt;&gt;"Not in the game (anymore)",IF(U141&lt;&gt;"",", dropMechanic={"&amp;U141&amp;IF(Z141&lt;&gt;"",","&amp;Z141,"")&amp;IF(AE141&lt;&gt;"",","&amp;AE141,"")&amp;IF(AJ141&lt;&gt;"",","&amp;AJ141,"")&amp;IF(AO141&lt;&gt;"",","&amp;AO141,"")&amp;IF(AT141&lt;&gt;"",","&amp;AT141,"")&amp;"}"&amp;IF(U141="LIBSETS_DROP_MECHANIC_MONSTER_NAME",", dropMechanicNames={" &amp; IF(V141&lt;&gt;"","['en']='"&amp;V141&amp;"'","") &amp; IF(W141&lt;&gt;"",", ['de']='" &amp; W141&amp;"'","") &amp; "}",""),"")&amp;"},","")</f>
        <v>, dropMechanic={LIBSETS_DROP_MECHANIC_MONSTER_NAME}, dropMechanicNames={['en']='The Engine Guardian', ['de']='Der Maschinenwächter'}},</v>
      </c>
      <c r="BA141" s="6" t="str">
        <f aca="false">IF(F141&lt;&gt;"Not in the game (anymore)",IF(C141&lt;&gt;"",CONCATENATE(" --",C141," / ",B141,"   [",IF(Q141&lt;&gt;"",Q141,""),IF(Y141&lt;&gt;"",", "&amp;Y141,""),IF(AD141&lt;&gt;"",", "&amp;AD141,""),IF(AI141&lt;&gt;"",", "&amp;AI141,""),IF(AN141&lt;&gt;"",", "&amp;AN141,""),IF(AS141&lt;&gt;"",", "&amp;AS141,""),"]")),"")</f>
        <v> --Engine Guardian / Maschinenwächter   [Darkshade Caverns II]</v>
      </c>
    </row>
    <row r="142" customFormat="false" ht="15" hidden="false" customHeight="false" outlineLevel="0" collapsed="false">
      <c r="A142" s="1" t="n">
        <v>167</v>
      </c>
      <c r="B142" s="0" t="s">
        <v>408</v>
      </c>
      <c r="C142" s="0" t="s">
        <v>409</v>
      </c>
      <c r="D142" s="2" t="n">
        <f aca="false">A142</f>
        <v>167</v>
      </c>
      <c r="G142" s="22" t="s">
        <v>388</v>
      </c>
      <c r="H142" s="0" t="n">
        <v>2</v>
      </c>
      <c r="I142" s="0" t="s">
        <v>389</v>
      </c>
      <c r="J142" s="0" t="s">
        <v>56</v>
      </c>
      <c r="K142" s="0" t="n">
        <v>-1</v>
      </c>
      <c r="L142" s="0" t="n">
        <v>-1</v>
      </c>
      <c r="M142" s="0" t="n">
        <v>-1</v>
      </c>
      <c r="N142" s="0" t="n">
        <v>0</v>
      </c>
      <c r="O142" s="3" t="s">
        <v>93</v>
      </c>
      <c r="P142" s="2" t="n">
        <f aca="false">IF(AND(G142&lt;&gt;"LIBSETS_SETTYPE_BATTLEGROUND",G142&lt;&gt;"LIBSETS_SETTYPE_SPECIAL",G142&lt;&gt;"LIBSETS_SETTYPE_MYTHIC"), IF(Q142&lt;&gt;"",VLOOKUP(Q142,'ESO zone constants'!$D$2:$H$4950,5,0),""),"")</f>
        <v>931</v>
      </c>
      <c r="Q142" s="0" t="str">
        <f aca="false">IF(OR(K142="",K142&lt;=0,ISERROR(K142)),IF(AND(O142&lt;&gt;"",NOT(ISERROR(O142))),O142, ""),VLOOKUP(K142,'ESO wayshrine node constants'!$A$3:$D$10003,4,0))</f>
        <v>Elden Hollow II</v>
      </c>
      <c r="R142" s="0"/>
      <c r="S142" s="4" t="str">
        <f aca="false">IF(AND(R142&lt;&gt;"",NOT(ISERROR(R142))),R142,IF(P142&lt;&gt;"",IF(NOT(ISERROR(VLOOKUP(P142,'ESO Dungeon constants'!$D$3:$H$9999,5,0))),VLOOKUP(P142,'ESO Dungeon constants'!$D$3:$I$9999,6,0),VLOOKUP(P142,'ESO zone constants'!$H$2:$K$9984,4,0)),""))</f>
        <v>DLC_BASE_GAME</v>
      </c>
      <c r="T142" s="2" t="str">
        <f aca="false">IF(S142&lt;&gt;"",VLOOKUP(S142,'LibSets constants'!$B$4:$C$1000,2,0),"")</f>
        <v>Included in base game</v>
      </c>
      <c r="U142" s="5" t="s">
        <v>340</v>
      </c>
      <c r="V142" s="28" t="s">
        <v>410</v>
      </c>
      <c r="W142" s="28" t="s">
        <v>411</v>
      </c>
      <c r="X142" s="2" t="str">
        <f aca="false">IF(G142&lt;&gt;"LIBSETS_SETTYPE_BATTLEGROUND",IF(G142&lt;&gt;"LIBSETS_SETTYPE_SPECIAL",IF(Y142&lt;&gt;"",VLOOKUP(Y142,'ESO zone constants'!$D$2:$H$4950,5,0),""),""),"")</f>
        <v/>
      </c>
      <c r="Z142" s="28"/>
      <c r="AA142" s="28"/>
      <c r="AB142" s="28"/>
      <c r="AC142" s="2" t="str">
        <f aca="false">IF(G142&lt;&gt;"LIBSETS_SETTYPE_BATTLEGROUND",IF(G142&lt;&gt;"LIBSETS_SETTYPE_SPECIAL",IF(AD142&lt;&gt;"",VLOOKUP(AD142,'ESO zone constants'!$D$2:$H$4950,5,0),""),""),"")</f>
        <v/>
      </c>
      <c r="AE142" s="28"/>
      <c r="AF142" s="28"/>
      <c r="AG142" s="28"/>
      <c r="AH142" s="2" t="str">
        <f aca="false">IF(G142&lt;&gt;"LIBSETS_SETTYPE_BATTLEGROUND",IF(G142&lt;&gt;"LIBSETS_SETTYPE_SPECIAL",IF(AI142&lt;&gt;"",VLOOKUP(AI142,'ESO zone constants'!$D$2:$H$4950,5,0),""),""),"")</f>
        <v/>
      </c>
      <c r="AJ142" s="28"/>
      <c r="AK142" s="28"/>
      <c r="AL142" s="28"/>
      <c r="AM142" s="2" t="str">
        <f aca="false">IF(G142&lt;&gt;"LIBSETS_SETTYPE_BATTLEGROUND",IF(G142&lt;&gt;"LIBSETS_SETTYPE_SPECIAL",IF(AN142&lt;&gt;"",VLOOKUP(AN142,'ESO zone constants'!$D$2:$H$4950,5,0),""),""),"")</f>
        <v/>
      </c>
      <c r="AO142" s="28"/>
      <c r="AP142" s="28"/>
      <c r="AQ142" s="28"/>
      <c r="AR142" s="2" t="str">
        <f aca="false">IF(G142&lt;&gt;"LIBSETS_SETTYPE_BATTLEGROUND",IF(G142&lt;&gt;"LIBSETS_SETTYPE_SPECIAL",IF(AS142&lt;&gt;"",VLOOKUP(AS142,'ESO zone constants'!$D$2:$H$4950,5,0),""),""),"")</f>
        <v/>
      </c>
      <c r="AT142" s="28"/>
      <c r="AU142" s="28"/>
      <c r="AV142" s="28"/>
      <c r="AW142" s="6" t="str">
        <f aca="false">IF(A142="???","--","")&amp;IF(F142&lt;&gt;"Not in the game (anymore)",IF(A142&lt;&gt;"",CONCATENATE("[",A142,"] = {wayshrines={")&amp;IF(K142&lt;&gt;"",CONCATENATE(K142,","),"")&amp;IF(L142&lt;&gt;"",CONCATENATE(L142,","),"")&amp;IF(M142&lt;&gt;"",CONCATENATE(M142,","),"")&amp;CONCATENATE("}")&amp;IF(VALUE(N142)&gt;0,CONCATENATE(", traitsNeeded=",N142),"")&amp;CONCATENATE(", dlcId=",IF(S142&lt;&gt;"",S142,"DLC_BASE_GAME")),""),"")</f>
        <v>[167] = {wayshrines={-1,-1,-1,}, dlcId=DLC_BASE_GAME</v>
      </c>
      <c r="AX142" s="6" t="str">
        <f aca="false">IF(F142&lt;&gt;"Not in the game (anymore)",IF(A142&lt;&gt;"",IF(P142&lt;&gt;"",CONCATENATE(", zoneIds={",P142),"")&amp;IF(X142&lt;&gt;"",CONCATENATE(",",X142),"")&amp;IF(AC142&lt;&gt;"",CONCATENATE(",",AC142),"")&amp;IF(AH142&lt;&gt;"",CONCATENATE(",",AH142),"")&amp;IF(AM142&lt;&gt;"",CONCATENATE(",",AM142),"")&amp;IF(AR142&lt;&gt;"",CONCATENATE(",",AR142),"")&amp;IF(P142&lt;&gt;"",CONCATENATE("}",""),"")&amp;IF(OR(I142="true",I142="false",I142&lt;&gt;""), CONCATENATE(", veteran=", I142), ""),""),"")</f>
        <v>, zoneIds={931}, veteran={[EQUIP_TYPE_HEAD]=true, [EQUIP_TYPE_SHOULDERS]=false}</v>
      </c>
      <c r="AY142" s="6" t="str">
        <f aca="false">IF(F142&lt;&gt;"Not in the game (anymore)",IF(A142&lt;&gt;"",", setType="&amp;G142,"")&amp;IF(J142="true",", multiTrialSet=true",""),"")</f>
        <v>, setType=LIBSETS_SETTYPE_MONSTER</v>
      </c>
      <c r="AZ142" s="6" t="str">
        <f aca="false">IF(F142&lt;&gt;"Not in the game (anymore)",IF(U142&lt;&gt;"",", dropMechanic={"&amp;U142&amp;IF(Z142&lt;&gt;"",","&amp;Z142,"")&amp;IF(AE142&lt;&gt;"",","&amp;AE142,"")&amp;IF(AJ142&lt;&gt;"",","&amp;AJ142,"")&amp;IF(AO142&lt;&gt;"",","&amp;AO142,"")&amp;IF(AT142&lt;&gt;"",","&amp;AT142,"")&amp;"}"&amp;IF(U142="LIBSETS_DROP_MECHANIC_MONSTER_NAME",", dropMechanicNames={" &amp; IF(V142&lt;&gt;"","['en']='"&amp;V142&amp;"'","") &amp; IF(W142&lt;&gt;"",", ['de']='" &amp; W142&amp;"'","") &amp; "}",""),"")&amp;"},","")</f>
        <v>, dropMechanic={LIBSETS_DROP_MECHANIC_MONSTER_NAME}, dropMechanicNames={['en']='Bogdan the Nightflame', ['de']='Bogdan die Nachtflamme'}},</v>
      </c>
      <c r="BA142" s="6" t="str">
        <f aca="false">IF(F142&lt;&gt;"Not in the game (anymore)",IF(C142&lt;&gt;"",CONCATENATE(" --",C142," / ",B142,"   [",IF(Q142&lt;&gt;"",Q142,""),IF(Y142&lt;&gt;"",", "&amp;Y142,""),IF(AD142&lt;&gt;"",", "&amp;AD142,""),IF(AI142&lt;&gt;"",", "&amp;AI142,""),IF(AN142&lt;&gt;"",", "&amp;AN142,""),IF(AS142&lt;&gt;"",", "&amp;AS142,""),"]")),"")</f>
        <v> --Nightflame / Nachtflamme   [Elden Hollow II]</v>
      </c>
    </row>
    <row r="143" customFormat="false" ht="15" hidden="false" customHeight="false" outlineLevel="0" collapsed="false">
      <c r="A143" s="1" t="n">
        <v>168</v>
      </c>
      <c r="B143" s="0" t="s">
        <v>412</v>
      </c>
      <c r="C143" s="0" t="s">
        <v>412</v>
      </c>
      <c r="D143" s="2" t="n">
        <f aca="false">A143</f>
        <v>168</v>
      </c>
      <c r="G143" s="22" t="s">
        <v>388</v>
      </c>
      <c r="H143" s="0" t="n">
        <v>1</v>
      </c>
      <c r="I143" s="0" t="s">
        <v>389</v>
      </c>
      <c r="J143" s="0" t="s">
        <v>56</v>
      </c>
      <c r="K143" s="0" t="n">
        <v>-1</v>
      </c>
      <c r="L143" s="0" t="n">
        <v>-1</v>
      </c>
      <c r="M143" s="0" t="n">
        <v>-1</v>
      </c>
      <c r="N143" s="0" t="n">
        <v>0</v>
      </c>
      <c r="O143" s="3" t="s">
        <v>309</v>
      </c>
      <c r="P143" s="2" t="n">
        <f aca="false">IF(AND(G143&lt;&gt;"LIBSETS_SETTYPE_BATTLEGROUND",G143&lt;&gt;"LIBSETS_SETTYPE_SPECIAL",G143&lt;&gt;"LIBSETS_SETTYPE_MYTHIC"), IF(Q143&lt;&gt;"",VLOOKUP(Q143,'ESO zone constants'!$D$2:$H$4950,5,0),""),"")</f>
        <v>932</v>
      </c>
      <c r="Q143" s="0" t="str">
        <f aca="false">IF(OR(K143="",K143&lt;=0,ISERROR(K143)),IF(AND(O143&lt;&gt;"",NOT(ISERROR(O143))),O143, ""),VLOOKUP(K143,'ESO wayshrine node constants'!$A$3:$D$10003,4,0))</f>
        <v>Crypt of Hearts II</v>
      </c>
      <c r="R143" s="0"/>
      <c r="S143" s="4" t="str">
        <f aca="false">IF(AND(R143&lt;&gt;"",NOT(ISERROR(R143))),R143,IF(P143&lt;&gt;"",IF(NOT(ISERROR(VLOOKUP(P143,'ESO Dungeon constants'!$D$3:$H$9999,5,0))),VLOOKUP(P143,'ESO Dungeon constants'!$D$3:$I$9999,6,0),VLOOKUP(P143,'ESO zone constants'!$H$2:$K$9984,4,0)),""))</f>
        <v>DLC_BASE_GAME</v>
      </c>
      <c r="T143" s="2" t="str">
        <f aca="false">IF(S143&lt;&gt;"",VLOOKUP(S143,'LibSets constants'!$B$4:$C$1000,2,0),"")</f>
        <v>Included in base game</v>
      </c>
      <c r="U143" s="5" t="s">
        <v>340</v>
      </c>
      <c r="V143" s="28" t="s">
        <v>413</v>
      </c>
      <c r="W143" s="28" t="s">
        <v>414</v>
      </c>
      <c r="X143" s="2" t="str">
        <f aca="false">IF(G143&lt;&gt;"LIBSETS_SETTYPE_BATTLEGROUND",IF(G143&lt;&gt;"LIBSETS_SETTYPE_SPECIAL",IF(Y143&lt;&gt;"",VLOOKUP(Y143,'ESO zone constants'!$D$2:$H$4950,5,0),""),""),"")</f>
        <v/>
      </c>
      <c r="Z143" s="28"/>
      <c r="AA143" s="28"/>
      <c r="AB143" s="28"/>
      <c r="AC143" s="2" t="str">
        <f aca="false">IF(G143&lt;&gt;"LIBSETS_SETTYPE_BATTLEGROUND",IF(G143&lt;&gt;"LIBSETS_SETTYPE_SPECIAL",IF(AD143&lt;&gt;"",VLOOKUP(AD143,'ESO zone constants'!$D$2:$H$4950,5,0),""),""),"")</f>
        <v/>
      </c>
      <c r="AE143" s="28"/>
      <c r="AF143" s="28"/>
      <c r="AG143" s="28"/>
      <c r="AH143" s="2" t="str">
        <f aca="false">IF(G143&lt;&gt;"LIBSETS_SETTYPE_BATTLEGROUND",IF(G143&lt;&gt;"LIBSETS_SETTYPE_SPECIAL",IF(AI143&lt;&gt;"",VLOOKUP(AI143,'ESO zone constants'!$D$2:$H$4950,5,0),""),""),"")</f>
        <v/>
      </c>
      <c r="AJ143" s="28"/>
      <c r="AK143" s="28"/>
      <c r="AL143" s="28"/>
      <c r="AM143" s="2" t="str">
        <f aca="false">IF(G143&lt;&gt;"LIBSETS_SETTYPE_BATTLEGROUND",IF(G143&lt;&gt;"LIBSETS_SETTYPE_SPECIAL",IF(AN143&lt;&gt;"",VLOOKUP(AN143,'ESO zone constants'!$D$2:$H$4950,5,0),""),""),"")</f>
        <v/>
      </c>
      <c r="AO143" s="28"/>
      <c r="AP143" s="28"/>
      <c r="AQ143" s="28"/>
      <c r="AR143" s="2" t="str">
        <f aca="false">IF(G143&lt;&gt;"LIBSETS_SETTYPE_BATTLEGROUND",IF(G143&lt;&gt;"LIBSETS_SETTYPE_SPECIAL",IF(AS143&lt;&gt;"",VLOOKUP(AS143,'ESO zone constants'!$D$2:$H$4950,5,0),""),""),"")</f>
        <v/>
      </c>
      <c r="AT143" s="28"/>
      <c r="AU143" s="28"/>
      <c r="AV143" s="28"/>
      <c r="AW143" s="6" t="str">
        <f aca="false">IF(A143="???","--","")&amp;IF(F143&lt;&gt;"Not in the game (anymore)",IF(A143&lt;&gt;"",CONCATENATE("[",A143,"] = {wayshrines={")&amp;IF(K143&lt;&gt;"",CONCATENATE(K143,","),"")&amp;IF(L143&lt;&gt;"",CONCATENATE(L143,","),"")&amp;IF(M143&lt;&gt;"",CONCATENATE(M143,","),"")&amp;CONCATENATE("}")&amp;IF(VALUE(N143)&gt;0,CONCATENATE(", traitsNeeded=",N143),"")&amp;CONCATENATE(", dlcId=",IF(S143&lt;&gt;"",S143,"DLC_BASE_GAME")),""),"")</f>
        <v>[168] = {wayshrines={-1,-1,-1,}, dlcId=DLC_BASE_GAME</v>
      </c>
      <c r="AX143" s="6" t="str">
        <f aca="false">IF(F143&lt;&gt;"Not in the game (anymore)",IF(A143&lt;&gt;"",IF(P143&lt;&gt;"",CONCATENATE(", zoneIds={",P143),"")&amp;IF(X143&lt;&gt;"",CONCATENATE(",",X143),"")&amp;IF(AC143&lt;&gt;"",CONCATENATE(",",AC143),"")&amp;IF(AH143&lt;&gt;"",CONCATENATE(",",AH143),"")&amp;IF(AM143&lt;&gt;"",CONCATENATE(",",AM143),"")&amp;IF(AR143&lt;&gt;"",CONCATENATE(",",AR143),"")&amp;IF(P143&lt;&gt;"",CONCATENATE("}",""),"")&amp;IF(OR(I143="true",I143="false",I143&lt;&gt;""), CONCATENATE(", veteran=", I143), ""),""),"")</f>
        <v>, zoneIds={932}, veteran={[EQUIP_TYPE_HEAD]=true, [EQUIP_TYPE_SHOULDERS]=false}</v>
      </c>
      <c r="AY143" s="6" t="str">
        <f aca="false">IF(F143&lt;&gt;"Not in the game (anymore)",IF(A143&lt;&gt;"",", setType="&amp;G143,"")&amp;IF(J143="true",", multiTrialSet=true",""),"")</f>
        <v>, setType=LIBSETS_SETTYPE_MONSTER</v>
      </c>
      <c r="AZ143" s="6" t="str">
        <f aca="false">IF(F143&lt;&gt;"Not in the game (anymore)",IF(U143&lt;&gt;"",", dropMechanic={"&amp;U143&amp;IF(Z143&lt;&gt;"",","&amp;Z143,"")&amp;IF(AE143&lt;&gt;"",","&amp;AE143,"")&amp;IF(AJ143&lt;&gt;"",","&amp;AJ143,"")&amp;IF(AO143&lt;&gt;"",","&amp;AO143,"")&amp;IF(AT143&lt;&gt;"",","&amp;AT143,"")&amp;"}"&amp;IF(U143="LIBSETS_DROP_MECHANIC_MONSTER_NAME",", dropMechanicNames={" &amp; IF(V143&lt;&gt;"","['en']='"&amp;V143&amp;"'","") &amp; IF(W143&lt;&gt;"",", ['de']='" &amp; W143&amp;"'","") &amp; "}",""),"")&amp;"},","")</f>
        <v>, dropMechanic={LIBSETS_DROP_MECHANIC_MONSTER_NAME}, dropMechanicNames={['en']='Nerien\'eth', ['de']='Nerien\’eth'}},</v>
      </c>
      <c r="BA143" s="6" t="str">
        <f aca="false">IF(F143&lt;&gt;"Not in the game (anymore)",IF(C143&lt;&gt;"",CONCATENATE(" --",C143," / ",B143,"   [",IF(Q143&lt;&gt;"",Q143,""),IF(Y143&lt;&gt;"",", "&amp;Y143,""),IF(AD143&lt;&gt;"",", "&amp;AD143,""),IF(AI143&lt;&gt;"",", "&amp;AI143,""),IF(AN143&lt;&gt;"",", "&amp;AN143,""),IF(AS143&lt;&gt;"",", "&amp;AS143,""),"]")),"")</f>
        <v> --Nerien'eth / Nerien'eth   [Crypt of Hearts II]</v>
      </c>
    </row>
    <row r="144" customFormat="false" ht="15" hidden="false" customHeight="false" outlineLevel="0" collapsed="false">
      <c r="A144" s="1" t="n">
        <v>169</v>
      </c>
      <c r="B144" s="0" t="s">
        <v>415</v>
      </c>
      <c r="C144" s="0" t="s">
        <v>415</v>
      </c>
      <c r="D144" s="2" t="n">
        <f aca="false">A144</f>
        <v>169</v>
      </c>
      <c r="G144" s="22" t="s">
        <v>388</v>
      </c>
      <c r="H144" s="0" t="n">
        <v>1</v>
      </c>
      <c r="I144" s="0" t="s">
        <v>389</v>
      </c>
      <c r="J144" s="0" t="s">
        <v>56</v>
      </c>
      <c r="K144" s="0" t="n">
        <v>-1</v>
      </c>
      <c r="L144" s="0" t="n">
        <v>-1</v>
      </c>
      <c r="M144" s="0" t="n">
        <v>-1</v>
      </c>
      <c r="N144" s="0" t="n">
        <v>0</v>
      </c>
      <c r="O144" s="3" t="s">
        <v>379</v>
      </c>
      <c r="P144" s="2" t="n">
        <f aca="false">IF(AND(G144&lt;&gt;"LIBSETS_SETTYPE_BATTLEGROUND",G144&lt;&gt;"LIBSETS_SETTYPE_SPECIAL",G144&lt;&gt;"LIBSETS_SETTYPE_MYTHIC"), IF(Q144&lt;&gt;"",VLOOKUP(Q144,'ESO zone constants'!$D$2:$H$4950,5,0),""),"")</f>
        <v>681</v>
      </c>
      <c r="Q144" s="0" t="str">
        <f aca="false">IF(OR(K144="",K144&lt;=0,ISERROR(K144)),IF(AND(O144&lt;&gt;"",NOT(ISERROR(O144))),O144, ""),VLOOKUP(K144,'ESO wayshrine node constants'!$A$3:$D$10003,4,0))</f>
        <v>City of Ash II</v>
      </c>
      <c r="R144" s="0"/>
      <c r="S144" s="4" t="str">
        <f aca="false">IF(AND(R144&lt;&gt;"",NOT(ISERROR(R144))),R144,IF(P144&lt;&gt;"",IF(NOT(ISERROR(VLOOKUP(P144,'ESO Dungeon constants'!$D$3:$H$9999,5,0))),VLOOKUP(P144,'ESO Dungeon constants'!$D$3:$I$9999,6,0),VLOOKUP(P144,'ESO zone constants'!$H$2:$K$9984,4,0)),""))</f>
        <v>DLC_BASE_GAME</v>
      </c>
      <c r="T144" s="2" t="str">
        <f aca="false">IF(S144&lt;&gt;"",VLOOKUP(S144,'LibSets constants'!$B$4:$C$1000,2,0),"")</f>
        <v>Included in base game</v>
      </c>
      <c r="U144" s="5" t="s">
        <v>340</v>
      </c>
      <c r="V144" s="28" t="s">
        <v>415</v>
      </c>
      <c r="W144" s="28" t="s">
        <v>415</v>
      </c>
      <c r="X144" s="2" t="str">
        <f aca="false">IF(G144&lt;&gt;"LIBSETS_SETTYPE_BATTLEGROUND",IF(G144&lt;&gt;"LIBSETS_SETTYPE_SPECIAL",IF(Y144&lt;&gt;"",VLOOKUP(Y144,'ESO zone constants'!$D$2:$H$4950,5,0),""),""),"")</f>
        <v/>
      </c>
      <c r="Z144" s="28"/>
      <c r="AA144" s="28"/>
      <c r="AB144" s="28"/>
      <c r="AC144" s="2" t="str">
        <f aca="false">IF(G144&lt;&gt;"LIBSETS_SETTYPE_BATTLEGROUND",IF(G144&lt;&gt;"LIBSETS_SETTYPE_SPECIAL",IF(AD144&lt;&gt;"",VLOOKUP(AD144,'ESO zone constants'!$D$2:$H$4950,5,0),""),""),"")</f>
        <v/>
      </c>
      <c r="AE144" s="28"/>
      <c r="AF144" s="28"/>
      <c r="AG144" s="28"/>
      <c r="AH144" s="2" t="str">
        <f aca="false">IF(G144&lt;&gt;"LIBSETS_SETTYPE_BATTLEGROUND",IF(G144&lt;&gt;"LIBSETS_SETTYPE_SPECIAL",IF(AI144&lt;&gt;"",VLOOKUP(AI144,'ESO zone constants'!$D$2:$H$4950,5,0),""),""),"")</f>
        <v/>
      </c>
      <c r="AJ144" s="28"/>
      <c r="AK144" s="28"/>
      <c r="AL144" s="28"/>
      <c r="AM144" s="2" t="str">
        <f aca="false">IF(G144&lt;&gt;"LIBSETS_SETTYPE_BATTLEGROUND",IF(G144&lt;&gt;"LIBSETS_SETTYPE_SPECIAL",IF(AN144&lt;&gt;"",VLOOKUP(AN144,'ESO zone constants'!$D$2:$H$4950,5,0),""),""),"")</f>
        <v/>
      </c>
      <c r="AO144" s="28"/>
      <c r="AP144" s="28"/>
      <c r="AQ144" s="28"/>
      <c r="AR144" s="2" t="str">
        <f aca="false">IF(G144&lt;&gt;"LIBSETS_SETTYPE_BATTLEGROUND",IF(G144&lt;&gt;"LIBSETS_SETTYPE_SPECIAL",IF(AS144&lt;&gt;"",VLOOKUP(AS144,'ESO zone constants'!$D$2:$H$4950,5,0),""),""),"")</f>
        <v/>
      </c>
      <c r="AT144" s="28"/>
      <c r="AU144" s="28"/>
      <c r="AV144" s="28"/>
      <c r="AW144" s="6" t="str">
        <f aca="false">IF(A144="???","--","")&amp;IF(F144&lt;&gt;"Not in the game (anymore)",IF(A144&lt;&gt;"",CONCATENATE("[",A144,"] = {wayshrines={")&amp;IF(K144&lt;&gt;"",CONCATENATE(K144,","),"")&amp;IF(L144&lt;&gt;"",CONCATENATE(L144,","),"")&amp;IF(M144&lt;&gt;"",CONCATENATE(M144,","),"")&amp;CONCATENATE("}")&amp;IF(VALUE(N144)&gt;0,CONCATENATE(", traitsNeeded=",N144),"")&amp;CONCATENATE(", dlcId=",IF(S144&lt;&gt;"",S144,"DLC_BASE_GAME")),""),"")</f>
        <v>[169] = {wayshrines={-1,-1,-1,}, dlcId=DLC_BASE_GAME</v>
      </c>
      <c r="AX144" s="6" t="str">
        <f aca="false">IF(F144&lt;&gt;"Not in the game (anymore)",IF(A144&lt;&gt;"",IF(P144&lt;&gt;"",CONCATENATE(", zoneIds={",P144),"")&amp;IF(X144&lt;&gt;"",CONCATENATE(",",X144),"")&amp;IF(AC144&lt;&gt;"",CONCATENATE(",",AC144),"")&amp;IF(AH144&lt;&gt;"",CONCATENATE(",",AH144),"")&amp;IF(AM144&lt;&gt;"",CONCATENATE(",",AM144),"")&amp;IF(AR144&lt;&gt;"",CONCATENATE(",",AR144),"")&amp;IF(P144&lt;&gt;"",CONCATENATE("}",""),"")&amp;IF(OR(I144="true",I144="false",I144&lt;&gt;""), CONCATENATE(", veteran=", I144), ""),""),"")</f>
        <v>, zoneIds={681}, veteran={[EQUIP_TYPE_HEAD]=true, [EQUIP_TYPE_SHOULDERS]=false}</v>
      </c>
      <c r="AY144" s="6" t="str">
        <f aca="false">IF(F144&lt;&gt;"Not in the game (anymore)",IF(A144&lt;&gt;"",", setType="&amp;G144,"")&amp;IF(J144="true",", multiTrialSet=true",""),"")</f>
        <v>, setType=LIBSETS_SETTYPE_MONSTER</v>
      </c>
      <c r="AZ144" s="6" t="str">
        <f aca="false">IF(F144&lt;&gt;"Not in the game (anymore)",IF(U144&lt;&gt;"",", dropMechanic={"&amp;U144&amp;IF(Z144&lt;&gt;"",","&amp;Z144,"")&amp;IF(AE144&lt;&gt;"",","&amp;AE144,"")&amp;IF(AJ144&lt;&gt;"",","&amp;AJ144,"")&amp;IF(AO144&lt;&gt;"",","&amp;AO144,"")&amp;IF(AT144&lt;&gt;"",","&amp;AT144,"")&amp;"}"&amp;IF(U144="LIBSETS_DROP_MECHANIC_MONSTER_NAME",", dropMechanicNames={" &amp; IF(V144&lt;&gt;"","['en']='"&amp;V144&amp;"'","") &amp; IF(W144&lt;&gt;"",", ['de']='" &amp; W144&amp;"'","") &amp; "}",""),"")&amp;"},","")</f>
        <v>, dropMechanic={LIBSETS_DROP_MECHANIC_MONSTER_NAME}, dropMechanicNames={['en']='Valkyn Skoria', ['de']='Valkyn Skoria'}},</v>
      </c>
      <c r="BA144" s="6" t="str">
        <f aca="false">IF(F144&lt;&gt;"Not in the game (anymore)",IF(C144&lt;&gt;"",CONCATENATE(" --",C144," / ",B144,"   [",IF(Q144&lt;&gt;"",Q144,""),IF(Y144&lt;&gt;"",", "&amp;Y144,""),IF(AD144&lt;&gt;"",", "&amp;AD144,""),IF(AI144&lt;&gt;"",", "&amp;AI144,""),IF(AN144&lt;&gt;"",", "&amp;AN144,""),IF(AS144&lt;&gt;"",", "&amp;AS144,""),"]")),"")</f>
        <v> --Valkyn Skoria / Valkyn Skoria   [City of Ash II]</v>
      </c>
    </row>
    <row r="145" customFormat="false" ht="15" hidden="false" customHeight="false" outlineLevel="0" collapsed="false">
      <c r="A145" s="1" t="n">
        <v>170</v>
      </c>
      <c r="B145" s="0" t="s">
        <v>416</v>
      </c>
      <c r="C145" s="0" t="s">
        <v>417</v>
      </c>
      <c r="D145" s="2" t="n">
        <f aca="false">A145</f>
        <v>170</v>
      </c>
      <c r="G145" s="22" t="s">
        <v>388</v>
      </c>
      <c r="H145" s="0" t="n">
        <v>2</v>
      </c>
      <c r="I145" s="0" t="s">
        <v>389</v>
      </c>
      <c r="J145" s="0" t="s">
        <v>56</v>
      </c>
      <c r="K145" s="0" t="n">
        <v>-1</v>
      </c>
      <c r="L145" s="0" t="n">
        <v>-1</v>
      </c>
      <c r="M145" s="0" t="n">
        <v>-1</v>
      </c>
      <c r="N145" s="0" t="n">
        <v>0</v>
      </c>
      <c r="O145" s="3" t="s">
        <v>285</v>
      </c>
      <c r="P145" s="2" t="n">
        <f aca="false">IF(AND(G145&lt;&gt;"LIBSETS_SETTYPE_BATTLEGROUND",G145&lt;&gt;"LIBSETS_SETTYPE_SPECIAL",G145&lt;&gt;"LIBSETS_SETTYPE_MYTHIC"), IF(Q145&lt;&gt;"",VLOOKUP(Q145,'ESO zone constants'!$D$2:$H$4950,5,0),""),"")</f>
        <v>935</v>
      </c>
      <c r="Q145" s="0" t="str">
        <f aca="false">IF(OR(K145="",K145&lt;=0,ISERROR(K145)),IF(AND(O145&lt;&gt;"",NOT(ISERROR(O145))),O145, ""),VLOOKUP(K145,'ESO wayshrine node constants'!$A$3:$D$10003,4,0))</f>
        <v>The Banished Cells II</v>
      </c>
      <c r="R145" s="0"/>
      <c r="S145" s="4" t="str">
        <f aca="false">IF(AND(R145&lt;&gt;"",NOT(ISERROR(R145))),R145,IF(P145&lt;&gt;"",IF(NOT(ISERROR(VLOOKUP(P145,'ESO Dungeon constants'!$D$3:$H$9999,5,0))),VLOOKUP(P145,'ESO Dungeon constants'!$D$3:$I$9999,6,0),VLOOKUP(P145,'ESO zone constants'!$H$2:$K$9984,4,0)),""))</f>
        <v>DLC_BASE_GAME</v>
      </c>
      <c r="T145" s="2" t="str">
        <f aca="false">IF(S145&lt;&gt;"",VLOOKUP(S145,'LibSets constants'!$B$4:$C$1000,2,0),"")</f>
        <v>Included in base game</v>
      </c>
      <c r="U145" s="5" t="s">
        <v>340</v>
      </c>
      <c r="V145" s="28" t="s">
        <v>418</v>
      </c>
      <c r="W145" s="28" t="s">
        <v>419</v>
      </c>
      <c r="X145" s="2" t="str">
        <f aca="false">IF(G145&lt;&gt;"LIBSETS_SETTYPE_BATTLEGROUND",IF(G145&lt;&gt;"LIBSETS_SETTYPE_SPECIAL",IF(Y145&lt;&gt;"",VLOOKUP(Y145,'ESO zone constants'!$D$2:$H$4950,5,0),""),""),"")</f>
        <v/>
      </c>
      <c r="Z145" s="28"/>
      <c r="AA145" s="28"/>
      <c r="AB145" s="28"/>
      <c r="AC145" s="2" t="str">
        <f aca="false">IF(G145&lt;&gt;"LIBSETS_SETTYPE_BATTLEGROUND",IF(G145&lt;&gt;"LIBSETS_SETTYPE_SPECIAL",IF(AD145&lt;&gt;"",VLOOKUP(AD145,'ESO zone constants'!$D$2:$H$4950,5,0),""),""),"")</f>
        <v/>
      </c>
      <c r="AE145" s="28"/>
      <c r="AF145" s="28"/>
      <c r="AG145" s="28"/>
      <c r="AH145" s="2" t="str">
        <f aca="false">IF(G145&lt;&gt;"LIBSETS_SETTYPE_BATTLEGROUND",IF(G145&lt;&gt;"LIBSETS_SETTYPE_SPECIAL",IF(AI145&lt;&gt;"",VLOOKUP(AI145,'ESO zone constants'!$D$2:$H$4950,5,0),""),""),"")</f>
        <v/>
      </c>
      <c r="AJ145" s="28"/>
      <c r="AK145" s="28"/>
      <c r="AL145" s="28"/>
      <c r="AM145" s="2" t="str">
        <f aca="false">IF(G145&lt;&gt;"LIBSETS_SETTYPE_BATTLEGROUND",IF(G145&lt;&gt;"LIBSETS_SETTYPE_SPECIAL",IF(AN145&lt;&gt;"",VLOOKUP(AN145,'ESO zone constants'!$D$2:$H$4950,5,0),""),""),"")</f>
        <v/>
      </c>
      <c r="AO145" s="28"/>
      <c r="AP145" s="28"/>
      <c r="AQ145" s="28"/>
      <c r="AR145" s="2" t="str">
        <f aca="false">IF(G145&lt;&gt;"LIBSETS_SETTYPE_BATTLEGROUND",IF(G145&lt;&gt;"LIBSETS_SETTYPE_SPECIAL",IF(AS145&lt;&gt;"",VLOOKUP(AS145,'ESO zone constants'!$D$2:$H$4950,5,0),""),""),"")</f>
        <v/>
      </c>
      <c r="AT145" s="28"/>
      <c r="AU145" s="28"/>
      <c r="AV145" s="28"/>
      <c r="AW145" s="6" t="str">
        <f aca="false">IF(A145="???","--","")&amp;IF(F145&lt;&gt;"Not in the game (anymore)",IF(A145&lt;&gt;"",CONCATENATE("[",A145,"] = {wayshrines={")&amp;IF(K145&lt;&gt;"",CONCATENATE(K145,","),"")&amp;IF(L145&lt;&gt;"",CONCATENATE(L145,","),"")&amp;IF(M145&lt;&gt;"",CONCATENATE(M145,","),"")&amp;CONCATENATE("}")&amp;IF(VALUE(N145)&gt;0,CONCATENATE(", traitsNeeded=",N145),"")&amp;CONCATENATE(", dlcId=",IF(S145&lt;&gt;"",S145,"DLC_BASE_GAME")),""),"")</f>
        <v>[170] = {wayshrines={-1,-1,-1,}, dlcId=DLC_BASE_GAME</v>
      </c>
      <c r="AX145" s="6" t="str">
        <f aca="false">IF(F145&lt;&gt;"Not in the game (anymore)",IF(A145&lt;&gt;"",IF(P145&lt;&gt;"",CONCATENATE(", zoneIds={",P145),"")&amp;IF(X145&lt;&gt;"",CONCATENATE(",",X145),"")&amp;IF(AC145&lt;&gt;"",CONCATENATE(",",AC145),"")&amp;IF(AH145&lt;&gt;"",CONCATENATE(",",AH145),"")&amp;IF(AM145&lt;&gt;"",CONCATENATE(",",AM145),"")&amp;IF(AR145&lt;&gt;"",CONCATENATE(",",AR145),"")&amp;IF(P145&lt;&gt;"",CONCATENATE("}",""),"")&amp;IF(OR(I145="true",I145="false",I145&lt;&gt;""), CONCATENATE(", veteran=", I145), ""),""),"")</f>
        <v>, zoneIds={935}, veteran={[EQUIP_TYPE_HEAD]=true, [EQUIP_TYPE_SHOULDERS]=false}</v>
      </c>
      <c r="AY145" s="6" t="str">
        <f aca="false">IF(F145&lt;&gt;"Not in the game (anymore)",IF(A145&lt;&gt;"",", setType="&amp;G145,"")&amp;IF(J145="true",", multiTrialSet=true",""),"")</f>
        <v>, setType=LIBSETS_SETTYPE_MONSTER</v>
      </c>
      <c r="AZ145" s="6" t="str">
        <f aca="false">IF(F145&lt;&gt;"Not in the game (anymore)",IF(U145&lt;&gt;"",", dropMechanic={"&amp;U145&amp;IF(Z145&lt;&gt;"",","&amp;Z145,"")&amp;IF(AE145&lt;&gt;"",","&amp;AE145,"")&amp;IF(AJ145&lt;&gt;"",","&amp;AJ145,"")&amp;IF(AO145&lt;&gt;"",","&amp;AO145,"")&amp;IF(AT145&lt;&gt;"",","&amp;AT145,"")&amp;"}"&amp;IF(U145="LIBSETS_DROP_MECHANIC_MONSTER_NAME",", dropMechanicNames={" &amp; IF(V145&lt;&gt;"","['en']='"&amp;V145&amp;"'","") &amp; IF(W145&lt;&gt;"",", ['de']='" &amp; W145&amp;"'","") &amp; "}",""),"")&amp;"},","")</f>
        <v>, dropMechanic={LIBSETS_DROP_MECHANIC_MONSTER_NAME}, dropMechanicNames={['en']='High Kinlord Rilis', ['de']='Sippenhochfürst Rilis'}},</v>
      </c>
      <c r="BA145" s="6" t="str">
        <f aca="false">IF(F145&lt;&gt;"Not in the game (anymore)",IF(C145&lt;&gt;"",CONCATENATE(" --",C145," / ",B145,"   [",IF(Q145&lt;&gt;"",Q145,""),IF(Y145&lt;&gt;"",", "&amp;Y145,""),IF(AD145&lt;&gt;"",", "&amp;AD145,""),IF(AI145&lt;&gt;"",", "&amp;AI145,""),IF(AN145&lt;&gt;"",", "&amp;AN145,""),IF(AS145&lt;&gt;"",", "&amp;AS145,""),"]")),"")</f>
        <v> --Maw of the Infernal / Schlund des Infernalen   [The Banished Cells II]</v>
      </c>
    </row>
    <row r="146" customFormat="false" ht="15" hidden="false" customHeight="false" outlineLevel="0" collapsed="false">
      <c r="A146" s="21" t="n">
        <v>171</v>
      </c>
      <c r="B146" s="0" t="s">
        <v>420</v>
      </c>
      <c r="C146" s="0" t="s">
        <v>421</v>
      </c>
      <c r="D146" s="2" t="n">
        <f aca="false">A146</f>
        <v>171</v>
      </c>
      <c r="F146" s="0" t="s">
        <v>422</v>
      </c>
      <c r="G146" s="22" t="s">
        <v>338</v>
      </c>
      <c r="I146" s="0" t="s">
        <v>56</v>
      </c>
      <c r="J146" s="0" t="s">
        <v>423</v>
      </c>
      <c r="K146" s="0" t="n">
        <v>-1</v>
      </c>
      <c r="L146" s="0" t="n">
        <v>-1</v>
      </c>
      <c r="M146" s="0" t="n">
        <v>-1</v>
      </c>
      <c r="N146" s="0" t="n">
        <v>0</v>
      </c>
      <c r="O146" s="3" t="s">
        <v>343</v>
      </c>
      <c r="P146" s="2" t="n">
        <f aca="false">IF(AND(G146&lt;&gt;"LIBSETS_SETTYPE_BATTLEGROUND",G146&lt;&gt;"LIBSETS_SETTYPE_SPECIAL",G146&lt;&gt;"LIBSETS_SETTYPE_MYTHIC"), IF(Q146&lt;&gt;"",VLOOKUP(Q146,'ESO zone constants'!$D$2:$H$4950,5,0),""),"")</f>
        <v>636</v>
      </c>
      <c r="Q146" s="0" t="str">
        <f aca="false">IF(OR(K146="",K146&lt;=0,ISERROR(K146)),IF(AND(O146&lt;&gt;"",NOT(ISERROR(O146))),O146, ""),VLOOKUP(K146,'ESO wayshrine node constants'!$A$3:$D$10003,4,0))</f>
        <v>Hel Ra Citadel</v>
      </c>
      <c r="R146" s="0"/>
      <c r="S146" s="4" t="str">
        <f aca="false">IF(AND(R146&lt;&gt;"",NOT(ISERROR(R146))),R146,IF(P146&lt;&gt;"",IF(NOT(ISERROR(VLOOKUP(P146,'ESO Dungeon constants'!$D$3:$H$9999,5,0))),VLOOKUP(P146,'ESO Dungeon constants'!$D$3:$I$9999,6,0),VLOOKUP(P146,'ESO zone constants'!$H$2:$K$9984,4,0)),""))</f>
        <v>DLC_BASE_GAME</v>
      </c>
      <c r="T146" s="2" t="str">
        <f aca="false">IF(S146&lt;&gt;"",VLOOKUP(S146,'LibSets constants'!$B$4:$C$1000,2,0),"")</f>
        <v>Included in base game</v>
      </c>
      <c r="U146" s="5" t="s">
        <v>340</v>
      </c>
      <c r="V146" s="28"/>
      <c r="W146" s="28"/>
      <c r="X146" s="2" t="n">
        <f aca="false">IF(G146&lt;&gt;"LIBSETS_SETTYPE_BATTLEGROUND",IF(G146&lt;&gt;"LIBSETS_SETTYPE_SPECIAL",IF(Y146&lt;&gt;"",VLOOKUP(Y146,'ESO zone constants'!$D$2:$H$4950,5,0),""),""),"")</f>
        <v>639</v>
      </c>
      <c r="Y146" s="0" t="s">
        <v>339</v>
      </c>
      <c r="Z146" s="28"/>
      <c r="AA146" s="28"/>
      <c r="AB146" s="28"/>
      <c r="AC146" s="2" t="n">
        <f aca="false">IF(G146&lt;&gt;"LIBSETS_SETTYPE_BATTLEGROUND",IF(G146&lt;&gt;"LIBSETS_SETTYPE_SPECIAL",IF(AD146&lt;&gt;"",VLOOKUP(AD146,'ESO zone constants'!$D$2:$H$4950,5,0),""),""),"")</f>
        <v>638</v>
      </c>
      <c r="AD146" s="0" t="s">
        <v>346</v>
      </c>
      <c r="AE146" s="28"/>
      <c r="AF146" s="28"/>
      <c r="AG146" s="28"/>
      <c r="AH146" s="2" t="str">
        <f aca="false">IF(G146&lt;&gt;"LIBSETS_SETTYPE_BATTLEGROUND",IF(G146&lt;&gt;"LIBSETS_SETTYPE_SPECIAL",IF(AI146&lt;&gt;"",VLOOKUP(AI146,'ESO zone constants'!$D$2:$H$4950,5,0),""),""),"")</f>
        <v/>
      </c>
      <c r="AJ146" s="28"/>
      <c r="AK146" s="28"/>
      <c r="AL146" s="28"/>
      <c r="AM146" s="2" t="str">
        <f aca="false">IF(G146&lt;&gt;"LIBSETS_SETTYPE_BATTLEGROUND",IF(G146&lt;&gt;"LIBSETS_SETTYPE_SPECIAL",IF(AN146&lt;&gt;"",VLOOKUP(AN146,'ESO zone constants'!$D$2:$H$4950,5,0),""),""),"")</f>
        <v/>
      </c>
      <c r="AO146" s="28"/>
      <c r="AP146" s="28"/>
      <c r="AQ146" s="28"/>
      <c r="AR146" s="2" t="str">
        <f aca="false">IF(G146&lt;&gt;"LIBSETS_SETTYPE_BATTLEGROUND",IF(G146&lt;&gt;"LIBSETS_SETTYPE_SPECIAL",IF(AS146&lt;&gt;"",VLOOKUP(AS146,'ESO zone constants'!$D$2:$H$4950,5,0),""),""),"")</f>
        <v/>
      </c>
      <c r="AT146" s="28"/>
      <c r="AU146" s="28"/>
      <c r="AV146" s="28"/>
      <c r="AW146" s="6" t="str">
        <f aca="false">IF(A146="???","--","")&amp;IF(F146&lt;&gt;"Not in the game (anymore)",IF(A146&lt;&gt;"",CONCATENATE("[",A146,"] = {wayshrines={")&amp;IF(K146&lt;&gt;"",CONCATENATE(K146,","),"")&amp;IF(L146&lt;&gt;"",CONCATENATE(L146,","),"")&amp;IF(M146&lt;&gt;"",CONCATENATE(M146,","),"")&amp;CONCATENATE("}")&amp;IF(VALUE(N146)&gt;0,CONCATENATE(", traitsNeeded=",N146),"")&amp;CONCATENATE(", dlcId=",IF(S146&lt;&gt;"",S146,"DLC_BASE_GAME")),""),"")</f>
        <v>[171] = {wayshrines={-1,-1,-1,}, dlcId=DLC_BASE_GAME</v>
      </c>
      <c r="AX146" s="6" t="str">
        <f aca="false">IF(F146&lt;&gt;"Not in the game (anymore)",IF(A146&lt;&gt;"",IF(P146&lt;&gt;"",CONCATENATE(", zoneIds={",P146),"")&amp;IF(X146&lt;&gt;"",CONCATENATE(",",X146),"")&amp;IF(AC146&lt;&gt;"",CONCATENATE(",",AC146),"")&amp;IF(AH146&lt;&gt;"",CONCATENATE(",",AH146),"")&amp;IF(AM146&lt;&gt;"",CONCATENATE(",",AM146),"")&amp;IF(AR146&lt;&gt;"",CONCATENATE(",",AR146),"")&amp;IF(P146&lt;&gt;"",CONCATENATE("}",""),"")&amp;IF(OR(I146="true",I146="false",I146&lt;&gt;""), CONCATENATE(", veteran=", I146), ""),""),"")</f>
        <v>, zoneIds={636,639,638}, veteran=false</v>
      </c>
      <c r="AY146" s="6" t="str">
        <f aca="false">IF(F146&lt;&gt;"Not in the game (anymore)",IF(A146&lt;&gt;"",", setType="&amp;G146,"")&amp;IF(J146="true",", multiTrialSet=true",""),"")</f>
        <v>, setType=LIBSETS_SETTYPE_TRIAL, multiTrialSet=true</v>
      </c>
      <c r="AZ146" s="6" t="str">
        <f aca="false">IF(F146&lt;&gt;"Not in the game (anymore)",IF(U146&lt;&gt;"",", dropMechanic={"&amp;U146&amp;IF(Z146&lt;&gt;"",","&amp;Z146,"")&amp;IF(AE146&lt;&gt;"",","&amp;AE146,"")&amp;IF(AJ146&lt;&gt;"",","&amp;AJ146,"")&amp;IF(AO146&lt;&gt;"",","&amp;AO146,"")&amp;IF(AT146&lt;&gt;"",","&amp;AT146,"")&amp;"}"&amp;IF(U146="LIBSETS_DROP_MECHANIC_MONSTER_NAME",", dropMechanicNames={" &amp; IF(V146&lt;&gt;"","['en']='"&amp;V146&amp;"'","") &amp; IF(W146&lt;&gt;"",", ['de']='" &amp; W146&amp;"'","") &amp; "}",""),"")&amp;"},","")</f>
        <v>, dropMechanic={LIBSETS_DROP_MECHANIC_MONSTER_NAME}, dropMechanicNames={}},</v>
      </c>
      <c r="BA146" s="6" t="str">
        <f aca="false">IF(F146&lt;&gt;"Not in the game (anymore)",IF(C146&lt;&gt;"",CONCATENATE(" --",C146," / ",B146,"   [",IF(Q146&lt;&gt;"",Q146,""),IF(Y146&lt;&gt;"",", "&amp;Y146,""),IF(AD146&lt;&gt;"",", "&amp;AD146,""),IF(AI146&lt;&gt;"",", "&amp;AI146,""),IF(AN146&lt;&gt;"",", "&amp;AN146,""),IF(AS146&lt;&gt;"",", "&amp;AS146,""),"]")),"")</f>
        <v> --Eternal Warrior / Ewiger Krieger   [Hel Ra Citadel, Sanctum Ophidia, Aetherian Archive]</v>
      </c>
    </row>
    <row r="147" customFormat="false" ht="15" hidden="false" customHeight="false" outlineLevel="0" collapsed="false">
      <c r="A147" s="21" t="n">
        <v>172</v>
      </c>
      <c r="B147" s="0" t="s">
        <v>424</v>
      </c>
      <c r="C147" s="0" t="s">
        <v>425</v>
      </c>
      <c r="D147" s="2" t="n">
        <f aca="false">A147</f>
        <v>172</v>
      </c>
      <c r="F147" s="0" t="s">
        <v>422</v>
      </c>
      <c r="G147" s="22" t="s">
        <v>338</v>
      </c>
      <c r="I147" s="0" t="s">
        <v>56</v>
      </c>
      <c r="J147" s="0" t="s">
        <v>423</v>
      </c>
      <c r="K147" s="0" t="n">
        <v>-1</v>
      </c>
      <c r="L147" s="0" t="n">
        <v>-1</v>
      </c>
      <c r="M147" s="0" t="n">
        <v>-1</v>
      </c>
      <c r="N147" s="0" t="n">
        <v>0</v>
      </c>
      <c r="O147" s="3" t="s">
        <v>343</v>
      </c>
      <c r="P147" s="2" t="n">
        <f aca="false">IF(AND(G147&lt;&gt;"LIBSETS_SETTYPE_BATTLEGROUND",G147&lt;&gt;"LIBSETS_SETTYPE_SPECIAL",G147&lt;&gt;"LIBSETS_SETTYPE_MYTHIC"), IF(Q147&lt;&gt;"",VLOOKUP(Q147,'ESO zone constants'!$D$2:$H$4950,5,0),""),"")</f>
        <v>636</v>
      </c>
      <c r="Q147" s="0" t="str">
        <f aca="false">IF(OR(K147="",K147&lt;=0,ISERROR(K147)),IF(AND(O147&lt;&gt;"",NOT(ISERROR(O147))),O147, ""),VLOOKUP(K147,'ESO wayshrine node constants'!$A$3:$D$10003,4,0))</f>
        <v>Hel Ra Citadel</v>
      </c>
      <c r="R147" s="0"/>
      <c r="S147" s="4" t="str">
        <f aca="false">IF(AND(R147&lt;&gt;"",NOT(ISERROR(R147))),R147,IF(P147&lt;&gt;"",IF(NOT(ISERROR(VLOOKUP(P147,'ESO Dungeon constants'!$D$3:$H$9999,5,0))),VLOOKUP(P147,'ESO Dungeon constants'!$D$3:$I$9999,6,0),VLOOKUP(P147,'ESO zone constants'!$H$2:$K$9984,4,0)),""))</f>
        <v>DLC_BASE_GAME</v>
      </c>
      <c r="T147" s="2" t="str">
        <f aca="false">IF(S147&lt;&gt;"",VLOOKUP(S147,'LibSets constants'!$B$4:$C$1000,2,0),"")</f>
        <v>Included in base game</v>
      </c>
      <c r="U147" s="5" t="s">
        <v>340</v>
      </c>
      <c r="V147" s="28"/>
      <c r="W147" s="28"/>
      <c r="X147" s="2" t="n">
        <f aca="false">IF(G147&lt;&gt;"LIBSETS_SETTYPE_BATTLEGROUND",IF(G147&lt;&gt;"LIBSETS_SETTYPE_SPECIAL",IF(Y147&lt;&gt;"",VLOOKUP(Y147,'ESO zone constants'!$D$2:$H$4950,5,0),""),""),"")</f>
        <v>639</v>
      </c>
      <c r="Y147" s="0" t="s">
        <v>339</v>
      </c>
      <c r="Z147" s="28"/>
      <c r="AA147" s="28"/>
      <c r="AB147" s="28"/>
      <c r="AC147" s="2" t="n">
        <f aca="false">IF(G147&lt;&gt;"LIBSETS_SETTYPE_BATTLEGROUND",IF(G147&lt;&gt;"LIBSETS_SETTYPE_SPECIAL",IF(AD147&lt;&gt;"",VLOOKUP(AD147,'ESO zone constants'!$D$2:$H$4950,5,0),""),""),"")</f>
        <v>638</v>
      </c>
      <c r="AD147" s="0" t="s">
        <v>346</v>
      </c>
      <c r="AE147" s="28"/>
      <c r="AF147" s="28"/>
      <c r="AG147" s="28"/>
      <c r="AH147" s="2" t="str">
        <f aca="false">IF(G147&lt;&gt;"LIBSETS_SETTYPE_BATTLEGROUND",IF(G147&lt;&gt;"LIBSETS_SETTYPE_SPECIAL",IF(AI147&lt;&gt;"",VLOOKUP(AI147,'ESO zone constants'!$D$2:$H$4950,5,0),""),""),"")</f>
        <v/>
      </c>
      <c r="AJ147" s="28"/>
      <c r="AK147" s="28"/>
      <c r="AL147" s="28"/>
      <c r="AM147" s="2" t="str">
        <f aca="false">IF(G147&lt;&gt;"LIBSETS_SETTYPE_BATTLEGROUND",IF(G147&lt;&gt;"LIBSETS_SETTYPE_SPECIAL",IF(AN147&lt;&gt;"",VLOOKUP(AN147,'ESO zone constants'!$D$2:$H$4950,5,0),""),""),"")</f>
        <v/>
      </c>
      <c r="AO147" s="28"/>
      <c r="AP147" s="28"/>
      <c r="AQ147" s="28"/>
      <c r="AR147" s="2" t="str">
        <f aca="false">IF(G147&lt;&gt;"LIBSETS_SETTYPE_BATTLEGROUND",IF(G147&lt;&gt;"LIBSETS_SETTYPE_SPECIAL",IF(AS147&lt;&gt;"",VLOOKUP(AS147,'ESO zone constants'!$D$2:$H$4950,5,0),""),""),"")</f>
        <v/>
      </c>
      <c r="AT147" s="28"/>
      <c r="AU147" s="28"/>
      <c r="AV147" s="28"/>
      <c r="AW147" s="6" t="str">
        <f aca="false">IF(A147="???","--","")&amp;IF(F147&lt;&gt;"Not in the game (anymore)",IF(A147&lt;&gt;"",CONCATENATE("[",A147,"] = {wayshrines={")&amp;IF(K147&lt;&gt;"",CONCATENATE(K147,","),"")&amp;IF(L147&lt;&gt;"",CONCATENATE(L147,","),"")&amp;IF(M147&lt;&gt;"",CONCATENATE(M147,","),"")&amp;CONCATENATE("}")&amp;IF(VALUE(N147)&gt;0,CONCATENATE(", traitsNeeded=",N147),"")&amp;CONCATENATE(", dlcId=",IF(S147&lt;&gt;"",S147,"DLC_BASE_GAME")),""),"")</f>
        <v>[172] = {wayshrines={-1,-1,-1,}, dlcId=DLC_BASE_GAME</v>
      </c>
      <c r="AX147" s="6" t="str">
        <f aca="false">IF(F147&lt;&gt;"Not in the game (anymore)",IF(A147&lt;&gt;"",IF(P147&lt;&gt;"",CONCATENATE(", zoneIds={",P147),"")&amp;IF(X147&lt;&gt;"",CONCATENATE(",",X147),"")&amp;IF(AC147&lt;&gt;"",CONCATENATE(",",AC147),"")&amp;IF(AH147&lt;&gt;"",CONCATENATE(",",AH147),"")&amp;IF(AM147&lt;&gt;"",CONCATENATE(",",AM147),"")&amp;IF(AR147&lt;&gt;"",CONCATENATE(",",AR147),"")&amp;IF(P147&lt;&gt;"",CONCATENATE("}",""),"")&amp;IF(OR(I147="true",I147="false",I147&lt;&gt;""), CONCATENATE(", veteran=", I147), ""),""),"")</f>
        <v>, zoneIds={636,639,638}, veteran=false</v>
      </c>
      <c r="AY147" s="6" t="str">
        <f aca="false">IF(F147&lt;&gt;"Not in the game (anymore)",IF(A147&lt;&gt;"",", setType="&amp;G147,"")&amp;IF(J147="true",", multiTrialSet=true",""),"")</f>
        <v>, setType=LIBSETS_SETTYPE_TRIAL, multiTrialSet=true</v>
      </c>
      <c r="AZ147" s="6" t="str">
        <f aca="false">IF(F147&lt;&gt;"Not in the game (anymore)",IF(U147&lt;&gt;"",", dropMechanic={"&amp;U147&amp;IF(Z147&lt;&gt;"",","&amp;Z147,"")&amp;IF(AE147&lt;&gt;"",","&amp;AE147,"")&amp;IF(AJ147&lt;&gt;"",","&amp;AJ147,"")&amp;IF(AO147&lt;&gt;"",","&amp;AO147,"")&amp;IF(AT147&lt;&gt;"",","&amp;AT147,"")&amp;"}"&amp;IF(U147="LIBSETS_DROP_MECHANIC_MONSTER_NAME",", dropMechanicNames={" &amp; IF(V147&lt;&gt;"","['en']='"&amp;V147&amp;"'","") &amp; IF(W147&lt;&gt;"",", ['de']='" &amp; W147&amp;"'","") &amp; "}",""),"")&amp;"},","")</f>
        <v>, dropMechanic={LIBSETS_DROP_MECHANIC_MONSTER_NAME}, dropMechanicNames={}},</v>
      </c>
      <c r="BA147" s="6" t="str">
        <f aca="false">IF(F147&lt;&gt;"Not in the game (anymore)",IF(C147&lt;&gt;"",CONCATENATE(" --",C147," / ",B147,"   [",IF(Q147&lt;&gt;"",Q147,""),IF(Y147&lt;&gt;"",", "&amp;Y147,""),IF(AD147&lt;&gt;"",", "&amp;AD147,""),IF(AI147&lt;&gt;"",", "&amp;AI147,""),IF(AN147&lt;&gt;"",", "&amp;AN147,""),IF(AS147&lt;&gt;"",", "&amp;AS147,""),"]")),"")</f>
        <v> --Infallible Mage / Unfehlbare Magierin   [Hel Ra Citadel, Sanctum Ophidia, Aetherian Archive]</v>
      </c>
    </row>
    <row r="148" customFormat="false" ht="15" hidden="false" customHeight="false" outlineLevel="0" collapsed="false">
      <c r="A148" s="21" t="n">
        <v>173</v>
      </c>
      <c r="B148" s="0" t="s">
        <v>426</v>
      </c>
      <c r="C148" s="0" t="s">
        <v>427</v>
      </c>
      <c r="D148" s="2" t="n">
        <f aca="false">A148</f>
        <v>173</v>
      </c>
      <c r="F148" s="0" t="s">
        <v>422</v>
      </c>
      <c r="G148" s="22" t="s">
        <v>338</v>
      </c>
      <c r="I148" s="0" t="s">
        <v>56</v>
      </c>
      <c r="J148" s="0" t="s">
        <v>423</v>
      </c>
      <c r="K148" s="0" t="n">
        <v>-1</v>
      </c>
      <c r="L148" s="0" t="n">
        <v>-1</v>
      </c>
      <c r="M148" s="0" t="n">
        <v>-1</v>
      </c>
      <c r="N148" s="0" t="n">
        <v>0</v>
      </c>
      <c r="O148" s="3" t="s">
        <v>343</v>
      </c>
      <c r="P148" s="2" t="n">
        <f aca="false">IF(AND(G148&lt;&gt;"LIBSETS_SETTYPE_BATTLEGROUND",G148&lt;&gt;"LIBSETS_SETTYPE_SPECIAL",G148&lt;&gt;"LIBSETS_SETTYPE_MYTHIC"), IF(Q148&lt;&gt;"",VLOOKUP(Q148,'ESO zone constants'!$D$2:$H$4950,5,0),""),"")</f>
        <v>636</v>
      </c>
      <c r="Q148" s="0" t="str">
        <f aca="false">IF(OR(K148="",K148&lt;=0,ISERROR(K148)),IF(AND(O148&lt;&gt;"",NOT(ISERROR(O148))),O148, ""),VLOOKUP(K148,'ESO wayshrine node constants'!$A$3:$D$10003,4,0))</f>
        <v>Hel Ra Citadel</v>
      </c>
      <c r="R148" s="0"/>
      <c r="S148" s="4" t="str">
        <f aca="false">IF(AND(R148&lt;&gt;"",NOT(ISERROR(R148))),R148,IF(P148&lt;&gt;"",IF(NOT(ISERROR(VLOOKUP(P148,'ESO Dungeon constants'!$D$3:$H$9999,5,0))),VLOOKUP(P148,'ESO Dungeon constants'!$D$3:$I$9999,6,0),VLOOKUP(P148,'ESO zone constants'!$H$2:$K$9984,4,0)),""))</f>
        <v>DLC_BASE_GAME</v>
      </c>
      <c r="T148" s="2" t="str">
        <f aca="false">IF(S148&lt;&gt;"",VLOOKUP(S148,'LibSets constants'!$B$4:$C$1000,2,0),"")</f>
        <v>Included in base game</v>
      </c>
      <c r="U148" s="5" t="s">
        <v>340</v>
      </c>
      <c r="V148" s="28"/>
      <c r="W148" s="28"/>
      <c r="X148" s="2" t="n">
        <f aca="false">IF(G148&lt;&gt;"LIBSETS_SETTYPE_BATTLEGROUND",IF(G148&lt;&gt;"LIBSETS_SETTYPE_SPECIAL",IF(Y148&lt;&gt;"",VLOOKUP(Y148,'ESO zone constants'!$D$2:$H$4950,5,0),""),""),"")</f>
        <v>639</v>
      </c>
      <c r="Y148" s="0" t="s">
        <v>339</v>
      </c>
      <c r="Z148" s="28"/>
      <c r="AA148" s="28"/>
      <c r="AB148" s="28"/>
      <c r="AC148" s="2" t="n">
        <f aca="false">IF(G148&lt;&gt;"LIBSETS_SETTYPE_BATTLEGROUND",IF(G148&lt;&gt;"LIBSETS_SETTYPE_SPECIAL",IF(AD148&lt;&gt;"",VLOOKUP(AD148,'ESO zone constants'!$D$2:$H$4950,5,0),""),""),"")</f>
        <v>638</v>
      </c>
      <c r="AD148" s="0" t="s">
        <v>346</v>
      </c>
      <c r="AE148" s="28"/>
      <c r="AF148" s="28"/>
      <c r="AG148" s="28"/>
      <c r="AH148" s="2" t="str">
        <f aca="false">IF(G148&lt;&gt;"LIBSETS_SETTYPE_BATTLEGROUND",IF(G148&lt;&gt;"LIBSETS_SETTYPE_SPECIAL",IF(AI148&lt;&gt;"",VLOOKUP(AI148,'ESO zone constants'!$D$2:$H$4950,5,0),""),""),"")</f>
        <v/>
      </c>
      <c r="AJ148" s="28"/>
      <c r="AK148" s="28"/>
      <c r="AL148" s="28"/>
      <c r="AM148" s="2" t="str">
        <f aca="false">IF(G148&lt;&gt;"LIBSETS_SETTYPE_BATTLEGROUND",IF(G148&lt;&gt;"LIBSETS_SETTYPE_SPECIAL",IF(AN148&lt;&gt;"",VLOOKUP(AN148,'ESO zone constants'!$D$2:$H$4950,5,0),""),""),"")</f>
        <v/>
      </c>
      <c r="AO148" s="28"/>
      <c r="AP148" s="28"/>
      <c r="AQ148" s="28"/>
      <c r="AR148" s="2" t="str">
        <f aca="false">IF(G148&lt;&gt;"LIBSETS_SETTYPE_BATTLEGROUND",IF(G148&lt;&gt;"LIBSETS_SETTYPE_SPECIAL",IF(AS148&lt;&gt;"",VLOOKUP(AS148,'ESO zone constants'!$D$2:$H$4950,5,0),""),""),"")</f>
        <v/>
      </c>
      <c r="AT148" s="28"/>
      <c r="AU148" s="28"/>
      <c r="AV148" s="28"/>
      <c r="AW148" s="6" t="str">
        <f aca="false">IF(A148="???","--","")&amp;IF(F148&lt;&gt;"Not in the game (anymore)",IF(A148&lt;&gt;"",CONCATENATE("[",A148,"] = {wayshrines={")&amp;IF(K148&lt;&gt;"",CONCATENATE(K148,","),"")&amp;IF(L148&lt;&gt;"",CONCATENATE(L148,","),"")&amp;IF(M148&lt;&gt;"",CONCATENATE(M148,","),"")&amp;CONCATENATE("}")&amp;IF(VALUE(N148)&gt;0,CONCATENATE(", traitsNeeded=",N148),"")&amp;CONCATENATE(", dlcId=",IF(S148&lt;&gt;"",S148,"DLC_BASE_GAME")),""),"")</f>
        <v>[173] = {wayshrines={-1,-1,-1,}, dlcId=DLC_BASE_GAME</v>
      </c>
      <c r="AX148" s="6" t="str">
        <f aca="false">IF(F148&lt;&gt;"Not in the game (anymore)",IF(A148&lt;&gt;"",IF(P148&lt;&gt;"",CONCATENATE(", zoneIds={",P148),"")&amp;IF(X148&lt;&gt;"",CONCATENATE(",",X148),"")&amp;IF(AC148&lt;&gt;"",CONCATENATE(",",AC148),"")&amp;IF(AH148&lt;&gt;"",CONCATENATE(",",AH148),"")&amp;IF(AM148&lt;&gt;"",CONCATENATE(",",AM148),"")&amp;IF(AR148&lt;&gt;"",CONCATENATE(",",AR148),"")&amp;IF(P148&lt;&gt;"",CONCATENATE("}",""),"")&amp;IF(OR(I148="true",I148="false",I148&lt;&gt;""), CONCATENATE(", veteran=", I148), ""),""),"")</f>
        <v>, zoneIds={636,639,638}, veteran=false</v>
      </c>
      <c r="AY148" s="6" t="str">
        <f aca="false">IF(F148&lt;&gt;"Not in the game (anymore)",IF(A148&lt;&gt;"",", setType="&amp;G148,"")&amp;IF(J148="true",", multiTrialSet=true",""),"")</f>
        <v>, setType=LIBSETS_SETTYPE_TRIAL, multiTrialSet=true</v>
      </c>
      <c r="AZ148" s="6" t="str">
        <f aca="false">IF(F148&lt;&gt;"Not in the game (anymore)",IF(U148&lt;&gt;"",", dropMechanic={"&amp;U148&amp;IF(Z148&lt;&gt;"",","&amp;Z148,"")&amp;IF(AE148&lt;&gt;"",","&amp;AE148,"")&amp;IF(AJ148&lt;&gt;"",","&amp;AJ148,"")&amp;IF(AO148&lt;&gt;"",","&amp;AO148,"")&amp;IF(AT148&lt;&gt;"",","&amp;AT148,"")&amp;"}"&amp;IF(U148="LIBSETS_DROP_MECHANIC_MONSTER_NAME",", dropMechanicNames={" &amp; IF(V148&lt;&gt;"","['en']='"&amp;V148&amp;"'","") &amp; IF(W148&lt;&gt;"",", ['de']='" &amp; W148&amp;"'","") &amp; "}",""),"")&amp;"},","")</f>
        <v>, dropMechanic={LIBSETS_DROP_MECHANIC_MONSTER_NAME}, dropMechanicNames={}},</v>
      </c>
      <c r="BA148" s="6" t="str">
        <f aca="false">IF(F148&lt;&gt;"Not in the game (anymore)",IF(C148&lt;&gt;"",CONCATENATE(" --",C148," / ",B148,"   [",IF(Q148&lt;&gt;"",Q148,""),IF(Y148&lt;&gt;"",", "&amp;Y148,""),IF(AD148&lt;&gt;"",", "&amp;AD148,""),IF(AI148&lt;&gt;"",", "&amp;AI148,""),IF(AN148&lt;&gt;"",", "&amp;AN148,""),IF(AS148&lt;&gt;"",", "&amp;AS148,""),"]")),"")</f>
        <v> --Vicious Serpent / Boshafte Schlange   [Hel Ra Citadel, Sanctum Ophidia, Aetherian Archive]</v>
      </c>
    </row>
    <row r="149" customFormat="false" ht="15" hidden="false" customHeight="false" outlineLevel="0" collapsed="false">
      <c r="A149" s="1" t="n">
        <v>176</v>
      </c>
      <c r="B149" s="0" t="s">
        <v>428</v>
      </c>
      <c r="C149" s="0" t="s">
        <v>429</v>
      </c>
      <c r="D149" s="2" t="n">
        <f aca="false">A149</f>
        <v>176</v>
      </c>
      <c r="G149" s="22" t="s">
        <v>122</v>
      </c>
      <c r="I149" s="0" t="s">
        <v>56</v>
      </c>
      <c r="J149" s="0" t="s">
        <v>56</v>
      </c>
      <c r="K149" s="0" t="n">
        <v>199</v>
      </c>
      <c r="L149" s="0" t="n">
        <v>201</v>
      </c>
      <c r="M149" s="0" t="n">
        <v>203</v>
      </c>
      <c r="N149" s="0" t="n">
        <v>5</v>
      </c>
      <c r="O149" s="0"/>
      <c r="P149" s="2" t="n">
        <f aca="false">IF(AND(G149&lt;&gt;"LIBSETS_SETTYPE_BATTLEGROUND",G149&lt;&gt;"LIBSETS_SETTYPE_SPECIAL",G149&lt;&gt;"LIBSETS_SETTYPE_MYTHIC"), IF(Q149&lt;&gt;"",VLOOKUP(Q149,'ESO zone constants'!$D$2:$H$4950,5,0),""),"")</f>
        <v>584</v>
      </c>
      <c r="Q149" s="0" t="str">
        <f aca="false">IF(OR(K149="",K149&lt;=0,ISERROR(K149)),IF(AND(O149&lt;&gt;"",NOT(ISERROR(O149))),O149, ""),VLOOKUP(K149,'ESO wayshrine node constants'!$A$3:$D$10003,4,0))</f>
        <v>Imperial City</v>
      </c>
      <c r="R149" s="0"/>
      <c r="S149" s="4" t="str">
        <f aca="false">IF(AND(R149&lt;&gt;"",NOT(ISERROR(R149))),R149,IF(P149&lt;&gt;"",IF(NOT(ISERROR(VLOOKUP(P149,'ESO Dungeon constants'!$D$3:$H$9999,5,0))),VLOOKUP(P149,'ESO Dungeon constants'!$D$3:$I$9999,6,0),VLOOKUP(P149,'ESO zone constants'!$H$2:$K$9984,4,0)),""))</f>
        <v>DLC_IMPERIAL_CITY</v>
      </c>
      <c r="T149" s="2" t="str">
        <f aca="false">IF(S149&lt;&gt;"",VLOOKUP(S149,'LibSets constants'!$B$4:$C$1000,2,0),"")</f>
        <v>Imperial City</v>
      </c>
      <c r="U149" s="0"/>
      <c r="V149" s="23" t="str">
        <f aca="false">IF(U149&lt;&gt;"",IF(U149&lt;&gt;"LIBSETS_DROP_MECHANIC_MONSTER_NAME",VLOOKUP(U149,'LibSets constants'!$I$4:$L$1000,3,0),""),"")</f>
        <v/>
      </c>
      <c r="W149" s="28" t="str">
        <f aca="false">IF(U149&lt;&gt;"",IF(U149&lt;&gt;"LIBSETS_DROP_MECHANIC_MONSTER_NAME",VLOOKUP(U149,'LibSets constants'!$I$4:$L$1000,4,0),""),"")</f>
        <v/>
      </c>
      <c r="X149" s="2" t="n">
        <f aca="false">IF(G149&lt;&gt;"LIBSETS_SETTYPE_BATTLEGROUND",IF(G149&lt;&gt;"LIBSETS_SETTYPE_SPECIAL",IF(Y149&lt;&gt;"",VLOOKUP(Y149,'ESO zone constants'!$D$2:$H$4950,5,0),""),""),"")</f>
        <v>584</v>
      </c>
      <c r="Y149" s="0" t="str">
        <f aca="false">VLOOKUP(L149,'ESO wayshrine node constants'!$A$3:$D$10003,4,0)</f>
        <v>Imperial City</v>
      </c>
      <c r="Z149" s="24"/>
      <c r="AA149" s="23" t="str">
        <f aca="false">IF(Z149&lt;&gt;"",IF(Z149&lt;&gt;"LIBSETS_DROP_MECHANIC_MONSTER_NAME",VLOOKUP(Z149,'LibSets constants'!$I$4:$L$1000,3,0),""),"")</f>
        <v/>
      </c>
      <c r="AB149" s="23" t="str">
        <f aca="false">IF(Z149&lt;&gt;"",IF(Z149&lt;&gt;"LIBSETS_DROP_MECHANIC_MONSTER_NAME",VLOOKUP(Z149,'LibSets constants'!$I$4:$L$1000,4,0),""),"")</f>
        <v/>
      </c>
      <c r="AC149" s="2" t="n">
        <f aca="false">IF(G149&lt;&gt;"LIBSETS_SETTYPE_BATTLEGROUND",IF(G149&lt;&gt;"LIBSETS_SETTYPE_SPECIAL",IF(AD149&lt;&gt;"",VLOOKUP(AD149,'ESO zone constants'!$D$2:$H$4950,5,0),""),""),"")</f>
        <v>584</v>
      </c>
      <c r="AD149" s="0" t="str">
        <f aca="false">VLOOKUP(M149,'ESO wayshrine node constants'!$A$3:$D$10003,4,0)</f>
        <v>Imperial City</v>
      </c>
      <c r="AE149" s="24"/>
      <c r="AF149" s="23" t="str">
        <f aca="false">IF(AE149&lt;&gt;"",IF(AE149&lt;&gt;"LIBSETS_DROP_MECHANIC_MONSTER_NAME",VLOOKUP(AE149,'LibSets constants'!$I$4:$L$1000,3,0),""),"")</f>
        <v/>
      </c>
      <c r="AG149" s="23" t="str">
        <f aca="false">IF(AE149&lt;&gt;"",IF(AE149&lt;&gt;"LIBSETS_DROP_MECHANIC_MONSTER_NAME",VLOOKUP(AE149,'LibSets constants'!$I$4:$L$1000,4,0),""),"")</f>
        <v/>
      </c>
      <c r="AH149" s="2" t="str">
        <f aca="false">IF(G149&lt;&gt;"LIBSETS_SETTYPE_BATTLEGROUND",IF(G149&lt;&gt;"LIBSETS_SETTYPE_SPECIAL",IF(AI149&lt;&gt;"",VLOOKUP(AI149,'ESO zone constants'!$D$2:$H$4950,5,0),""),""),"")</f>
        <v/>
      </c>
      <c r="AJ149" s="24"/>
      <c r="AK149" s="23" t="str">
        <f aca="false">IF(AJ149&lt;&gt;"",IF(AJ149&lt;&gt;"LIBSETS_DROP_MECHANIC_MONSTER_NAME",VLOOKUP(AJ149,'LibSets constants'!$I$4:$L$1000,3,0),""),"")</f>
        <v/>
      </c>
      <c r="AL149" s="23" t="str">
        <f aca="false">IF(AJ149&lt;&gt;"",IF(AJ149&lt;&gt;"LIBSETS_DROP_MECHANIC_MONSTER_NAME",VLOOKUP(AJ149,'LibSets constants'!$I$4:$L$1000,4,0),""),"")</f>
        <v/>
      </c>
      <c r="AM149" s="2" t="str">
        <f aca="false">IF(G149&lt;&gt;"LIBSETS_SETTYPE_BATTLEGROUND",IF(G149&lt;&gt;"LIBSETS_SETTYPE_SPECIAL",IF(AN149&lt;&gt;"",VLOOKUP(AN149,'ESO zone constants'!$D$2:$H$4950,5,0),""),""),"")</f>
        <v/>
      </c>
      <c r="AO149" s="24"/>
      <c r="AP149" s="23" t="str">
        <f aca="false">IF(AO149&lt;&gt;"",IF(AO149&lt;&gt;"LIBSETS_DROP_MECHANIC_MONSTER_NAME",VLOOKUP(AO149,'LibSets constants'!$I$4:$L$1000,3,0),""),"")</f>
        <v/>
      </c>
      <c r="AQ149" s="23" t="str">
        <f aca="false">IF(AO149&lt;&gt;"",IF(AO149&lt;&gt;"LIBSETS_DROP_MECHANIC_MONSTER_NAME",VLOOKUP(AO149,'LibSets constants'!$I$4:$L$1000,4,0),""),"")</f>
        <v/>
      </c>
      <c r="AR149" s="2" t="str">
        <f aca="false">IF(G149&lt;&gt;"LIBSETS_SETTYPE_BATTLEGROUND",IF(G149&lt;&gt;"LIBSETS_SETTYPE_SPECIAL",IF(AS149&lt;&gt;"",VLOOKUP(AS149,'ESO zone constants'!$D$2:$H$4950,5,0),""),""),"")</f>
        <v/>
      </c>
      <c r="AT149" s="24"/>
      <c r="AU149" s="23" t="str">
        <f aca="false">IF(AT149&lt;&gt;"",IF(AT149&lt;&gt;"LIBSETS_DROP_MECHANIC_MONSTER_NAME",VLOOKUP(AT149,'LibSets constants'!$I$4:$L$1000,3,0),""),"")</f>
        <v/>
      </c>
      <c r="AV149" s="23" t="str">
        <f aca="false">IF(AT149&lt;&gt;"",IF(AT149&lt;&gt;"LIBSETS_DROP_MECHANIC_MONSTER_NAME",VLOOKUP(AT149,'LibSets constants'!$I$4:$L$1000,4,0),""),"")</f>
        <v/>
      </c>
      <c r="AW149" s="6" t="str">
        <f aca="false">IF(A149="???","--","")&amp;IF(F149&lt;&gt;"Not in the game (anymore)",IF(A149&lt;&gt;"",CONCATENATE("[",A149,"] = {wayshrines={")&amp;IF(K149&lt;&gt;"",CONCATENATE(K149,","),"")&amp;IF(L149&lt;&gt;"",CONCATENATE(L149,","),"")&amp;IF(M149&lt;&gt;"",CONCATENATE(M149,","),"")&amp;CONCATENATE("}")&amp;IF(VALUE(N149)&gt;0,CONCATENATE(", traitsNeeded=",N149),"")&amp;CONCATENATE(", dlcId=",IF(S149&lt;&gt;"",S149,"DLC_BASE_GAME")),""),"")</f>
        <v>[176] = {wayshrines={199,201,203,}, traitsNeeded=5, dlcId=DLC_IMPERIAL_CITY</v>
      </c>
      <c r="AX149" s="6" t="str">
        <f aca="false">IF(F149&lt;&gt;"Not in the game (anymore)",IF(A149&lt;&gt;"",IF(P149&lt;&gt;"",CONCATENATE(", zoneIds={",P149),"")&amp;IF(X149&lt;&gt;"",CONCATENATE(",",X149),"")&amp;IF(AC149&lt;&gt;"",CONCATENATE(",",AC149),"")&amp;IF(AH149&lt;&gt;"",CONCATENATE(",",AH149),"")&amp;IF(AM149&lt;&gt;"",CONCATENATE(",",AM149),"")&amp;IF(AR149&lt;&gt;"",CONCATENATE(",",AR149),"")&amp;IF(P149&lt;&gt;"",CONCATENATE("}",""),"")&amp;IF(OR(I149="true",I149="false",I149&lt;&gt;""), CONCATENATE(", veteran=", I149), ""),""),"")</f>
        <v>, zoneIds={584,584,584}, veteran=false</v>
      </c>
      <c r="AY149" s="6" t="str">
        <f aca="false">IF(F149&lt;&gt;"Not in the game (anymore)",IF(A149&lt;&gt;"",", setType="&amp;G149,"")&amp;IF(J149="true",", multiTrialSet=true",""),"")</f>
        <v>, setType=LIBSETS_SETTYPE_CRAFTED</v>
      </c>
      <c r="AZ149" s="6" t="str">
        <f aca="false">IF(F149&lt;&gt;"Not in the game (anymore)",IF(U149&lt;&gt;"",", dropMechanic={"&amp;U149&amp;IF(Z149&lt;&gt;"",","&amp;Z149,"")&amp;IF(AE149&lt;&gt;"",","&amp;AE149,"")&amp;IF(AJ149&lt;&gt;"",","&amp;AJ149,"")&amp;IF(AO149&lt;&gt;"",","&amp;AO149,"")&amp;IF(AT149&lt;&gt;"",","&amp;AT149,"")&amp;"}"&amp;IF(U149="LIBSETS_DROP_MECHANIC_MONSTER_NAME",", dropMechanicNames={" &amp; IF(V149&lt;&gt;"","['en']='"&amp;V149&amp;"'","") &amp; IF(W149&lt;&gt;"",", ['de']='" &amp; W149&amp;"'","") &amp; "}",""),"")&amp;"},","")</f>
        <v>},</v>
      </c>
      <c r="BA149" s="6" t="str">
        <f aca="false">IF(F149&lt;&gt;"Not in the game (anymore)",IF(C149&lt;&gt;"",CONCATENATE(" --",C149," / ",B149,"   [",IF(Q149&lt;&gt;"",Q149,""),IF(Y149&lt;&gt;"",", "&amp;Y149,""),IF(AD149&lt;&gt;"",", "&amp;AD149,""),IF(AI149&lt;&gt;"",", "&amp;AI149,""),IF(AN149&lt;&gt;"",", "&amp;AN149,""),IF(AS149&lt;&gt;"",", "&amp;AS149,""),"]")),"")</f>
        <v> --Noble's Conquest / Adelssieg   [Imperial City, Imperial City, Imperial City]</v>
      </c>
    </row>
    <row r="150" customFormat="false" ht="15" hidden="false" customHeight="false" outlineLevel="0" collapsed="false">
      <c r="A150" s="1" t="n">
        <v>177</v>
      </c>
      <c r="B150" s="0" t="s">
        <v>430</v>
      </c>
      <c r="C150" s="0" t="s">
        <v>431</v>
      </c>
      <c r="D150" s="2" t="n">
        <f aca="false">A150</f>
        <v>177</v>
      </c>
      <c r="G150" s="22" t="s">
        <v>122</v>
      </c>
      <c r="I150" s="0" t="s">
        <v>56</v>
      </c>
      <c r="J150" s="0" t="s">
        <v>56</v>
      </c>
      <c r="K150" s="0" t="n">
        <v>199</v>
      </c>
      <c r="L150" s="0" t="n">
        <v>201</v>
      </c>
      <c r="M150" s="0" t="n">
        <v>203</v>
      </c>
      <c r="N150" s="0" t="n">
        <v>7</v>
      </c>
      <c r="O150" s="0"/>
      <c r="P150" s="2" t="n">
        <f aca="false">IF(AND(G150&lt;&gt;"LIBSETS_SETTYPE_BATTLEGROUND",G150&lt;&gt;"LIBSETS_SETTYPE_SPECIAL",G150&lt;&gt;"LIBSETS_SETTYPE_MYTHIC"), IF(Q150&lt;&gt;"",VLOOKUP(Q150,'ESO zone constants'!$D$2:$H$4950,5,0),""),"")</f>
        <v>584</v>
      </c>
      <c r="Q150" s="0" t="str">
        <f aca="false">IF(OR(K150="",K150&lt;=0,ISERROR(K150)),IF(AND(O150&lt;&gt;"",NOT(ISERROR(O150))),O150, ""),VLOOKUP(K150,'ESO wayshrine node constants'!$A$3:$D$10003,4,0))</f>
        <v>Imperial City</v>
      </c>
      <c r="R150" s="0"/>
      <c r="S150" s="4" t="str">
        <f aca="false">IF(AND(R150&lt;&gt;"",NOT(ISERROR(R150))),R150,IF(P150&lt;&gt;"",IF(NOT(ISERROR(VLOOKUP(P150,'ESO Dungeon constants'!$D$3:$H$9999,5,0))),VLOOKUP(P150,'ESO Dungeon constants'!$D$3:$I$9999,6,0),VLOOKUP(P150,'ESO zone constants'!$H$2:$K$9984,4,0)),""))</f>
        <v>DLC_IMPERIAL_CITY</v>
      </c>
      <c r="T150" s="2" t="str">
        <f aca="false">IF(S150&lt;&gt;"",VLOOKUP(S150,'LibSets constants'!$B$4:$C$1000,2,0),"")</f>
        <v>Imperial City</v>
      </c>
      <c r="U150" s="0"/>
      <c r="V150" s="2" t="str">
        <f aca="false">IF(U150&lt;&gt;"",IF(U150&lt;&gt;"LIBSETS_DROP_MECHANIC_MONSTER_NAME",VLOOKUP(U150,'LibSets constants'!$I$4:$L$1000,3,0),""),"")</f>
        <v/>
      </c>
      <c r="W150" s="28" t="str">
        <f aca="false">IF(U150&lt;&gt;"",IF(U150&lt;&gt;"LIBSETS_DROP_MECHANIC_MONSTER_NAME",VLOOKUP(U150,'LibSets constants'!$I$4:$L$1000,4,0),""),"")</f>
        <v/>
      </c>
      <c r="X150" s="2" t="n">
        <f aca="false">IF(G150&lt;&gt;"LIBSETS_SETTYPE_BATTLEGROUND",IF(G150&lt;&gt;"LIBSETS_SETTYPE_SPECIAL",IF(Y150&lt;&gt;"",VLOOKUP(Y150,'ESO zone constants'!$D$2:$H$4950,5,0),""),""),"")</f>
        <v>584</v>
      </c>
      <c r="Y150" s="0" t="str">
        <f aca="false">VLOOKUP(L150,'ESO wayshrine node constants'!$A$3:$D$10003,4,0)</f>
        <v>Imperial City</v>
      </c>
      <c r="Z150" s="0"/>
      <c r="AA150" s="2" t="str">
        <f aca="false">IF(Z150&lt;&gt;"",IF(Z150&lt;&gt;"LIBSETS_DROP_MECHANIC_MONSTER_NAME",VLOOKUP(Z150,'LibSets constants'!$I$4:$L$1000,3,0),""),"")</f>
        <v/>
      </c>
      <c r="AB150" s="2" t="str">
        <f aca="false">IF(Z150&lt;&gt;"",IF(Z150&lt;&gt;"LIBSETS_DROP_MECHANIC_MONSTER_NAME",VLOOKUP(Z150,'LibSets constants'!$I$4:$L$1000,4,0),""),"")</f>
        <v/>
      </c>
      <c r="AC150" s="2" t="n">
        <f aca="false">IF(G150&lt;&gt;"LIBSETS_SETTYPE_BATTLEGROUND",IF(G150&lt;&gt;"LIBSETS_SETTYPE_SPECIAL",IF(AD150&lt;&gt;"",VLOOKUP(AD150,'ESO zone constants'!$D$2:$H$4950,5,0),""),""),"")</f>
        <v>584</v>
      </c>
      <c r="AD150" s="0" t="str">
        <f aca="false">VLOOKUP(M150,'ESO wayshrine node constants'!$A$3:$D$10003,4,0)</f>
        <v>Imperial City</v>
      </c>
      <c r="AE150" s="0"/>
      <c r="AF150" s="2" t="str">
        <f aca="false">IF(AE150&lt;&gt;"",IF(AE150&lt;&gt;"LIBSETS_DROP_MECHANIC_MONSTER_NAME",VLOOKUP(AE150,'LibSets constants'!$I$4:$L$1000,3,0),""),"")</f>
        <v/>
      </c>
      <c r="AG150" s="2" t="str">
        <f aca="false">IF(AE150&lt;&gt;"",IF(AE150&lt;&gt;"LIBSETS_DROP_MECHANIC_MONSTER_NAME",VLOOKUP(AE150,'LibSets constants'!$I$4:$L$1000,4,0),""),"")</f>
        <v/>
      </c>
      <c r="AH150" s="2" t="str">
        <f aca="false">IF(G150&lt;&gt;"LIBSETS_SETTYPE_BATTLEGROUND",IF(G150&lt;&gt;"LIBSETS_SETTYPE_SPECIAL",IF(AI150&lt;&gt;"",VLOOKUP(AI150,'ESO zone constants'!$D$2:$H$4950,5,0),""),""),"")</f>
        <v/>
      </c>
      <c r="AJ150" s="0"/>
      <c r="AK150" s="2" t="str">
        <f aca="false">IF(AJ150&lt;&gt;"",IF(AJ150&lt;&gt;"LIBSETS_DROP_MECHANIC_MONSTER_NAME",VLOOKUP(AJ150,'LibSets constants'!$I$4:$L$1000,3,0),""),"")</f>
        <v/>
      </c>
      <c r="AL150" s="2" t="str">
        <f aca="false">IF(AJ150&lt;&gt;"",IF(AJ150&lt;&gt;"LIBSETS_DROP_MECHANIC_MONSTER_NAME",VLOOKUP(AJ150,'LibSets constants'!$I$4:$L$1000,4,0),""),"")</f>
        <v/>
      </c>
      <c r="AM150" s="2" t="str">
        <f aca="false">IF(G150&lt;&gt;"LIBSETS_SETTYPE_BATTLEGROUND",IF(G150&lt;&gt;"LIBSETS_SETTYPE_SPECIAL",IF(AN150&lt;&gt;"",VLOOKUP(AN150,'ESO zone constants'!$D$2:$H$4950,5,0),""),""),"")</f>
        <v/>
      </c>
      <c r="AO150" s="0"/>
      <c r="AP150" s="2" t="str">
        <f aca="false">IF(AO150&lt;&gt;"",IF(AO150&lt;&gt;"LIBSETS_DROP_MECHANIC_MONSTER_NAME",VLOOKUP(AO150,'LibSets constants'!$I$4:$L$1000,3,0),""),"")</f>
        <v/>
      </c>
      <c r="AQ150" s="2" t="str">
        <f aca="false">IF(AO150&lt;&gt;"",IF(AO150&lt;&gt;"LIBSETS_DROP_MECHANIC_MONSTER_NAME",VLOOKUP(AO150,'LibSets constants'!$I$4:$L$1000,4,0),""),"")</f>
        <v/>
      </c>
      <c r="AR150" s="2" t="str">
        <f aca="false">IF(G150&lt;&gt;"LIBSETS_SETTYPE_BATTLEGROUND",IF(G150&lt;&gt;"LIBSETS_SETTYPE_SPECIAL",IF(AS150&lt;&gt;"",VLOOKUP(AS150,'ESO zone constants'!$D$2:$H$4950,5,0),""),""),"")</f>
        <v/>
      </c>
      <c r="AT150" s="0"/>
      <c r="AU150" s="2" t="str">
        <f aca="false">IF(AT150&lt;&gt;"",IF(AT150&lt;&gt;"LIBSETS_DROP_MECHANIC_MONSTER_NAME",VLOOKUP(AT150,'LibSets constants'!$I$4:$L$1000,3,0),""),"")</f>
        <v/>
      </c>
      <c r="AV150" s="2" t="str">
        <f aca="false">IF(AT150&lt;&gt;"",IF(AT150&lt;&gt;"LIBSETS_DROP_MECHANIC_MONSTER_NAME",VLOOKUP(AT150,'LibSets constants'!$I$4:$L$1000,4,0),""),"")</f>
        <v/>
      </c>
      <c r="AW150" s="6" t="str">
        <f aca="false">IF(A150="???","--","")&amp;IF(F150&lt;&gt;"Not in the game (anymore)",IF(A150&lt;&gt;"",CONCATENATE("[",A150,"] = {wayshrines={")&amp;IF(K150&lt;&gt;"",CONCATENATE(K150,","),"")&amp;IF(L150&lt;&gt;"",CONCATENATE(L150,","),"")&amp;IF(M150&lt;&gt;"",CONCATENATE(M150,","),"")&amp;CONCATENATE("}")&amp;IF(VALUE(N150)&gt;0,CONCATENATE(", traitsNeeded=",N150),"")&amp;CONCATENATE(", dlcId=",IF(S150&lt;&gt;"",S150,"DLC_BASE_GAME")),""),"")</f>
        <v>[177] = {wayshrines={199,201,203,}, traitsNeeded=7, dlcId=DLC_IMPERIAL_CITY</v>
      </c>
      <c r="AX150" s="6" t="str">
        <f aca="false">IF(F150&lt;&gt;"Not in the game (anymore)",IF(A150&lt;&gt;"",IF(P150&lt;&gt;"",CONCATENATE(", zoneIds={",P150),"")&amp;IF(X150&lt;&gt;"",CONCATENATE(",",X150),"")&amp;IF(AC150&lt;&gt;"",CONCATENATE(",",AC150),"")&amp;IF(AH150&lt;&gt;"",CONCATENATE(",",AH150),"")&amp;IF(AM150&lt;&gt;"",CONCATENATE(",",AM150),"")&amp;IF(AR150&lt;&gt;"",CONCATENATE(",",AR150),"")&amp;IF(P150&lt;&gt;"",CONCATENATE("}",""),"")&amp;IF(OR(I150="true",I150="false",I150&lt;&gt;""), CONCATENATE(", veteran=", I150), ""),""),"")</f>
        <v>, zoneIds={584,584,584}, veteran=false</v>
      </c>
      <c r="AY150" s="6" t="str">
        <f aca="false">IF(F150&lt;&gt;"Not in the game (anymore)",IF(A150&lt;&gt;"",", setType="&amp;G150,"")&amp;IF(J150="true",", multiTrialSet=true",""),"")</f>
        <v>, setType=LIBSETS_SETTYPE_CRAFTED</v>
      </c>
      <c r="AZ150" s="6" t="str">
        <f aca="false">IF(F150&lt;&gt;"Not in the game (anymore)",IF(U150&lt;&gt;"",", dropMechanic={"&amp;U150&amp;IF(Z150&lt;&gt;"",","&amp;Z150,"")&amp;IF(AE150&lt;&gt;"",","&amp;AE150,"")&amp;IF(AJ150&lt;&gt;"",","&amp;AJ150,"")&amp;IF(AO150&lt;&gt;"",","&amp;AO150,"")&amp;IF(AT150&lt;&gt;"",","&amp;AT150,"")&amp;"}"&amp;IF(U150="LIBSETS_DROP_MECHANIC_MONSTER_NAME",", dropMechanicNames={" &amp; IF(V150&lt;&gt;"","['en']='"&amp;V150&amp;"'","") &amp; IF(W150&lt;&gt;"",", ['de']='" &amp; W150&amp;"'","") &amp; "}",""),"")&amp;"},","")</f>
        <v>},</v>
      </c>
      <c r="BA150" s="6" t="str">
        <f aca="false">IF(F150&lt;&gt;"Not in the game (anymore)",IF(C150&lt;&gt;"",CONCATENATE(" --",C150," / ",B150,"   [",IF(Q150&lt;&gt;"",Q150,""),IF(Y150&lt;&gt;"",", "&amp;Y150,""),IF(AD150&lt;&gt;"",", "&amp;AD150,""),IF(AI150&lt;&gt;"",", "&amp;AI150,""),IF(AN150&lt;&gt;"",", "&amp;AN150,""),IF(AS150&lt;&gt;"",", "&amp;AS150,""),"]")),"")</f>
        <v> --Redistributor / Umverteilung   [Imperial City, Imperial City, Imperial City]</v>
      </c>
    </row>
    <row r="151" customFormat="false" ht="15" hidden="false" customHeight="false" outlineLevel="0" collapsed="false">
      <c r="A151" s="1" t="n">
        <v>178</v>
      </c>
      <c r="B151" s="0" t="s">
        <v>432</v>
      </c>
      <c r="C151" s="0" t="s">
        <v>433</v>
      </c>
      <c r="D151" s="2" t="n">
        <f aca="false">A151</f>
        <v>178</v>
      </c>
      <c r="G151" s="22" t="s">
        <v>122</v>
      </c>
      <c r="I151" s="0" t="s">
        <v>56</v>
      </c>
      <c r="J151" s="0" t="s">
        <v>56</v>
      </c>
      <c r="K151" s="0" t="n">
        <v>199</v>
      </c>
      <c r="L151" s="0" t="n">
        <v>201</v>
      </c>
      <c r="M151" s="0" t="n">
        <v>203</v>
      </c>
      <c r="N151" s="0" t="n">
        <v>9</v>
      </c>
      <c r="O151" s="0"/>
      <c r="P151" s="2" t="n">
        <f aca="false">IF(AND(G151&lt;&gt;"LIBSETS_SETTYPE_BATTLEGROUND",G151&lt;&gt;"LIBSETS_SETTYPE_SPECIAL",G151&lt;&gt;"LIBSETS_SETTYPE_MYTHIC"), IF(Q151&lt;&gt;"",VLOOKUP(Q151,'ESO zone constants'!$D$2:$H$4950,5,0),""),"")</f>
        <v>584</v>
      </c>
      <c r="Q151" s="0" t="str">
        <f aca="false">IF(OR(K151="",K151&lt;=0,ISERROR(K151)),IF(AND(O151&lt;&gt;"",NOT(ISERROR(O151))),O151, ""),VLOOKUP(K151,'ESO wayshrine node constants'!$A$3:$D$10003,4,0))</f>
        <v>Imperial City</v>
      </c>
      <c r="R151" s="0"/>
      <c r="S151" s="4" t="str">
        <f aca="false">IF(AND(R151&lt;&gt;"",NOT(ISERROR(R151))),R151,IF(P151&lt;&gt;"",IF(NOT(ISERROR(VLOOKUP(P151,'ESO Dungeon constants'!$D$3:$H$9999,5,0))),VLOOKUP(P151,'ESO Dungeon constants'!$D$3:$I$9999,6,0),VLOOKUP(P151,'ESO zone constants'!$H$2:$K$9984,4,0)),""))</f>
        <v>DLC_IMPERIAL_CITY</v>
      </c>
      <c r="T151" s="2" t="str">
        <f aca="false">IF(S151&lt;&gt;"",VLOOKUP(S151,'LibSets constants'!$B$4:$C$1000,2,0),"")</f>
        <v>Imperial City</v>
      </c>
      <c r="U151" s="0"/>
      <c r="V151" s="2" t="str">
        <f aca="false">IF(U151&lt;&gt;"",IF(U151&lt;&gt;"LIBSETS_DROP_MECHANIC_MONSTER_NAME",VLOOKUP(U151,'LibSets constants'!$I$4:$L$1000,3,0),""),"")</f>
        <v/>
      </c>
      <c r="W151" s="28" t="str">
        <f aca="false">IF(U151&lt;&gt;"",IF(U151&lt;&gt;"LIBSETS_DROP_MECHANIC_MONSTER_NAME",VLOOKUP(U151,'LibSets constants'!$I$4:$L$1000,4,0),""),"")</f>
        <v/>
      </c>
      <c r="X151" s="2" t="n">
        <f aca="false">IF(G151&lt;&gt;"LIBSETS_SETTYPE_BATTLEGROUND",IF(G151&lt;&gt;"LIBSETS_SETTYPE_SPECIAL",IF(Y151&lt;&gt;"",VLOOKUP(Y151,'ESO zone constants'!$D$2:$H$4950,5,0),""),""),"")</f>
        <v>584</v>
      </c>
      <c r="Y151" s="0" t="str">
        <f aca="false">VLOOKUP(L151,'ESO wayshrine node constants'!$A$3:$D$10003,4,0)</f>
        <v>Imperial City</v>
      </c>
      <c r="Z151" s="0"/>
      <c r="AA151" s="2" t="str">
        <f aca="false">IF(Z151&lt;&gt;"",IF(Z151&lt;&gt;"LIBSETS_DROP_MECHANIC_MONSTER_NAME",VLOOKUP(Z151,'LibSets constants'!$I$4:$L$1000,3,0),""),"")</f>
        <v/>
      </c>
      <c r="AB151" s="2" t="str">
        <f aca="false">IF(Z151&lt;&gt;"",IF(Z151&lt;&gt;"LIBSETS_DROP_MECHANIC_MONSTER_NAME",VLOOKUP(Z151,'LibSets constants'!$I$4:$L$1000,4,0),""),"")</f>
        <v/>
      </c>
      <c r="AC151" s="2" t="n">
        <f aca="false">IF(G151&lt;&gt;"LIBSETS_SETTYPE_BATTLEGROUND",IF(G151&lt;&gt;"LIBSETS_SETTYPE_SPECIAL",IF(AD151&lt;&gt;"",VLOOKUP(AD151,'ESO zone constants'!$D$2:$H$4950,5,0),""),""),"")</f>
        <v>584</v>
      </c>
      <c r="AD151" s="0" t="str">
        <f aca="false">VLOOKUP(M151,'ESO wayshrine node constants'!$A$3:$D$10003,4,0)</f>
        <v>Imperial City</v>
      </c>
      <c r="AE151" s="0"/>
      <c r="AF151" s="2" t="str">
        <f aca="false">IF(AE151&lt;&gt;"",IF(AE151&lt;&gt;"LIBSETS_DROP_MECHANIC_MONSTER_NAME",VLOOKUP(AE151,'LibSets constants'!$I$4:$L$1000,3,0),""),"")</f>
        <v/>
      </c>
      <c r="AG151" s="2" t="str">
        <f aca="false">IF(AE151&lt;&gt;"",IF(AE151&lt;&gt;"LIBSETS_DROP_MECHANIC_MONSTER_NAME",VLOOKUP(AE151,'LibSets constants'!$I$4:$L$1000,4,0),""),"")</f>
        <v/>
      </c>
      <c r="AH151" s="2" t="str">
        <f aca="false">IF(G151&lt;&gt;"LIBSETS_SETTYPE_BATTLEGROUND",IF(G151&lt;&gt;"LIBSETS_SETTYPE_SPECIAL",IF(AI151&lt;&gt;"",VLOOKUP(AI151,'ESO zone constants'!$D$2:$H$4950,5,0),""),""),"")</f>
        <v/>
      </c>
      <c r="AJ151" s="0"/>
      <c r="AK151" s="2" t="str">
        <f aca="false">IF(AJ151&lt;&gt;"",IF(AJ151&lt;&gt;"LIBSETS_DROP_MECHANIC_MONSTER_NAME",VLOOKUP(AJ151,'LibSets constants'!$I$4:$L$1000,3,0),""),"")</f>
        <v/>
      </c>
      <c r="AL151" s="2" t="str">
        <f aca="false">IF(AJ151&lt;&gt;"",IF(AJ151&lt;&gt;"LIBSETS_DROP_MECHANIC_MONSTER_NAME",VLOOKUP(AJ151,'LibSets constants'!$I$4:$L$1000,4,0),""),"")</f>
        <v/>
      </c>
      <c r="AM151" s="2" t="str">
        <f aca="false">IF(G151&lt;&gt;"LIBSETS_SETTYPE_BATTLEGROUND",IF(G151&lt;&gt;"LIBSETS_SETTYPE_SPECIAL",IF(AN151&lt;&gt;"",VLOOKUP(AN151,'ESO zone constants'!$D$2:$H$4950,5,0),""),""),"")</f>
        <v/>
      </c>
      <c r="AO151" s="0"/>
      <c r="AP151" s="2" t="str">
        <f aca="false">IF(AO151&lt;&gt;"",IF(AO151&lt;&gt;"LIBSETS_DROP_MECHANIC_MONSTER_NAME",VLOOKUP(AO151,'LibSets constants'!$I$4:$L$1000,3,0),""),"")</f>
        <v/>
      </c>
      <c r="AQ151" s="2" t="str">
        <f aca="false">IF(AO151&lt;&gt;"",IF(AO151&lt;&gt;"LIBSETS_DROP_MECHANIC_MONSTER_NAME",VLOOKUP(AO151,'LibSets constants'!$I$4:$L$1000,4,0),""),"")</f>
        <v/>
      </c>
      <c r="AR151" s="2" t="str">
        <f aca="false">IF(G151&lt;&gt;"LIBSETS_SETTYPE_BATTLEGROUND",IF(G151&lt;&gt;"LIBSETS_SETTYPE_SPECIAL",IF(AS151&lt;&gt;"",VLOOKUP(AS151,'ESO zone constants'!$D$2:$H$4950,5,0),""),""),"")</f>
        <v/>
      </c>
      <c r="AT151" s="0"/>
      <c r="AU151" s="2" t="str">
        <f aca="false">IF(AT151&lt;&gt;"",IF(AT151&lt;&gt;"LIBSETS_DROP_MECHANIC_MONSTER_NAME",VLOOKUP(AT151,'LibSets constants'!$I$4:$L$1000,3,0),""),"")</f>
        <v/>
      </c>
      <c r="AV151" s="2" t="str">
        <f aca="false">IF(AT151&lt;&gt;"",IF(AT151&lt;&gt;"LIBSETS_DROP_MECHANIC_MONSTER_NAME",VLOOKUP(AT151,'LibSets constants'!$I$4:$L$1000,4,0),""),"")</f>
        <v/>
      </c>
      <c r="AW151" s="6" t="str">
        <f aca="false">IF(A151="???","--","")&amp;IF(F151&lt;&gt;"Not in the game (anymore)",IF(A151&lt;&gt;"",CONCATENATE("[",A151,"] = {wayshrines={")&amp;IF(K151&lt;&gt;"",CONCATENATE(K151,","),"")&amp;IF(L151&lt;&gt;"",CONCATENATE(L151,","),"")&amp;IF(M151&lt;&gt;"",CONCATENATE(M151,","),"")&amp;CONCATENATE("}")&amp;IF(VALUE(N151)&gt;0,CONCATENATE(", traitsNeeded=",N151),"")&amp;CONCATENATE(", dlcId=",IF(S151&lt;&gt;"",S151,"DLC_BASE_GAME")),""),"")</f>
        <v>[178] = {wayshrines={199,201,203,}, traitsNeeded=9, dlcId=DLC_IMPERIAL_CITY</v>
      </c>
      <c r="AX151" s="6" t="str">
        <f aca="false">IF(F151&lt;&gt;"Not in the game (anymore)",IF(A151&lt;&gt;"",IF(P151&lt;&gt;"",CONCATENATE(", zoneIds={",P151),"")&amp;IF(X151&lt;&gt;"",CONCATENATE(",",X151),"")&amp;IF(AC151&lt;&gt;"",CONCATENATE(",",AC151),"")&amp;IF(AH151&lt;&gt;"",CONCATENATE(",",AH151),"")&amp;IF(AM151&lt;&gt;"",CONCATENATE(",",AM151),"")&amp;IF(AR151&lt;&gt;"",CONCATENATE(",",AR151),"")&amp;IF(P151&lt;&gt;"",CONCATENATE("}",""),"")&amp;IF(OR(I151="true",I151="false",I151&lt;&gt;""), CONCATENATE(", veteran=", I151), ""),""),"")</f>
        <v>, zoneIds={584,584,584}, veteran=false</v>
      </c>
      <c r="AY151" s="6" t="str">
        <f aca="false">IF(F151&lt;&gt;"Not in the game (anymore)",IF(A151&lt;&gt;"",", setType="&amp;G151,"")&amp;IF(J151="true",", multiTrialSet=true",""),"")</f>
        <v>, setType=LIBSETS_SETTYPE_CRAFTED</v>
      </c>
      <c r="AZ151" s="6" t="str">
        <f aca="false">IF(F151&lt;&gt;"Not in the game (anymore)",IF(U151&lt;&gt;"",", dropMechanic={"&amp;U151&amp;IF(Z151&lt;&gt;"",","&amp;Z151,"")&amp;IF(AE151&lt;&gt;"",","&amp;AE151,"")&amp;IF(AJ151&lt;&gt;"",","&amp;AJ151,"")&amp;IF(AO151&lt;&gt;"",","&amp;AO151,"")&amp;IF(AT151&lt;&gt;"",","&amp;AT151,"")&amp;"}"&amp;IF(U151="LIBSETS_DROP_MECHANIC_MONSTER_NAME",", dropMechanicNames={" &amp; IF(V151&lt;&gt;"","['en']='"&amp;V151&amp;"'","") &amp; IF(W151&lt;&gt;"",", ['de']='" &amp; W151&amp;"'","") &amp; "}",""),"")&amp;"},","")</f>
        <v>},</v>
      </c>
      <c r="BA151" s="6" t="str">
        <f aca="false">IF(F151&lt;&gt;"Not in the game (anymore)",IF(C151&lt;&gt;"",CONCATENATE(" --",C151," / ",B151,"   [",IF(Q151&lt;&gt;"",Q151,""),IF(Y151&lt;&gt;"",", "&amp;Y151,""),IF(AD151&lt;&gt;"",", "&amp;AD151,""),IF(AI151&lt;&gt;"",", "&amp;AI151,""),IF(AN151&lt;&gt;"",", "&amp;AN151,""),IF(AS151&lt;&gt;"",", "&amp;AS151,""),"]")),"")</f>
        <v> --Armor Master / Rüstungsmeister   [Imperial City, Imperial City, Imperial City]</v>
      </c>
    </row>
    <row r="152" customFormat="false" ht="15" hidden="false" customHeight="false" outlineLevel="0" collapsed="false">
      <c r="A152" s="21" t="n">
        <v>179</v>
      </c>
      <c r="B152" s="0" t="s">
        <v>434</v>
      </c>
      <c r="C152" s="0" t="s">
        <v>435</v>
      </c>
      <c r="D152" s="2" t="n">
        <f aca="false">A152</f>
        <v>179</v>
      </c>
      <c r="F152" s="0" t="s">
        <v>436</v>
      </c>
      <c r="G152" s="22" t="s">
        <v>437</v>
      </c>
      <c r="I152" s="0" t="s">
        <v>56</v>
      </c>
      <c r="J152" s="0" t="s">
        <v>56</v>
      </c>
      <c r="K152" s="0" t="n">
        <v>-1</v>
      </c>
      <c r="L152" s="0" t="n">
        <v>-1</v>
      </c>
      <c r="M152" s="0" t="n">
        <v>-1</v>
      </c>
      <c r="N152" s="0" t="n">
        <v>0</v>
      </c>
      <c r="O152" s="3" t="s">
        <v>438</v>
      </c>
      <c r="P152" s="2" t="n">
        <f aca="false">IF(AND(G152&lt;&gt;"LIBSETS_SETTYPE_BATTLEGROUND",G152&lt;&gt;"LIBSETS_SETTYPE_SPECIAL",G152&lt;&gt;"LIBSETS_SETTYPE_MYTHIC"), IF(Q152&lt;&gt;"",VLOOKUP(Q152,'ESO zone constants'!$D$2:$H$4950,5,0),""),"")</f>
        <v>643</v>
      </c>
      <c r="Q152" s="0" t="str">
        <f aca="false">IF(OR(K152="",K152&lt;=0,ISERROR(K152)),IF(AND(O152&lt;&gt;"",NOT(ISERROR(O152))),O152, ""),VLOOKUP(K152,'ESO wayshrine node constants'!$A$3:$D$10003,4,0))</f>
        <v>Imperial Sewers</v>
      </c>
      <c r="R152" s="0"/>
      <c r="S152" s="4" t="str">
        <f aca="false">IF(AND(R152&lt;&gt;"",NOT(ISERROR(R152))),R152,IF(P152&lt;&gt;"",IF(NOT(ISERROR(VLOOKUP(P152,'ESO Dungeon constants'!$D$3:$H$9999,5,0))),VLOOKUP(P152,'ESO Dungeon constants'!$D$3:$I$9999,6,0),VLOOKUP(P152,'ESO zone constants'!$H$2:$K$9984,4,0)),""))</f>
        <v>DLC_IMPERIAL_CITY</v>
      </c>
      <c r="T152" s="2" t="str">
        <f aca="false">IF(S152&lt;&gt;"",VLOOKUP(S152,'LibSets constants'!$B$4:$C$1000,2,0),"")</f>
        <v>Imperial City</v>
      </c>
      <c r="U152" s="0"/>
      <c r="V152" s="2" t="str">
        <f aca="false">IF(U152&lt;&gt;"",IF(U152&lt;&gt;"LIBSETS_DROP_MECHANIC_MONSTER_NAME",VLOOKUP(U152,'LibSets constants'!$I$4:$L$1000,3,0),""),"")</f>
        <v/>
      </c>
      <c r="W152" s="28" t="str">
        <f aca="false">IF(U152&lt;&gt;"",IF(U152&lt;&gt;"LIBSETS_DROP_MECHANIC_MONSTER_NAME",VLOOKUP(U152,'LibSets constants'!$I$4:$L$1000,4,0),""),"")</f>
        <v/>
      </c>
      <c r="X152" s="2" t="str">
        <f aca="false">IF(G152&lt;&gt;"LIBSETS_SETTYPE_BATTLEGROUND",IF(G152&lt;&gt;"LIBSETS_SETTYPE_SPECIAL",IF(Y152&lt;&gt;"",VLOOKUP(Y152,'ESO zone constants'!$D$2:$H$4950,5,0),""),""),"")</f>
        <v/>
      </c>
      <c r="Z152" s="0"/>
      <c r="AA152" s="2" t="str">
        <f aca="false">IF(Z152&lt;&gt;"",IF(Z152&lt;&gt;"LIBSETS_DROP_MECHANIC_MONSTER_NAME",VLOOKUP(Z152,'LibSets constants'!$I$4:$L$1000,3,0),""),"")</f>
        <v/>
      </c>
      <c r="AB152" s="2" t="str">
        <f aca="false">IF(Z152&lt;&gt;"",IF(Z152&lt;&gt;"LIBSETS_DROP_MECHANIC_MONSTER_NAME",VLOOKUP(Z152,'LibSets constants'!$I$4:$L$1000,4,0),""),"")</f>
        <v/>
      </c>
      <c r="AC152" s="2" t="str">
        <f aca="false">IF(G152&lt;&gt;"LIBSETS_SETTYPE_BATTLEGROUND",IF(G152&lt;&gt;"LIBSETS_SETTYPE_SPECIAL",IF(AD152&lt;&gt;"",VLOOKUP(AD152,'ESO zone constants'!$D$2:$H$4950,5,0),""),""),"")</f>
        <v/>
      </c>
      <c r="AE152" s="0"/>
      <c r="AF152" s="2" t="str">
        <f aca="false">IF(AE152&lt;&gt;"",IF(AE152&lt;&gt;"LIBSETS_DROP_MECHANIC_MONSTER_NAME",VLOOKUP(AE152,'LibSets constants'!$I$4:$L$1000,3,0),""),"")</f>
        <v/>
      </c>
      <c r="AG152" s="2" t="str">
        <f aca="false">IF(AE152&lt;&gt;"",IF(AE152&lt;&gt;"LIBSETS_DROP_MECHANIC_MONSTER_NAME",VLOOKUP(AE152,'LibSets constants'!$I$4:$L$1000,4,0),""),"")</f>
        <v/>
      </c>
      <c r="AH152" s="2" t="str">
        <f aca="false">IF(G152&lt;&gt;"LIBSETS_SETTYPE_BATTLEGROUND",IF(G152&lt;&gt;"LIBSETS_SETTYPE_SPECIAL",IF(AI152&lt;&gt;"",VLOOKUP(AI152,'ESO zone constants'!$D$2:$H$4950,5,0),""),""),"")</f>
        <v/>
      </c>
      <c r="AJ152" s="0"/>
      <c r="AK152" s="2" t="str">
        <f aca="false">IF(AJ152&lt;&gt;"",IF(AJ152&lt;&gt;"LIBSETS_DROP_MECHANIC_MONSTER_NAME",VLOOKUP(AJ152,'LibSets constants'!$I$4:$L$1000,3,0),""),"")</f>
        <v/>
      </c>
      <c r="AL152" s="2" t="str">
        <f aca="false">IF(AJ152&lt;&gt;"",IF(AJ152&lt;&gt;"LIBSETS_DROP_MECHANIC_MONSTER_NAME",VLOOKUP(AJ152,'LibSets constants'!$I$4:$L$1000,4,0),""),"")</f>
        <v/>
      </c>
      <c r="AM152" s="2" t="str">
        <f aca="false">IF(G152&lt;&gt;"LIBSETS_SETTYPE_BATTLEGROUND",IF(G152&lt;&gt;"LIBSETS_SETTYPE_SPECIAL",IF(AN152&lt;&gt;"",VLOOKUP(AN152,'ESO zone constants'!$D$2:$H$4950,5,0),""),""),"")</f>
        <v/>
      </c>
      <c r="AO152" s="0"/>
      <c r="AP152" s="2" t="str">
        <f aca="false">IF(AO152&lt;&gt;"",IF(AO152&lt;&gt;"LIBSETS_DROP_MECHANIC_MONSTER_NAME",VLOOKUP(AO152,'LibSets constants'!$I$4:$L$1000,3,0),""),"")</f>
        <v/>
      </c>
      <c r="AQ152" s="2" t="str">
        <f aca="false">IF(AO152&lt;&gt;"",IF(AO152&lt;&gt;"LIBSETS_DROP_MECHANIC_MONSTER_NAME",VLOOKUP(AO152,'LibSets constants'!$I$4:$L$1000,4,0),""),"")</f>
        <v/>
      </c>
      <c r="AR152" s="2" t="str">
        <f aca="false">IF(G152&lt;&gt;"LIBSETS_SETTYPE_BATTLEGROUND",IF(G152&lt;&gt;"LIBSETS_SETTYPE_SPECIAL",IF(AS152&lt;&gt;"",VLOOKUP(AS152,'ESO zone constants'!$D$2:$H$4950,5,0),""),""),"")</f>
        <v/>
      </c>
      <c r="AT152" s="0"/>
      <c r="AU152" s="2" t="str">
        <f aca="false">IF(AT152&lt;&gt;"",IF(AT152&lt;&gt;"LIBSETS_DROP_MECHANIC_MONSTER_NAME",VLOOKUP(AT152,'LibSets constants'!$I$4:$L$1000,3,0),""),"")</f>
        <v/>
      </c>
      <c r="AV152" s="2" t="str">
        <f aca="false">IF(AT152&lt;&gt;"",IF(AT152&lt;&gt;"LIBSETS_DROP_MECHANIC_MONSTER_NAME",VLOOKUP(AT152,'LibSets constants'!$I$4:$L$1000,4,0),""),"")</f>
        <v/>
      </c>
      <c r="AW152" s="6" t="str">
        <f aca="false">IF(A152="???","--","")&amp;IF(F152&lt;&gt;"Not in the game (anymore)",IF(A152&lt;&gt;"",CONCATENATE("[",A152,"] = {wayshrines={")&amp;IF(K152&lt;&gt;"",CONCATENATE(K152,","),"")&amp;IF(L152&lt;&gt;"",CONCATENATE(L152,","),"")&amp;IF(M152&lt;&gt;"",CONCATENATE(M152,","),"")&amp;CONCATENATE("}")&amp;IF(VALUE(N152)&gt;0,CONCATENATE(", traitsNeeded=",N152),"")&amp;CONCATENATE(", dlcId=",IF(S152&lt;&gt;"",S152,"DLC_BASE_GAME")),""),"")</f>
        <v>[179] = {wayshrines={-1,-1,-1,}, dlcId=DLC_IMPERIAL_CITY</v>
      </c>
      <c r="AX152" s="6" t="str">
        <f aca="false">IF(F152&lt;&gt;"Not in the game (anymore)",IF(A152&lt;&gt;"",IF(P152&lt;&gt;"",CONCATENATE(", zoneIds={",P152),"")&amp;IF(X152&lt;&gt;"",CONCATENATE(",",X152),"")&amp;IF(AC152&lt;&gt;"",CONCATENATE(",",AC152),"")&amp;IF(AH152&lt;&gt;"",CONCATENATE(",",AH152),"")&amp;IF(AM152&lt;&gt;"",CONCATENATE(",",AM152),"")&amp;IF(AR152&lt;&gt;"",CONCATENATE(",",AR152),"")&amp;IF(P152&lt;&gt;"",CONCATENATE("}",""),"")&amp;IF(OR(I152="true",I152="false",I152&lt;&gt;""), CONCATENATE(", veteran=", I152), ""),""),"")</f>
        <v>, zoneIds={643}, veteran=false</v>
      </c>
      <c r="AY152" s="6" t="str">
        <f aca="false">IF(F152&lt;&gt;"Not in the game (anymore)",IF(A152&lt;&gt;"",", setType="&amp;G152,"")&amp;IF(J152="true",", multiTrialSet=true",""),"")</f>
        <v>, setType=LIBSETS_SETTYPE_IMPERIALCITY</v>
      </c>
      <c r="AZ152" s="6" t="str">
        <f aca="false">IF(F152&lt;&gt;"Not in the game (anymore)",IF(U152&lt;&gt;"",", dropMechanic={"&amp;U152&amp;IF(Z152&lt;&gt;"",","&amp;Z152,"")&amp;IF(AE152&lt;&gt;"",","&amp;AE152,"")&amp;IF(AJ152&lt;&gt;"",","&amp;AJ152,"")&amp;IF(AO152&lt;&gt;"",","&amp;AO152,"")&amp;IF(AT152&lt;&gt;"",","&amp;AT152,"")&amp;"}"&amp;IF(U152="LIBSETS_DROP_MECHANIC_MONSTER_NAME",", dropMechanicNames={" &amp; IF(V152&lt;&gt;"","['en']='"&amp;V152&amp;"'","") &amp; IF(W152&lt;&gt;"",", ['de']='" &amp; W152&amp;"'","") &amp; "}",""),"")&amp;"},","")</f>
        <v>},</v>
      </c>
      <c r="BA152" s="6" t="str">
        <f aca="false">IF(F152&lt;&gt;"Not in the game (anymore)",IF(C152&lt;&gt;"",CONCATENATE(" --",C152," / ",B152,"   [",IF(Q152&lt;&gt;"",Q152,""),IF(Y152&lt;&gt;"",", "&amp;Y152,""),IF(AD152&lt;&gt;"",", "&amp;AD152,""),IF(AI152&lt;&gt;"",", "&amp;AI152,""),IF(AN152&lt;&gt;"",", "&amp;AN152,""),IF(AS152&lt;&gt;"",", "&amp;AS152,""),"]")),"")</f>
        <v> --Black Rose / Schwarze Rose   [Imperial Sewers]</v>
      </c>
    </row>
    <row r="153" customFormat="false" ht="15" hidden="false" customHeight="false" outlineLevel="0" collapsed="false">
      <c r="A153" s="21" t="n">
        <v>180</v>
      </c>
      <c r="B153" s="0" t="s">
        <v>439</v>
      </c>
      <c r="C153" s="0" t="s">
        <v>440</v>
      </c>
      <c r="D153" s="2" t="n">
        <f aca="false">A153</f>
        <v>180</v>
      </c>
      <c r="F153" s="0" t="s">
        <v>436</v>
      </c>
      <c r="G153" s="22" t="s">
        <v>437</v>
      </c>
      <c r="I153" s="0" t="s">
        <v>56</v>
      </c>
      <c r="J153" s="0" t="s">
        <v>56</v>
      </c>
      <c r="K153" s="0" t="n">
        <v>-1</v>
      </c>
      <c r="L153" s="0" t="n">
        <v>-1</v>
      </c>
      <c r="M153" s="0" t="n">
        <v>-1</v>
      </c>
      <c r="N153" s="0" t="n">
        <v>0</v>
      </c>
      <c r="O153" s="3" t="s">
        <v>438</v>
      </c>
      <c r="P153" s="2" t="n">
        <f aca="false">IF(AND(G153&lt;&gt;"LIBSETS_SETTYPE_BATTLEGROUND",G153&lt;&gt;"LIBSETS_SETTYPE_SPECIAL",G153&lt;&gt;"LIBSETS_SETTYPE_MYTHIC"), IF(Q153&lt;&gt;"",VLOOKUP(Q153,'ESO zone constants'!$D$2:$H$4950,5,0),""),"")</f>
        <v>643</v>
      </c>
      <c r="Q153" s="0" t="str">
        <f aca="false">IF(OR(K153="",K153&lt;=0,ISERROR(K153)),IF(AND(O153&lt;&gt;"",NOT(ISERROR(O153))),O153, ""),VLOOKUP(K153,'ESO wayshrine node constants'!$A$3:$D$10003,4,0))</f>
        <v>Imperial Sewers</v>
      </c>
      <c r="R153" s="0"/>
      <c r="S153" s="4" t="str">
        <f aca="false">IF(AND(R153&lt;&gt;"",NOT(ISERROR(R153))),R153,IF(P153&lt;&gt;"",IF(NOT(ISERROR(VLOOKUP(P153,'ESO Dungeon constants'!$D$3:$H$9999,5,0))),VLOOKUP(P153,'ESO Dungeon constants'!$D$3:$I$9999,6,0),VLOOKUP(P153,'ESO zone constants'!$H$2:$K$9984,4,0)),""))</f>
        <v>DLC_IMPERIAL_CITY</v>
      </c>
      <c r="T153" s="2" t="str">
        <f aca="false">IF(S153&lt;&gt;"",VLOOKUP(S153,'LibSets constants'!$B$4:$C$1000,2,0),"")</f>
        <v>Imperial City</v>
      </c>
      <c r="U153" s="0"/>
      <c r="V153" s="2" t="str">
        <f aca="false">IF(U153&lt;&gt;"",IF(U153&lt;&gt;"LIBSETS_DROP_MECHANIC_MONSTER_NAME",VLOOKUP(U153,'LibSets constants'!$I$4:$L$1000,3,0),""),"")</f>
        <v/>
      </c>
      <c r="W153" s="28" t="str">
        <f aca="false">IF(U153&lt;&gt;"",IF(U153&lt;&gt;"LIBSETS_DROP_MECHANIC_MONSTER_NAME",VLOOKUP(U153,'LibSets constants'!$I$4:$L$1000,4,0),""),"")</f>
        <v/>
      </c>
      <c r="X153" s="2" t="str">
        <f aca="false">IF(G153&lt;&gt;"LIBSETS_SETTYPE_BATTLEGROUND",IF(G153&lt;&gt;"LIBSETS_SETTYPE_SPECIAL",IF(Y153&lt;&gt;"",VLOOKUP(Y153,'ESO zone constants'!$D$2:$H$4950,5,0),""),""),"")</f>
        <v/>
      </c>
      <c r="Z153" s="0"/>
      <c r="AA153" s="2" t="str">
        <f aca="false">IF(Z153&lt;&gt;"",IF(Z153&lt;&gt;"LIBSETS_DROP_MECHANIC_MONSTER_NAME",VLOOKUP(Z153,'LibSets constants'!$I$4:$L$1000,3,0),""),"")</f>
        <v/>
      </c>
      <c r="AB153" s="2" t="str">
        <f aca="false">IF(Z153&lt;&gt;"",IF(Z153&lt;&gt;"LIBSETS_DROP_MECHANIC_MONSTER_NAME",VLOOKUP(Z153,'LibSets constants'!$I$4:$L$1000,4,0),""),"")</f>
        <v/>
      </c>
      <c r="AC153" s="2" t="str">
        <f aca="false">IF(G153&lt;&gt;"LIBSETS_SETTYPE_BATTLEGROUND",IF(G153&lt;&gt;"LIBSETS_SETTYPE_SPECIAL",IF(AD153&lt;&gt;"",VLOOKUP(AD153,'ESO zone constants'!$D$2:$H$4950,5,0),""),""),"")</f>
        <v/>
      </c>
      <c r="AE153" s="0"/>
      <c r="AF153" s="2" t="str">
        <f aca="false">IF(AE153&lt;&gt;"",IF(AE153&lt;&gt;"LIBSETS_DROP_MECHANIC_MONSTER_NAME",VLOOKUP(AE153,'LibSets constants'!$I$4:$L$1000,3,0),""),"")</f>
        <v/>
      </c>
      <c r="AG153" s="2" t="str">
        <f aca="false">IF(AE153&lt;&gt;"",IF(AE153&lt;&gt;"LIBSETS_DROP_MECHANIC_MONSTER_NAME",VLOOKUP(AE153,'LibSets constants'!$I$4:$L$1000,4,0),""),"")</f>
        <v/>
      </c>
      <c r="AH153" s="2" t="str">
        <f aca="false">IF(G153&lt;&gt;"LIBSETS_SETTYPE_BATTLEGROUND",IF(G153&lt;&gt;"LIBSETS_SETTYPE_SPECIAL",IF(AI153&lt;&gt;"",VLOOKUP(AI153,'ESO zone constants'!$D$2:$H$4950,5,0),""),""),"")</f>
        <v/>
      </c>
      <c r="AJ153" s="0"/>
      <c r="AK153" s="2" t="str">
        <f aca="false">IF(AJ153&lt;&gt;"",IF(AJ153&lt;&gt;"LIBSETS_DROP_MECHANIC_MONSTER_NAME",VLOOKUP(AJ153,'LibSets constants'!$I$4:$L$1000,3,0),""),"")</f>
        <v/>
      </c>
      <c r="AL153" s="2" t="str">
        <f aca="false">IF(AJ153&lt;&gt;"",IF(AJ153&lt;&gt;"LIBSETS_DROP_MECHANIC_MONSTER_NAME",VLOOKUP(AJ153,'LibSets constants'!$I$4:$L$1000,4,0),""),"")</f>
        <v/>
      </c>
      <c r="AM153" s="2" t="str">
        <f aca="false">IF(G153&lt;&gt;"LIBSETS_SETTYPE_BATTLEGROUND",IF(G153&lt;&gt;"LIBSETS_SETTYPE_SPECIAL",IF(AN153&lt;&gt;"",VLOOKUP(AN153,'ESO zone constants'!$D$2:$H$4950,5,0),""),""),"")</f>
        <v/>
      </c>
      <c r="AO153" s="0"/>
      <c r="AP153" s="2" t="str">
        <f aca="false">IF(AO153&lt;&gt;"",IF(AO153&lt;&gt;"LIBSETS_DROP_MECHANIC_MONSTER_NAME",VLOOKUP(AO153,'LibSets constants'!$I$4:$L$1000,3,0),""),"")</f>
        <v/>
      </c>
      <c r="AQ153" s="2" t="str">
        <f aca="false">IF(AO153&lt;&gt;"",IF(AO153&lt;&gt;"LIBSETS_DROP_MECHANIC_MONSTER_NAME",VLOOKUP(AO153,'LibSets constants'!$I$4:$L$1000,4,0),""),"")</f>
        <v/>
      </c>
      <c r="AR153" s="2" t="str">
        <f aca="false">IF(G153&lt;&gt;"LIBSETS_SETTYPE_BATTLEGROUND",IF(G153&lt;&gt;"LIBSETS_SETTYPE_SPECIAL",IF(AS153&lt;&gt;"",VLOOKUP(AS153,'ESO zone constants'!$D$2:$H$4950,5,0),""),""),"")</f>
        <v/>
      </c>
      <c r="AT153" s="0"/>
      <c r="AU153" s="2" t="str">
        <f aca="false">IF(AT153&lt;&gt;"",IF(AT153&lt;&gt;"LIBSETS_DROP_MECHANIC_MONSTER_NAME",VLOOKUP(AT153,'LibSets constants'!$I$4:$L$1000,3,0),""),"")</f>
        <v/>
      </c>
      <c r="AV153" s="2" t="str">
        <f aca="false">IF(AT153&lt;&gt;"",IF(AT153&lt;&gt;"LIBSETS_DROP_MECHANIC_MONSTER_NAME",VLOOKUP(AT153,'LibSets constants'!$I$4:$L$1000,4,0),""),"")</f>
        <v/>
      </c>
      <c r="AW153" s="6" t="str">
        <f aca="false">IF(A153="???","--","")&amp;IF(F153&lt;&gt;"Not in the game (anymore)",IF(A153&lt;&gt;"",CONCATENATE("[",A153,"] = {wayshrines={")&amp;IF(K153&lt;&gt;"",CONCATENATE(K153,","),"")&amp;IF(L153&lt;&gt;"",CONCATENATE(L153,","),"")&amp;IF(M153&lt;&gt;"",CONCATENATE(M153,","),"")&amp;CONCATENATE("}")&amp;IF(VALUE(N153)&gt;0,CONCATENATE(", traitsNeeded=",N153),"")&amp;CONCATENATE(", dlcId=",IF(S153&lt;&gt;"",S153,"DLC_BASE_GAME")),""),"")</f>
        <v>[180] = {wayshrines={-1,-1,-1,}, dlcId=DLC_IMPERIAL_CITY</v>
      </c>
      <c r="AX153" s="6" t="str">
        <f aca="false">IF(F153&lt;&gt;"Not in the game (anymore)",IF(A153&lt;&gt;"",IF(P153&lt;&gt;"",CONCATENATE(", zoneIds={",P153),"")&amp;IF(X153&lt;&gt;"",CONCATENATE(",",X153),"")&amp;IF(AC153&lt;&gt;"",CONCATENATE(",",AC153),"")&amp;IF(AH153&lt;&gt;"",CONCATENATE(",",AH153),"")&amp;IF(AM153&lt;&gt;"",CONCATENATE(",",AM153),"")&amp;IF(AR153&lt;&gt;"",CONCATENATE(",",AR153),"")&amp;IF(P153&lt;&gt;"",CONCATENATE("}",""),"")&amp;IF(OR(I153="true",I153="false",I153&lt;&gt;""), CONCATENATE(", veteran=", I153), ""),""),"")</f>
        <v>, zoneIds={643}, veteran=false</v>
      </c>
      <c r="AY153" s="6" t="str">
        <f aca="false">IF(F153&lt;&gt;"Not in the game (anymore)",IF(A153&lt;&gt;"",", setType="&amp;G153,"")&amp;IF(J153="true",", multiTrialSet=true",""),"")</f>
        <v>, setType=LIBSETS_SETTYPE_IMPERIALCITY</v>
      </c>
      <c r="AZ153" s="6" t="str">
        <f aca="false">IF(F153&lt;&gt;"Not in the game (anymore)",IF(U153&lt;&gt;"",", dropMechanic={"&amp;U153&amp;IF(Z153&lt;&gt;"",","&amp;Z153,"")&amp;IF(AE153&lt;&gt;"",","&amp;AE153,"")&amp;IF(AJ153&lt;&gt;"",","&amp;AJ153,"")&amp;IF(AO153&lt;&gt;"",","&amp;AO153,"")&amp;IF(AT153&lt;&gt;"",","&amp;AT153,"")&amp;"}"&amp;IF(U153="LIBSETS_DROP_MECHANIC_MONSTER_NAME",", dropMechanicNames={" &amp; IF(V153&lt;&gt;"","['en']='"&amp;V153&amp;"'","") &amp; IF(W153&lt;&gt;"",", ['de']='" &amp; W153&amp;"'","") &amp; "}",""),"")&amp;"},","")</f>
        <v>},</v>
      </c>
      <c r="BA153" s="6" t="str">
        <f aca="false">IF(F153&lt;&gt;"Not in the game (anymore)",IF(C153&lt;&gt;"",CONCATENATE(" --",C153," / ",B153,"   [",IF(Q153&lt;&gt;"",Q153,""),IF(Y153&lt;&gt;"",", "&amp;Y153,""),IF(AD153&lt;&gt;"",", "&amp;AD153,""),IF(AI153&lt;&gt;"",", "&amp;AI153,""),IF(AN153&lt;&gt;"",", "&amp;AN153,""),IF(AS153&lt;&gt;"",", "&amp;AS153,""),"]")),"")</f>
        <v> --Powerful Assault / Kraftvoller Ansturm   [Imperial Sewers]</v>
      </c>
    </row>
    <row r="154" customFormat="false" ht="15" hidden="false" customHeight="false" outlineLevel="0" collapsed="false">
      <c r="A154" s="21" t="n">
        <v>181</v>
      </c>
      <c r="B154" s="0" t="s">
        <v>441</v>
      </c>
      <c r="C154" s="0" t="s">
        <v>442</v>
      </c>
      <c r="D154" s="2" t="n">
        <f aca="false">A154</f>
        <v>181</v>
      </c>
      <c r="F154" s="0" t="s">
        <v>436</v>
      </c>
      <c r="G154" s="22" t="s">
        <v>437</v>
      </c>
      <c r="I154" s="0" t="s">
        <v>56</v>
      </c>
      <c r="J154" s="0" t="s">
        <v>56</v>
      </c>
      <c r="K154" s="0" t="n">
        <v>-1</v>
      </c>
      <c r="L154" s="0" t="n">
        <v>-1</v>
      </c>
      <c r="M154" s="0" t="n">
        <v>-1</v>
      </c>
      <c r="N154" s="0" t="n">
        <v>0</v>
      </c>
      <c r="O154" s="3" t="s">
        <v>438</v>
      </c>
      <c r="P154" s="2" t="n">
        <f aca="false">IF(AND(G154&lt;&gt;"LIBSETS_SETTYPE_BATTLEGROUND",G154&lt;&gt;"LIBSETS_SETTYPE_SPECIAL",G154&lt;&gt;"LIBSETS_SETTYPE_MYTHIC"), IF(Q154&lt;&gt;"",VLOOKUP(Q154,'ESO zone constants'!$D$2:$H$4950,5,0),""),"")</f>
        <v>643</v>
      </c>
      <c r="Q154" s="0" t="str">
        <f aca="false">IF(OR(K154="",K154&lt;=0,ISERROR(K154)),IF(AND(O154&lt;&gt;"",NOT(ISERROR(O154))),O154, ""),VLOOKUP(K154,'ESO wayshrine node constants'!$A$3:$D$10003,4,0))</f>
        <v>Imperial Sewers</v>
      </c>
      <c r="R154" s="0"/>
      <c r="S154" s="4" t="str">
        <f aca="false">IF(AND(R154&lt;&gt;"",NOT(ISERROR(R154))),R154,IF(P154&lt;&gt;"",IF(NOT(ISERROR(VLOOKUP(P154,'ESO Dungeon constants'!$D$3:$H$9999,5,0))),VLOOKUP(P154,'ESO Dungeon constants'!$D$3:$I$9999,6,0),VLOOKUP(P154,'ESO zone constants'!$H$2:$K$9984,4,0)),""))</f>
        <v>DLC_IMPERIAL_CITY</v>
      </c>
      <c r="T154" s="2" t="str">
        <f aca="false">IF(S154&lt;&gt;"",VLOOKUP(S154,'LibSets constants'!$B$4:$C$1000,2,0),"")</f>
        <v>Imperial City</v>
      </c>
      <c r="U154" s="0"/>
      <c r="V154" s="2" t="str">
        <f aca="false">IF(U154&lt;&gt;"",IF(U154&lt;&gt;"LIBSETS_DROP_MECHANIC_MONSTER_NAME",VLOOKUP(U154,'LibSets constants'!$I$4:$L$1000,3,0),""),"")</f>
        <v/>
      </c>
      <c r="W154" s="28" t="str">
        <f aca="false">IF(U154&lt;&gt;"",IF(U154&lt;&gt;"LIBSETS_DROP_MECHANIC_MONSTER_NAME",VLOOKUP(U154,'LibSets constants'!$I$4:$L$1000,4,0),""),"")</f>
        <v/>
      </c>
      <c r="X154" s="2" t="str">
        <f aca="false">IF(G154&lt;&gt;"LIBSETS_SETTYPE_BATTLEGROUND",IF(G154&lt;&gt;"LIBSETS_SETTYPE_SPECIAL",IF(Y154&lt;&gt;"",VLOOKUP(Y154,'ESO zone constants'!$D$2:$H$4950,5,0),""),""),"")</f>
        <v/>
      </c>
      <c r="Z154" s="0"/>
      <c r="AA154" s="2" t="str">
        <f aca="false">IF(Z154&lt;&gt;"",IF(Z154&lt;&gt;"LIBSETS_DROP_MECHANIC_MONSTER_NAME",VLOOKUP(Z154,'LibSets constants'!$I$4:$L$1000,3,0),""),"")</f>
        <v/>
      </c>
      <c r="AB154" s="2" t="str">
        <f aca="false">IF(Z154&lt;&gt;"",IF(Z154&lt;&gt;"LIBSETS_DROP_MECHANIC_MONSTER_NAME",VLOOKUP(Z154,'LibSets constants'!$I$4:$L$1000,4,0),""),"")</f>
        <v/>
      </c>
      <c r="AC154" s="2" t="str">
        <f aca="false">IF(G154&lt;&gt;"LIBSETS_SETTYPE_BATTLEGROUND",IF(G154&lt;&gt;"LIBSETS_SETTYPE_SPECIAL",IF(AD154&lt;&gt;"",VLOOKUP(AD154,'ESO zone constants'!$D$2:$H$4950,5,0),""),""),"")</f>
        <v/>
      </c>
      <c r="AE154" s="0"/>
      <c r="AF154" s="2" t="str">
        <f aca="false">IF(AE154&lt;&gt;"",IF(AE154&lt;&gt;"LIBSETS_DROP_MECHANIC_MONSTER_NAME",VLOOKUP(AE154,'LibSets constants'!$I$4:$L$1000,3,0),""),"")</f>
        <v/>
      </c>
      <c r="AG154" s="2" t="str">
        <f aca="false">IF(AE154&lt;&gt;"",IF(AE154&lt;&gt;"LIBSETS_DROP_MECHANIC_MONSTER_NAME",VLOOKUP(AE154,'LibSets constants'!$I$4:$L$1000,4,0),""),"")</f>
        <v/>
      </c>
      <c r="AH154" s="2" t="str">
        <f aca="false">IF(G154&lt;&gt;"LIBSETS_SETTYPE_BATTLEGROUND",IF(G154&lt;&gt;"LIBSETS_SETTYPE_SPECIAL",IF(AI154&lt;&gt;"",VLOOKUP(AI154,'ESO zone constants'!$D$2:$H$4950,5,0),""),""),"")</f>
        <v/>
      </c>
      <c r="AJ154" s="0"/>
      <c r="AK154" s="2" t="str">
        <f aca="false">IF(AJ154&lt;&gt;"",IF(AJ154&lt;&gt;"LIBSETS_DROP_MECHANIC_MONSTER_NAME",VLOOKUP(AJ154,'LibSets constants'!$I$4:$L$1000,3,0),""),"")</f>
        <v/>
      </c>
      <c r="AL154" s="2" t="str">
        <f aca="false">IF(AJ154&lt;&gt;"",IF(AJ154&lt;&gt;"LIBSETS_DROP_MECHANIC_MONSTER_NAME",VLOOKUP(AJ154,'LibSets constants'!$I$4:$L$1000,4,0),""),"")</f>
        <v/>
      </c>
      <c r="AM154" s="2" t="str">
        <f aca="false">IF(G154&lt;&gt;"LIBSETS_SETTYPE_BATTLEGROUND",IF(G154&lt;&gt;"LIBSETS_SETTYPE_SPECIAL",IF(AN154&lt;&gt;"",VLOOKUP(AN154,'ESO zone constants'!$D$2:$H$4950,5,0),""),""),"")</f>
        <v/>
      </c>
      <c r="AO154" s="0"/>
      <c r="AP154" s="2" t="str">
        <f aca="false">IF(AO154&lt;&gt;"",IF(AO154&lt;&gt;"LIBSETS_DROP_MECHANIC_MONSTER_NAME",VLOOKUP(AO154,'LibSets constants'!$I$4:$L$1000,3,0),""),"")</f>
        <v/>
      </c>
      <c r="AQ154" s="2" t="str">
        <f aca="false">IF(AO154&lt;&gt;"",IF(AO154&lt;&gt;"LIBSETS_DROP_MECHANIC_MONSTER_NAME",VLOOKUP(AO154,'LibSets constants'!$I$4:$L$1000,4,0),""),"")</f>
        <v/>
      </c>
      <c r="AR154" s="2" t="str">
        <f aca="false">IF(G154&lt;&gt;"LIBSETS_SETTYPE_BATTLEGROUND",IF(G154&lt;&gt;"LIBSETS_SETTYPE_SPECIAL",IF(AS154&lt;&gt;"",VLOOKUP(AS154,'ESO zone constants'!$D$2:$H$4950,5,0),""),""),"")</f>
        <v/>
      </c>
      <c r="AT154" s="0"/>
      <c r="AU154" s="2" t="str">
        <f aca="false">IF(AT154&lt;&gt;"",IF(AT154&lt;&gt;"LIBSETS_DROP_MECHANIC_MONSTER_NAME",VLOOKUP(AT154,'LibSets constants'!$I$4:$L$1000,3,0),""),"")</f>
        <v/>
      </c>
      <c r="AV154" s="2" t="str">
        <f aca="false">IF(AT154&lt;&gt;"",IF(AT154&lt;&gt;"LIBSETS_DROP_MECHANIC_MONSTER_NAME",VLOOKUP(AT154,'LibSets constants'!$I$4:$L$1000,4,0),""),"")</f>
        <v/>
      </c>
      <c r="AW154" s="6" t="str">
        <f aca="false">IF(A154="???","--","")&amp;IF(F154&lt;&gt;"Not in the game (anymore)",IF(A154&lt;&gt;"",CONCATENATE("[",A154,"] = {wayshrines={")&amp;IF(K154&lt;&gt;"",CONCATENATE(K154,","),"")&amp;IF(L154&lt;&gt;"",CONCATENATE(L154,","),"")&amp;IF(M154&lt;&gt;"",CONCATENATE(M154,","),"")&amp;CONCATENATE("}")&amp;IF(VALUE(N154)&gt;0,CONCATENATE(", traitsNeeded=",N154),"")&amp;CONCATENATE(", dlcId=",IF(S154&lt;&gt;"",S154,"DLC_BASE_GAME")),""),"")</f>
        <v>[181] = {wayshrines={-1,-1,-1,}, dlcId=DLC_IMPERIAL_CITY</v>
      </c>
      <c r="AX154" s="6" t="str">
        <f aca="false">IF(F154&lt;&gt;"Not in the game (anymore)",IF(A154&lt;&gt;"",IF(P154&lt;&gt;"",CONCATENATE(", zoneIds={",P154),"")&amp;IF(X154&lt;&gt;"",CONCATENATE(",",X154),"")&amp;IF(AC154&lt;&gt;"",CONCATENATE(",",AC154),"")&amp;IF(AH154&lt;&gt;"",CONCATENATE(",",AH154),"")&amp;IF(AM154&lt;&gt;"",CONCATENATE(",",AM154),"")&amp;IF(AR154&lt;&gt;"",CONCATENATE(",",AR154),"")&amp;IF(P154&lt;&gt;"",CONCATENATE("}",""),"")&amp;IF(OR(I154="true",I154="false",I154&lt;&gt;""), CONCATENATE(", veteran=", I154), ""),""),"")</f>
        <v>, zoneIds={643}, veteran=false</v>
      </c>
      <c r="AY154" s="6" t="str">
        <f aca="false">IF(F154&lt;&gt;"Not in the game (anymore)",IF(A154&lt;&gt;"",", setType="&amp;G154,"")&amp;IF(J154="true",", multiTrialSet=true",""),"")</f>
        <v>, setType=LIBSETS_SETTYPE_IMPERIALCITY</v>
      </c>
      <c r="AZ154" s="6" t="str">
        <f aca="false">IF(F154&lt;&gt;"Not in the game (anymore)",IF(U154&lt;&gt;"",", dropMechanic={"&amp;U154&amp;IF(Z154&lt;&gt;"",","&amp;Z154,"")&amp;IF(AE154&lt;&gt;"",","&amp;AE154,"")&amp;IF(AJ154&lt;&gt;"",","&amp;AJ154,"")&amp;IF(AO154&lt;&gt;"",","&amp;AO154,"")&amp;IF(AT154&lt;&gt;"",","&amp;AT154,"")&amp;"}"&amp;IF(U154="LIBSETS_DROP_MECHANIC_MONSTER_NAME",", dropMechanicNames={" &amp; IF(V154&lt;&gt;"","['en']='"&amp;V154&amp;"'","") &amp; IF(W154&lt;&gt;"",", ['de']='" &amp; W154&amp;"'","") &amp; "}",""),"")&amp;"},","")</f>
        <v>},</v>
      </c>
      <c r="BA154" s="6" t="str">
        <f aca="false">IF(F154&lt;&gt;"Not in the game (anymore)",IF(C154&lt;&gt;"",CONCATENATE(" --",C154," / ",B154,"   [",IF(Q154&lt;&gt;"",Q154,""),IF(Y154&lt;&gt;"",", "&amp;Y154,""),IF(AD154&lt;&gt;"",", "&amp;AD154,""),IF(AI154&lt;&gt;"",", "&amp;AI154,""),IF(AN154&lt;&gt;"",", "&amp;AN154,""),IF(AS154&lt;&gt;"",", "&amp;AS154,""),"]")),"")</f>
        <v> --Meritorious Service / Meritorischer Dienst   [Imperial Sewers]</v>
      </c>
    </row>
    <row r="155" customFormat="false" ht="15" hidden="false" customHeight="false" outlineLevel="0" collapsed="false">
      <c r="A155" s="1" t="n">
        <v>183</v>
      </c>
      <c r="B155" s="0" t="s">
        <v>443</v>
      </c>
      <c r="C155" s="0" t="s">
        <v>443</v>
      </c>
      <c r="D155" s="2" t="n">
        <f aca="false">A155</f>
        <v>183</v>
      </c>
      <c r="G155" s="22" t="s">
        <v>388</v>
      </c>
      <c r="H155" s="0" t="n">
        <v>3</v>
      </c>
      <c r="I155" s="0" t="s">
        <v>389</v>
      </c>
      <c r="J155" s="0" t="s">
        <v>56</v>
      </c>
      <c r="K155" s="0" t="n">
        <v>-1</v>
      </c>
      <c r="L155" s="0" t="n">
        <v>-1</v>
      </c>
      <c r="M155" s="0" t="n">
        <v>-1</v>
      </c>
      <c r="N155" s="0" t="n">
        <v>0</v>
      </c>
      <c r="O155" s="3" t="s">
        <v>444</v>
      </c>
      <c r="P155" s="2" t="n">
        <f aca="false">IF(AND(G155&lt;&gt;"LIBSETS_SETTYPE_BATTLEGROUND",G155&lt;&gt;"LIBSETS_SETTYPE_SPECIAL",G155&lt;&gt;"LIBSETS_SETTYPE_MYTHIC"), IF(Q155&lt;&gt;"",VLOOKUP(Q155,'ESO zone constants'!$D$2:$H$4950,5,0),""),"")</f>
        <v>688</v>
      </c>
      <c r="Q155" s="0" t="str">
        <f aca="false">IF(OR(K155="",K155&lt;=0,ISERROR(K155)),IF(AND(O155&lt;&gt;"",NOT(ISERROR(O155))),O155, ""),VLOOKUP(K155,'ESO wayshrine node constants'!$A$3:$D$10003,4,0))</f>
        <v>White-Gold Tower</v>
      </c>
      <c r="R155" s="0"/>
      <c r="S155" s="4" t="str">
        <f aca="false">IF(AND(R155&lt;&gt;"",NOT(ISERROR(R155))),R155,IF(P155&lt;&gt;"",IF(NOT(ISERROR(VLOOKUP(P155,'ESO Dungeon constants'!$D$3:$H$9999,5,0))),VLOOKUP(P155,'ESO Dungeon constants'!$D$3:$I$9999,6,0),VLOOKUP(P155,'ESO zone constants'!$H$2:$K$9984,4,0)),""))</f>
        <v>DLC_IMPERIAL_CITY</v>
      </c>
      <c r="T155" s="2" t="str">
        <f aca="false">IF(S155&lt;&gt;"",VLOOKUP(S155,'LibSets constants'!$B$4:$C$1000,2,0),"")</f>
        <v>Imperial City</v>
      </c>
      <c r="U155" s="5" t="s">
        <v>340</v>
      </c>
      <c r="V155" s="28" t="s">
        <v>443</v>
      </c>
      <c r="W155" s="28" t="s">
        <v>443</v>
      </c>
      <c r="X155" s="2" t="str">
        <f aca="false">IF(G155&lt;&gt;"LIBSETS_SETTYPE_BATTLEGROUND",IF(G155&lt;&gt;"LIBSETS_SETTYPE_SPECIAL",IF(Y155&lt;&gt;"",VLOOKUP(Y155,'ESO zone constants'!$D$2:$H$4950,5,0),""),""),"")</f>
        <v/>
      </c>
      <c r="Z155" s="28"/>
      <c r="AA155" s="28"/>
      <c r="AB155" s="28"/>
      <c r="AC155" s="2" t="str">
        <f aca="false">IF(G155&lt;&gt;"LIBSETS_SETTYPE_BATTLEGROUND",IF(G155&lt;&gt;"LIBSETS_SETTYPE_SPECIAL",IF(AD155&lt;&gt;"",VLOOKUP(AD155,'ESO zone constants'!$D$2:$H$4950,5,0),""),""),"")</f>
        <v/>
      </c>
      <c r="AE155" s="28"/>
      <c r="AF155" s="28"/>
      <c r="AG155" s="28"/>
      <c r="AH155" s="2" t="str">
        <f aca="false">IF(G155&lt;&gt;"LIBSETS_SETTYPE_BATTLEGROUND",IF(G155&lt;&gt;"LIBSETS_SETTYPE_SPECIAL",IF(AI155&lt;&gt;"",VLOOKUP(AI155,'ESO zone constants'!$D$2:$H$4950,5,0),""),""),"")</f>
        <v/>
      </c>
      <c r="AJ155" s="28"/>
      <c r="AK155" s="28"/>
      <c r="AL155" s="28"/>
      <c r="AM155" s="2" t="str">
        <f aca="false">IF(G155&lt;&gt;"LIBSETS_SETTYPE_BATTLEGROUND",IF(G155&lt;&gt;"LIBSETS_SETTYPE_SPECIAL",IF(AN155&lt;&gt;"",VLOOKUP(AN155,'ESO zone constants'!$D$2:$H$4950,5,0),""),""),"")</f>
        <v/>
      </c>
      <c r="AO155" s="28"/>
      <c r="AP155" s="28"/>
      <c r="AQ155" s="28"/>
      <c r="AR155" s="2" t="str">
        <f aca="false">IF(G155&lt;&gt;"LIBSETS_SETTYPE_BATTLEGROUND",IF(G155&lt;&gt;"LIBSETS_SETTYPE_SPECIAL",IF(AS155&lt;&gt;"",VLOOKUP(AS155,'ESO zone constants'!$D$2:$H$4950,5,0),""),""),"")</f>
        <v/>
      </c>
      <c r="AT155" s="28"/>
      <c r="AU155" s="28"/>
      <c r="AV155" s="28"/>
      <c r="AW155" s="6" t="str">
        <f aca="false">IF(A155="???","--","")&amp;IF(F155&lt;&gt;"Not in the game (anymore)",IF(A155&lt;&gt;"",CONCATENATE("[",A155,"] = {wayshrines={")&amp;IF(K155&lt;&gt;"",CONCATENATE(K155,","),"")&amp;IF(L155&lt;&gt;"",CONCATENATE(L155,","),"")&amp;IF(M155&lt;&gt;"",CONCATENATE(M155,","),"")&amp;CONCATENATE("}")&amp;IF(VALUE(N155)&gt;0,CONCATENATE(", traitsNeeded=",N155),"")&amp;CONCATENATE(", dlcId=",IF(S155&lt;&gt;"",S155,"DLC_BASE_GAME")),""),"")</f>
        <v>[183] = {wayshrines={-1,-1,-1,}, dlcId=DLC_IMPERIAL_CITY</v>
      </c>
      <c r="AX155" s="6" t="str">
        <f aca="false">IF(F155&lt;&gt;"Not in the game (anymore)",IF(A155&lt;&gt;"",IF(P155&lt;&gt;"",CONCATENATE(", zoneIds={",P155),"")&amp;IF(X155&lt;&gt;"",CONCATENATE(",",X155),"")&amp;IF(AC155&lt;&gt;"",CONCATENATE(",",AC155),"")&amp;IF(AH155&lt;&gt;"",CONCATENATE(",",AH155),"")&amp;IF(AM155&lt;&gt;"",CONCATENATE(",",AM155),"")&amp;IF(AR155&lt;&gt;"",CONCATENATE(",",AR155),"")&amp;IF(P155&lt;&gt;"",CONCATENATE("}",""),"")&amp;IF(OR(I155="true",I155="false",I155&lt;&gt;""), CONCATENATE(", veteran=", I155), ""),""),"")</f>
        <v>, zoneIds={688}, veteran={[EQUIP_TYPE_HEAD]=true, [EQUIP_TYPE_SHOULDERS]=false}</v>
      </c>
      <c r="AY155" s="6" t="str">
        <f aca="false">IF(F155&lt;&gt;"Not in the game (anymore)",IF(A155&lt;&gt;"",", setType="&amp;G155,"")&amp;IF(J155="true",", multiTrialSet=true",""),"")</f>
        <v>, setType=LIBSETS_SETTYPE_MONSTER</v>
      </c>
      <c r="AZ155" s="6" t="str">
        <f aca="false">IF(F155&lt;&gt;"Not in the game (anymore)",IF(U155&lt;&gt;"",", dropMechanic={"&amp;U155&amp;IF(Z155&lt;&gt;"",","&amp;Z155,"")&amp;IF(AE155&lt;&gt;"",","&amp;AE155,"")&amp;IF(AJ155&lt;&gt;"",","&amp;AJ155,"")&amp;IF(AO155&lt;&gt;"",","&amp;AO155,"")&amp;IF(AT155&lt;&gt;"",","&amp;AT155,"")&amp;"}"&amp;IF(U155="LIBSETS_DROP_MECHANIC_MONSTER_NAME",", dropMechanicNames={" &amp; IF(V155&lt;&gt;"","['en']='"&amp;V155&amp;"'","") &amp; IF(W155&lt;&gt;"",", ['de']='" &amp; W155&amp;"'","") &amp; "}",""),"")&amp;"},","")</f>
        <v>, dropMechanic={LIBSETS_DROP_MECHANIC_MONSTER_NAME}, dropMechanicNames={['en']='Molag Kena', ['de']='Molag Kena'}},</v>
      </c>
      <c r="BA155" s="6" t="str">
        <f aca="false">IF(F155&lt;&gt;"Not in the game (anymore)",IF(C155&lt;&gt;"",CONCATENATE(" --",C155," / ",B155,"   [",IF(Q155&lt;&gt;"",Q155,""),IF(Y155&lt;&gt;"",", "&amp;Y155,""),IF(AD155&lt;&gt;"",", "&amp;AD155,""),IF(AI155&lt;&gt;"",", "&amp;AI155,""),IF(AN155&lt;&gt;"",", "&amp;AN155,""),IF(AS155&lt;&gt;"",", "&amp;AS155,""),"]")),"")</f>
        <v> --Molag Kena / Molag Kena   [White-Gold Tower]</v>
      </c>
    </row>
    <row r="156" customFormat="false" ht="15" hidden="false" customHeight="false" outlineLevel="0" collapsed="false">
      <c r="A156" s="21" t="n">
        <v>184</v>
      </c>
      <c r="B156" s="0" t="s">
        <v>445</v>
      </c>
      <c r="C156" s="0" t="s">
        <v>446</v>
      </c>
      <c r="D156" s="2" t="n">
        <f aca="false">A156</f>
        <v>184</v>
      </c>
      <c r="G156" s="22" t="s">
        <v>55</v>
      </c>
      <c r="I156" s="0" t="s">
        <v>56</v>
      </c>
      <c r="J156" s="0" t="s">
        <v>56</v>
      </c>
      <c r="K156" s="0" t="n">
        <v>-1</v>
      </c>
      <c r="L156" s="0" t="n">
        <v>-1</v>
      </c>
      <c r="M156" s="0" t="n">
        <v>-1</v>
      </c>
      <c r="N156" s="0" t="n">
        <v>0</v>
      </c>
      <c r="O156" s="3" t="s">
        <v>444</v>
      </c>
      <c r="P156" s="2" t="n">
        <f aca="false">IF(AND(G156&lt;&gt;"LIBSETS_SETTYPE_BATTLEGROUND",G156&lt;&gt;"LIBSETS_SETTYPE_SPECIAL",G156&lt;&gt;"LIBSETS_SETTYPE_MYTHIC"), IF(Q156&lt;&gt;"",VLOOKUP(Q156,'ESO zone constants'!$D$2:$H$4950,5,0),""),"")</f>
        <v>688</v>
      </c>
      <c r="Q156" s="0" t="str">
        <f aca="false">IF(OR(K156="",K156&lt;=0,ISERROR(K156)),IF(AND(O156&lt;&gt;"",NOT(ISERROR(O156))),O156, ""),VLOOKUP(K156,'ESO wayshrine node constants'!$A$3:$D$10003,4,0))</f>
        <v>White-Gold Tower</v>
      </c>
      <c r="R156" s="0"/>
      <c r="S156" s="4" t="str">
        <f aca="false">IF(AND(R156&lt;&gt;"",NOT(ISERROR(R156))),R156,IF(P156&lt;&gt;"",IF(NOT(ISERROR(VLOOKUP(P156,'ESO Dungeon constants'!$D$3:$H$9999,5,0))),VLOOKUP(P156,'ESO Dungeon constants'!$D$3:$I$9999,6,0),VLOOKUP(P156,'ESO zone constants'!$H$2:$K$9984,4,0)),""))</f>
        <v>DLC_IMPERIAL_CITY</v>
      </c>
      <c r="T156" s="2" t="str">
        <f aca="false">IF(S156&lt;&gt;"",VLOOKUP(S156,'LibSets constants'!$B$4:$C$1000,2,0),"")</f>
        <v>Imperial City</v>
      </c>
      <c r="U156" s="0"/>
      <c r="V156" s="2" t="str">
        <f aca="false">IF(U156&lt;&gt;"",IF(U156&lt;&gt;"LIBSETS_DROP_MECHANIC_MONSTER_NAME",VLOOKUP(U156,'LibSets constants'!$I$4:$L$1000,3,0),""),"")</f>
        <v/>
      </c>
      <c r="W156" s="28" t="str">
        <f aca="false">IF(U156&lt;&gt;"",IF(U156&lt;&gt;"LIBSETS_DROP_MECHANIC_MONSTER_NAME",VLOOKUP(U156,'LibSets constants'!$I$4:$L$1000,4,0),""),"")</f>
        <v/>
      </c>
      <c r="X156" s="2" t="str">
        <f aca="false">IF(G156&lt;&gt;"LIBSETS_SETTYPE_BATTLEGROUND",IF(G156&lt;&gt;"LIBSETS_SETTYPE_SPECIAL",IF(Y156&lt;&gt;"",VLOOKUP(Y156,'ESO zone constants'!$D$2:$H$4950,5,0),""),""),"")</f>
        <v/>
      </c>
      <c r="Z156" s="0"/>
      <c r="AA156" s="2" t="str">
        <f aca="false">IF(Z156&lt;&gt;"",IF(Z156&lt;&gt;"LIBSETS_DROP_MECHANIC_MONSTER_NAME",VLOOKUP(Z156,'LibSets constants'!$I$4:$L$1000,3,0),""),"")</f>
        <v/>
      </c>
      <c r="AB156" s="2" t="str">
        <f aca="false">IF(Z156&lt;&gt;"",IF(Z156&lt;&gt;"LIBSETS_DROP_MECHANIC_MONSTER_NAME",VLOOKUP(Z156,'LibSets constants'!$I$4:$L$1000,4,0),""),"")</f>
        <v/>
      </c>
      <c r="AC156" s="2" t="str">
        <f aca="false">IF(G156&lt;&gt;"LIBSETS_SETTYPE_BATTLEGROUND",IF(G156&lt;&gt;"LIBSETS_SETTYPE_SPECIAL",IF(AD156&lt;&gt;"",VLOOKUP(AD156,'ESO zone constants'!$D$2:$H$4950,5,0),""),""),"")</f>
        <v/>
      </c>
      <c r="AE156" s="0"/>
      <c r="AF156" s="2" t="str">
        <f aca="false">IF(AE156&lt;&gt;"",IF(AE156&lt;&gt;"LIBSETS_DROP_MECHANIC_MONSTER_NAME",VLOOKUP(AE156,'LibSets constants'!$I$4:$L$1000,3,0),""),"")</f>
        <v/>
      </c>
      <c r="AG156" s="2" t="str">
        <f aca="false">IF(AE156&lt;&gt;"",IF(AE156&lt;&gt;"LIBSETS_DROP_MECHANIC_MONSTER_NAME",VLOOKUP(AE156,'LibSets constants'!$I$4:$L$1000,4,0),""),"")</f>
        <v/>
      </c>
      <c r="AH156" s="2" t="str">
        <f aca="false">IF(G156&lt;&gt;"LIBSETS_SETTYPE_BATTLEGROUND",IF(G156&lt;&gt;"LIBSETS_SETTYPE_SPECIAL",IF(AI156&lt;&gt;"",VLOOKUP(AI156,'ESO zone constants'!$D$2:$H$4950,5,0),""),""),"")</f>
        <v/>
      </c>
      <c r="AJ156" s="0"/>
      <c r="AK156" s="2" t="str">
        <f aca="false">IF(AJ156&lt;&gt;"",IF(AJ156&lt;&gt;"LIBSETS_DROP_MECHANIC_MONSTER_NAME",VLOOKUP(AJ156,'LibSets constants'!$I$4:$L$1000,3,0),""),"")</f>
        <v/>
      </c>
      <c r="AL156" s="2" t="str">
        <f aca="false">IF(AJ156&lt;&gt;"",IF(AJ156&lt;&gt;"LIBSETS_DROP_MECHANIC_MONSTER_NAME",VLOOKUP(AJ156,'LibSets constants'!$I$4:$L$1000,4,0),""),"")</f>
        <v/>
      </c>
      <c r="AM156" s="2" t="str">
        <f aca="false">IF(G156&lt;&gt;"LIBSETS_SETTYPE_BATTLEGROUND",IF(G156&lt;&gt;"LIBSETS_SETTYPE_SPECIAL",IF(AN156&lt;&gt;"",VLOOKUP(AN156,'ESO zone constants'!$D$2:$H$4950,5,0),""),""),"")</f>
        <v/>
      </c>
      <c r="AO156" s="0"/>
      <c r="AP156" s="2" t="str">
        <f aca="false">IF(AO156&lt;&gt;"",IF(AO156&lt;&gt;"LIBSETS_DROP_MECHANIC_MONSTER_NAME",VLOOKUP(AO156,'LibSets constants'!$I$4:$L$1000,3,0),""),"")</f>
        <v/>
      </c>
      <c r="AQ156" s="2" t="str">
        <f aca="false">IF(AO156&lt;&gt;"",IF(AO156&lt;&gt;"LIBSETS_DROP_MECHANIC_MONSTER_NAME",VLOOKUP(AO156,'LibSets constants'!$I$4:$L$1000,4,0),""),"")</f>
        <v/>
      </c>
      <c r="AR156" s="2" t="str">
        <f aca="false">IF(G156&lt;&gt;"LIBSETS_SETTYPE_BATTLEGROUND",IF(G156&lt;&gt;"LIBSETS_SETTYPE_SPECIAL",IF(AS156&lt;&gt;"",VLOOKUP(AS156,'ESO zone constants'!$D$2:$H$4950,5,0),""),""),"")</f>
        <v/>
      </c>
      <c r="AT156" s="0"/>
      <c r="AU156" s="2" t="str">
        <f aca="false">IF(AT156&lt;&gt;"",IF(AT156&lt;&gt;"LIBSETS_DROP_MECHANIC_MONSTER_NAME",VLOOKUP(AT156,'LibSets constants'!$I$4:$L$1000,3,0),""),"")</f>
        <v/>
      </c>
      <c r="AV156" s="2" t="str">
        <f aca="false">IF(AT156&lt;&gt;"",IF(AT156&lt;&gt;"LIBSETS_DROP_MECHANIC_MONSTER_NAME",VLOOKUP(AT156,'LibSets constants'!$I$4:$L$1000,4,0),""),"")</f>
        <v/>
      </c>
      <c r="AW156" s="6" t="str">
        <f aca="false">IF(A156="???","--","")&amp;IF(F156&lt;&gt;"Not in the game (anymore)",IF(A156&lt;&gt;"",CONCATENATE("[",A156,"] = {wayshrines={")&amp;IF(K156&lt;&gt;"",CONCATENATE(K156,","),"")&amp;IF(L156&lt;&gt;"",CONCATENATE(L156,","),"")&amp;IF(M156&lt;&gt;"",CONCATENATE(M156,","),"")&amp;CONCATENATE("}")&amp;IF(VALUE(N156)&gt;0,CONCATENATE(", traitsNeeded=",N156),"")&amp;CONCATENATE(", dlcId=",IF(S156&lt;&gt;"",S156,"DLC_BASE_GAME")),""),"")</f>
        <v>[184] = {wayshrines={-1,-1,-1,}, dlcId=DLC_IMPERIAL_CITY</v>
      </c>
      <c r="AX156" s="6" t="str">
        <f aca="false">IF(F156&lt;&gt;"Not in the game (anymore)",IF(A156&lt;&gt;"",IF(P156&lt;&gt;"",CONCATENATE(", zoneIds={",P156),"")&amp;IF(X156&lt;&gt;"",CONCATENATE(",",X156),"")&amp;IF(AC156&lt;&gt;"",CONCATENATE(",",AC156),"")&amp;IF(AH156&lt;&gt;"",CONCATENATE(",",AH156),"")&amp;IF(AM156&lt;&gt;"",CONCATENATE(",",AM156),"")&amp;IF(AR156&lt;&gt;"",CONCATENATE(",",AR156),"")&amp;IF(P156&lt;&gt;"",CONCATENATE("}",""),"")&amp;IF(OR(I156="true",I156="false",I156&lt;&gt;""), CONCATENATE(", veteran=", I156), ""),""),"")</f>
        <v>, zoneIds={688}, veteran=false</v>
      </c>
      <c r="AY156" s="6" t="str">
        <f aca="false">IF(F156&lt;&gt;"Not in the game (anymore)",IF(A156&lt;&gt;"",", setType="&amp;G156,"")&amp;IF(J156="true",", multiTrialSet=true",""),"")</f>
        <v>, setType=LIBSETS_SETTYPE_DUNGEON</v>
      </c>
      <c r="AZ156" s="6" t="str">
        <f aca="false">IF(F156&lt;&gt;"Not in the game (anymore)",IF(U156&lt;&gt;"",", dropMechanic={"&amp;U156&amp;IF(Z156&lt;&gt;"",","&amp;Z156,"")&amp;IF(AE156&lt;&gt;"",","&amp;AE156,"")&amp;IF(AJ156&lt;&gt;"",","&amp;AJ156,"")&amp;IF(AO156&lt;&gt;"",","&amp;AO156,"")&amp;IF(AT156&lt;&gt;"",","&amp;AT156,"")&amp;"}"&amp;IF(U156="LIBSETS_DROP_MECHANIC_MONSTER_NAME",", dropMechanicNames={" &amp; IF(V156&lt;&gt;"","['en']='"&amp;V156&amp;"'","") &amp; IF(W156&lt;&gt;"",", ['de']='" &amp; W156&amp;"'","") &amp; "}",""),"")&amp;"},","")</f>
        <v>},</v>
      </c>
      <c r="BA156" s="6" t="str">
        <f aca="false">IF(F156&lt;&gt;"Not in the game (anymore)",IF(C156&lt;&gt;"",CONCATENATE(" --",C156," / ",B156,"   [",IF(Q156&lt;&gt;"",Q156,""),IF(Y156&lt;&gt;"",", "&amp;Y156,""),IF(AD156&lt;&gt;"",", "&amp;AD156,""),IF(AI156&lt;&gt;"",", "&amp;AI156,""),IF(AN156&lt;&gt;"",", "&amp;AN156,""),IF(AS156&lt;&gt;"",", "&amp;AS156,""),"]")),"")</f>
        <v> --Brands of Imperium / Male des Kaiserreichs   [White-Gold Tower]</v>
      </c>
    </row>
    <row r="157" customFormat="false" ht="15" hidden="false" customHeight="false" outlineLevel="0" collapsed="false">
      <c r="A157" s="21" t="n">
        <v>185</v>
      </c>
      <c r="B157" s="0" t="s">
        <v>447</v>
      </c>
      <c r="C157" s="0" t="s">
        <v>448</v>
      </c>
      <c r="D157" s="2" t="n">
        <f aca="false">A157</f>
        <v>185</v>
      </c>
      <c r="G157" s="22" t="s">
        <v>55</v>
      </c>
      <c r="I157" s="0" t="s">
        <v>56</v>
      </c>
      <c r="J157" s="0" t="s">
        <v>56</v>
      </c>
      <c r="K157" s="0" t="n">
        <v>-1</v>
      </c>
      <c r="L157" s="0" t="n">
        <v>-1</v>
      </c>
      <c r="M157" s="0" t="n">
        <v>-1</v>
      </c>
      <c r="N157" s="0" t="n">
        <v>0</v>
      </c>
      <c r="O157" s="3" t="s">
        <v>444</v>
      </c>
      <c r="P157" s="2" t="n">
        <f aca="false">IF(AND(G157&lt;&gt;"LIBSETS_SETTYPE_BATTLEGROUND",G157&lt;&gt;"LIBSETS_SETTYPE_SPECIAL",G157&lt;&gt;"LIBSETS_SETTYPE_MYTHIC"), IF(Q157&lt;&gt;"",VLOOKUP(Q157,'ESO zone constants'!$D$2:$H$4950,5,0),""),"")</f>
        <v>688</v>
      </c>
      <c r="Q157" s="0" t="str">
        <f aca="false">IF(OR(K157="",K157&lt;=0,ISERROR(K157)),IF(AND(O157&lt;&gt;"",NOT(ISERROR(O157))),O157, ""),VLOOKUP(K157,'ESO wayshrine node constants'!$A$3:$D$10003,4,0))</f>
        <v>White-Gold Tower</v>
      </c>
      <c r="R157" s="0"/>
      <c r="S157" s="4" t="str">
        <f aca="false">IF(AND(R157&lt;&gt;"",NOT(ISERROR(R157))),R157,IF(P157&lt;&gt;"",IF(NOT(ISERROR(VLOOKUP(P157,'ESO Dungeon constants'!$D$3:$H$9999,5,0))),VLOOKUP(P157,'ESO Dungeon constants'!$D$3:$I$9999,6,0),VLOOKUP(P157,'ESO zone constants'!$H$2:$K$9984,4,0)),""))</f>
        <v>DLC_IMPERIAL_CITY</v>
      </c>
      <c r="T157" s="2" t="str">
        <f aca="false">IF(S157&lt;&gt;"",VLOOKUP(S157,'LibSets constants'!$B$4:$C$1000,2,0),"")</f>
        <v>Imperial City</v>
      </c>
      <c r="U157" s="0"/>
      <c r="V157" s="2" t="str">
        <f aca="false">IF(U157&lt;&gt;"",IF(U157&lt;&gt;"LIBSETS_DROP_MECHANIC_MONSTER_NAME",VLOOKUP(U157,'LibSets constants'!$I$4:$L$1000,3,0),""),"")</f>
        <v/>
      </c>
      <c r="W157" s="28" t="str">
        <f aca="false">IF(U157&lt;&gt;"",IF(U157&lt;&gt;"LIBSETS_DROP_MECHANIC_MONSTER_NAME",VLOOKUP(U157,'LibSets constants'!$I$4:$L$1000,4,0),""),"")</f>
        <v/>
      </c>
      <c r="X157" s="2" t="str">
        <f aca="false">IF(G157&lt;&gt;"LIBSETS_SETTYPE_BATTLEGROUND",IF(G157&lt;&gt;"LIBSETS_SETTYPE_SPECIAL",IF(Y157&lt;&gt;"",VLOOKUP(Y157,'ESO zone constants'!$D$2:$H$4950,5,0),""),""),"")</f>
        <v/>
      </c>
      <c r="Z157" s="0"/>
      <c r="AA157" s="2" t="str">
        <f aca="false">IF(Z157&lt;&gt;"",IF(Z157&lt;&gt;"LIBSETS_DROP_MECHANIC_MONSTER_NAME",VLOOKUP(Z157,'LibSets constants'!$I$4:$L$1000,3,0),""),"")</f>
        <v/>
      </c>
      <c r="AB157" s="2" t="str">
        <f aca="false">IF(Z157&lt;&gt;"",IF(Z157&lt;&gt;"LIBSETS_DROP_MECHANIC_MONSTER_NAME",VLOOKUP(Z157,'LibSets constants'!$I$4:$L$1000,4,0),""),"")</f>
        <v/>
      </c>
      <c r="AC157" s="2" t="str">
        <f aca="false">IF(G157&lt;&gt;"LIBSETS_SETTYPE_BATTLEGROUND",IF(G157&lt;&gt;"LIBSETS_SETTYPE_SPECIAL",IF(AD157&lt;&gt;"",VLOOKUP(AD157,'ESO zone constants'!$D$2:$H$4950,5,0),""),""),"")</f>
        <v/>
      </c>
      <c r="AE157" s="0"/>
      <c r="AF157" s="2" t="str">
        <f aca="false">IF(AE157&lt;&gt;"",IF(AE157&lt;&gt;"LIBSETS_DROP_MECHANIC_MONSTER_NAME",VLOOKUP(AE157,'LibSets constants'!$I$4:$L$1000,3,0),""),"")</f>
        <v/>
      </c>
      <c r="AG157" s="2" t="str">
        <f aca="false">IF(AE157&lt;&gt;"",IF(AE157&lt;&gt;"LIBSETS_DROP_MECHANIC_MONSTER_NAME",VLOOKUP(AE157,'LibSets constants'!$I$4:$L$1000,4,0),""),"")</f>
        <v/>
      </c>
      <c r="AH157" s="2" t="str">
        <f aca="false">IF(G157&lt;&gt;"LIBSETS_SETTYPE_BATTLEGROUND",IF(G157&lt;&gt;"LIBSETS_SETTYPE_SPECIAL",IF(AI157&lt;&gt;"",VLOOKUP(AI157,'ESO zone constants'!$D$2:$H$4950,5,0),""),""),"")</f>
        <v/>
      </c>
      <c r="AJ157" s="0"/>
      <c r="AK157" s="2" t="str">
        <f aca="false">IF(AJ157&lt;&gt;"",IF(AJ157&lt;&gt;"LIBSETS_DROP_MECHANIC_MONSTER_NAME",VLOOKUP(AJ157,'LibSets constants'!$I$4:$L$1000,3,0),""),"")</f>
        <v/>
      </c>
      <c r="AL157" s="2" t="str">
        <f aca="false">IF(AJ157&lt;&gt;"",IF(AJ157&lt;&gt;"LIBSETS_DROP_MECHANIC_MONSTER_NAME",VLOOKUP(AJ157,'LibSets constants'!$I$4:$L$1000,4,0),""),"")</f>
        <v/>
      </c>
      <c r="AM157" s="2" t="str">
        <f aca="false">IF(G157&lt;&gt;"LIBSETS_SETTYPE_BATTLEGROUND",IF(G157&lt;&gt;"LIBSETS_SETTYPE_SPECIAL",IF(AN157&lt;&gt;"",VLOOKUP(AN157,'ESO zone constants'!$D$2:$H$4950,5,0),""),""),"")</f>
        <v/>
      </c>
      <c r="AO157" s="0"/>
      <c r="AP157" s="2" t="str">
        <f aca="false">IF(AO157&lt;&gt;"",IF(AO157&lt;&gt;"LIBSETS_DROP_MECHANIC_MONSTER_NAME",VLOOKUP(AO157,'LibSets constants'!$I$4:$L$1000,3,0),""),"")</f>
        <v/>
      </c>
      <c r="AQ157" s="2" t="str">
        <f aca="false">IF(AO157&lt;&gt;"",IF(AO157&lt;&gt;"LIBSETS_DROP_MECHANIC_MONSTER_NAME",VLOOKUP(AO157,'LibSets constants'!$I$4:$L$1000,4,0),""),"")</f>
        <v/>
      </c>
      <c r="AR157" s="2" t="str">
        <f aca="false">IF(G157&lt;&gt;"LIBSETS_SETTYPE_BATTLEGROUND",IF(G157&lt;&gt;"LIBSETS_SETTYPE_SPECIAL",IF(AS157&lt;&gt;"",VLOOKUP(AS157,'ESO zone constants'!$D$2:$H$4950,5,0),""),""),"")</f>
        <v/>
      </c>
      <c r="AT157" s="0"/>
      <c r="AU157" s="2" t="str">
        <f aca="false">IF(AT157&lt;&gt;"",IF(AT157&lt;&gt;"LIBSETS_DROP_MECHANIC_MONSTER_NAME",VLOOKUP(AT157,'LibSets constants'!$I$4:$L$1000,3,0),""),"")</f>
        <v/>
      </c>
      <c r="AV157" s="2" t="str">
        <f aca="false">IF(AT157&lt;&gt;"",IF(AT157&lt;&gt;"LIBSETS_DROP_MECHANIC_MONSTER_NAME",VLOOKUP(AT157,'LibSets constants'!$I$4:$L$1000,4,0),""),"")</f>
        <v/>
      </c>
      <c r="AW157" s="6" t="str">
        <f aca="false">IF(A157="???","--","")&amp;IF(F157&lt;&gt;"Not in the game (anymore)",IF(A157&lt;&gt;"",CONCATENATE("[",A157,"] = {wayshrines={")&amp;IF(K157&lt;&gt;"",CONCATENATE(K157,","),"")&amp;IF(L157&lt;&gt;"",CONCATENATE(L157,","),"")&amp;IF(M157&lt;&gt;"",CONCATENATE(M157,","),"")&amp;CONCATENATE("}")&amp;IF(VALUE(N157)&gt;0,CONCATENATE(", traitsNeeded=",N157),"")&amp;CONCATENATE(", dlcId=",IF(S157&lt;&gt;"",S157,"DLC_BASE_GAME")),""),"")</f>
        <v>[185] = {wayshrines={-1,-1,-1,}, dlcId=DLC_IMPERIAL_CITY</v>
      </c>
      <c r="AX157" s="6" t="str">
        <f aca="false">IF(F157&lt;&gt;"Not in the game (anymore)",IF(A157&lt;&gt;"",IF(P157&lt;&gt;"",CONCATENATE(", zoneIds={",P157),"")&amp;IF(X157&lt;&gt;"",CONCATENATE(",",X157),"")&amp;IF(AC157&lt;&gt;"",CONCATENATE(",",AC157),"")&amp;IF(AH157&lt;&gt;"",CONCATENATE(",",AH157),"")&amp;IF(AM157&lt;&gt;"",CONCATENATE(",",AM157),"")&amp;IF(AR157&lt;&gt;"",CONCATENATE(",",AR157),"")&amp;IF(P157&lt;&gt;"",CONCATENATE("}",""),"")&amp;IF(OR(I157="true",I157="false",I157&lt;&gt;""), CONCATENATE(", veteran=", I157), ""),""),"")</f>
        <v>, zoneIds={688}, veteran=false</v>
      </c>
      <c r="AY157" s="6" t="str">
        <f aca="false">IF(F157&lt;&gt;"Not in the game (anymore)",IF(A157&lt;&gt;"",", setType="&amp;G157,"")&amp;IF(J157="true",", multiTrialSet=true",""),"")</f>
        <v>, setType=LIBSETS_SETTYPE_DUNGEON</v>
      </c>
      <c r="AZ157" s="6" t="str">
        <f aca="false">IF(F157&lt;&gt;"Not in the game (anymore)",IF(U157&lt;&gt;"",", dropMechanic={"&amp;U157&amp;IF(Z157&lt;&gt;"",","&amp;Z157,"")&amp;IF(AE157&lt;&gt;"",","&amp;AE157,"")&amp;IF(AJ157&lt;&gt;"",","&amp;AJ157,"")&amp;IF(AO157&lt;&gt;"",","&amp;AO157,"")&amp;IF(AT157&lt;&gt;"",","&amp;AT157,"")&amp;"}"&amp;IF(U157="LIBSETS_DROP_MECHANIC_MONSTER_NAME",", dropMechanicNames={" &amp; IF(V157&lt;&gt;"","['en']='"&amp;V157&amp;"'","") &amp; IF(W157&lt;&gt;"",", ['de']='" &amp; W157&amp;"'","") &amp; "}",""),"")&amp;"},","")</f>
        <v>},</v>
      </c>
      <c r="BA157" s="6" t="str">
        <f aca="false">IF(F157&lt;&gt;"Not in the game (anymore)",IF(C157&lt;&gt;"",CONCATENATE(" --",C157," / ",B157,"   [",IF(Q157&lt;&gt;"",Q157,""),IF(Y157&lt;&gt;"",", "&amp;Y157,""),IF(AD157&lt;&gt;"",", "&amp;AD157,""),IF(AI157&lt;&gt;"",", "&amp;AI157,""),IF(AN157&lt;&gt;"",", "&amp;AN157,""),IF(AS157&lt;&gt;"",", "&amp;AS157,""),"]")),"")</f>
        <v> --Spell Power Cure / Magiekraftheilung   [White-Gold Tower]</v>
      </c>
    </row>
    <row r="158" customFormat="false" ht="15" hidden="false" customHeight="false" outlineLevel="0" collapsed="false">
      <c r="A158" s="21" t="n">
        <v>186</v>
      </c>
      <c r="B158" s="0" t="s">
        <v>449</v>
      </c>
      <c r="C158" s="0" t="s">
        <v>450</v>
      </c>
      <c r="D158" s="2" t="n">
        <f aca="false">A158</f>
        <v>186</v>
      </c>
      <c r="G158" s="22" t="s">
        <v>55</v>
      </c>
      <c r="I158" s="0" t="s">
        <v>56</v>
      </c>
      <c r="J158" s="0" t="s">
        <v>56</v>
      </c>
      <c r="K158" s="0" t="n">
        <v>-1</v>
      </c>
      <c r="L158" s="0" t="n">
        <v>-1</v>
      </c>
      <c r="M158" s="0" t="n">
        <v>-1</v>
      </c>
      <c r="N158" s="0" t="n">
        <v>0</v>
      </c>
      <c r="O158" s="3" t="s">
        <v>451</v>
      </c>
      <c r="P158" s="2" t="n">
        <f aca="false">IF(AND(G158&lt;&gt;"LIBSETS_SETTYPE_BATTLEGROUND",G158&lt;&gt;"LIBSETS_SETTYPE_SPECIAL",G158&lt;&gt;"LIBSETS_SETTYPE_MYTHIC"), IF(Q158&lt;&gt;"",VLOOKUP(Q158,'ESO zone constants'!$D$2:$H$4950,5,0),""),"")</f>
        <v>131</v>
      </c>
      <c r="Q158" s="0" t="str">
        <f aca="false">IF(OR(K158="",K158&lt;=0,ISERROR(K158)),IF(AND(O158&lt;&gt;"",NOT(ISERROR(O158))),O158, ""),VLOOKUP(K158,'ESO wayshrine node constants'!$A$3:$D$10003,4,0))</f>
        <v>Tempest Island</v>
      </c>
      <c r="R158" s="0"/>
      <c r="S158" s="4" t="str">
        <f aca="false">IF(AND(R158&lt;&gt;"",NOT(ISERROR(R158))),R158,IF(P158&lt;&gt;"",IF(NOT(ISERROR(VLOOKUP(P158,'ESO Dungeon constants'!$D$3:$H$9999,5,0))),VLOOKUP(P158,'ESO Dungeon constants'!$D$3:$I$9999,6,0),VLOOKUP(P158,'ESO zone constants'!$H$2:$K$9984,4,0)),""))</f>
        <v>DLC_BASE_GAME</v>
      </c>
      <c r="T158" s="2" t="str">
        <f aca="false">IF(S158&lt;&gt;"",VLOOKUP(S158,'LibSets constants'!$B$4:$C$1000,2,0),"")</f>
        <v>Included in base game</v>
      </c>
      <c r="U158" s="0"/>
      <c r="V158" s="2" t="str">
        <f aca="false">IF(U158&lt;&gt;"",IF(U158&lt;&gt;"LIBSETS_DROP_MECHANIC_MONSTER_NAME",VLOOKUP(U158,'LibSets constants'!$I$4:$L$1000,3,0),""),"")</f>
        <v/>
      </c>
      <c r="W158" s="28" t="str">
        <f aca="false">IF(U158&lt;&gt;"",IF(U158&lt;&gt;"LIBSETS_DROP_MECHANIC_MONSTER_NAME",VLOOKUP(U158,'LibSets constants'!$I$4:$L$1000,4,0),""),"")</f>
        <v/>
      </c>
      <c r="X158" s="2" t="str">
        <f aca="false">IF(G158&lt;&gt;"LIBSETS_SETTYPE_BATTLEGROUND",IF(G158&lt;&gt;"LIBSETS_SETTYPE_SPECIAL",IF(Y158&lt;&gt;"",VLOOKUP(Y158,'ESO zone constants'!$D$2:$H$4950,5,0),""),""),"")</f>
        <v/>
      </c>
      <c r="Z158" s="0"/>
      <c r="AA158" s="2" t="str">
        <f aca="false">IF(Z158&lt;&gt;"",IF(Z158&lt;&gt;"LIBSETS_DROP_MECHANIC_MONSTER_NAME",VLOOKUP(Z158,'LibSets constants'!$I$4:$L$1000,3,0),""),"")</f>
        <v/>
      </c>
      <c r="AB158" s="2" t="str">
        <f aca="false">IF(Z158&lt;&gt;"",IF(Z158&lt;&gt;"LIBSETS_DROP_MECHANIC_MONSTER_NAME",VLOOKUP(Z158,'LibSets constants'!$I$4:$L$1000,4,0),""),"")</f>
        <v/>
      </c>
      <c r="AC158" s="2" t="str">
        <f aca="false">IF(G158&lt;&gt;"LIBSETS_SETTYPE_BATTLEGROUND",IF(G158&lt;&gt;"LIBSETS_SETTYPE_SPECIAL",IF(AD158&lt;&gt;"",VLOOKUP(AD158,'ESO zone constants'!$D$2:$H$4950,5,0),""),""),"")</f>
        <v/>
      </c>
      <c r="AE158" s="0"/>
      <c r="AF158" s="2" t="str">
        <f aca="false">IF(AE158&lt;&gt;"",IF(AE158&lt;&gt;"LIBSETS_DROP_MECHANIC_MONSTER_NAME",VLOOKUP(AE158,'LibSets constants'!$I$4:$L$1000,3,0),""),"")</f>
        <v/>
      </c>
      <c r="AG158" s="2" t="str">
        <f aca="false">IF(AE158&lt;&gt;"",IF(AE158&lt;&gt;"LIBSETS_DROP_MECHANIC_MONSTER_NAME",VLOOKUP(AE158,'LibSets constants'!$I$4:$L$1000,4,0),""),"")</f>
        <v/>
      </c>
      <c r="AH158" s="2" t="str">
        <f aca="false">IF(G158&lt;&gt;"LIBSETS_SETTYPE_BATTLEGROUND",IF(G158&lt;&gt;"LIBSETS_SETTYPE_SPECIAL",IF(AI158&lt;&gt;"",VLOOKUP(AI158,'ESO zone constants'!$D$2:$H$4950,5,0),""),""),"")</f>
        <v/>
      </c>
      <c r="AJ158" s="0"/>
      <c r="AK158" s="2" t="str">
        <f aca="false">IF(AJ158&lt;&gt;"",IF(AJ158&lt;&gt;"LIBSETS_DROP_MECHANIC_MONSTER_NAME",VLOOKUP(AJ158,'LibSets constants'!$I$4:$L$1000,3,0),""),"")</f>
        <v/>
      </c>
      <c r="AL158" s="2" t="str">
        <f aca="false">IF(AJ158&lt;&gt;"",IF(AJ158&lt;&gt;"LIBSETS_DROP_MECHANIC_MONSTER_NAME",VLOOKUP(AJ158,'LibSets constants'!$I$4:$L$1000,4,0),""),"")</f>
        <v/>
      </c>
      <c r="AM158" s="2" t="str">
        <f aca="false">IF(G158&lt;&gt;"LIBSETS_SETTYPE_BATTLEGROUND",IF(G158&lt;&gt;"LIBSETS_SETTYPE_SPECIAL",IF(AN158&lt;&gt;"",VLOOKUP(AN158,'ESO zone constants'!$D$2:$H$4950,5,0),""),""),"")</f>
        <v/>
      </c>
      <c r="AO158" s="0"/>
      <c r="AP158" s="2" t="str">
        <f aca="false">IF(AO158&lt;&gt;"",IF(AO158&lt;&gt;"LIBSETS_DROP_MECHANIC_MONSTER_NAME",VLOOKUP(AO158,'LibSets constants'!$I$4:$L$1000,3,0),""),"")</f>
        <v/>
      </c>
      <c r="AQ158" s="2" t="str">
        <f aca="false">IF(AO158&lt;&gt;"",IF(AO158&lt;&gt;"LIBSETS_DROP_MECHANIC_MONSTER_NAME",VLOOKUP(AO158,'LibSets constants'!$I$4:$L$1000,4,0),""),"")</f>
        <v/>
      </c>
      <c r="AR158" s="2" t="str">
        <f aca="false">IF(G158&lt;&gt;"LIBSETS_SETTYPE_BATTLEGROUND",IF(G158&lt;&gt;"LIBSETS_SETTYPE_SPECIAL",IF(AS158&lt;&gt;"",VLOOKUP(AS158,'ESO zone constants'!$D$2:$H$4950,5,0),""),""),"")</f>
        <v/>
      </c>
      <c r="AT158" s="0"/>
      <c r="AU158" s="2" t="str">
        <f aca="false">IF(AT158&lt;&gt;"",IF(AT158&lt;&gt;"LIBSETS_DROP_MECHANIC_MONSTER_NAME",VLOOKUP(AT158,'LibSets constants'!$I$4:$L$1000,3,0),""),"")</f>
        <v/>
      </c>
      <c r="AV158" s="2" t="str">
        <f aca="false">IF(AT158&lt;&gt;"",IF(AT158&lt;&gt;"LIBSETS_DROP_MECHANIC_MONSTER_NAME",VLOOKUP(AT158,'LibSets constants'!$I$4:$L$1000,4,0),""),"")</f>
        <v/>
      </c>
      <c r="AW158" s="6" t="str">
        <f aca="false">IF(A158="???","--","")&amp;IF(F158&lt;&gt;"Not in the game (anymore)",IF(A158&lt;&gt;"",CONCATENATE("[",A158,"] = {wayshrines={")&amp;IF(K158&lt;&gt;"",CONCATENATE(K158,","),"")&amp;IF(L158&lt;&gt;"",CONCATENATE(L158,","),"")&amp;IF(M158&lt;&gt;"",CONCATENATE(M158,","),"")&amp;CONCATENATE("}")&amp;IF(VALUE(N158)&gt;0,CONCATENATE(", traitsNeeded=",N158),"")&amp;CONCATENATE(", dlcId=",IF(S158&lt;&gt;"",S158,"DLC_BASE_GAME")),""),"")</f>
        <v>[186] = {wayshrines={-1,-1,-1,}, dlcId=DLC_BASE_GAME</v>
      </c>
      <c r="AX158" s="6" t="str">
        <f aca="false">IF(F158&lt;&gt;"Not in the game (anymore)",IF(A158&lt;&gt;"",IF(P158&lt;&gt;"",CONCATENATE(", zoneIds={",P158),"")&amp;IF(X158&lt;&gt;"",CONCATENATE(",",X158),"")&amp;IF(AC158&lt;&gt;"",CONCATENATE(",",AC158),"")&amp;IF(AH158&lt;&gt;"",CONCATENATE(",",AH158),"")&amp;IF(AM158&lt;&gt;"",CONCATENATE(",",AM158),"")&amp;IF(AR158&lt;&gt;"",CONCATENATE(",",AR158),"")&amp;IF(P158&lt;&gt;"",CONCATENATE("}",""),"")&amp;IF(OR(I158="true",I158="false",I158&lt;&gt;""), CONCATENATE(", veteran=", I158), ""),""),"")</f>
        <v>, zoneIds={131}, veteran=false</v>
      </c>
      <c r="AY158" s="6" t="str">
        <f aca="false">IF(F158&lt;&gt;"Not in the game (anymore)",IF(A158&lt;&gt;"",", setType="&amp;G158,"")&amp;IF(J158="true",", multiTrialSet=true",""),"")</f>
        <v>, setType=LIBSETS_SETTYPE_DUNGEON</v>
      </c>
      <c r="AZ158" s="6" t="str">
        <f aca="false">IF(F158&lt;&gt;"Not in the game (anymore)",IF(U158&lt;&gt;"",", dropMechanic={"&amp;U158&amp;IF(Z158&lt;&gt;"",","&amp;Z158,"")&amp;IF(AE158&lt;&gt;"",","&amp;AE158,"")&amp;IF(AJ158&lt;&gt;"",","&amp;AJ158,"")&amp;IF(AO158&lt;&gt;"",","&amp;AO158,"")&amp;IF(AT158&lt;&gt;"",","&amp;AT158,"")&amp;"}"&amp;IF(U158="LIBSETS_DROP_MECHANIC_MONSTER_NAME",", dropMechanicNames={" &amp; IF(V158&lt;&gt;"","['en']='"&amp;V158&amp;"'","") &amp; IF(W158&lt;&gt;"",", ['de']='" &amp; W158&amp;"'","") &amp; "}",""),"")&amp;"},","")</f>
        <v>},</v>
      </c>
      <c r="BA158" s="6" t="str">
        <f aca="false">IF(F158&lt;&gt;"Not in the game (anymore)",IF(C158&lt;&gt;"",CONCATENATE(" --",C158," / ",B158,"   [",IF(Q158&lt;&gt;"",Q158,""),IF(Y158&lt;&gt;"",", "&amp;Y158,""),IF(AD158&lt;&gt;"",", "&amp;AD158,""),IF(AI158&lt;&gt;"",", "&amp;AI158,""),IF(AN158&lt;&gt;"",", "&amp;AN158,""),IF(AS158&lt;&gt;"",", "&amp;AS158,""),"]")),"")</f>
        <v> --Jolting Arms / Rüttelnde Rüstung   [Tempest Island]</v>
      </c>
    </row>
    <row r="159" customFormat="false" ht="15" hidden="false" customHeight="false" outlineLevel="0" collapsed="false">
      <c r="A159" s="21" t="n">
        <v>187</v>
      </c>
      <c r="B159" s="0" t="s">
        <v>452</v>
      </c>
      <c r="C159" s="0" t="s">
        <v>453</v>
      </c>
      <c r="D159" s="2" t="n">
        <f aca="false">A159</f>
        <v>187</v>
      </c>
      <c r="G159" s="22" t="s">
        <v>60</v>
      </c>
      <c r="I159" s="0" t="s">
        <v>56</v>
      </c>
      <c r="J159" s="0" t="s">
        <v>56</v>
      </c>
      <c r="K159" s="0" t="n">
        <v>-1</v>
      </c>
      <c r="L159" s="0" t="n">
        <v>-1</v>
      </c>
      <c r="M159" s="0" t="n">
        <v>-1</v>
      </c>
      <c r="N159" s="0" t="n">
        <v>0</v>
      </c>
      <c r="O159" s="3" t="s">
        <v>177</v>
      </c>
      <c r="P159" s="2" t="n">
        <f aca="false">IF(AND(G159&lt;&gt;"LIBSETS_SETTYPE_BATTLEGROUND",G159&lt;&gt;"LIBSETS_SETTYPE_SPECIAL",G159&lt;&gt;"LIBSETS_SETTYPE_MYTHIC"), IF(Q159&lt;&gt;"",VLOOKUP(Q159,'ESO zone constants'!$D$2:$H$4950,5,0),""),"")</f>
        <v>117</v>
      </c>
      <c r="Q159" s="0" t="str">
        <f aca="false">IF(OR(K159="",K159&lt;=0,ISERROR(K159)),IF(AND(O159&lt;&gt;"",NOT(ISERROR(O159))),O159, ""),VLOOKUP(K159,'ESO wayshrine node constants'!$A$3:$D$10003,4,0))</f>
        <v>Shadowfen</v>
      </c>
      <c r="R159" s="0"/>
      <c r="S159" s="4" t="str">
        <f aca="false">IF(AND(R159&lt;&gt;"",NOT(ISERROR(R159))),R159,IF(P159&lt;&gt;"",IF(NOT(ISERROR(VLOOKUP(P159,'ESO Dungeon constants'!$D$3:$H$9999,5,0))),VLOOKUP(P159,'ESO Dungeon constants'!$D$3:$I$9999,6,0),VLOOKUP(P159,'ESO zone constants'!$H$2:$K$9984,4,0)),""))</f>
        <v>DLC_BASE_GAME</v>
      </c>
      <c r="T159" s="2" t="str">
        <f aca="false">IF(S159&lt;&gt;"",VLOOKUP(S159,'LibSets constants'!$B$4:$C$1000,2,0),"")</f>
        <v>Included in base game</v>
      </c>
      <c r="U159" s="5" t="s">
        <v>62</v>
      </c>
      <c r="V159" s="2" t="str">
        <f aca="false">IF(U159&lt;&gt;"",IF(U159&lt;&gt;"LIBSETS_DROP_MECHANIC_MONSTER_NAME",VLOOKUP(U159,'LibSets constants'!$I$4:$L$1000,3,0),""),"")</f>
        <v>Delve bosses have a chance to drop a waist or feet.</v>
      </c>
      <c r="W159" s="2" t="str">
        <f aca="false">IF(U159&lt;&gt;"",IF(U159&lt;&gt;"LIBSETS_DROP_MECHANIC_MONSTER_NAME",VLOOKUP(U159,'LibSets constants'!$I$4:$L$1000,4,0),""),"")</f>
        <v>Bosse in Gewölben haben die Chance, eine Taille oder Füße fallen zu lassen.</v>
      </c>
      <c r="X159" s="2" t="str">
        <f aca="false">IF(G159&lt;&gt;"LIBSETS_SETTYPE_BATTLEGROUND",IF(G159&lt;&gt;"LIBSETS_SETTYPE_SPECIAL",IF(Y159&lt;&gt;"",VLOOKUP(Y159,'ESO zone constants'!$D$2:$H$4950,5,0),""),""),"")</f>
        <v/>
      </c>
      <c r="Z159" s="5" t="s">
        <v>63</v>
      </c>
      <c r="AA159" s="2" t="str">
        <f aca="false">IF(Z159&lt;&gt;"",IF(Z159&lt;&gt;"LIBSETS_DROP_MECHANIC_MONSTER_NAME",VLOOKUP(Z159,'LibSets constants'!$I$4:$L$1000,3,0),""),"")</f>
        <v>Overland group bosses have a 100% chance to drop head, chest, legs, or weapon.</v>
      </c>
      <c r="AB159" s="2" t="str">
        <f aca="false">IF(Z159&lt;&gt;"",IF(Z159&lt;&gt;"LIBSETS_DROP_MECHANIC_MONSTER_NAME",VLOOKUP(Z159,'LibSets constants'!$I$4:$L$1000,4,0),""),"")</f>
        <v>Überland Gruppenbosse haben eine Chance von 100%, Kopf, Brust, Beine oder Waffen fallen zu lassen.</v>
      </c>
      <c r="AC159" s="2" t="str">
        <f aca="false">IF(G159&lt;&gt;"LIBSETS_SETTYPE_BATTLEGROUND",IF(G159&lt;&gt;"LIBSETS_SETTYPE_SPECIAL",IF(AD159&lt;&gt;"",VLOOKUP(AD159,'ESO zone constants'!$D$2:$H$4950,5,0),""),""),"")</f>
        <v/>
      </c>
      <c r="AE159" s="5" t="s">
        <v>64</v>
      </c>
      <c r="AF159" s="2" t="str">
        <f aca="false">IF(AE159&lt;&gt;"",IF(AE159&lt;&gt;"LIBSETS_DROP_MECHANIC_MONSTER_NAME",VLOOKUP(AE159,'LibSets constants'!$I$4:$L$1000,3,0),""),"")</f>
        <v>Public dungeon bosses have a chance to drop a shoulder, hand, or weapon.</v>
      </c>
      <c r="AG159" s="2" t="str">
        <f aca="false">IF(AE159&lt;&gt;"",IF(AE159&lt;&gt;"LIBSETS_DROP_MECHANIC_MONSTER_NAME",VLOOKUP(AE159,'LibSets constants'!$I$4:$L$1000,4,0),""),"")</f>
        <v>Öffentliche Dungeon-Bosse haben die Möglichkeit, eine Schulter, Handschuhe oder eine Waffe fallen zu lassen.</v>
      </c>
      <c r="AH159" s="2" t="str">
        <f aca="false">IF(G159&lt;&gt;"LIBSETS_SETTYPE_BATTLEGROUND",IF(G159&lt;&gt;"LIBSETS_SETTYPE_SPECIAL",IF(AI159&lt;&gt;"",VLOOKUP(AI159,'ESO zone constants'!$D$2:$H$4950,5,0),""),""),"")</f>
        <v/>
      </c>
      <c r="AJ159" s="5" t="s">
        <v>65</v>
      </c>
      <c r="AK159" s="2" t="str">
        <f aca="false">IF(AJ159&lt;&gt;"",IF(AJ159&lt;&gt;"LIBSETS_DROP_MECHANIC_MONSTER_NAME",VLOOKUP(AJ159,'LibSets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2" t="str">
        <f aca="false">IF(AJ159&lt;&gt;"",IF(AJ159&lt;&gt;"LIBSETS_DROP_MECHANIC_MONSTER_NAME",VLOOKUP(AJ159,'LibSets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2" t="str">
        <f aca="false">IF(G159&lt;&gt;"LIBSETS_SETTYPE_BATTLEGROUND",IF(G159&lt;&gt;"LIBSETS_SETTYPE_SPECIAL",IF(AN159&lt;&gt;"",VLOOKUP(AN159,'ESO zone constants'!$D$2:$H$4950,5,0),""),""),"")</f>
        <v/>
      </c>
      <c r="AO159" s="0"/>
      <c r="AP159" s="2" t="str">
        <f aca="false">IF(AO159&lt;&gt;"",IF(AO159&lt;&gt;"LIBSETS_DROP_MECHANIC_MONSTER_NAME",VLOOKUP(AO159,'LibSets constants'!$I$4:$L$1000,3,0),""),"")</f>
        <v/>
      </c>
      <c r="AQ159" s="2" t="str">
        <f aca="false">IF(AO159&lt;&gt;"",IF(AO159&lt;&gt;"LIBSETS_DROP_MECHANIC_MONSTER_NAME",VLOOKUP(AO159,'LibSets constants'!$I$4:$L$1000,4,0),""),"")</f>
        <v/>
      </c>
      <c r="AR159" s="2" t="str">
        <f aca="false">IF(G159&lt;&gt;"LIBSETS_SETTYPE_BATTLEGROUND",IF(G159&lt;&gt;"LIBSETS_SETTYPE_SPECIAL",IF(AS159&lt;&gt;"",VLOOKUP(AS159,'ESO zone constants'!$D$2:$H$4950,5,0),""),""),"")</f>
        <v/>
      </c>
      <c r="AT159" s="0"/>
      <c r="AU159" s="2" t="str">
        <f aca="false">IF(AT159&lt;&gt;"",IF(AT159&lt;&gt;"LIBSETS_DROP_MECHANIC_MONSTER_NAME",VLOOKUP(AT159,'LibSets constants'!$I$4:$L$1000,3,0),""),"")</f>
        <v/>
      </c>
      <c r="AV159" s="2" t="str">
        <f aca="false">IF(AT159&lt;&gt;"",IF(AT159&lt;&gt;"LIBSETS_DROP_MECHANIC_MONSTER_NAME",VLOOKUP(AT159,'LibSets constants'!$I$4:$L$1000,4,0),""),"")</f>
        <v/>
      </c>
      <c r="AW159" s="6" t="str">
        <f aca="false">IF(A159="???","--","")&amp;IF(F159&lt;&gt;"Not in the game (anymore)",IF(A159&lt;&gt;"",CONCATENATE("[",A159,"] = {wayshrines={")&amp;IF(K159&lt;&gt;"",CONCATENATE(K159,","),"")&amp;IF(L159&lt;&gt;"",CONCATENATE(L159,","),"")&amp;IF(M159&lt;&gt;"",CONCATENATE(M159,","),"")&amp;CONCATENATE("}")&amp;IF(VALUE(N159)&gt;0,CONCATENATE(", traitsNeeded=",N159),"")&amp;CONCATENATE(", dlcId=",IF(S159&lt;&gt;"",S159,"DLC_BASE_GAME")),""),"")</f>
        <v>[187] = {wayshrines={-1,-1,-1,}, dlcId=DLC_BASE_GAME</v>
      </c>
      <c r="AX159" s="6" t="str">
        <f aca="false">IF(F159&lt;&gt;"Not in the game (anymore)",IF(A159&lt;&gt;"",IF(P159&lt;&gt;"",CONCATENATE(", zoneIds={",P159),"")&amp;IF(X159&lt;&gt;"",CONCATENATE(",",X159),"")&amp;IF(AC159&lt;&gt;"",CONCATENATE(",",AC159),"")&amp;IF(AH159&lt;&gt;"",CONCATENATE(",",AH159),"")&amp;IF(AM159&lt;&gt;"",CONCATENATE(",",AM159),"")&amp;IF(AR159&lt;&gt;"",CONCATENATE(",",AR159),"")&amp;IF(P159&lt;&gt;"",CONCATENATE("}",""),"")&amp;IF(OR(I159="true",I159="false",I159&lt;&gt;""), CONCATENATE(", veteran=", I159), ""),""),"")</f>
        <v>, zoneIds={117}, veteran=false</v>
      </c>
      <c r="AY159" s="6" t="str">
        <f aca="false">IF(F159&lt;&gt;"Not in the game (anymore)",IF(A159&lt;&gt;"",", setType="&amp;G159,"")&amp;IF(J159="true",", multiTrialSet=true",""),"")</f>
        <v>, setType=LIBSETS_SETTYPE_OVERLAND</v>
      </c>
      <c r="AZ159" s="6" t="str">
        <f aca="false">IF(F159&lt;&gt;"Not in the game (anymore)",IF(U159&lt;&gt;"",", dropMechanic={"&amp;U159&amp;IF(Z159&lt;&gt;"",","&amp;Z159,"")&amp;IF(AE159&lt;&gt;"",","&amp;AE159,"")&amp;IF(AJ159&lt;&gt;"",","&amp;AJ159,"")&amp;IF(AO159&lt;&gt;"",","&amp;AO159,"")&amp;IF(AT159&lt;&gt;"",","&amp;AT159,"")&amp;"}"&amp;IF(U159="LIBSETS_DROP_MECHANIC_MONSTER_NAME",", dropMechanicNames={" &amp; IF(V159&lt;&gt;"","['en']='"&amp;V159&amp;"'","") &amp; IF(W159&lt;&gt;"",", ['de']='" &amp; W159&amp;"'","") &amp; "}",""),"")&amp;"},","")</f>
        <v>, dropMechanic={LIBSETS_DROP_MECHANIC_OVERLAND_BOSS_DELVE,LIBSETS_DROP_MECHANIC_OVERLAND_WORLDBOSS,LIBSETS_DROP_MECHANIC_OVERLAND_BOSS_PUBLIC_DUNGEON,LIBSETS_DROP_MECHANIC_OVERLAND_CHEST}},</v>
      </c>
      <c r="BA159" s="6" t="str">
        <f aca="false">IF(F159&lt;&gt;"Not in the game (anymore)",IF(C159&lt;&gt;"",CONCATENATE(" --",C159," / ",B159,"   [",IF(Q159&lt;&gt;"",Q159,""),IF(Y159&lt;&gt;"",", "&amp;Y159,""),IF(AD159&lt;&gt;"",", "&amp;AD159,""),IF(AI159&lt;&gt;"",", "&amp;AI159,""),IF(AN159&lt;&gt;"",", "&amp;AN159,""),IF(AS159&lt;&gt;"",", "&amp;AS159,""),"]")),"")</f>
        <v> --Swamp Raider / Sumpfräuber   [Shadowfen]</v>
      </c>
    </row>
    <row r="160" customFormat="false" ht="15" hidden="false" customHeight="false" outlineLevel="0" collapsed="false">
      <c r="A160" s="21" t="n">
        <v>188</v>
      </c>
      <c r="B160" s="0" t="s">
        <v>454</v>
      </c>
      <c r="C160" s="0" t="s">
        <v>455</v>
      </c>
      <c r="D160" s="2" t="n">
        <f aca="false">A160</f>
        <v>188</v>
      </c>
      <c r="G160" s="22" t="s">
        <v>55</v>
      </c>
      <c r="I160" s="0" t="s">
        <v>56</v>
      </c>
      <c r="J160" s="0" t="s">
        <v>56</v>
      </c>
      <c r="K160" s="0" t="n">
        <v>-1</v>
      </c>
      <c r="L160" s="0" t="n">
        <v>-1</v>
      </c>
      <c r="M160" s="0" t="n">
        <v>-1</v>
      </c>
      <c r="N160" s="0" t="n">
        <v>0</v>
      </c>
      <c r="O160" s="3" t="s">
        <v>451</v>
      </c>
      <c r="P160" s="2" t="n">
        <f aca="false">IF(AND(G160&lt;&gt;"LIBSETS_SETTYPE_BATTLEGROUND",G160&lt;&gt;"LIBSETS_SETTYPE_SPECIAL",G160&lt;&gt;"LIBSETS_SETTYPE_MYTHIC"), IF(Q160&lt;&gt;"",VLOOKUP(Q160,'ESO zone constants'!$D$2:$H$4950,5,0),""),"")</f>
        <v>131</v>
      </c>
      <c r="Q160" s="0" t="str">
        <f aca="false">IF(OR(K160="",K160&lt;=0,ISERROR(K160)),IF(AND(O160&lt;&gt;"",NOT(ISERROR(O160))),O160, ""),VLOOKUP(K160,'ESO wayshrine node constants'!$A$3:$D$10003,4,0))</f>
        <v>Tempest Island</v>
      </c>
      <c r="R160" s="0"/>
      <c r="S160" s="4" t="str">
        <f aca="false">IF(AND(R160&lt;&gt;"",NOT(ISERROR(R160))),R160,IF(P160&lt;&gt;"",IF(NOT(ISERROR(VLOOKUP(P160,'ESO Dungeon constants'!$D$3:$H$9999,5,0))),VLOOKUP(P160,'ESO Dungeon constants'!$D$3:$I$9999,6,0),VLOOKUP(P160,'ESO zone constants'!$H$2:$K$9984,4,0)),""))</f>
        <v>DLC_BASE_GAME</v>
      </c>
      <c r="T160" s="2" t="str">
        <f aca="false">IF(S160&lt;&gt;"",VLOOKUP(S160,'LibSets constants'!$B$4:$C$1000,2,0),"")</f>
        <v>Included in base game</v>
      </c>
      <c r="U160" s="0"/>
      <c r="V160" s="2" t="str">
        <f aca="false">IF(U160&lt;&gt;"",IF(U160&lt;&gt;"LIBSETS_DROP_MECHANIC_MONSTER_NAME",VLOOKUP(U160,'LibSets constants'!$I$4:$L$1000,3,0),""),"")</f>
        <v/>
      </c>
      <c r="W160" s="28" t="str">
        <f aca="false">IF(U160&lt;&gt;"",IF(U160&lt;&gt;"LIBSETS_DROP_MECHANIC_MONSTER_NAME",VLOOKUP(U160,'LibSets constants'!$I$4:$L$1000,4,0),""),"")</f>
        <v/>
      </c>
      <c r="X160" s="2" t="str">
        <f aca="false">IF(G160&lt;&gt;"LIBSETS_SETTYPE_BATTLEGROUND",IF(G160&lt;&gt;"LIBSETS_SETTYPE_SPECIAL",IF(Y160&lt;&gt;"",VLOOKUP(Y160,'ESO zone constants'!$D$2:$H$4950,5,0),""),""),"")</f>
        <v/>
      </c>
      <c r="Z160" s="0"/>
      <c r="AA160" s="2" t="str">
        <f aca="false">IF(Z160&lt;&gt;"",IF(Z160&lt;&gt;"LIBSETS_DROP_MECHANIC_MONSTER_NAME",VLOOKUP(Z160,'LibSets constants'!$I$4:$L$1000,3,0),""),"")</f>
        <v/>
      </c>
      <c r="AB160" s="2" t="str">
        <f aca="false">IF(Z160&lt;&gt;"",IF(Z160&lt;&gt;"LIBSETS_DROP_MECHANIC_MONSTER_NAME",VLOOKUP(Z160,'LibSets constants'!$I$4:$L$1000,4,0),""),"")</f>
        <v/>
      </c>
      <c r="AC160" s="2" t="str">
        <f aca="false">IF(G160&lt;&gt;"LIBSETS_SETTYPE_BATTLEGROUND",IF(G160&lt;&gt;"LIBSETS_SETTYPE_SPECIAL",IF(AD160&lt;&gt;"",VLOOKUP(AD160,'ESO zone constants'!$D$2:$H$4950,5,0),""),""),"")</f>
        <v/>
      </c>
      <c r="AE160" s="0"/>
      <c r="AF160" s="2" t="str">
        <f aca="false">IF(AE160&lt;&gt;"",IF(AE160&lt;&gt;"LIBSETS_DROP_MECHANIC_MONSTER_NAME",VLOOKUP(AE160,'LibSets constants'!$I$4:$L$1000,3,0),""),"")</f>
        <v/>
      </c>
      <c r="AG160" s="2" t="str">
        <f aca="false">IF(AE160&lt;&gt;"",IF(AE160&lt;&gt;"LIBSETS_DROP_MECHANIC_MONSTER_NAME",VLOOKUP(AE160,'LibSets constants'!$I$4:$L$1000,4,0),""),"")</f>
        <v/>
      </c>
      <c r="AH160" s="2" t="str">
        <f aca="false">IF(G160&lt;&gt;"LIBSETS_SETTYPE_BATTLEGROUND",IF(G160&lt;&gt;"LIBSETS_SETTYPE_SPECIAL",IF(AI160&lt;&gt;"",VLOOKUP(AI160,'ESO zone constants'!$D$2:$H$4950,5,0),""),""),"")</f>
        <v/>
      </c>
      <c r="AJ160" s="0"/>
      <c r="AK160" s="2" t="str">
        <f aca="false">IF(AJ160&lt;&gt;"",IF(AJ160&lt;&gt;"LIBSETS_DROP_MECHANIC_MONSTER_NAME",VLOOKUP(AJ160,'LibSets constants'!$I$4:$L$1000,3,0),""),"")</f>
        <v/>
      </c>
      <c r="AL160" s="2" t="str">
        <f aca="false">IF(AJ160&lt;&gt;"",IF(AJ160&lt;&gt;"LIBSETS_DROP_MECHANIC_MONSTER_NAME",VLOOKUP(AJ160,'LibSets constants'!$I$4:$L$1000,4,0),""),"")</f>
        <v/>
      </c>
      <c r="AM160" s="2" t="str">
        <f aca="false">IF(G160&lt;&gt;"LIBSETS_SETTYPE_BATTLEGROUND",IF(G160&lt;&gt;"LIBSETS_SETTYPE_SPECIAL",IF(AN160&lt;&gt;"",VLOOKUP(AN160,'ESO zone constants'!$D$2:$H$4950,5,0),""),""),"")</f>
        <v/>
      </c>
      <c r="AO160" s="0"/>
      <c r="AP160" s="2" t="str">
        <f aca="false">IF(AO160&lt;&gt;"",IF(AO160&lt;&gt;"LIBSETS_DROP_MECHANIC_MONSTER_NAME",VLOOKUP(AO160,'LibSets constants'!$I$4:$L$1000,3,0),""),"")</f>
        <v/>
      </c>
      <c r="AQ160" s="2" t="str">
        <f aca="false">IF(AO160&lt;&gt;"",IF(AO160&lt;&gt;"LIBSETS_DROP_MECHANIC_MONSTER_NAME",VLOOKUP(AO160,'LibSets constants'!$I$4:$L$1000,4,0),""),"")</f>
        <v/>
      </c>
      <c r="AR160" s="2" t="str">
        <f aca="false">IF(G160&lt;&gt;"LIBSETS_SETTYPE_BATTLEGROUND",IF(G160&lt;&gt;"LIBSETS_SETTYPE_SPECIAL",IF(AS160&lt;&gt;"",VLOOKUP(AS160,'ESO zone constants'!$D$2:$H$4950,5,0),""),""),"")</f>
        <v/>
      </c>
      <c r="AT160" s="0"/>
      <c r="AU160" s="2" t="str">
        <f aca="false">IF(AT160&lt;&gt;"",IF(AT160&lt;&gt;"LIBSETS_DROP_MECHANIC_MONSTER_NAME",VLOOKUP(AT160,'LibSets constants'!$I$4:$L$1000,3,0),""),"")</f>
        <v/>
      </c>
      <c r="AV160" s="2" t="str">
        <f aca="false">IF(AT160&lt;&gt;"",IF(AT160&lt;&gt;"LIBSETS_DROP_MECHANIC_MONSTER_NAME",VLOOKUP(AT160,'LibSets constants'!$I$4:$L$1000,4,0),""),"")</f>
        <v/>
      </c>
      <c r="AW160" s="6" t="str">
        <f aca="false">IF(A160="???","--","")&amp;IF(F160&lt;&gt;"Not in the game (anymore)",IF(A160&lt;&gt;"",CONCATENATE("[",A160,"] = {wayshrines={")&amp;IF(K160&lt;&gt;"",CONCATENATE(K160,","),"")&amp;IF(L160&lt;&gt;"",CONCATENATE(L160,","),"")&amp;IF(M160&lt;&gt;"",CONCATENATE(M160,","),"")&amp;CONCATENATE("}")&amp;IF(VALUE(N160)&gt;0,CONCATENATE(", traitsNeeded=",N160),"")&amp;CONCATENATE(", dlcId=",IF(S160&lt;&gt;"",S160,"DLC_BASE_GAME")),""),"")</f>
        <v>[188] = {wayshrines={-1,-1,-1,}, dlcId=DLC_BASE_GAME</v>
      </c>
      <c r="AX160" s="6" t="str">
        <f aca="false">IF(F160&lt;&gt;"Not in the game (anymore)",IF(A160&lt;&gt;"",IF(P160&lt;&gt;"",CONCATENATE(", zoneIds={",P160),"")&amp;IF(X160&lt;&gt;"",CONCATENATE(",",X160),"")&amp;IF(AC160&lt;&gt;"",CONCATENATE(",",AC160),"")&amp;IF(AH160&lt;&gt;"",CONCATENATE(",",AH160),"")&amp;IF(AM160&lt;&gt;"",CONCATENATE(",",AM160),"")&amp;IF(AR160&lt;&gt;"",CONCATENATE(",",AR160),"")&amp;IF(P160&lt;&gt;"",CONCATENATE("}",""),"")&amp;IF(OR(I160="true",I160="false",I160&lt;&gt;""), CONCATENATE(", veteran=", I160), ""),""),"")</f>
        <v>, zoneIds={131}, veteran=false</v>
      </c>
      <c r="AY160" s="6" t="str">
        <f aca="false">IF(F160&lt;&gt;"Not in the game (anymore)",IF(A160&lt;&gt;"",", setType="&amp;G160,"")&amp;IF(J160="true",", multiTrialSet=true",""),"")</f>
        <v>, setType=LIBSETS_SETTYPE_DUNGEON</v>
      </c>
      <c r="AZ160" s="6" t="str">
        <f aca="false">IF(F160&lt;&gt;"Not in the game (anymore)",IF(U160&lt;&gt;"",", dropMechanic={"&amp;U160&amp;IF(Z160&lt;&gt;"",","&amp;Z160,"")&amp;IF(AE160&lt;&gt;"",","&amp;AE160,"")&amp;IF(AJ160&lt;&gt;"",","&amp;AJ160,"")&amp;IF(AO160&lt;&gt;"",","&amp;AO160,"")&amp;IF(AT160&lt;&gt;"",","&amp;AT160,"")&amp;"}"&amp;IF(U160="LIBSETS_DROP_MECHANIC_MONSTER_NAME",", dropMechanicNames={" &amp; IF(V160&lt;&gt;"","['en']='"&amp;V160&amp;"'","") &amp; IF(W160&lt;&gt;"",", ['de']='" &amp; W160&amp;"'","") &amp; "}",""),"")&amp;"},","")</f>
        <v>},</v>
      </c>
      <c r="BA160" s="6" t="str">
        <f aca="false">IF(F160&lt;&gt;"Not in the game (anymore)",IF(C160&lt;&gt;"",CONCATENATE(" --",C160," / ",B160,"   [",IF(Q160&lt;&gt;"",Q160,""),IF(Y160&lt;&gt;"",", "&amp;Y160,""),IF(AD160&lt;&gt;"",", "&amp;AD160,""),IF(AI160&lt;&gt;"",", "&amp;AI160,""),IF(AN160&lt;&gt;"",", "&amp;AN160,""),IF(AS160&lt;&gt;"",", "&amp;AS160,""),"]")),"")</f>
        <v> --Storm Master / Sturmmeister   [Tempest Island]</v>
      </c>
    </row>
    <row r="161" customFormat="false" ht="15" hidden="false" customHeight="false" outlineLevel="0" collapsed="false">
      <c r="A161" s="21" t="n">
        <v>190</v>
      </c>
      <c r="B161" s="0" t="s">
        <v>456</v>
      </c>
      <c r="C161" s="0" t="s">
        <v>457</v>
      </c>
      <c r="D161" s="2" t="n">
        <f aca="false">A161</f>
        <v>190</v>
      </c>
      <c r="G161" s="22" t="s">
        <v>55</v>
      </c>
      <c r="I161" s="0" t="s">
        <v>56</v>
      </c>
      <c r="J161" s="0" t="s">
        <v>56</v>
      </c>
      <c r="K161" s="0" t="n">
        <v>-1</v>
      </c>
      <c r="L161" s="0" t="n">
        <v>-1</v>
      </c>
      <c r="M161" s="0" t="n">
        <v>-1</v>
      </c>
      <c r="N161" s="0" t="n">
        <v>0</v>
      </c>
      <c r="O161" s="3" t="s">
        <v>397</v>
      </c>
      <c r="P161" s="2" t="n">
        <f aca="false">IF(AND(G161&lt;&gt;"LIBSETS_SETTYPE_BATTLEGROUND",G161&lt;&gt;"LIBSETS_SETTYPE_SPECIAL",G161&lt;&gt;"LIBSETS_SETTYPE_MYTHIC"), IF(Q161&lt;&gt;"",VLOOKUP(Q161,'ESO zone constants'!$D$2:$H$4950,5,0),""),"")</f>
        <v>678</v>
      </c>
      <c r="Q161" s="0" t="str">
        <f aca="false">IF(OR(K161="",K161&lt;=0,ISERROR(K161)),IF(AND(O161&lt;&gt;"",NOT(ISERROR(O161))),O161, ""),VLOOKUP(K161,'ESO wayshrine node constants'!$A$3:$D$10003,4,0))</f>
        <v>Imperial City Prison</v>
      </c>
      <c r="R161" s="0"/>
      <c r="S161" s="4" t="str">
        <f aca="false">IF(AND(R161&lt;&gt;"",NOT(ISERROR(R161))),R161,IF(P161&lt;&gt;"",IF(NOT(ISERROR(VLOOKUP(P161,'ESO Dungeon constants'!$D$3:$H$9999,5,0))),VLOOKUP(P161,'ESO Dungeon constants'!$D$3:$I$9999,6,0),VLOOKUP(P161,'ESO zone constants'!$H$2:$K$9984,4,0)),""))</f>
        <v>DLC_IMPERIAL_CITY</v>
      </c>
      <c r="T161" s="2" t="str">
        <f aca="false">IF(S161&lt;&gt;"",VLOOKUP(S161,'LibSets constants'!$B$4:$C$1000,2,0),"")</f>
        <v>Imperial City</v>
      </c>
      <c r="U161" s="0"/>
      <c r="V161" s="2" t="str">
        <f aca="false">IF(U161&lt;&gt;"",IF(U161&lt;&gt;"LIBSETS_DROP_MECHANIC_MONSTER_NAME",VLOOKUP(U161,'LibSets constants'!$I$4:$L$1000,3,0),""),"")</f>
        <v/>
      </c>
      <c r="W161" s="28" t="str">
        <f aca="false">IF(U161&lt;&gt;"",IF(U161&lt;&gt;"LIBSETS_DROP_MECHANIC_MONSTER_NAME",VLOOKUP(U161,'LibSets constants'!$I$4:$L$1000,4,0),""),"")</f>
        <v/>
      </c>
      <c r="X161" s="2" t="str">
        <f aca="false">IF(G161&lt;&gt;"LIBSETS_SETTYPE_BATTLEGROUND",IF(G161&lt;&gt;"LIBSETS_SETTYPE_SPECIAL",IF(Y161&lt;&gt;"",VLOOKUP(Y161,'ESO zone constants'!$D$2:$H$4950,5,0),""),""),"")</f>
        <v/>
      </c>
      <c r="Z161" s="0"/>
      <c r="AA161" s="2" t="str">
        <f aca="false">IF(Z161&lt;&gt;"",IF(Z161&lt;&gt;"LIBSETS_DROP_MECHANIC_MONSTER_NAME",VLOOKUP(Z161,'LibSets constants'!$I$4:$L$1000,3,0),""),"")</f>
        <v/>
      </c>
      <c r="AB161" s="2" t="str">
        <f aca="false">IF(Z161&lt;&gt;"",IF(Z161&lt;&gt;"LIBSETS_DROP_MECHANIC_MONSTER_NAME",VLOOKUP(Z161,'LibSets constants'!$I$4:$L$1000,4,0),""),"")</f>
        <v/>
      </c>
      <c r="AC161" s="2" t="str">
        <f aca="false">IF(G161&lt;&gt;"LIBSETS_SETTYPE_BATTLEGROUND",IF(G161&lt;&gt;"LIBSETS_SETTYPE_SPECIAL",IF(AD161&lt;&gt;"",VLOOKUP(AD161,'ESO zone constants'!$D$2:$H$4950,5,0),""),""),"")</f>
        <v/>
      </c>
      <c r="AE161" s="0"/>
      <c r="AF161" s="2" t="str">
        <f aca="false">IF(AE161&lt;&gt;"",IF(AE161&lt;&gt;"LIBSETS_DROP_MECHANIC_MONSTER_NAME",VLOOKUP(AE161,'LibSets constants'!$I$4:$L$1000,3,0),""),"")</f>
        <v/>
      </c>
      <c r="AG161" s="2" t="str">
        <f aca="false">IF(AE161&lt;&gt;"",IF(AE161&lt;&gt;"LIBSETS_DROP_MECHANIC_MONSTER_NAME",VLOOKUP(AE161,'LibSets constants'!$I$4:$L$1000,4,0),""),"")</f>
        <v/>
      </c>
      <c r="AH161" s="2" t="str">
        <f aca="false">IF(G161&lt;&gt;"LIBSETS_SETTYPE_BATTLEGROUND",IF(G161&lt;&gt;"LIBSETS_SETTYPE_SPECIAL",IF(AI161&lt;&gt;"",VLOOKUP(AI161,'ESO zone constants'!$D$2:$H$4950,5,0),""),""),"")</f>
        <v/>
      </c>
      <c r="AJ161" s="0"/>
      <c r="AK161" s="2" t="str">
        <f aca="false">IF(AJ161&lt;&gt;"",IF(AJ161&lt;&gt;"LIBSETS_DROP_MECHANIC_MONSTER_NAME",VLOOKUP(AJ161,'LibSets constants'!$I$4:$L$1000,3,0),""),"")</f>
        <v/>
      </c>
      <c r="AL161" s="2" t="str">
        <f aca="false">IF(AJ161&lt;&gt;"",IF(AJ161&lt;&gt;"LIBSETS_DROP_MECHANIC_MONSTER_NAME",VLOOKUP(AJ161,'LibSets constants'!$I$4:$L$1000,4,0),""),"")</f>
        <v/>
      </c>
      <c r="AM161" s="2" t="str">
        <f aca="false">IF(G161&lt;&gt;"LIBSETS_SETTYPE_BATTLEGROUND",IF(G161&lt;&gt;"LIBSETS_SETTYPE_SPECIAL",IF(AN161&lt;&gt;"",VLOOKUP(AN161,'ESO zone constants'!$D$2:$H$4950,5,0),""),""),"")</f>
        <v/>
      </c>
      <c r="AO161" s="0"/>
      <c r="AP161" s="2" t="str">
        <f aca="false">IF(AO161&lt;&gt;"",IF(AO161&lt;&gt;"LIBSETS_DROP_MECHANIC_MONSTER_NAME",VLOOKUP(AO161,'LibSets constants'!$I$4:$L$1000,3,0),""),"")</f>
        <v/>
      </c>
      <c r="AQ161" s="2" t="str">
        <f aca="false">IF(AO161&lt;&gt;"",IF(AO161&lt;&gt;"LIBSETS_DROP_MECHANIC_MONSTER_NAME",VLOOKUP(AO161,'LibSets constants'!$I$4:$L$1000,4,0),""),"")</f>
        <v/>
      </c>
      <c r="AR161" s="2" t="str">
        <f aca="false">IF(G161&lt;&gt;"LIBSETS_SETTYPE_BATTLEGROUND",IF(G161&lt;&gt;"LIBSETS_SETTYPE_SPECIAL",IF(AS161&lt;&gt;"",VLOOKUP(AS161,'ESO zone constants'!$D$2:$H$4950,5,0),""),""),"")</f>
        <v/>
      </c>
      <c r="AT161" s="0"/>
      <c r="AU161" s="2" t="str">
        <f aca="false">IF(AT161&lt;&gt;"",IF(AT161&lt;&gt;"LIBSETS_DROP_MECHANIC_MONSTER_NAME",VLOOKUP(AT161,'LibSets constants'!$I$4:$L$1000,3,0),""),"")</f>
        <v/>
      </c>
      <c r="AV161" s="2" t="str">
        <f aca="false">IF(AT161&lt;&gt;"",IF(AT161&lt;&gt;"LIBSETS_DROP_MECHANIC_MONSTER_NAME",VLOOKUP(AT161,'LibSets constants'!$I$4:$L$1000,4,0),""),"")</f>
        <v/>
      </c>
      <c r="AW161" s="6" t="str">
        <f aca="false">IF(A161="???","--","")&amp;IF(F161&lt;&gt;"Not in the game (anymore)",IF(A161&lt;&gt;"",CONCATENATE("[",A161,"] = {wayshrines={")&amp;IF(K161&lt;&gt;"",CONCATENATE(K161,","),"")&amp;IF(L161&lt;&gt;"",CONCATENATE(L161,","),"")&amp;IF(M161&lt;&gt;"",CONCATENATE(M161,","),"")&amp;CONCATENATE("}")&amp;IF(VALUE(N161)&gt;0,CONCATENATE(", traitsNeeded=",N161),"")&amp;CONCATENATE(", dlcId=",IF(S161&lt;&gt;"",S161,"DLC_BASE_GAME")),""),"")</f>
        <v>[190] = {wayshrines={-1,-1,-1,}, dlcId=DLC_IMPERIAL_CITY</v>
      </c>
      <c r="AX161" s="6" t="str">
        <f aca="false">IF(F161&lt;&gt;"Not in the game (anymore)",IF(A161&lt;&gt;"",IF(P161&lt;&gt;"",CONCATENATE(", zoneIds={",P161),"")&amp;IF(X161&lt;&gt;"",CONCATENATE(",",X161),"")&amp;IF(AC161&lt;&gt;"",CONCATENATE(",",AC161),"")&amp;IF(AH161&lt;&gt;"",CONCATENATE(",",AH161),"")&amp;IF(AM161&lt;&gt;"",CONCATENATE(",",AM161),"")&amp;IF(AR161&lt;&gt;"",CONCATENATE(",",AR161),"")&amp;IF(P161&lt;&gt;"",CONCATENATE("}",""),"")&amp;IF(OR(I161="true",I161="false",I161&lt;&gt;""), CONCATENATE(", veteran=", I161), ""),""),"")</f>
        <v>, zoneIds={678}, veteran=false</v>
      </c>
      <c r="AY161" s="6" t="str">
        <f aca="false">IF(F161&lt;&gt;"Not in the game (anymore)",IF(A161&lt;&gt;"",", setType="&amp;G161,"")&amp;IF(J161="true",", multiTrialSet=true",""),"")</f>
        <v>, setType=LIBSETS_SETTYPE_DUNGEON</v>
      </c>
      <c r="AZ161" s="6" t="str">
        <f aca="false">IF(F161&lt;&gt;"Not in the game (anymore)",IF(U161&lt;&gt;"",", dropMechanic={"&amp;U161&amp;IF(Z161&lt;&gt;"",","&amp;Z161,"")&amp;IF(AE161&lt;&gt;"",","&amp;AE161,"")&amp;IF(AJ161&lt;&gt;"",","&amp;AJ161,"")&amp;IF(AO161&lt;&gt;"",","&amp;AO161,"")&amp;IF(AT161&lt;&gt;"",","&amp;AT161,"")&amp;"}"&amp;IF(U161="LIBSETS_DROP_MECHANIC_MONSTER_NAME",", dropMechanicNames={" &amp; IF(V161&lt;&gt;"","['en']='"&amp;V161&amp;"'","") &amp; IF(W161&lt;&gt;"",", ['de']='" &amp; W161&amp;"'","") &amp; "}",""),"")&amp;"},","")</f>
        <v>},</v>
      </c>
      <c r="BA161" s="6" t="str">
        <f aca="false">IF(F161&lt;&gt;"Not in the game (anymore)",IF(C161&lt;&gt;"",CONCATENATE(" --",C161," / ",B161,"   [",IF(Q161&lt;&gt;"",Q161,""),IF(Y161&lt;&gt;"",", "&amp;Y161,""),IF(AD161&lt;&gt;"",", "&amp;AD161,""),IF(AI161&lt;&gt;"",", "&amp;AI161,""),IF(AN161&lt;&gt;"",", "&amp;AN161,""),IF(AS161&lt;&gt;"",", "&amp;AS161,""),"]")),"")</f>
        <v> --Scathing Mage / Verletzender Magier   [Imperial City Prison]</v>
      </c>
    </row>
    <row r="162" customFormat="false" ht="15" hidden="false" customHeight="false" outlineLevel="0" collapsed="false">
      <c r="A162" s="21" t="n">
        <v>193</v>
      </c>
      <c r="B162" s="0" t="s">
        <v>458</v>
      </c>
      <c r="C162" s="0" t="s">
        <v>459</v>
      </c>
      <c r="D162" s="2" t="n">
        <f aca="false">A162</f>
        <v>193</v>
      </c>
      <c r="G162" s="22" t="s">
        <v>55</v>
      </c>
      <c r="I162" s="0" t="s">
        <v>56</v>
      </c>
      <c r="J162" s="0" t="s">
        <v>56</v>
      </c>
      <c r="K162" s="0" t="n">
        <v>-1</v>
      </c>
      <c r="L162" s="0" t="n">
        <v>-1</v>
      </c>
      <c r="M162" s="0" t="n">
        <v>-1</v>
      </c>
      <c r="N162" s="0" t="n">
        <v>0</v>
      </c>
      <c r="O162" s="3" t="s">
        <v>451</v>
      </c>
      <c r="P162" s="2" t="n">
        <f aca="false">IF(AND(G162&lt;&gt;"LIBSETS_SETTYPE_BATTLEGROUND",G162&lt;&gt;"LIBSETS_SETTYPE_SPECIAL",G162&lt;&gt;"LIBSETS_SETTYPE_MYTHIC"), IF(Q162&lt;&gt;"",VLOOKUP(Q162,'ESO zone constants'!$D$2:$H$4950,5,0),""),"")</f>
        <v>131</v>
      </c>
      <c r="Q162" s="0" t="str">
        <f aca="false">IF(OR(K162="",K162&lt;=0,ISERROR(K162)),IF(AND(O162&lt;&gt;"",NOT(ISERROR(O162))),O162, ""),VLOOKUP(K162,'ESO wayshrine node constants'!$A$3:$D$10003,4,0))</f>
        <v>Tempest Island</v>
      </c>
      <c r="R162" s="0"/>
      <c r="S162" s="4" t="str">
        <f aca="false">IF(AND(R162&lt;&gt;"",NOT(ISERROR(R162))),R162,IF(P162&lt;&gt;"",IF(NOT(ISERROR(VLOOKUP(P162,'ESO Dungeon constants'!$D$3:$H$9999,5,0))),VLOOKUP(P162,'ESO Dungeon constants'!$D$3:$I$9999,6,0),VLOOKUP(P162,'ESO zone constants'!$H$2:$K$9984,4,0)),""))</f>
        <v>DLC_BASE_GAME</v>
      </c>
      <c r="T162" s="2" t="str">
        <f aca="false">IF(S162&lt;&gt;"",VLOOKUP(S162,'LibSets constants'!$B$4:$C$1000,2,0),"")</f>
        <v>Included in base game</v>
      </c>
      <c r="U162" s="0"/>
      <c r="V162" s="23" t="str">
        <f aca="false">IF(U162&lt;&gt;"",IF(U162&lt;&gt;"LIBSETS_DROP_MECHANIC_MONSTER_NAME",VLOOKUP(U162,'LibSets constants'!$I$4:$L$1000,3,0),""),"")</f>
        <v/>
      </c>
      <c r="W162" s="28" t="str">
        <f aca="false">IF(U162&lt;&gt;"",IF(U162&lt;&gt;"LIBSETS_DROP_MECHANIC_MONSTER_NAME",VLOOKUP(U162,'LibSets constants'!$I$4:$L$1000,4,0),""),"")</f>
        <v/>
      </c>
      <c r="X162" s="2" t="str">
        <f aca="false">IF(G162&lt;&gt;"LIBSETS_SETTYPE_BATTLEGROUND",IF(G162&lt;&gt;"LIBSETS_SETTYPE_SPECIAL",IF(Y162&lt;&gt;"",VLOOKUP(Y162,'ESO zone constants'!$D$2:$H$4950,5,0),""),""),"")</f>
        <v/>
      </c>
      <c r="Z162" s="24"/>
      <c r="AA162" s="23" t="str">
        <f aca="false">IF(Z162&lt;&gt;"",IF(Z162&lt;&gt;"LIBSETS_DROP_MECHANIC_MONSTER_NAME",VLOOKUP(Z162,'LibSets constants'!$I$4:$L$1000,3,0),""),"")</f>
        <v/>
      </c>
      <c r="AB162" s="23" t="str">
        <f aca="false">IF(Z162&lt;&gt;"",IF(Z162&lt;&gt;"LIBSETS_DROP_MECHANIC_MONSTER_NAME",VLOOKUP(Z162,'LibSets constants'!$I$4:$L$1000,4,0),""),"")</f>
        <v/>
      </c>
      <c r="AC162" s="2" t="str">
        <f aca="false">IF(G162&lt;&gt;"LIBSETS_SETTYPE_BATTLEGROUND",IF(G162&lt;&gt;"LIBSETS_SETTYPE_SPECIAL",IF(AD162&lt;&gt;"",VLOOKUP(AD162,'ESO zone constants'!$D$2:$H$4950,5,0),""),""),"")</f>
        <v/>
      </c>
      <c r="AE162" s="24"/>
      <c r="AF162" s="23" t="str">
        <f aca="false">IF(AE162&lt;&gt;"",IF(AE162&lt;&gt;"LIBSETS_DROP_MECHANIC_MONSTER_NAME",VLOOKUP(AE162,'LibSets constants'!$I$4:$L$1000,3,0),""),"")</f>
        <v/>
      </c>
      <c r="AG162" s="23" t="str">
        <f aca="false">IF(AE162&lt;&gt;"",IF(AE162&lt;&gt;"LIBSETS_DROP_MECHANIC_MONSTER_NAME",VLOOKUP(AE162,'LibSets constants'!$I$4:$L$1000,4,0),""),"")</f>
        <v/>
      </c>
      <c r="AH162" s="2" t="str">
        <f aca="false">IF(G162&lt;&gt;"LIBSETS_SETTYPE_BATTLEGROUND",IF(G162&lt;&gt;"LIBSETS_SETTYPE_SPECIAL",IF(AI162&lt;&gt;"",VLOOKUP(AI162,'ESO zone constants'!$D$2:$H$4950,5,0),""),""),"")</f>
        <v/>
      </c>
      <c r="AJ162" s="24"/>
      <c r="AK162" s="23" t="str">
        <f aca="false">IF(AJ162&lt;&gt;"",IF(AJ162&lt;&gt;"LIBSETS_DROP_MECHANIC_MONSTER_NAME",VLOOKUP(AJ162,'LibSets constants'!$I$4:$L$1000,3,0),""),"")</f>
        <v/>
      </c>
      <c r="AL162" s="23" t="str">
        <f aca="false">IF(AJ162&lt;&gt;"",IF(AJ162&lt;&gt;"LIBSETS_DROP_MECHANIC_MONSTER_NAME",VLOOKUP(AJ162,'LibSets constants'!$I$4:$L$1000,4,0),""),"")</f>
        <v/>
      </c>
      <c r="AM162" s="2" t="str">
        <f aca="false">IF(G162&lt;&gt;"LIBSETS_SETTYPE_BATTLEGROUND",IF(G162&lt;&gt;"LIBSETS_SETTYPE_SPECIAL",IF(AN162&lt;&gt;"",VLOOKUP(AN162,'ESO zone constants'!$D$2:$H$4950,5,0),""),""),"")</f>
        <v/>
      </c>
      <c r="AO162" s="24"/>
      <c r="AP162" s="23" t="str">
        <f aca="false">IF(AO162&lt;&gt;"",IF(AO162&lt;&gt;"LIBSETS_DROP_MECHANIC_MONSTER_NAME",VLOOKUP(AO162,'LibSets constants'!$I$4:$L$1000,3,0),""),"")</f>
        <v/>
      </c>
      <c r="AQ162" s="23" t="str">
        <f aca="false">IF(AO162&lt;&gt;"",IF(AO162&lt;&gt;"LIBSETS_DROP_MECHANIC_MONSTER_NAME",VLOOKUP(AO162,'LibSets constants'!$I$4:$L$1000,4,0),""),"")</f>
        <v/>
      </c>
      <c r="AR162" s="2" t="str">
        <f aca="false">IF(G162&lt;&gt;"LIBSETS_SETTYPE_BATTLEGROUND",IF(G162&lt;&gt;"LIBSETS_SETTYPE_SPECIAL",IF(AS162&lt;&gt;"",VLOOKUP(AS162,'ESO zone constants'!$D$2:$H$4950,5,0),""),""),"")</f>
        <v/>
      </c>
      <c r="AT162" s="24"/>
      <c r="AU162" s="23" t="str">
        <f aca="false">IF(AT162&lt;&gt;"",IF(AT162&lt;&gt;"LIBSETS_DROP_MECHANIC_MONSTER_NAME",VLOOKUP(AT162,'LibSets constants'!$I$4:$L$1000,3,0),""),"")</f>
        <v/>
      </c>
      <c r="AV162" s="23" t="str">
        <f aca="false">IF(AT162&lt;&gt;"",IF(AT162&lt;&gt;"LIBSETS_DROP_MECHANIC_MONSTER_NAME",VLOOKUP(AT162,'LibSets constants'!$I$4:$L$1000,4,0),""),"")</f>
        <v/>
      </c>
      <c r="AW162" s="6" t="str">
        <f aca="false">IF(A162="???","--","")&amp;IF(F162&lt;&gt;"Not in the game (anymore)",IF(A162&lt;&gt;"",CONCATENATE("[",A162,"] = {wayshrines={")&amp;IF(K162&lt;&gt;"",CONCATENATE(K162,","),"")&amp;IF(L162&lt;&gt;"",CONCATENATE(L162,","),"")&amp;IF(M162&lt;&gt;"",CONCATENATE(M162,","),"")&amp;CONCATENATE("}")&amp;IF(VALUE(N162)&gt;0,CONCATENATE(", traitsNeeded=",N162),"")&amp;CONCATENATE(", dlcId=",IF(S162&lt;&gt;"",S162,"DLC_BASE_GAME")),""),"")</f>
        <v>[193] = {wayshrines={-1,-1,-1,}, dlcId=DLC_BASE_GAME</v>
      </c>
      <c r="AX162" s="6" t="str">
        <f aca="false">IF(F162&lt;&gt;"Not in the game (anymore)",IF(A162&lt;&gt;"",IF(P162&lt;&gt;"",CONCATENATE(", zoneIds={",P162),"")&amp;IF(X162&lt;&gt;"",CONCATENATE(",",X162),"")&amp;IF(AC162&lt;&gt;"",CONCATENATE(",",AC162),"")&amp;IF(AH162&lt;&gt;"",CONCATENATE(",",AH162),"")&amp;IF(AM162&lt;&gt;"",CONCATENATE(",",AM162),"")&amp;IF(AR162&lt;&gt;"",CONCATENATE(",",AR162),"")&amp;IF(P162&lt;&gt;"",CONCATENATE("}",""),"")&amp;IF(OR(I162="true",I162="false",I162&lt;&gt;""), CONCATENATE(", veteran=", I162), ""),""),"")</f>
        <v>, zoneIds={131}, veteran=false</v>
      </c>
      <c r="AY162" s="6" t="str">
        <f aca="false">IF(F162&lt;&gt;"Not in the game (anymore)",IF(A162&lt;&gt;"",", setType="&amp;G162,"")&amp;IF(J162="true",", multiTrialSet=true",""),"")</f>
        <v>, setType=LIBSETS_SETTYPE_DUNGEON</v>
      </c>
      <c r="AZ162" s="6" t="str">
        <f aca="false">IF(F162&lt;&gt;"Not in the game (anymore)",IF(U162&lt;&gt;"",", dropMechanic={"&amp;U162&amp;IF(Z162&lt;&gt;"",","&amp;Z162,"")&amp;IF(AE162&lt;&gt;"",","&amp;AE162,"")&amp;IF(AJ162&lt;&gt;"",","&amp;AJ162,"")&amp;IF(AO162&lt;&gt;"",","&amp;AO162,"")&amp;IF(AT162&lt;&gt;"",","&amp;AT162,"")&amp;"}"&amp;IF(U162="LIBSETS_DROP_MECHANIC_MONSTER_NAME",", dropMechanicNames={" &amp; IF(V162&lt;&gt;"","['en']='"&amp;V162&amp;"'","") &amp; IF(W162&lt;&gt;"",", ['de']='" &amp; W162&amp;"'","") &amp; "}",""),"")&amp;"},","")</f>
        <v>},</v>
      </c>
      <c r="BA162" s="6" t="str">
        <f aca="false">IF(F162&lt;&gt;"Not in the game (anymore)",IF(C162&lt;&gt;"",CONCATENATE(" --",C162," / ",B162,"   [",IF(Q162&lt;&gt;"",Q162,""),IF(Y162&lt;&gt;"",", "&amp;Y162,""),IF(AD162&lt;&gt;"",", "&amp;AD162,""),IF(AI162&lt;&gt;"",", "&amp;AI162,""),IF(AN162&lt;&gt;"",", "&amp;AN162,""),IF(AS162&lt;&gt;"",", "&amp;AS162,""),"]")),"")</f>
        <v> --Overwhelming Surge / Überwältigende Woge   [Tempest Island]</v>
      </c>
    </row>
    <row r="163" customFormat="false" ht="15" hidden="false" customHeight="false" outlineLevel="0" collapsed="false">
      <c r="A163" s="21" t="n">
        <v>194</v>
      </c>
      <c r="B163" s="0" t="s">
        <v>460</v>
      </c>
      <c r="C163" s="0" t="s">
        <v>461</v>
      </c>
      <c r="D163" s="2" t="n">
        <f aca="false">A163</f>
        <v>194</v>
      </c>
      <c r="G163" s="22" t="s">
        <v>55</v>
      </c>
      <c r="I163" s="0" t="s">
        <v>56</v>
      </c>
      <c r="J163" s="0" t="s">
        <v>56</v>
      </c>
      <c r="K163" s="0" t="n">
        <v>-1</v>
      </c>
      <c r="L163" s="0" t="n">
        <v>-1</v>
      </c>
      <c r="M163" s="0" t="n">
        <v>-1</v>
      </c>
      <c r="N163" s="0" t="n">
        <v>0</v>
      </c>
      <c r="O163" s="3" t="s">
        <v>96</v>
      </c>
      <c r="P163" s="2" t="n">
        <f aca="false">IF(AND(G163&lt;&gt;"LIBSETS_SETTYPE_BATTLEGROUND",G163&lt;&gt;"LIBSETS_SETTYPE_SPECIAL",G163&lt;&gt;"LIBSETS_SETTYPE_MYTHIC"), IF(Q163&lt;&gt;"",VLOOKUP(Q163,'ESO zone constants'!$D$2:$H$4950,5,0),""),"")</f>
        <v>146</v>
      </c>
      <c r="Q163" s="0" t="str">
        <f aca="false">IF(OR(K163="",K163&lt;=0,ISERROR(K163)),IF(AND(O163&lt;&gt;"",NOT(ISERROR(O163))),O163, ""),VLOOKUP(K163,'ESO wayshrine node constants'!$A$3:$D$10003,4,0))</f>
        <v>Wayrest Sewers I</v>
      </c>
      <c r="R163" s="0"/>
      <c r="S163" s="4" t="str">
        <f aca="false">IF(AND(R163&lt;&gt;"",NOT(ISERROR(R163))),R163,IF(P163&lt;&gt;"",IF(NOT(ISERROR(VLOOKUP(P163,'ESO Dungeon constants'!$D$3:$H$9999,5,0))),VLOOKUP(P163,'ESO Dungeon constants'!$D$3:$I$9999,6,0),VLOOKUP(P163,'ESO zone constants'!$H$2:$K$9984,4,0)),""))</f>
        <v>DLC_BASE_GAME</v>
      </c>
      <c r="T163" s="2" t="str">
        <f aca="false">IF(S163&lt;&gt;"",VLOOKUP(S163,'LibSets constants'!$B$4:$C$1000,2,0),"")</f>
        <v>Included in base game</v>
      </c>
      <c r="U163" s="0"/>
      <c r="V163" s="23" t="str">
        <f aca="false">IF(U163&lt;&gt;"",IF(U163&lt;&gt;"LIBSETS_DROP_MECHANIC_MONSTER_NAME",VLOOKUP(U163,'LibSets constants'!$I$4:$L$1000,3,0),""),"")</f>
        <v/>
      </c>
      <c r="W163" s="28" t="str">
        <f aca="false">IF(U163&lt;&gt;"",IF(U163&lt;&gt;"LIBSETS_DROP_MECHANIC_MONSTER_NAME",VLOOKUP(U163,'LibSets constants'!$I$4:$L$1000,4,0),""),"")</f>
        <v/>
      </c>
      <c r="X163" s="2" t="n">
        <f aca="false">IF(G163&lt;&gt;"LIBSETS_SETTYPE_BATTLEGROUND",IF(G163&lt;&gt;"LIBSETS_SETTYPE_SPECIAL",IF(Y163&lt;&gt;"",VLOOKUP(Y163,'ESO zone constants'!$D$2:$H$4950,5,0),""),""),"")</f>
        <v>933</v>
      </c>
      <c r="Y163" s="0" t="s">
        <v>97</v>
      </c>
      <c r="Z163" s="24"/>
      <c r="AA163" s="23" t="str">
        <f aca="false">IF(Z163&lt;&gt;"",IF(Z163&lt;&gt;"LIBSETS_DROP_MECHANIC_MONSTER_NAME",VLOOKUP(Z163,'LibSets constants'!$I$4:$L$1000,3,0),""),"")</f>
        <v/>
      </c>
      <c r="AB163" s="23" t="str">
        <f aca="false">IF(Z163&lt;&gt;"",IF(Z163&lt;&gt;"LIBSETS_DROP_MECHANIC_MONSTER_NAME",VLOOKUP(Z163,'LibSets constants'!$I$4:$L$1000,4,0),""),"")</f>
        <v/>
      </c>
      <c r="AC163" s="2" t="str">
        <f aca="false">IF(G163&lt;&gt;"LIBSETS_SETTYPE_BATTLEGROUND",IF(G163&lt;&gt;"LIBSETS_SETTYPE_SPECIAL",IF(AD163&lt;&gt;"",VLOOKUP(AD163,'ESO zone constants'!$D$2:$H$4950,5,0),""),""),"")</f>
        <v/>
      </c>
      <c r="AE163" s="24"/>
      <c r="AF163" s="23" t="str">
        <f aca="false">IF(AE163&lt;&gt;"",IF(AE163&lt;&gt;"LIBSETS_DROP_MECHANIC_MONSTER_NAME",VLOOKUP(AE163,'LibSets constants'!$I$4:$L$1000,3,0),""),"")</f>
        <v/>
      </c>
      <c r="AG163" s="23" t="str">
        <f aca="false">IF(AE163&lt;&gt;"",IF(AE163&lt;&gt;"LIBSETS_DROP_MECHANIC_MONSTER_NAME",VLOOKUP(AE163,'LibSets constants'!$I$4:$L$1000,4,0),""),"")</f>
        <v/>
      </c>
      <c r="AH163" s="2" t="str">
        <f aca="false">IF(G163&lt;&gt;"LIBSETS_SETTYPE_BATTLEGROUND",IF(G163&lt;&gt;"LIBSETS_SETTYPE_SPECIAL",IF(AI163&lt;&gt;"",VLOOKUP(AI163,'ESO zone constants'!$D$2:$H$4950,5,0),""),""),"")</f>
        <v/>
      </c>
      <c r="AJ163" s="24"/>
      <c r="AK163" s="23" t="str">
        <f aca="false">IF(AJ163&lt;&gt;"",IF(AJ163&lt;&gt;"LIBSETS_DROP_MECHANIC_MONSTER_NAME",VLOOKUP(AJ163,'LibSets constants'!$I$4:$L$1000,3,0),""),"")</f>
        <v/>
      </c>
      <c r="AL163" s="23" t="str">
        <f aca="false">IF(AJ163&lt;&gt;"",IF(AJ163&lt;&gt;"LIBSETS_DROP_MECHANIC_MONSTER_NAME",VLOOKUP(AJ163,'LibSets constants'!$I$4:$L$1000,4,0),""),"")</f>
        <v/>
      </c>
      <c r="AM163" s="2" t="str">
        <f aca="false">IF(G163&lt;&gt;"LIBSETS_SETTYPE_BATTLEGROUND",IF(G163&lt;&gt;"LIBSETS_SETTYPE_SPECIAL",IF(AN163&lt;&gt;"",VLOOKUP(AN163,'ESO zone constants'!$D$2:$H$4950,5,0),""),""),"")</f>
        <v/>
      </c>
      <c r="AO163" s="24"/>
      <c r="AP163" s="23" t="str">
        <f aca="false">IF(AO163&lt;&gt;"",IF(AO163&lt;&gt;"LIBSETS_DROP_MECHANIC_MONSTER_NAME",VLOOKUP(AO163,'LibSets constants'!$I$4:$L$1000,3,0),""),"")</f>
        <v/>
      </c>
      <c r="AQ163" s="23" t="str">
        <f aca="false">IF(AO163&lt;&gt;"",IF(AO163&lt;&gt;"LIBSETS_DROP_MECHANIC_MONSTER_NAME",VLOOKUP(AO163,'LibSets constants'!$I$4:$L$1000,4,0),""),"")</f>
        <v/>
      </c>
      <c r="AR163" s="2" t="str">
        <f aca="false">IF(G163&lt;&gt;"LIBSETS_SETTYPE_BATTLEGROUND",IF(G163&lt;&gt;"LIBSETS_SETTYPE_SPECIAL",IF(AS163&lt;&gt;"",VLOOKUP(AS163,'ESO zone constants'!$D$2:$H$4950,5,0),""),""),"")</f>
        <v/>
      </c>
      <c r="AT163" s="24"/>
      <c r="AU163" s="23" t="str">
        <f aca="false">IF(AT163&lt;&gt;"",IF(AT163&lt;&gt;"LIBSETS_DROP_MECHANIC_MONSTER_NAME",VLOOKUP(AT163,'LibSets constants'!$I$4:$L$1000,3,0),""),"")</f>
        <v/>
      </c>
      <c r="AV163" s="23" t="str">
        <f aca="false">IF(AT163&lt;&gt;"",IF(AT163&lt;&gt;"LIBSETS_DROP_MECHANIC_MONSTER_NAME",VLOOKUP(AT163,'LibSets constants'!$I$4:$L$1000,4,0),""),"")</f>
        <v/>
      </c>
      <c r="AW163" s="6" t="str">
        <f aca="false">IF(A163="???","--","")&amp;IF(F163&lt;&gt;"Not in the game (anymore)",IF(A163&lt;&gt;"",CONCATENATE("[",A163,"] = {wayshrines={")&amp;IF(K163&lt;&gt;"",CONCATENATE(K163,","),"")&amp;IF(L163&lt;&gt;"",CONCATENATE(L163,","),"")&amp;IF(M163&lt;&gt;"",CONCATENATE(M163,","),"")&amp;CONCATENATE("}")&amp;IF(VALUE(N163)&gt;0,CONCATENATE(", traitsNeeded=",N163),"")&amp;CONCATENATE(", dlcId=",IF(S163&lt;&gt;"",S163,"DLC_BASE_GAME")),""),"")</f>
        <v>[194] = {wayshrines={-1,-1,-1,}, dlcId=DLC_BASE_GAME</v>
      </c>
      <c r="AX163" s="6" t="str">
        <f aca="false">IF(F163&lt;&gt;"Not in the game (anymore)",IF(A163&lt;&gt;"",IF(P163&lt;&gt;"",CONCATENATE(", zoneIds={",P163),"")&amp;IF(X163&lt;&gt;"",CONCATENATE(",",X163),"")&amp;IF(AC163&lt;&gt;"",CONCATENATE(",",AC163),"")&amp;IF(AH163&lt;&gt;"",CONCATENATE(",",AH163),"")&amp;IF(AM163&lt;&gt;"",CONCATENATE(",",AM163),"")&amp;IF(AR163&lt;&gt;"",CONCATENATE(",",AR163),"")&amp;IF(P163&lt;&gt;"",CONCATENATE("}",""),"")&amp;IF(OR(I163="true",I163="false",I163&lt;&gt;""), CONCATENATE(", veteran=", I163), ""),""),"")</f>
        <v>, zoneIds={146,933}, veteran=false</v>
      </c>
      <c r="AY163" s="6" t="str">
        <f aca="false">IF(F163&lt;&gt;"Not in the game (anymore)",IF(A163&lt;&gt;"",", setType="&amp;G163,"")&amp;IF(J163="true",", multiTrialSet=true",""),"")</f>
        <v>, setType=LIBSETS_SETTYPE_DUNGEON</v>
      </c>
      <c r="AZ163" s="6" t="str">
        <f aca="false">IF(F163&lt;&gt;"Not in the game (anymore)",IF(U163&lt;&gt;"",", dropMechanic={"&amp;U163&amp;IF(Z163&lt;&gt;"",","&amp;Z163,"")&amp;IF(AE163&lt;&gt;"",","&amp;AE163,"")&amp;IF(AJ163&lt;&gt;"",","&amp;AJ163,"")&amp;IF(AO163&lt;&gt;"",","&amp;AO163,"")&amp;IF(AT163&lt;&gt;"",","&amp;AT163,"")&amp;"}"&amp;IF(U163="LIBSETS_DROP_MECHANIC_MONSTER_NAME",", dropMechanicNames={" &amp; IF(V163&lt;&gt;"","['en']='"&amp;V163&amp;"'","") &amp; IF(W163&lt;&gt;"",", ['de']='" &amp; W163&amp;"'","") &amp; "}",""),"")&amp;"},","")</f>
        <v>},</v>
      </c>
      <c r="BA163" s="6" t="str">
        <f aca="false">IF(F163&lt;&gt;"Not in the game (anymore)",IF(C163&lt;&gt;"",CONCATENATE(" --",C163," / ",B163,"   [",IF(Q163&lt;&gt;"",Q163,""),IF(Y163&lt;&gt;"",", "&amp;Y163,""),IF(AD163&lt;&gt;"",", "&amp;AD163,""),IF(AI163&lt;&gt;"",", "&amp;AI163,""),IF(AN163&lt;&gt;"",", "&amp;AN163,""),IF(AS163&lt;&gt;"",", "&amp;AS163,""),"]")),"")</f>
        <v> --Combat Physician / Feldarzt   [Wayrest Sewers I, Wayrest Sewers II]</v>
      </c>
    </row>
    <row r="164" customFormat="false" ht="15" hidden="false" customHeight="false" outlineLevel="0" collapsed="false">
      <c r="A164" s="21" t="n">
        <v>195</v>
      </c>
      <c r="B164" s="0" t="s">
        <v>462</v>
      </c>
      <c r="C164" s="0" t="s">
        <v>463</v>
      </c>
      <c r="D164" s="2" t="n">
        <f aca="false">A164</f>
        <v>195</v>
      </c>
      <c r="G164" s="22" t="s">
        <v>55</v>
      </c>
      <c r="I164" s="0" t="s">
        <v>56</v>
      </c>
      <c r="J164" s="0" t="s">
        <v>56</v>
      </c>
      <c r="K164" s="0" t="n">
        <v>-1</v>
      </c>
      <c r="L164" s="0" t="n">
        <v>-1</v>
      </c>
      <c r="M164" s="0" t="n">
        <v>-1</v>
      </c>
      <c r="N164" s="0" t="n">
        <v>0</v>
      </c>
      <c r="O164" s="3" t="s">
        <v>397</v>
      </c>
      <c r="P164" s="2" t="n">
        <f aca="false">IF(AND(G164&lt;&gt;"LIBSETS_SETTYPE_BATTLEGROUND",G164&lt;&gt;"LIBSETS_SETTYPE_SPECIAL",G164&lt;&gt;"LIBSETS_SETTYPE_MYTHIC"), IF(Q164&lt;&gt;"",VLOOKUP(Q164,'ESO zone constants'!$D$2:$H$4950,5,0),""),"")</f>
        <v>678</v>
      </c>
      <c r="Q164" s="0" t="str">
        <f aca="false">IF(OR(K164="",K164&lt;=0,ISERROR(K164)),IF(AND(O164&lt;&gt;"",NOT(ISERROR(O164))),O164, ""),VLOOKUP(K164,'ESO wayshrine node constants'!$A$3:$D$10003,4,0))</f>
        <v>Imperial City Prison</v>
      </c>
      <c r="R164" s="0"/>
      <c r="S164" s="4" t="str">
        <f aca="false">IF(AND(R164&lt;&gt;"",NOT(ISERROR(R164))),R164,IF(P164&lt;&gt;"",IF(NOT(ISERROR(VLOOKUP(P164,'ESO Dungeon constants'!$D$3:$H$9999,5,0))),VLOOKUP(P164,'ESO Dungeon constants'!$D$3:$I$9999,6,0),VLOOKUP(P164,'ESO zone constants'!$H$2:$K$9984,4,0)),""))</f>
        <v>DLC_IMPERIAL_CITY</v>
      </c>
      <c r="T164" s="2" t="str">
        <f aca="false">IF(S164&lt;&gt;"",VLOOKUP(S164,'LibSets constants'!$B$4:$C$1000,2,0),"")</f>
        <v>Imperial City</v>
      </c>
      <c r="U164" s="0"/>
      <c r="V164" s="23" t="str">
        <f aca="false">IF(U164&lt;&gt;"",IF(U164&lt;&gt;"LIBSETS_DROP_MECHANIC_MONSTER_NAME",VLOOKUP(U164,'LibSets constants'!$I$4:$L$1000,3,0),""),"")</f>
        <v/>
      </c>
      <c r="W164" s="28" t="str">
        <f aca="false">IF(U164&lt;&gt;"",IF(U164&lt;&gt;"LIBSETS_DROP_MECHANIC_MONSTER_NAME",VLOOKUP(U164,'LibSets constants'!$I$4:$L$1000,4,0),""),"")</f>
        <v/>
      </c>
      <c r="X164" s="2" t="str">
        <f aca="false">IF(G164&lt;&gt;"LIBSETS_SETTYPE_BATTLEGROUND",IF(G164&lt;&gt;"LIBSETS_SETTYPE_SPECIAL",IF(Y164&lt;&gt;"",VLOOKUP(Y164,'ESO zone constants'!$D$2:$H$4950,5,0),""),""),"")</f>
        <v/>
      </c>
      <c r="Z164" s="24"/>
      <c r="AA164" s="23" t="str">
        <f aca="false">IF(Z164&lt;&gt;"",IF(Z164&lt;&gt;"LIBSETS_DROP_MECHANIC_MONSTER_NAME",VLOOKUP(Z164,'LibSets constants'!$I$4:$L$1000,3,0),""),"")</f>
        <v/>
      </c>
      <c r="AB164" s="23" t="str">
        <f aca="false">IF(Z164&lt;&gt;"",IF(Z164&lt;&gt;"LIBSETS_DROP_MECHANIC_MONSTER_NAME",VLOOKUP(Z164,'LibSets constants'!$I$4:$L$1000,4,0),""),"")</f>
        <v/>
      </c>
      <c r="AC164" s="2" t="str">
        <f aca="false">IF(G164&lt;&gt;"LIBSETS_SETTYPE_BATTLEGROUND",IF(G164&lt;&gt;"LIBSETS_SETTYPE_SPECIAL",IF(AD164&lt;&gt;"",VLOOKUP(AD164,'ESO zone constants'!$D$2:$H$4950,5,0),""),""),"")</f>
        <v/>
      </c>
      <c r="AE164" s="24"/>
      <c r="AF164" s="23" t="str">
        <f aca="false">IF(AE164&lt;&gt;"",IF(AE164&lt;&gt;"LIBSETS_DROP_MECHANIC_MONSTER_NAME",VLOOKUP(AE164,'LibSets constants'!$I$4:$L$1000,3,0),""),"")</f>
        <v/>
      </c>
      <c r="AG164" s="23" t="str">
        <f aca="false">IF(AE164&lt;&gt;"",IF(AE164&lt;&gt;"LIBSETS_DROP_MECHANIC_MONSTER_NAME",VLOOKUP(AE164,'LibSets constants'!$I$4:$L$1000,4,0),""),"")</f>
        <v/>
      </c>
      <c r="AH164" s="2" t="str">
        <f aca="false">IF(G164&lt;&gt;"LIBSETS_SETTYPE_BATTLEGROUND",IF(G164&lt;&gt;"LIBSETS_SETTYPE_SPECIAL",IF(AI164&lt;&gt;"",VLOOKUP(AI164,'ESO zone constants'!$D$2:$H$4950,5,0),""),""),"")</f>
        <v/>
      </c>
      <c r="AJ164" s="24"/>
      <c r="AK164" s="23" t="str">
        <f aca="false">IF(AJ164&lt;&gt;"",IF(AJ164&lt;&gt;"LIBSETS_DROP_MECHANIC_MONSTER_NAME",VLOOKUP(AJ164,'LibSets constants'!$I$4:$L$1000,3,0),""),"")</f>
        <v/>
      </c>
      <c r="AL164" s="23" t="str">
        <f aca="false">IF(AJ164&lt;&gt;"",IF(AJ164&lt;&gt;"LIBSETS_DROP_MECHANIC_MONSTER_NAME",VLOOKUP(AJ164,'LibSets constants'!$I$4:$L$1000,4,0),""),"")</f>
        <v/>
      </c>
      <c r="AM164" s="2" t="str">
        <f aca="false">IF(G164&lt;&gt;"LIBSETS_SETTYPE_BATTLEGROUND",IF(G164&lt;&gt;"LIBSETS_SETTYPE_SPECIAL",IF(AN164&lt;&gt;"",VLOOKUP(AN164,'ESO zone constants'!$D$2:$H$4950,5,0),""),""),"")</f>
        <v/>
      </c>
      <c r="AO164" s="24"/>
      <c r="AP164" s="23" t="str">
        <f aca="false">IF(AO164&lt;&gt;"",IF(AO164&lt;&gt;"LIBSETS_DROP_MECHANIC_MONSTER_NAME",VLOOKUP(AO164,'LibSets constants'!$I$4:$L$1000,3,0),""),"")</f>
        <v/>
      </c>
      <c r="AQ164" s="23" t="str">
        <f aca="false">IF(AO164&lt;&gt;"",IF(AO164&lt;&gt;"LIBSETS_DROP_MECHANIC_MONSTER_NAME",VLOOKUP(AO164,'LibSets constants'!$I$4:$L$1000,4,0),""),"")</f>
        <v/>
      </c>
      <c r="AR164" s="2" t="str">
        <f aca="false">IF(G164&lt;&gt;"LIBSETS_SETTYPE_BATTLEGROUND",IF(G164&lt;&gt;"LIBSETS_SETTYPE_SPECIAL",IF(AS164&lt;&gt;"",VLOOKUP(AS164,'ESO zone constants'!$D$2:$H$4950,5,0),""),""),"")</f>
        <v/>
      </c>
      <c r="AT164" s="24"/>
      <c r="AU164" s="23" t="str">
        <f aca="false">IF(AT164&lt;&gt;"",IF(AT164&lt;&gt;"LIBSETS_DROP_MECHANIC_MONSTER_NAME",VLOOKUP(AT164,'LibSets constants'!$I$4:$L$1000,3,0),""),"")</f>
        <v/>
      </c>
      <c r="AV164" s="23" t="str">
        <f aca="false">IF(AT164&lt;&gt;"",IF(AT164&lt;&gt;"LIBSETS_DROP_MECHANIC_MONSTER_NAME",VLOOKUP(AT164,'LibSets constants'!$I$4:$L$1000,4,0),""),"")</f>
        <v/>
      </c>
      <c r="AW164" s="6" t="str">
        <f aca="false">IF(A164="???","--","")&amp;IF(F164&lt;&gt;"Not in the game (anymore)",IF(A164&lt;&gt;"",CONCATENATE("[",A164,"] = {wayshrines={")&amp;IF(K164&lt;&gt;"",CONCATENATE(K164,","),"")&amp;IF(L164&lt;&gt;"",CONCATENATE(L164,","),"")&amp;IF(M164&lt;&gt;"",CONCATENATE(M164,","),"")&amp;CONCATENATE("}")&amp;IF(VALUE(N164)&gt;0,CONCATENATE(", traitsNeeded=",N164),"")&amp;CONCATENATE(", dlcId=",IF(S164&lt;&gt;"",S164,"DLC_BASE_GAME")),""),"")</f>
        <v>[195] = {wayshrines={-1,-1,-1,}, dlcId=DLC_IMPERIAL_CITY</v>
      </c>
      <c r="AX164" s="6" t="str">
        <f aca="false">IF(F164&lt;&gt;"Not in the game (anymore)",IF(A164&lt;&gt;"",IF(P164&lt;&gt;"",CONCATENATE(", zoneIds={",P164),"")&amp;IF(X164&lt;&gt;"",CONCATENATE(",",X164),"")&amp;IF(AC164&lt;&gt;"",CONCATENATE(",",AC164),"")&amp;IF(AH164&lt;&gt;"",CONCATENATE(",",AH164),"")&amp;IF(AM164&lt;&gt;"",CONCATENATE(",",AM164),"")&amp;IF(AR164&lt;&gt;"",CONCATENATE(",",AR164),"")&amp;IF(P164&lt;&gt;"",CONCATENATE("}",""),"")&amp;IF(OR(I164="true",I164="false",I164&lt;&gt;""), CONCATENATE(", veteran=", I164), ""),""),"")</f>
        <v>, zoneIds={678}, veteran=false</v>
      </c>
      <c r="AY164" s="6" t="str">
        <f aca="false">IF(F164&lt;&gt;"Not in the game (anymore)",IF(A164&lt;&gt;"",", setType="&amp;G164,"")&amp;IF(J164="true",", multiTrialSet=true",""),"")</f>
        <v>, setType=LIBSETS_SETTYPE_DUNGEON</v>
      </c>
      <c r="AZ164" s="6" t="str">
        <f aca="false">IF(F164&lt;&gt;"Not in the game (anymore)",IF(U164&lt;&gt;"",", dropMechanic={"&amp;U164&amp;IF(Z164&lt;&gt;"",","&amp;Z164,"")&amp;IF(AE164&lt;&gt;"",","&amp;AE164,"")&amp;IF(AJ164&lt;&gt;"",","&amp;AJ164,"")&amp;IF(AO164&lt;&gt;"",","&amp;AO164,"")&amp;IF(AT164&lt;&gt;"",","&amp;AT164,"")&amp;"}"&amp;IF(U164="LIBSETS_DROP_MECHANIC_MONSTER_NAME",", dropMechanicNames={" &amp; IF(V164&lt;&gt;"","['en']='"&amp;V164&amp;"'","") &amp; IF(W164&lt;&gt;"",", ['de']='" &amp; W164&amp;"'","") &amp; "}",""),"")&amp;"},","")</f>
        <v>},</v>
      </c>
      <c r="BA164" s="6" t="str">
        <f aca="false">IF(F164&lt;&gt;"Not in the game (anymore)",IF(C164&lt;&gt;"",CONCATENATE(" --",C164," / ",B164,"   [",IF(Q164&lt;&gt;"",Q164,""),IF(Y164&lt;&gt;"",", "&amp;Y164,""),IF(AD164&lt;&gt;"",", "&amp;AD164,""),IF(AI164&lt;&gt;"",", "&amp;AI164,""),IF(AN164&lt;&gt;"",", "&amp;AN164,""),IF(AS164&lt;&gt;"",", "&amp;AS164,""),"]")),"")</f>
        <v> --Sheer Venom / Reingift   [Imperial City Prison]</v>
      </c>
    </row>
    <row r="165" customFormat="false" ht="15" hidden="false" customHeight="false" outlineLevel="0" collapsed="false">
      <c r="A165" s="21" t="n">
        <v>196</v>
      </c>
      <c r="B165" s="0" t="s">
        <v>464</v>
      </c>
      <c r="C165" s="0" t="s">
        <v>465</v>
      </c>
      <c r="D165" s="2" t="n">
        <f aca="false">A165</f>
        <v>196</v>
      </c>
      <c r="G165" s="22" t="s">
        <v>55</v>
      </c>
      <c r="I165" s="0" t="s">
        <v>56</v>
      </c>
      <c r="J165" s="0" t="s">
        <v>56</v>
      </c>
      <c r="K165" s="0" t="n">
        <v>-1</v>
      </c>
      <c r="L165" s="0" t="n">
        <v>-1</v>
      </c>
      <c r="M165" s="0" t="n">
        <v>-1</v>
      </c>
      <c r="N165" s="0" t="n">
        <v>0</v>
      </c>
      <c r="O165" s="3" t="s">
        <v>397</v>
      </c>
      <c r="P165" s="2" t="n">
        <f aca="false">IF(AND(G165&lt;&gt;"LIBSETS_SETTYPE_BATTLEGROUND",G165&lt;&gt;"LIBSETS_SETTYPE_SPECIAL",G165&lt;&gt;"LIBSETS_SETTYPE_MYTHIC"), IF(Q165&lt;&gt;"",VLOOKUP(Q165,'ESO zone constants'!$D$2:$H$4950,5,0),""),"")</f>
        <v>678</v>
      </c>
      <c r="Q165" s="0" t="str">
        <f aca="false">IF(OR(K165="",K165&lt;=0,ISERROR(K165)),IF(AND(O165&lt;&gt;"",NOT(ISERROR(O165))),O165, ""),VLOOKUP(K165,'ESO wayshrine node constants'!$A$3:$D$10003,4,0))</f>
        <v>Imperial City Prison</v>
      </c>
      <c r="R165" s="0"/>
      <c r="S165" s="4" t="str">
        <f aca="false">IF(AND(R165&lt;&gt;"",NOT(ISERROR(R165))),R165,IF(P165&lt;&gt;"",IF(NOT(ISERROR(VLOOKUP(P165,'ESO Dungeon constants'!$D$3:$H$9999,5,0))),VLOOKUP(P165,'ESO Dungeon constants'!$D$3:$I$9999,6,0),VLOOKUP(P165,'ESO zone constants'!$H$2:$K$9984,4,0)),""))</f>
        <v>DLC_IMPERIAL_CITY</v>
      </c>
      <c r="T165" s="2" t="str">
        <f aca="false">IF(S165&lt;&gt;"",VLOOKUP(S165,'LibSets constants'!$B$4:$C$1000,2,0),"")</f>
        <v>Imperial City</v>
      </c>
      <c r="U165" s="0"/>
      <c r="V165" s="23" t="str">
        <f aca="false">IF(U165&lt;&gt;"",IF(U165&lt;&gt;"LIBSETS_DROP_MECHANIC_MONSTER_NAME",VLOOKUP(U165,'LibSets constants'!$I$4:$L$1000,3,0),""),"")</f>
        <v/>
      </c>
      <c r="W165" s="28" t="str">
        <f aca="false">IF(U165&lt;&gt;"",IF(U165&lt;&gt;"LIBSETS_DROP_MECHANIC_MONSTER_NAME",VLOOKUP(U165,'LibSets constants'!$I$4:$L$1000,4,0),""),"")</f>
        <v/>
      </c>
      <c r="X165" s="2" t="str">
        <f aca="false">IF(G165&lt;&gt;"LIBSETS_SETTYPE_BATTLEGROUND",IF(G165&lt;&gt;"LIBSETS_SETTYPE_SPECIAL",IF(Y165&lt;&gt;"",VLOOKUP(Y165,'ESO zone constants'!$D$2:$H$4950,5,0),""),""),"")</f>
        <v/>
      </c>
      <c r="Z165" s="24"/>
      <c r="AA165" s="23" t="str">
        <f aca="false">IF(Z165&lt;&gt;"",IF(Z165&lt;&gt;"LIBSETS_DROP_MECHANIC_MONSTER_NAME",VLOOKUP(Z165,'LibSets constants'!$I$4:$L$1000,3,0),""),"")</f>
        <v/>
      </c>
      <c r="AB165" s="23" t="str">
        <f aca="false">IF(Z165&lt;&gt;"",IF(Z165&lt;&gt;"LIBSETS_DROP_MECHANIC_MONSTER_NAME",VLOOKUP(Z165,'LibSets constants'!$I$4:$L$1000,4,0),""),"")</f>
        <v/>
      </c>
      <c r="AC165" s="2" t="str">
        <f aca="false">IF(G165&lt;&gt;"LIBSETS_SETTYPE_BATTLEGROUND",IF(G165&lt;&gt;"LIBSETS_SETTYPE_SPECIAL",IF(AD165&lt;&gt;"",VLOOKUP(AD165,'ESO zone constants'!$D$2:$H$4950,5,0),""),""),"")</f>
        <v/>
      </c>
      <c r="AE165" s="24"/>
      <c r="AF165" s="23" t="str">
        <f aca="false">IF(AE165&lt;&gt;"",IF(AE165&lt;&gt;"LIBSETS_DROP_MECHANIC_MONSTER_NAME",VLOOKUP(AE165,'LibSets constants'!$I$4:$L$1000,3,0),""),"")</f>
        <v/>
      </c>
      <c r="AG165" s="23" t="str">
        <f aca="false">IF(AE165&lt;&gt;"",IF(AE165&lt;&gt;"LIBSETS_DROP_MECHANIC_MONSTER_NAME",VLOOKUP(AE165,'LibSets constants'!$I$4:$L$1000,4,0),""),"")</f>
        <v/>
      </c>
      <c r="AH165" s="2" t="str">
        <f aca="false">IF(G165&lt;&gt;"LIBSETS_SETTYPE_BATTLEGROUND",IF(G165&lt;&gt;"LIBSETS_SETTYPE_SPECIAL",IF(AI165&lt;&gt;"",VLOOKUP(AI165,'ESO zone constants'!$D$2:$H$4950,5,0),""),""),"")</f>
        <v/>
      </c>
      <c r="AJ165" s="24"/>
      <c r="AK165" s="23" t="str">
        <f aca="false">IF(AJ165&lt;&gt;"",IF(AJ165&lt;&gt;"LIBSETS_DROP_MECHANIC_MONSTER_NAME",VLOOKUP(AJ165,'LibSets constants'!$I$4:$L$1000,3,0),""),"")</f>
        <v/>
      </c>
      <c r="AL165" s="23" t="str">
        <f aca="false">IF(AJ165&lt;&gt;"",IF(AJ165&lt;&gt;"LIBSETS_DROP_MECHANIC_MONSTER_NAME",VLOOKUP(AJ165,'LibSets constants'!$I$4:$L$1000,4,0),""),"")</f>
        <v/>
      </c>
      <c r="AM165" s="2" t="str">
        <f aca="false">IF(G165&lt;&gt;"LIBSETS_SETTYPE_BATTLEGROUND",IF(G165&lt;&gt;"LIBSETS_SETTYPE_SPECIAL",IF(AN165&lt;&gt;"",VLOOKUP(AN165,'ESO zone constants'!$D$2:$H$4950,5,0),""),""),"")</f>
        <v/>
      </c>
      <c r="AO165" s="24"/>
      <c r="AP165" s="23" t="str">
        <f aca="false">IF(AO165&lt;&gt;"",IF(AO165&lt;&gt;"LIBSETS_DROP_MECHANIC_MONSTER_NAME",VLOOKUP(AO165,'LibSets constants'!$I$4:$L$1000,3,0),""),"")</f>
        <v/>
      </c>
      <c r="AQ165" s="23" t="str">
        <f aca="false">IF(AO165&lt;&gt;"",IF(AO165&lt;&gt;"LIBSETS_DROP_MECHANIC_MONSTER_NAME",VLOOKUP(AO165,'LibSets constants'!$I$4:$L$1000,4,0),""),"")</f>
        <v/>
      </c>
      <c r="AR165" s="2" t="str">
        <f aca="false">IF(G165&lt;&gt;"LIBSETS_SETTYPE_BATTLEGROUND",IF(G165&lt;&gt;"LIBSETS_SETTYPE_SPECIAL",IF(AS165&lt;&gt;"",VLOOKUP(AS165,'ESO zone constants'!$D$2:$H$4950,5,0),""),""),"")</f>
        <v/>
      </c>
      <c r="AT165" s="24"/>
      <c r="AU165" s="23" t="str">
        <f aca="false">IF(AT165&lt;&gt;"",IF(AT165&lt;&gt;"LIBSETS_DROP_MECHANIC_MONSTER_NAME",VLOOKUP(AT165,'LibSets constants'!$I$4:$L$1000,3,0),""),"")</f>
        <v/>
      </c>
      <c r="AV165" s="23" t="str">
        <f aca="false">IF(AT165&lt;&gt;"",IF(AT165&lt;&gt;"LIBSETS_DROP_MECHANIC_MONSTER_NAME",VLOOKUP(AT165,'LibSets constants'!$I$4:$L$1000,4,0),""),"")</f>
        <v/>
      </c>
      <c r="AW165" s="6" t="str">
        <f aca="false">IF(A165="???","--","")&amp;IF(F165&lt;&gt;"Not in the game (anymore)",IF(A165&lt;&gt;"",CONCATENATE("[",A165,"] = {wayshrines={")&amp;IF(K165&lt;&gt;"",CONCATENATE(K165,","),"")&amp;IF(L165&lt;&gt;"",CONCATENATE(L165,","),"")&amp;IF(M165&lt;&gt;"",CONCATENATE(M165,","),"")&amp;CONCATENATE("}")&amp;IF(VALUE(N165)&gt;0,CONCATENATE(", traitsNeeded=",N165),"")&amp;CONCATENATE(", dlcId=",IF(S165&lt;&gt;"",S165,"DLC_BASE_GAME")),""),"")</f>
        <v>[196] = {wayshrines={-1,-1,-1,}, dlcId=DLC_IMPERIAL_CITY</v>
      </c>
      <c r="AX165" s="6" t="str">
        <f aca="false">IF(F165&lt;&gt;"Not in the game (anymore)",IF(A165&lt;&gt;"",IF(P165&lt;&gt;"",CONCATENATE(", zoneIds={",P165),"")&amp;IF(X165&lt;&gt;"",CONCATENATE(",",X165),"")&amp;IF(AC165&lt;&gt;"",CONCATENATE(",",AC165),"")&amp;IF(AH165&lt;&gt;"",CONCATENATE(",",AH165),"")&amp;IF(AM165&lt;&gt;"",CONCATENATE(",",AM165),"")&amp;IF(AR165&lt;&gt;"",CONCATENATE(",",AR165),"")&amp;IF(P165&lt;&gt;"",CONCATENATE("}",""),"")&amp;IF(OR(I165="true",I165="false",I165&lt;&gt;""), CONCATENATE(", veteran=", I165), ""),""),"")</f>
        <v>, zoneIds={678}, veteran=false</v>
      </c>
      <c r="AY165" s="6" t="str">
        <f aca="false">IF(F165&lt;&gt;"Not in the game (anymore)",IF(A165&lt;&gt;"",", setType="&amp;G165,"")&amp;IF(J165="true",", multiTrialSet=true",""),"")</f>
        <v>, setType=LIBSETS_SETTYPE_DUNGEON</v>
      </c>
      <c r="AZ165" s="6" t="str">
        <f aca="false">IF(F165&lt;&gt;"Not in the game (anymore)",IF(U165&lt;&gt;"",", dropMechanic={"&amp;U165&amp;IF(Z165&lt;&gt;"",","&amp;Z165,"")&amp;IF(AE165&lt;&gt;"",","&amp;AE165,"")&amp;IF(AJ165&lt;&gt;"",","&amp;AJ165,"")&amp;IF(AO165&lt;&gt;"",","&amp;AO165,"")&amp;IF(AT165&lt;&gt;"",","&amp;AT165,"")&amp;"}"&amp;IF(U165="LIBSETS_DROP_MECHANIC_MONSTER_NAME",", dropMechanicNames={" &amp; IF(V165&lt;&gt;"","['en']='"&amp;V165&amp;"'","") &amp; IF(W165&lt;&gt;"",", ['de']='" &amp; W165&amp;"'","") &amp; "}",""),"")&amp;"},","")</f>
        <v>},</v>
      </c>
      <c r="BA165" s="6" t="str">
        <f aca="false">IF(F165&lt;&gt;"Not in the game (anymore)",IF(C165&lt;&gt;"",CONCATENATE(" --",C165," / ",B165,"   [",IF(Q165&lt;&gt;"",Q165,""),IF(Y165&lt;&gt;"",", "&amp;Y165,""),IF(AD165&lt;&gt;"",", "&amp;AD165,""),IF(AI165&lt;&gt;"",", "&amp;AI165,""),IF(AN165&lt;&gt;"",", "&amp;AN165,""),IF(AS165&lt;&gt;"",", "&amp;AS165,""),"]")),"")</f>
        <v> --Leeching Plate / Auslaugende Rüstung   [Imperial City Prison]</v>
      </c>
    </row>
    <row r="166" customFormat="false" ht="15" hidden="false" customHeight="false" outlineLevel="0" collapsed="false">
      <c r="A166" s="21" t="n">
        <v>197</v>
      </c>
      <c r="B166" s="0" t="s">
        <v>466</v>
      </c>
      <c r="C166" s="0" t="s">
        <v>467</v>
      </c>
      <c r="D166" s="2" t="n">
        <f aca="false">A166</f>
        <v>197</v>
      </c>
      <c r="G166" s="22" t="s">
        <v>55</v>
      </c>
      <c r="I166" s="0" t="s">
        <v>56</v>
      </c>
      <c r="J166" s="0" t="s">
        <v>56</v>
      </c>
      <c r="K166" s="0" t="n">
        <v>-1</v>
      </c>
      <c r="L166" s="0" t="n">
        <v>-1</v>
      </c>
      <c r="M166" s="0" t="n">
        <v>-1</v>
      </c>
      <c r="N166" s="0" t="n">
        <v>0</v>
      </c>
      <c r="O166" s="3" t="s">
        <v>284</v>
      </c>
      <c r="P166" s="2" t="n">
        <f aca="false">IF(AND(G166&lt;&gt;"LIBSETS_SETTYPE_BATTLEGROUND",G166&lt;&gt;"LIBSETS_SETTYPE_SPECIAL",G166&lt;&gt;"LIBSETS_SETTYPE_MYTHIC"), IF(Q166&lt;&gt;"",VLOOKUP(Q166,'ESO zone constants'!$D$2:$H$4950,5,0),""),"")</f>
        <v>380</v>
      </c>
      <c r="Q166" s="0" t="str">
        <f aca="false">IF(OR(K166="",K166&lt;=0,ISERROR(K166)),IF(AND(O166&lt;&gt;"",NOT(ISERROR(O166))),O166, ""),VLOOKUP(K166,'ESO wayshrine node constants'!$A$3:$D$10003,4,0))</f>
        <v>The Banished Cells I</v>
      </c>
      <c r="R166" s="0"/>
      <c r="S166" s="4" t="str">
        <f aca="false">IF(AND(R166&lt;&gt;"",NOT(ISERROR(R166))),R166,IF(P166&lt;&gt;"",IF(NOT(ISERROR(VLOOKUP(P166,'ESO Dungeon constants'!$D$3:$H$9999,5,0))),VLOOKUP(P166,'ESO Dungeon constants'!$D$3:$I$9999,6,0),VLOOKUP(P166,'ESO zone constants'!$H$2:$K$9984,4,0)),""))</f>
        <v>DLC_BASE_GAME</v>
      </c>
      <c r="T166" s="2" t="str">
        <f aca="false">IF(S166&lt;&gt;"",VLOOKUP(S166,'LibSets constants'!$B$4:$C$1000,2,0),"")</f>
        <v>Included in base game</v>
      </c>
      <c r="U166" s="0"/>
      <c r="V166" s="23" t="str">
        <f aca="false">IF(U166&lt;&gt;"",IF(U166&lt;&gt;"LIBSETS_DROP_MECHANIC_MONSTER_NAME",VLOOKUP(U166,'LibSets constants'!$I$4:$L$1000,3,0),""),"")</f>
        <v/>
      </c>
      <c r="W166" s="28" t="str">
        <f aca="false">IF(U166&lt;&gt;"",IF(U166&lt;&gt;"LIBSETS_DROP_MECHANIC_MONSTER_NAME",VLOOKUP(U166,'LibSets constants'!$I$4:$L$1000,4,0),""),"")</f>
        <v/>
      </c>
      <c r="X166" s="2" t="n">
        <f aca="false">IF(G166&lt;&gt;"LIBSETS_SETTYPE_BATTLEGROUND",IF(G166&lt;&gt;"LIBSETS_SETTYPE_SPECIAL",IF(Y166&lt;&gt;"",VLOOKUP(Y166,'ESO zone constants'!$D$2:$H$4950,5,0),""),""),"")</f>
        <v>935</v>
      </c>
      <c r="Y166" s="0" t="s">
        <v>285</v>
      </c>
      <c r="Z166" s="24"/>
      <c r="AA166" s="23" t="str">
        <f aca="false">IF(Z166&lt;&gt;"",IF(Z166&lt;&gt;"LIBSETS_DROP_MECHANIC_MONSTER_NAME",VLOOKUP(Z166,'LibSets constants'!$I$4:$L$1000,3,0),""),"")</f>
        <v/>
      </c>
      <c r="AB166" s="23" t="str">
        <f aca="false">IF(Z166&lt;&gt;"",IF(Z166&lt;&gt;"LIBSETS_DROP_MECHANIC_MONSTER_NAME",VLOOKUP(Z166,'LibSets constants'!$I$4:$L$1000,4,0),""),"")</f>
        <v/>
      </c>
      <c r="AC166" s="2" t="str">
        <f aca="false">IF(G166&lt;&gt;"LIBSETS_SETTYPE_BATTLEGROUND",IF(G166&lt;&gt;"LIBSETS_SETTYPE_SPECIAL",IF(AD166&lt;&gt;"",VLOOKUP(AD166,'ESO zone constants'!$D$2:$H$4950,5,0),""),""),"")</f>
        <v/>
      </c>
      <c r="AE166" s="24"/>
      <c r="AF166" s="23" t="str">
        <f aca="false">IF(AE166&lt;&gt;"",IF(AE166&lt;&gt;"LIBSETS_DROP_MECHANIC_MONSTER_NAME",VLOOKUP(AE166,'LibSets constants'!$I$4:$L$1000,3,0),""),"")</f>
        <v/>
      </c>
      <c r="AG166" s="23" t="str">
        <f aca="false">IF(AE166&lt;&gt;"",IF(AE166&lt;&gt;"LIBSETS_DROP_MECHANIC_MONSTER_NAME",VLOOKUP(AE166,'LibSets constants'!$I$4:$L$1000,4,0),""),"")</f>
        <v/>
      </c>
      <c r="AH166" s="2" t="str">
        <f aca="false">IF(G166&lt;&gt;"LIBSETS_SETTYPE_BATTLEGROUND",IF(G166&lt;&gt;"LIBSETS_SETTYPE_SPECIAL",IF(AI166&lt;&gt;"",VLOOKUP(AI166,'ESO zone constants'!$D$2:$H$4950,5,0),""),""),"")</f>
        <v/>
      </c>
      <c r="AJ166" s="24"/>
      <c r="AK166" s="23" t="str">
        <f aca="false">IF(AJ166&lt;&gt;"",IF(AJ166&lt;&gt;"LIBSETS_DROP_MECHANIC_MONSTER_NAME",VLOOKUP(AJ166,'LibSets constants'!$I$4:$L$1000,3,0),""),"")</f>
        <v/>
      </c>
      <c r="AL166" s="23" t="str">
        <f aca="false">IF(AJ166&lt;&gt;"",IF(AJ166&lt;&gt;"LIBSETS_DROP_MECHANIC_MONSTER_NAME",VLOOKUP(AJ166,'LibSets constants'!$I$4:$L$1000,4,0),""),"")</f>
        <v/>
      </c>
      <c r="AM166" s="2" t="str">
        <f aca="false">IF(G166&lt;&gt;"LIBSETS_SETTYPE_BATTLEGROUND",IF(G166&lt;&gt;"LIBSETS_SETTYPE_SPECIAL",IF(AN166&lt;&gt;"",VLOOKUP(AN166,'ESO zone constants'!$D$2:$H$4950,5,0),""),""),"")</f>
        <v/>
      </c>
      <c r="AO166" s="24"/>
      <c r="AP166" s="23" t="str">
        <f aca="false">IF(AO166&lt;&gt;"",IF(AO166&lt;&gt;"LIBSETS_DROP_MECHANIC_MONSTER_NAME",VLOOKUP(AO166,'LibSets constants'!$I$4:$L$1000,3,0),""),"")</f>
        <v/>
      </c>
      <c r="AQ166" s="23" t="str">
        <f aca="false">IF(AO166&lt;&gt;"",IF(AO166&lt;&gt;"LIBSETS_DROP_MECHANIC_MONSTER_NAME",VLOOKUP(AO166,'LibSets constants'!$I$4:$L$1000,4,0),""),"")</f>
        <v/>
      </c>
      <c r="AR166" s="2" t="str">
        <f aca="false">IF(G166&lt;&gt;"LIBSETS_SETTYPE_BATTLEGROUND",IF(G166&lt;&gt;"LIBSETS_SETTYPE_SPECIAL",IF(AS166&lt;&gt;"",VLOOKUP(AS166,'ESO zone constants'!$D$2:$H$4950,5,0),""),""),"")</f>
        <v/>
      </c>
      <c r="AT166" s="24"/>
      <c r="AU166" s="23" t="str">
        <f aca="false">IF(AT166&lt;&gt;"",IF(AT166&lt;&gt;"LIBSETS_DROP_MECHANIC_MONSTER_NAME",VLOOKUP(AT166,'LibSets constants'!$I$4:$L$1000,3,0),""),"")</f>
        <v/>
      </c>
      <c r="AV166" s="23" t="str">
        <f aca="false">IF(AT166&lt;&gt;"",IF(AT166&lt;&gt;"LIBSETS_DROP_MECHANIC_MONSTER_NAME",VLOOKUP(AT166,'LibSets constants'!$I$4:$L$1000,4,0),""),"")</f>
        <v/>
      </c>
      <c r="AW166" s="6" t="str">
        <f aca="false">IF(A166="???","--","")&amp;IF(F166&lt;&gt;"Not in the game (anymore)",IF(A166&lt;&gt;"",CONCATENATE("[",A166,"] = {wayshrines={")&amp;IF(K166&lt;&gt;"",CONCATENATE(K166,","),"")&amp;IF(L166&lt;&gt;"",CONCATENATE(L166,","),"")&amp;IF(M166&lt;&gt;"",CONCATENATE(M166,","),"")&amp;CONCATENATE("}")&amp;IF(VALUE(N166)&gt;0,CONCATENATE(", traitsNeeded=",N166),"")&amp;CONCATENATE(", dlcId=",IF(S166&lt;&gt;"",S166,"DLC_BASE_GAME")),""),"")</f>
        <v>[197] = {wayshrines={-1,-1,-1,}, dlcId=DLC_BASE_GAME</v>
      </c>
      <c r="AX166" s="6" t="str">
        <f aca="false">IF(F166&lt;&gt;"Not in the game (anymore)",IF(A166&lt;&gt;"",IF(P166&lt;&gt;"",CONCATENATE(", zoneIds={",P166),"")&amp;IF(X166&lt;&gt;"",CONCATENATE(",",X166),"")&amp;IF(AC166&lt;&gt;"",CONCATENATE(",",AC166),"")&amp;IF(AH166&lt;&gt;"",CONCATENATE(",",AH166),"")&amp;IF(AM166&lt;&gt;"",CONCATENATE(",",AM166),"")&amp;IF(AR166&lt;&gt;"",CONCATENATE(",",AR166),"")&amp;IF(P166&lt;&gt;"",CONCATENATE("}",""),"")&amp;IF(OR(I166="true",I166="false",I166&lt;&gt;""), CONCATENATE(", veteran=", I166), ""),""),"")</f>
        <v>, zoneIds={380,935}, veteran=false</v>
      </c>
      <c r="AY166" s="6" t="str">
        <f aca="false">IF(F166&lt;&gt;"Not in the game (anymore)",IF(A166&lt;&gt;"",", setType="&amp;G166,"")&amp;IF(J166="true",", multiTrialSet=true",""),"")</f>
        <v>, setType=LIBSETS_SETTYPE_DUNGEON</v>
      </c>
      <c r="AZ166" s="6" t="str">
        <f aca="false">IF(F166&lt;&gt;"Not in the game (anymore)",IF(U166&lt;&gt;"",", dropMechanic={"&amp;U166&amp;IF(Z166&lt;&gt;"",","&amp;Z166,"")&amp;IF(AE166&lt;&gt;"",","&amp;AE166,"")&amp;IF(AJ166&lt;&gt;"",","&amp;AJ166,"")&amp;IF(AO166&lt;&gt;"",","&amp;AO166,"")&amp;IF(AT166&lt;&gt;"",","&amp;AT166,"")&amp;"}"&amp;IF(U166="LIBSETS_DROP_MECHANIC_MONSTER_NAME",", dropMechanicNames={" &amp; IF(V166&lt;&gt;"","['en']='"&amp;V166&amp;"'","") &amp; IF(W166&lt;&gt;"",", ['de']='" &amp; W166&amp;"'","") &amp; "}",""),"")&amp;"},","")</f>
        <v>},</v>
      </c>
      <c r="BA166" s="6" t="str">
        <f aca="false">IF(F166&lt;&gt;"Not in the game (anymore)",IF(C166&lt;&gt;"",CONCATENATE(" --",C166," / ",B166,"   [",IF(Q166&lt;&gt;"",Q166,""),IF(Y166&lt;&gt;"",", "&amp;Y166,""),IF(AD166&lt;&gt;"",", "&amp;AD166,""),IF(AI166&lt;&gt;"",", "&amp;AI166,""),IF(AN166&lt;&gt;"",", "&amp;AN166,""),IF(AS166&lt;&gt;"",", "&amp;AS166,""),"]")),"")</f>
        <v> --Tormentor / Quälender   [The Banished Cells I, The Banished Cells II]</v>
      </c>
    </row>
    <row r="167" customFormat="false" ht="15" hidden="false" customHeight="false" outlineLevel="0" collapsed="false">
      <c r="A167" s="21" t="n">
        <v>198</v>
      </c>
      <c r="B167" s="0" t="s">
        <v>468</v>
      </c>
      <c r="C167" s="0" t="s">
        <v>469</v>
      </c>
      <c r="D167" s="2" t="n">
        <f aca="false">A167</f>
        <v>198</v>
      </c>
      <c r="G167" s="22" t="s">
        <v>55</v>
      </c>
      <c r="I167" s="0" t="s">
        <v>56</v>
      </c>
      <c r="J167" s="0" t="s">
        <v>56</v>
      </c>
      <c r="K167" s="0" t="n">
        <v>-1</v>
      </c>
      <c r="L167" s="0" t="n">
        <v>-1</v>
      </c>
      <c r="M167" s="0" t="n">
        <v>-1</v>
      </c>
      <c r="N167" s="0" t="n">
        <v>0</v>
      </c>
      <c r="O167" s="3" t="s">
        <v>444</v>
      </c>
      <c r="P167" s="2" t="n">
        <f aca="false">IF(AND(G167&lt;&gt;"LIBSETS_SETTYPE_BATTLEGROUND",G167&lt;&gt;"LIBSETS_SETTYPE_SPECIAL",G167&lt;&gt;"LIBSETS_SETTYPE_MYTHIC"), IF(Q167&lt;&gt;"",VLOOKUP(Q167,'ESO zone constants'!$D$2:$H$4950,5,0),""),"")</f>
        <v>688</v>
      </c>
      <c r="Q167" s="0" t="str">
        <f aca="false">IF(OR(K167="",K167&lt;=0,ISERROR(K167)),IF(AND(O167&lt;&gt;"",NOT(ISERROR(O167))),O167, ""),VLOOKUP(K167,'ESO wayshrine node constants'!$A$3:$D$10003,4,0))</f>
        <v>White-Gold Tower</v>
      </c>
      <c r="R167" s="0"/>
      <c r="S167" s="4" t="str">
        <f aca="false">IF(AND(R167&lt;&gt;"",NOT(ISERROR(R167))),R167,IF(P167&lt;&gt;"",IF(NOT(ISERROR(VLOOKUP(P167,'ESO Dungeon constants'!$D$3:$H$9999,5,0))),VLOOKUP(P167,'ESO Dungeon constants'!$D$3:$I$9999,6,0),VLOOKUP(P167,'ESO zone constants'!$H$2:$K$9984,4,0)),""))</f>
        <v>DLC_IMPERIAL_CITY</v>
      </c>
      <c r="T167" s="2" t="str">
        <f aca="false">IF(S167&lt;&gt;"",VLOOKUP(S167,'LibSets constants'!$B$4:$C$1000,2,0),"")</f>
        <v>Imperial City</v>
      </c>
      <c r="U167" s="0"/>
      <c r="V167" s="23" t="str">
        <f aca="false">IF(U167&lt;&gt;"",IF(U167&lt;&gt;"LIBSETS_DROP_MECHANIC_MONSTER_NAME",VLOOKUP(U167,'LibSets constants'!$I$4:$L$1000,3,0),""),"")</f>
        <v/>
      </c>
      <c r="W167" s="28" t="str">
        <f aca="false">IF(U167&lt;&gt;"",IF(U167&lt;&gt;"LIBSETS_DROP_MECHANIC_MONSTER_NAME",VLOOKUP(U167,'LibSets constants'!$I$4:$L$1000,4,0),""),"")</f>
        <v/>
      </c>
      <c r="X167" s="2" t="str">
        <f aca="false">IF(G167&lt;&gt;"LIBSETS_SETTYPE_BATTLEGROUND",IF(G167&lt;&gt;"LIBSETS_SETTYPE_SPECIAL",IF(Y167&lt;&gt;"",VLOOKUP(Y167,'ESO zone constants'!$D$2:$H$4950,5,0),""),""),"")</f>
        <v/>
      </c>
      <c r="Z167" s="24"/>
      <c r="AA167" s="23" t="str">
        <f aca="false">IF(Z167&lt;&gt;"",IF(Z167&lt;&gt;"LIBSETS_DROP_MECHANIC_MONSTER_NAME",VLOOKUP(Z167,'LibSets constants'!$I$4:$L$1000,3,0),""),"")</f>
        <v/>
      </c>
      <c r="AB167" s="23" t="str">
        <f aca="false">IF(Z167&lt;&gt;"",IF(Z167&lt;&gt;"LIBSETS_DROP_MECHANIC_MONSTER_NAME",VLOOKUP(Z167,'LibSets constants'!$I$4:$L$1000,4,0),""),"")</f>
        <v/>
      </c>
      <c r="AC167" s="2" t="str">
        <f aca="false">IF(G167&lt;&gt;"LIBSETS_SETTYPE_BATTLEGROUND",IF(G167&lt;&gt;"LIBSETS_SETTYPE_SPECIAL",IF(AD167&lt;&gt;"",VLOOKUP(AD167,'ESO zone constants'!$D$2:$H$4950,5,0),""),""),"")</f>
        <v/>
      </c>
      <c r="AE167" s="24"/>
      <c r="AF167" s="23" t="str">
        <f aca="false">IF(AE167&lt;&gt;"",IF(AE167&lt;&gt;"LIBSETS_DROP_MECHANIC_MONSTER_NAME",VLOOKUP(AE167,'LibSets constants'!$I$4:$L$1000,3,0),""),"")</f>
        <v/>
      </c>
      <c r="AG167" s="23" t="str">
        <f aca="false">IF(AE167&lt;&gt;"",IF(AE167&lt;&gt;"LIBSETS_DROP_MECHANIC_MONSTER_NAME",VLOOKUP(AE167,'LibSets constants'!$I$4:$L$1000,4,0),""),"")</f>
        <v/>
      </c>
      <c r="AH167" s="2" t="str">
        <f aca="false">IF(G167&lt;&gt;"LIBSETS_SETTYPE_BATTLEGROUND",IF(G167&lt;&gt;"LIBSETS_SETTYPE_SPECIAL",IF(AI167&lt;&gt;"",VLOOKUP(AI167,'ESO zone constants'!$D$2:$H$4950,5,0),""),""),"")</f>
        <v/>
      </c>
      <c r="AJ167" s="24"/>
      <c r="AK167" s="23" t="str">
        <f aca="false">IF(AJ167&lt;&gt;"",IF(AJ167&lt;&gt;"LIBSETS_DROP_MECHANIC_MONSTER_NAME",VLOOKUP(AJ167,'LibSets constants'!$I$4:$L$1000,3,0),""),"")</f>
        <v/>
      </c>
      <c r="AL167" s="23" t="str">
        <f aca="false">IF(AJ167&lt;&gt;"",IF(AJ167&lt;&gt;"LIBSETS_DROP_MECHANIC_MONSTER_NAME",VLOOKUP(AJ167,'LibSets constants'!$I$4:$L$1000,4,0),""),"")</f>
        <v/>
      </c>
      <c r="AM167" s="2" t="str">
        <f aca="false">IF(G167&lt;&gt;"LIBSETS_SETTYPE_BATTLEGROUND",IF(G167&lt;&gt;"LIBSETS_SETTYPE_SPECIAL",IF(AN167&lt;&gt;"",VLOOKUP(AN167,'ESO zone constants'!$D$2:$H$4950,5,0),""),""),"")</f>
        <v/>
      </c>
      <c r="AO167" s="24"/>
      <c r="AP167" s="23" t="str">
        <f aca="false">IF(AO167&lt;&gt;"",IF(AO167&lt;&gt;"LIBSETS_DROP_MECHANIC_MONSTER_NAME",VLOOKUP(AO167,'LibSets constants'!$I$4:$L$1000,3,0),""),"")</f>
        <v/>
      </c>
      <c r="AQ167" s="23" t="str">
        <f aca="false">IF(AO167&lt;&gt;"",IF(AO167&lt;&gt;"LIBSETS_DROP_MECHANIC_MONSTER_NAME",VLOOKUP(AO167,'LibSets constants'!$I$4:$L$1000,4,0),""),"")</f>
        <v/>
      </c>
      <c r="AR167" s="2" t="str">
        <f aca="false">IF(G167&lt;&gt;"LIBSETS_SETTYPE_BATTLEGROUND",IF(G167&lt;&gt;"LIBSETS_SETTYPE_SPECIAL",IF(AS167&lt;&gt;"",VLOOKUP(AS167,'ESO zone constants'!$D$2:$H$4950,5,0),""),""),"")</f>
        <v/>
      </c>
      <c r="AT167" s="24"/>
      <c r="AU167" s="23" t="str">
        <f aca="false">IF(AT167&lt;&gt;"",IF(AT167&lt;&gt;"LIBSETS_DROP_MECHANIC_MONSTER_NAME",VLOOKUP(AT167,'LibSets constants'!$I$4:$L$1000,3,0),""),"")</f>
        <v/>
      </c>
      <c r="AV167" s="23" t="str">
        <f aca="false">IF(AT167&lt;&gt;"",IF(AT167&lt;&gt;"LIBSETS_DROP_MECHANIC_MONSTER_NAME",VLOOKUP(AT167,'LibSets constants'!$I$4:$L$1000,4,0),""),"")</f>
        <v/>
      </c>
      <c r="AW167" s="6" t="str">
        <f aca="false">IF(A167="???","--","")&amp;IF(F167&lt;&gt;"Not in the game (anymore)",IF(A167&lt;&gt;"",CONCATENATE("[",A167,"] = {wayshrines={")&amp;IF(K167&lt;&gt;"",CONCATENATE(K167,","),"")&amp;IF(L167&lt;&gt;"",CONCATENATE(L167,","),"")&amp;IF(M167&lt;&gt;"",CONCATENATE(M167,","),"")&amp;CONCATENATE("}")&amp;IF(VALUE(N167)&gt;0,CONCATENATE(", traitsNeeded=",N167),"")&amp;CONCATENATE(", dlcId=",IF(S167&lt;&gt;"",S167,"DLC_BASE_GAME")),""),"")</f>
        <v>[198] = {wayshrines={-1,-1,-1,}, dlcId=DLC_IMPERIAL_CITY</v>
      </c>
      <c r="AX167" s="6" t="str">
        <f aca="false">IF(F167&lt;&gt;"Not in the game (anymore)",IF(A167&lt;&gt;"",IF(P167&lt;&gt;"",CONCATENATE(", zoneIds={",P167),"")&amp;IF(X167&lt;&gt;"",CONCATENATE(",",X167),"")&amp;IF(AC167&lt;&gt;"",CONCATENATE(",",AC167),"")&amp;IF(AH167&lt;&gt;"",CONCATENATE(",",AH167),"")&amp;IF(AM167&lt;&gt;"",CONCATENATE(",",AM167),"")&amp;IF(AR167&lt;&gt;"",CONCATENATE(",",AR167),"")&amp;IF(P167&lt;&gt;"",CONCATENATE("}",""),"")&amp;IF(OR(I167="true",I167="false",I167&lt;&gt;""), CONCATENATE(", veteran=", I167), ""),""),"")</f>
        <v>, zoneIds={688}, veteran=false</v>
      </c>
      <c r="AY167" s="6" t="str">
        <f aca="false">IF(F167&lt;&gt;"Not in the game (anymore)",IF(A167&lt;&gt;"",", setType="&amp;G167,"")&amp;IF(J167="true",", multiTrialSet=true",""),"")</f>
        <v>, setType=LIBSETS_SETTYPE_DUNGEON</v>
      </c>
      <c r="AZ167" s="6" t="str">
        <f aca="false">IF(F167&lt;&gt;"Not in the game (anymore)",IF(U167&lt;&gt;"",", dropMechanic={"&amp;U167&amp;IF(Z167&lt;&gt;"",","&amp;Z167,"")&amp;IF(AE167&lt;&gt;"",","&amp;AE167,"")&amp;IF(AJ167&lt;&gt;"",","&amp;AJ167,"")&amp;IF(AO167&lt;&gt;"",","&amp;AO167,"")&amp;IF(AT167&lt;&gt;"",","&amp;AT167,"")&amp;"}"&amp;IF(U167="LIBSETS_DROP_MECHANIC_MONSTER_NAME",", dropMechanicNames={" &amp; IF(V167&lt;&gt;"","['en']='"&amp;V167&amp;"'","") &amp; IF(W167&lt;&gt;"",", ['de']='" &amp; W167&amp;"'","") &amp; "}",""),"")&amp;"},","")</f>
        <v>},</v>
      </c>
      <c r="BA167" s="6" t="str">
        <f aca="false">IF(F167&lt;&gt;"Not in the game (anymore)",IF(C167&lt;&gt;"",CONCATENATE(" --",C167," / ",B167,"   [",IF(Q167&lt;&gt;"",Q167,""),IF(Y167&lt;&gt;"",", "&amp;Y167,""),IF(AD167&lt;&gt;"",", "&amp;AD167,""),IF(AI167&lt;&gt;"",", "&amp;AI167,""),IF(AN167&lt;&gt;"",", "&amp;AN167,""),IF(AS167&lt;&gt;"",", "&amp;AS167,""),"]")),"")</f>
        <v> --Essence Thief / Essenzdieb   [White-Gold Tower]</v>
      </c>
    </row>
    <row r="168" customFormat="false" ht="15" hidden="false" customHeight="false" outlineLevel="0" collapsed="false">
      <c r="A168" s="21" t="n">
        <v>199</v>
      </c>
      <c r="B168" s="0" t="s">
        <v>470</v>
      </c>
      <c r="C168" s="0" t="s">
        <v>471</v>
      </c>
      <c r="D168" s="2" t="n">
        <f aca="false">A168</f>
        <v>199</v>
      </c>
      <c r="F168" s="0" t="s">
        <v>436</v>
      </c>
      <c r="G168" s="22" t="s">
        <v>437</v>
      </c>
      <c r="I168" s="0" t="s">
        <v>56</v>
      </c>
      <c r="J168" s="0" t="s">
        <v>56</v>
      </c>
      <c r="K168" s="0" t="n">
        <v>-1</v>
      </c>
      <c r="L168" s="0" t="n">
        <v>-1</v>
      </c>
      <c r="M168" s="0" t="n">
        <v>-1</v>
      </c>
      <c r="N168" s="0" t="n">
        <v>0</v>
      </c>
      <c r="O168" s="3" t="s">
        <v>438</v>
      </c>
      <c r="P168" s="2" t="n">
        <f aca="false">IF(AND(G168&lt;&gt;"LIBSETS_SETTYPE_BATTLEGROUND",G168&lt;&gt;"LIBSETS_SETTYPE_SPECIAL",G168&lt;&gt;"LIBSETS_SETTYPE_MYTHIC"), IF(Q168&lt;&gt;"",VLOOKUP(Q168,'ESO zone constants'!$D$2:$H$4950,5,0),""),"")</f>
        <v>643</v>
      </c>
      <c r="Q168" s="0" t="str">
        <f aca="false">IF(OR(K168="",K168&lt;=0,ISERROR(K168)),IF(AND(O168&lt;&gt;"",NOT(ISERROR(O168))),O168, ""),VLOOKUP(K168,'ESO wayshrine node constants'!$A$3:$D$10003,4,0))</f>
        <v>Imperial Sewers</v>
      </c>
      <c r="R168" s="0"/>
      <c r="S168" s="4" t="str">
        <f aca="false">IF(AND(R168&lt;&gt;"",NOT(ISERROR(R168))),R168,IF(P168&lt;&gt;"",IF(NOT(ISERROR(VLOOKUP(P168,'ESO Dungeon constants'!$D$3:$H$9999,5,0))),VLOOKUP(P168,'ESO Dungeon constants'!$D$3:$I$9999,6,0),VLOOKUP(P168,'ESO zone constants'!$H$2:$K$9984,4,0)),""))</f>
        <v>DLC_IMPERIAL_CITY</v>
      </c>
      <c r="T168" s="2" t="str">
        <f aca="false">IF(S168&lt;&gt;"",VLOOKUP(S168,'LibSets constants'!$B$4:$C$1000,2,0),"")</f>
        <v>Imperial City</v>
      </c>
      <c r="U168" s="0"/>
      <c r="V168" s="2" t="str">
        <f aca="false">IF(U168&lt;&gt;"",IF(U168&lt;&gt;"LIBSETS_DROP_MECHANIC_MONSTER_NAME",VLOOKUP(U168,'LibSets constants'!$I$4:$L$1000,3,0),""),"")</f>
        <v/>
      </c>
      <c r="W168" s="28" t="str">
        <f aca="false">IF(U168&lt;&gt;"",IF(U168&lt;&gt;"LIBSETS_DROP_MECHANIC_MONSTER_NAME",VLOOKUP(U168,'LibSets constants'!$I$4:$L$1000,4,0),""),"")</f>
        <v/>
      </c>
      <c r="X168" s="2" t="str">
        <f aca="false">IF(G168&lt;&gt;"LIBSETS_SETTYPE_BATTLEGROUND",IF(G168&lt;&gt;"LIBSETS_SETTYPE_SPECIAL",IF(Y168&lt;&gt;"",VLOOKUP(Y168,'ESO zone constants'!$D$2:$H$4950,5,0),""),""),"")</f>
        <v/>
      </c>
      <c r="Z168" s="0"/>
      <c r="AA168" s="2" t="str">
        <f aca="false">IF(Z168&lt;&gt;"",IF(Z168&lt;&gt;"LIBSETS_DROP_MECHANIC_MONSTER_NAME",VLOOKUP(Z168,'LibSets constants'!$I$4:$L$1000,3,0),""),"")</f>
        <v/>
      </c>
      <c r="AB168" s="2" t="str">
        <f aca="false">IF(Z168&lt;&gt;"",IF(Z168&lt;&gt;"LIBSETS_DROP_MECHANIC_MONSTER_NAME",VLOOKUP(Z168,'LibSets constants'!$I$4:$L$1000,4,0),""),"")</f>
        <v/>
      </c>
      <c r="AC168" s="2" t="str">
        <f aca="false">IF(G168&lt;&gt;"LIBSETS_SETTYPE_BATTLEGROUND",IF(G168&lt;&gt;"LIBSETS_SETTYPE_SPECIAL",IF(AD168&lt;&gt;"",VLOOKUP(AD168,'ESO zone constants'!$D$2:$H$4950,5,0),""),""),"")</f>
        <v/>
      </c>
      <c r="AE168" s="0"/>
      <c r="AF168" s="2" t="str">
        <f aca="false">IF(AE168&lt;&gt;"",IF(AE168&lt;&gt;"LIBSETS_DROP_MECHANIC_MONSTER_NAME",VLOOKUP(AE168,'LibSets constants'!$I$4:$L$1000,3,0),""),"")</f>
        <v/>
      </c>
      <c r="AG168" s="2" t="str">
        <f aca="false">IF(AE168&lt;&gt;"",IF(AE168&lt;&gt;"LIBSETS_DROP_MECHANIC_MONSTER_NAME",VLOOKUP(AE168,'LibSets constants'!$I$4:$L$1000,4,0),""),"")</f>
        <v/>
      </c>
      <c r="AH168" s="2" t="str">
        <f aca="false">IF(G168&lt;&gt;"LIBSETS_SETTYPE_BATTLEGROUND",IF(G168&lt;&gt;"LIBSETS_SETTYPE_SPECIAL",IF(AI168&lt;&gt;"",VLOOKUP(AI168,'ESO zone constants'!$D$2:$H$4950,5,0),""),""),"")</f>
        <v/>
      </c>
      <c r="AJ168" s="0"/>
      <c r="AK168" s="2" t="str">
        <f aca="false">IF(AJ168&lt;&gt;"",IF(AJ168&lt;&gt;"LIBSETS_DROP_MECHANIC_MONSTER_NAME",VLOOKUP(AJ168,'LibSets constants'!$I$4:$L$1000,3,0),""),"")</f>
        <v/>
      </c>
      <c r="AL168" s="2" t="str">
        <f aca="false">IF(AJ168&lt;&gt;"",IF(AJ168&lt;&gt;"LIBSETS_DROP_MECHANIC_MONSTER_NAME",VLOOKUP(AJ168,'LibSets constants'!$I$4:$L$1000,4,0),""),"")</f>
        <v/>
      </c>
      <c r="AM168" s="2" t="str">
        <f aca="false">IF(G168&lt;&gt;"LIBSETS_SETTYPE_BATTLEGROUND",IF(G168&lt;&gt;"LIBSETS_SETTYPE_SPECIAL",IF(AN168&lt;&gt;"",VLOOKUP(AN168,'ESO zone constants'!$D$2:$H$4950,5,0),""),""),"")</f>
        <v/>
      </c>
      <c r="AO168" s="0"/>
      <c r="AP168" s="2" t="str">
        <f aca="false">IF(AO168&lt;&gt;"",IF(AO168&lt;&gt;"LIBSETS_DROP_MECHANIC_MONSTER_NAME",VLOOKUP(AO168,'LibSets constants'!$I$4:$L$1000,3,0),""),"")</f>
        <v/>
      </c>
      <c r="AQ168" s="2" t="str">
        <f aca="false">IF(AO168&lt;&gt;"",IF(AO168&lt;&gt;"LIBSETS_DROP_MECHANIC_MONSTER_NAME",VLOOKUP(AO168,'LibSets constants'!$I$4:$L$1000,4,0),""),"")</f>
        <v/>
      </c>
      <c r="AR168" s="2" t="str">
        <f aca="false">IF(G168&lt;&gt;"LIBSETS_SETTYPE_BATTLEGROUND",IF(G168&lt;&gt;"LIBSETS_SETTYPE_SPECIAL",IF(AS168&lt;&gt;"",VLOOKUP(AS168,'ESO zone constants'!$D$2:$H$4950,5,0),""),""),"")</f>
        <v/>
      </c>
      <c r="AT168" s="0"/>
      <c r="AU168" s="2" t="str">
        <f aca="false">IF(AT168&lt;&gt;"",IF(AT168&lt;&gt;"LIBSETS_DROP_MECHANIC_MONSTER_NAME",VLOOKUP(AT168,'LibSets constants'!$I$4:$L$1000,3,0),""),"")</f>
        <v/>
      </c>
      <c r="AV168" s="2" t="str">
        <f aca="false">IF(AT168&lt;&gt;"",IF(AT168&lt;&gt;"LIBSETS_DROP_MECHANIC_MONSTER_NAME",VLOOKUP(AT168,'LibSets constants'!$I$4:$L$1000,4,0),""),"")</f>
        <v/>
      </c>
      <c r="AW168" s="6" t="str">
        <f aca="false">IF(A168="???","--","")&amp;IF(F168&lt;&gt;"Not in the game (anymore)",IF(A168&lt;&gt;"",CONCATENATE("[",A168,"] = {wayshrines={")&amp;IF(K168&lt;&gt;"",CONCATENATE(K168,","),"")&amp;IF(L168&lt;&gt;"",CONCATENATE(L168,","),"")&amp;IF(M168&lt;&gt;"",CONCATENATE(M168,","),"")&amp;CONCATENATE("}")&amp;IF(VALUE(N168)&gt;0,CONCATENATE(", traitsNeeded=",N168),"")&amp;CONCATENATE(", dlcId=",IF(S168&lt;&gt;"",S168,"DLC_BASE_GAME")),""),"")</f>
        <v>[199] = {wayshrines={-1,-1,-1,}, dlcId=DLC_IMPERIAL_CITY</v>
      </c>
      <c r="AX168" s="6" t="str">
        <f aca="false">IF(F168&lt;&gt;"Not in the game (anymore)",IF(A168&lt;&gt;"",IF(P168&lt;&gt;"",CONCATENATE(", zoneIds={",P168),"")&amp;IF(X168&lt;&gt;"",CONCATENATE(",",X168),"")&amp;IF(AC168&lt;&gt;"",CONCATENATE(",",AC168),"")&amp;IF(AH168&lt;&gt;"",CONCATENATE(",",AH168),"")&amp;IF(AM168&lt;&gt;"",CONCATENATE(",",AM168),"")&amp;IF(AR168&lt;&gt;"",CONCATENATE(",",AR168),"")&amp;IF(P168&lt;&gt;"",CONCATENATE("}",""),"")&amp;IF(OR(I168="true",I168="false",I168&lt;&gt;""), CONCATENATE(", veteran=", I168), ""),""),"")</f>
        <v>, zoneIds={643}, veteran=false</v>
      </c>
      <c r="AY168" s="6" t="str">
        <f aca="false">IF(F168&lt;&gt;"Not in the game (anymore)",IF(A168&lt;&gt;"",", setType="&amp;G168,"")&amp;IF(J168="true",", multiTrialSet=true",""),"")</f>
        <v>, setType=LIBSETS_SETTYPE_IMPERIALCITY</v>
      </c>
      <c r="AZ168" s="6" t="str">
        <f aca="false">IF(F168&lt;&gt;"Not in the game (anymore)",IF(U168&lt;&gt;"",", dropMechanic={"&amp;U168&amp;IF(Z168&lt;&gt;"",","&amp;Z168,"")&amp;IF(AE168&lt;&gt;"",","&amp;AE168,"")&amp;IF(AJ168&lt;&gt;"",","&amp;AJ168,"")&amp;IF(AO168&lt;&gt;"",","&amp;AO168,"")&amp;IF(AT168&lt;&gt;"",","&amp;AT168,"")&amp;"}"&amp;IF(U168="LIBSETS_DROP_MECHANIC_MONSTER_NAME",", dropMechanicNames={" &amp; IF(V168&lt;&gt;"","['en']='"&amp;V168&amp;"'","") &amp; IF(W168&lt;&gt;"",", ['de']='" &amp; W168&amp;"'","") &amp; "}",""),"")&amp;"},","")</f>
        <v>},</v>
      </c>
      <c r="BA168" s="6" t="str">
        <f aca="false">IF(F168&lt;&gt;"Not in the game (anymore)",IF(C168&lt;&gt;"",CONCATENATE(" --",C168," / ",B168,"   [",IF(Q168&lt;&gt;"",Q168,""),IF(Y168&lt;&gt;"",", "&amp;Y168,""),IF(AD168&lt;&gt;"",", "&amp;AD168,""),IF(AI168&lt;&gt;"",", "&amp;AI168,""),IF(AN168&lt;&gt;"",", "&amp;AN168,""),IF(AS168&lt;&gt;"",", "&amp;AS168,""),"]")),"")</f>
        <v> --Shield Breaker / Schildbrecher   [Imperial Sewers]</v>
      </c>
    </row>
    <row r="169" customFormat="false" ht="15" hidden="false" customHeight="false" outlineLevel="0" collapsed="false">
      <c r="A169" s="21" t="n">
        <v>200</v>
      </c>
      <c r="B169" s="0" t="s">
        <v>472</v>
      </c>
      <c r="C169" s="0" t="s">
        <v>473</v>
      </c>
      <c r="D169" s="2" t="n">
        <f aca="false">A169</f>
        <v>200</v>
      </c>
      <c r="F169" s="0" t="s">
        <v>436</v>
      </c>
      <c r="G169" s="22" t="s">
        <v>437</v>
      </c>
      <c r="I169" s="0" t="s">
        <v>56</v>
      </c>
      <c r="J169" s="0" t="s">
        <v>56</v>
      </c>
      <c r="K169" s="0" t="n">
        <v>-1</v>
      </c>
      <c r="L169" s="0" t="n">
        <v>-1</v>
      </c>
      <c r="M169" s="0" t="n">
        <v>-1</v>
      </c>
      <c r="N169" s="0" t="n">
        <v>0</v>
      </c>
      <c r="O169" s="3" t="s">
        <v>438</v>
      </c>
      <c r="P169" s="2" t="n">
        <f aca="false">IF(AND(G169&lt;&gt;"LIBSETS_SETTYPE_BATTLEGROUND",G169&lt;&gt;"LIBSETS_SETTYPE_SPECIAL",G169&lt;&gt;"LIBSETS_SETTYPE_MYTHIC"), IF(Q169&lt;&gt;"",VLOOKUP(Q169,'ESO zone constants'!$D$2:$H$4950,5,0),""),"")</f>
        <v>643</v>
      </c>
      <c r="Q169" s="0" t="str">
        <f aca="false">IF(OR(K169="",K169&lt;=0,ISERROR(K169)),IF(AND(O169&lt;&gt;"",NOT(ISERROR(O169))),O169, ""),VLOOKUP(K169,'ESO wayshrine node constants'!$A$3:$D$10003,4,0))</f>
        <v>Imperial Sewers</v>
      </c>
      <c r="R169" s="0"/>
      <c r="S169" s="4" t="str">
        <f aca="false">IF(AND(R169&lt;&gt;"",NOT(ISERROR(R169))),R169,IF(P169&lt;&gt;"",IF(NOT(ISERROR(VLOOKUP(P169,'ESO Dungeon constants'!$D$3:$H$9999,5,0))),VLOOKUP(P169,'ESO Dungeon constants'!$D$3:$I$9999,6,0),VLOOKUP(P169,'ESO zone constants'!$H$2:$K$9984,4,0)),""))</f>
        <v>DLC_IMPERIAL_CITY</v>
      </c>
      <c r="T169" s="2" t="str">
        <f aca="false">IF(S169&lt;&gt;"",VLOOKUP(S169,'LibSets constants'!$B$4:$C$1000,2,0),"")</f>
        <v>Imperial City</v>
      </c>
      <c r="U169" s="0"/>
      <c r="V169" s="23" t="str">
        <f aca="false">IF(U169&lt;&gt;"",IF(U169&lt;&gt;"LIBSETS_DROP_MECHANIC_MONSTER_NAME",VLOOKUP(U169,'LibSets constants'!$I$4:$L$1000,3,0),""),"")</f>
        <v/>
      </c>
      <c r="W169" s="28" t="str">
        <f aca="false">IF(U169&lt;&gt;"",IF(U169&lt;&gt;"LIBSETS_DROP_MECHANIC_MONSTER_NAME",VLOOKUP(U169,'LibSets constants'!$I$4:$L$1000,4,0),""),"")</f>
        <v/>
      </c>
      <c r="X169" s="2" t="str">
        <f aca="false">IF(G169&lt;&gt;"LIBSETS_SETTYPE_BATTLEGROUND",IF(G169&lt;&gt;"LIBSETS_SETTYPE_SPECIAL",IF(Y169&lt;&gt;"",VLOOKUP(Y169,'ESO zone constants'!$D$2:$H$4950,5,0),""),""),"")</f>
        <v/>
      </c>
      <c r="Z169" s="24"/>
      <c r="AA169" s="23" t="str">
        <f aca="false">IF(Z169&lt;&gt;"",IF(Z169&lt;&gt;"LIBSETS_DROP_MECHANIC_MONSTER_NAME",VLOOKUP(Z169,'LibSets constants'!$I$4:$L$1000,3,0),""),"")</f>
        <v/>
      </c>
      <c r="AB169" s="23" t="str">
        <f aca="false">IF(Z169&lt;&gt;"",IF(Z169&lt;&gt;"LIBSETS_DROP_MECHANIC_MONSTER_NAME",VLOOKUP(Z169,'LibSets constants'!$I$4:$L$1000,4,0),""),"")</f>
        <v/>
      </c>
      <c r="AC169" s="2" t="str">
        <f aca="false">IF(G169&lt;&gt;"LIBSETS_SETTYPE_BATTLEGROUND",IF(G169&lt;&gt;"LIBSETS_SETTYPE_SPECIAL",IF(AD169&lt;&gt;"",VLOOKUP(AD169,'ESO zone constants'!$D$2:$H$4950,5,0),""),""),"")</f>
        <v/>
      </c>
      <c r="AE169" s="24"/>
      <c r="AF169" s="23" t="str">
        <f aca="false">IF(AE169&lt;&gt;"",IF(AE169&lt;&gt;"LIBSETS_DROP_MECHANIC_MONSTER_NAME",VLOOKUP(AE169,'LibSets constants'!$I$4:$L$1000,3,0),""),"")</f>
        <v/>
      </c>
      <c r="AG169" s="23" t="str">
        <f aca="false">IF(AE169&lt;&gt;"",IF(AE169&lt;&gt;"LIBSETS_DROP_MECHANIC_MONSTER_NAME",VLOOKUP(AE169,'LibSets constants'!$I$4:$L$1000,4,0),""),"")</f>
        <v/>
      </c>
      <c r="AH169" s="2" t="str">
        <f aca="false">IF(G169&lt;&gt;"LIBSETS_SETTYPE_BATTLEGROUND",IF(G169&lt;&gt;"LIBSETS_SETTYPE_SPECIAL",IF(AI169&lt;&gt;"",VLOOKUP(AI169,'ESO zone constants'!$D$2:$H$4950,5,0),""),""),"")</f>
        <v/>
      </c>
      <c r="AJ169" s="24"/>
      <c r="AK169" s="23" t="str">
        <f aca="false">IF(AJ169&lt;&gt;"",IF(AJ169&lt;&gt;"LIBSETS_DROP_MECHANIC_MONSTER_NAME",VLOOKUP(AJ169,'LibSets constants'!$I$4:$L$1000,3,0),""),"")</f>
        <v/>
      </c>
      <c r="AL169" s="23" t="str">
        <f aca="false">IF(AJ169&lt;&gt;"",IF(AJ169&lt;&gt;"LIBSETS_DROP_MECHANIC_MONSTER_NAME",VLOOKUP(AJ169,'LibSets constants'!$I$4:$L$1000,4,0),""),"")</f>
        <v/>
      </c>
      <c r="AM169" s="2" t="str">
        <f aca="false">IF(G169&lt;&gt;"LIBSETS_SETTYPE_BATTLEGROUND",IF(G169&lt;&gt;"LIBSETS_SETTYPE_SPECIAL",IF(AN169&lt;&gt;"",VLOOKUP(AN169,'ESO zone constants'!$D$2:$H$4950,5,0),""),""),"")</f>
        <v/>
      </c>
      <c r="AO169" s="24"/>
      <c r="AP169" s="23" t="str">
        <f aca="false">IF(AO169&lt;&gt;"",IF(AO169&lt;&gt;"LIBSETS_DROP_MECHANIC_MONSTER_NAME",VLOOKUP(AO169,'LibSets constants'!$I$4:$L$1000,3,0),""),"")</f>
        <v/>
      </c>
      <c r="AQ169" s="23" t="str">
        <f aca="false">IF(AO169&lt;&gt;"",IF(AO169&lt;&gt;"LIBSETS_DROP_MECHANIC_MONSTER_NAME",VLOOKUP(AO169,'LibSets constants'!$I$4:$L$1000,4,0),""),"")</f>
        <v/>
      </c>
      <c r="AR169" s="2" t="str">
        <f aca="false">IF(G169&lt;&gt;"LIBSETS_SETTYPE_BATTLEGROUND",IF(G169&lt;&gt;"LIBSETS_SETTYPE_SPECIAL",IF(AS169&lt;&gt;"",VLOOKUP(AS169,'ESO zone constants'!$D$2:$H$4950,5,0),""),""),"")</f>
        <v/>
      </c>
      <c r="AT169" s="24"/>
      <c r="AU169" s="23" t="str">
        <f aca="false">IF(AT169&lt;&gt;"",IF(AT169&lt;&gt;"LIBSETS_DROP_MECHANIC_MONSTER_NAME",VLOOKUP(AT169,'LibSets constants'!$I$4:$L$1000,3,0),""),"")</f>
        <v/>
      </c>
      <c r="AV169" s="23" t="str">
        <f aca="false">IF(AT169&lt;&gt;"",IF(AT169&lt;&gt;"LIBSETS_DROP_MECHANIC_MONSTER_NAME",VLOOKUP(AT169,'LibSets constants'!$I$4:$L$1000,4,0),""),"")</f>
        <v/>
      </c>
      <c r="AW169" s="6" t="str">
        <f aca="false">IF(A169="???","--","")&amp;IF(F169&lt;&gt;"Not in the game (anymore)",IF(A169&lt;&gt;"",CONCATENATE("[",A169,"] = {wayshrines={")&amp;IF(K169&lt;&gt;"",CONCATENATE(K169,","),"")&amp;IF(L169&lt;&gt;"",CONCATENATE(L169,","),"")&amp;IF(M169&lt;&gt;"",CONCATENATE(M169,","),"")&amp;CONCATENATE("}")&amp;IF(VALUE(N169)&gt;0,CONCATENATE(", traitsNeeded=",N169),"")&amp;CONCATENATE(", dlcId=",IF(S169&lt;&gt;"",S169,"DLC_BASE_GAME")),""),"")</f>
        <v>[200] = {wayshrines={-1,-1,-1,}, dlcId=DLC_IMPERIAL_CITY</v>
      </c>
      <c r="AX169" s="6" t="str">
        <f aca="false">IF(F169&lt;&gt;"Not in the game (anymore)",IF(A169&lt;&gt;"",IF(P169&lt;&gt;"",CONCATENATE(", zoneIds={",P169),"")&amp;IF(X169&lt;&gt;"",CONCATENATE(",",X169),"")&amp;IF(AC169&lt;&gt;"",CONCATENATE(",",AC169),"")&amp;IF(AH169&lt;&gt;"",CONCATENATE(",",AH169),"")&amp;IF(AM169&lt;&gt;"",CONCATENATE(",",AM169),"")&amp;IF(AR169&lt;&gt;"",CONCATENATE(",",AR169),"")&amp;IF(P169&lt;&gt;"",CONCATENATE("}",""),"")&amp;IF(OR(I169="true",I169="false",I169&lt;&gt;""), CONCATENATE(", veteran=", I169), ""),""),"")</f>
        <v>, zoneIds={643}, veteran=false</v>
      </c>
      <c r="AY169" s="6" t="str">
        <f aca="false">IF(F169&lt;&gt;"Not in the game (anymore)",IF(A169&lt;&gt;"",", setType="&amp;G169,"")&amp;IF(J169="true",", multiTrialSet=true",""),"")</f>
        <v>, setType=LIBSETS_SETTYPE_IMPERIALCITY</v>
      </c>
      <c r="AZ169" s="6" t="str">
        <f aca="false">IF(F169&lt;&gt;"Not in the game (anymore)",IF(U169&lt;&gt;"",", dropMechanic={"&amp;U169&amp;IF(Z169&lt;&gt;"",","&amp;Z169,"")&amp;IF(AE169&lt;&gt;"",","&amp;AE169,"")&amp;IF(AJ169&lt;&gt;"",","&amp;AJ169,"")&amp;IF(AO169&lt;&gt;"",","&amp;AO169,"")&amp;IF(AT169&lt;&gt;"",","&amp;AT169,"")&amp;"}"&amp;IF(U169="LIBSETS_DROP_MECHANIC_MONSTER_NAME",", dropMechanicNames={" &amp; IF(V169&lt;&gt;"","['en']='"&amp;V169&amp;"'","") &amp; IF(W169&lt;&gt;"",", ['de']='" &amp; W169&amp;"'","") &amp; "}",""),"")&amp;"},","")</f>
        <v>},</v>
      </c>
      <c r="BA169" s="6" t="str">
        <f aca="false">IF(F169&lt;&gt;"Not in the game (anymore)",IF(C169&lt;&gt;"",CONCATENATE(" --",C169," / ",B169,"   [",IF(Q169&lt;&gt;"",Q169,""),IF(Y169&lt;&gt;"",", "&amp;Y169,""),IF(AD169&lt;&gt;"",", "&amp;AD169,""),IF(AI169&lt;&gt;"",", "&amp;AI169,""),IF(AN169&lt;&gt;"",", "&amp;AN169,""),IF(AS169&lt;&gt;"",", "&amp;AS169,""),"]")),"")</f>
        <v> --Phoenix / Phönix   [Imperial Sewers]</v>
      </c>
    </row>
    <row r="170" customFormat="false" ht="15" hidden="false" customHeight="false" outlineLevel="0" collapsed="false">
      <c r="A170" s="21" t="n">
        <v>201</v>
      </c>
      <c r="B170" s="0" t="s">
        <v>474</v>
      </c>
      <c r="C170" s="0" t="s">
        <v>475</v>
      </c>
      <c r="D170" s="2" t="n">
        <f aca="false">A170</f>
        <v>201</v>
      </c>
      <c r="F170" s="0" t="s">
        <v>436</v>
      </c>
      <c r="G170" s="22" t="s">
        <v>437</v>
      </c>
      <c r="I170" s="0" t="s">
        <v>56</v>
      </c>
      <c r="J170" s="0" t="s">
        <v>56</v>
      </c>
      <c r="K170" s="0" t="n">
        <v>-1</v>
      </c>
      <c r="L170" s="0" t="n">
        <v>-1</v>
      </c>
      <c r="M170" s="0" t="n">
        <v>-1</v>
      </c>
      <c r="N170" s="0" t="n">
        <v>0</v>
      </c>
      <c r="O170" s="3" t="s">
        <v>438</v>
      </c>
      <c r="P170" s="2" t="n">
        <f aca="false">IF(AND(G170&lt;&gt;"LIBSETS_SETTYPE_BATTLEGROUND",G170&lt;&gt;"LIBSETS_SETTYPE_SPECIAL",G170&lt;&gt;"LIBSETS_SETTYPE_MYTHIC"), IF(Q170&lt;&gt;"",VLOOKUP(Q170,'ESO zone constants'!$D$2:$H$4950,5,0),""),"")</f>
        <v>643</v>
      </c>
      <c r="Q170" s="0" t="str">
        <f aca="false">IF(OR(K170="",K170&lt;=0,ISERROR(K170)),IF(AND(O170&lt;&gt;"",NOT(ISERROR(O170))),O170, ""),VLOOKUP(K170,'ESO wayshrine node constants'!$A$3:$D$10003,4,0))</f>
        <v>Imperial Sewers</v>
      </c>
      <c r="R170" s="0"/>
      <c r="S170" s="4" t="str">
        <f aca="false">IF(AND(R170&lt;&gt;"",NOT(ISERROR(R170))),R170,IF(P170&lt;&gt;"",IF(NOT(ISERROR(VLOOKUP(P170,'ESO Dungeon constants'!$D$3:$H$9999,5,0))),VLOOKUP(P170,'ESO Dungeon constants'!$D$3:$I$9999,6,0),VLOOKUP(P170,'ESO zone constants'!$H$2:$K$9984,4,0)),""))</f>
        <v>DLC_IMPERIAL_CITY</v>
      </c>
      <c r="T170" s="2" t="str">
        <f aca="false">IF(S170&lt;&gt;"",VLOOKUP(S170,'LibSets constants'!$B$4:$C$1000,2,0),"")</f>
        <v>Imperial City</v>
      </c>
      <c r="U170" s="0"/>
      <c r="V170" s="2" t="str">
        <f aca="false">IF(U170&lt;&gt;"",IF(U170&lt;&gt;"LIBSETS_DROP_MECHANIC_MONSTER_NAME",VLOOKUP(U170,'LibSets constants'!$I$4:$L$1000,3,0),""),"")</f>
        <v/>
      </c>
      <c r="W170" s="28" t="str">
        <f aca="false">IF(U170&lt;&gt;"",IF(U170&lt;&gt;"LIBSETS_DROP_MECHANIC_MONSTER_NAME",VLOOKUP(U170,'LibSets constants'!$I$4:$L$1000,4,0),""),"")</f>
        <v/>
      </c>
      <c r="X170" s="2" t="str">
        <f aca="false">IF(G170&lt;&gt;"LIBSETS_SETTYPE_BATTLEGROUND",IF(G170&lt;&gt;"LIBSETS_SETTYPE_SPECIAL",IF(Y170&lt;&gt;"",VLOOKUP(Y170,'ESO zone constants'!$D$2:$H$4950,5,0),""),""),"")</f>
        <v/>
      </c>
      <c r="Z170" s="0"/>
      <c r="AA170" s="2" t="str">
        <f aca="false">IF(Z170&lt;&gt;"",IF(Z170&lt;&gt;"LIBSETS_DROP_MECHANIC_MONSTER_NAME",VLOOKUP(Z170,'LibSets constants'!$I$4:$L$1000,3,0),""),"")</f>
        <v/>
      </c>
      <c r="AB170" s="2" t="str">
        <f aca="false">IF(Z170&lt;&gt;"",IF(Z170&lt;&gt;"LIBSETS_DROP_MECHANIC_MONSTER_NAME",VLOOKUP(Z170,'LibSets constants'!$I$4:$L$1000,4,0),""),"")</f>
        <v/>
      </c>
      <c r="AC170" s="2" t="str">
        <f aca="false">IF(G170&lt;&gt;"LIBSETS_SETTYPE_BATTLEGROUND",IF(G170&lt;&gt;"LIBSETS_SETTYPE_SPECIAL",IF(AD170&lt;&gt;"",VLOOKUP(AD170,'ESO zone constants'!$D$2:$H$4950,5,0),""),""),"")</f>
        <v/>
      </c>
      <c r="AE170" s="0"/>
      <c r="AF170" s="2" t="str">
        <f aca="false">IF(AE170&lt;&gt;"",IF(AE170&lt;&gt;"LIBSETS_DROP_MECHANIC_MONSTER_NAME",VLOOKUP(AE170,'LibSets constants'!$I$4:$L$1000,3,0),""),"")</f>
        <v/>
      </c>
      <c r="AG170" s="2" t="str">
        <f aca="false">IF(AE170&lt;&gt;"",IF(AE170&lt;&gt;"LIBSETS_DROP_MECHANIC_MONSTER_NAME",VLOOKUP(AE170,'LibSets constants'!$I$4:$L$1000,4,0),""),"")</f>
        <v/>
      </c>
      <c r="AH170" s="2" t="str">
        <f aca="false">IF(G170&lt;&gt;"LIBSETS_SETTYPE_BATTLEGROUND",IF(G170&lt;&gt;"LIBSETS_SETTYPE_SPECIAL",IF(AI170&lt;&gt;"",VLOOKUP(AI170,'ESO zone constants'!$D$2:$H$4950,5,0),""),""),"")</f>
        <v/>
      </c>
      <c r="AJ170" s="0"/>
      <c r="AK170" s="2" t="str">
        <f aca="false">IF(AJ170&lt;&gt;"",IF(AJ170&lt;&gt;"LIBSETS_DROP_MECHANIC_MONSTER_NAME",VLOOKUP(AJ170,'LibSets constants'!$I$4:$L$1000,3,0),""),"")</f>
        <v/>
      </c>
      <c r="AL170" s="2" t="str">
        <f aca="false">IF(AJ170&lt;&gt;"",IF(AJ170&lt;&gt;"LIBSETS_DROP_MECHANIC_MONSTER_NAME",VLOOKUP(AJ170,'LibSets constants'!$I$4:$L$1000,4,0),""),"")</f>
        <v/>
      </c>
      <c r="AM170" s="2" t="str">
        <f aca="false">IF(G170&lt;&gt;"LIBSETS_SETTYPE_BATTLEGROUND",IF(G170&lt;&gt;"LIBSETS_SETTYPE_SPECIAL",IF(AN170&lt;&gt;"",VLOOKUP(AN170,'ESO zone constants'!$D$2:$H$4950,5,0),""),""),"")</f>
        <v/>
      </c>
      <c r="AO170" s="0"/>
      <c r="AP170" s="2" t="str">
        <f aca="false">IF(AO170&lt;&gt;"",IF(AO170&lt;&gt;"LIBSETS_DROP_MECHANIC_MONSTER_NAME",VLOOKUP(AO170,'LibSets constants'!$I$4:$L$1000,3,0),""),"")</f>
        <v/>
      </c>
      <c r="AQ170" s="2" t="str">
        <f aca="false">IF(AO170&lt;&gt;"",IF(AO170&lt;&gt;"LIBSETS_DROP_MECHANIC_MONSTER_NAME",VLOOKUP(AO170,'LibSets constants'!$I$4:$L$1000,4,0),""),"")</f>
        <v/>
      </c>
      <c r="AR170" s="2" t="str">
        <f aca="false">IF(G170&lt;&gt;"LIBSETS_SETTYPE_BATTLEGROUND",IF(G170&lt;&gt;"LIBSETS_SETTYPE_SPECIAL",IF(AS170&lt;&gt;"",VLOOKUP(AS170,'ESO zone constants'!$D$2:$H$4950,5,0),""),""),"")</f>
        <v/>
      </c>
      <c r="AT170" s="0"/>
      <c r="AU170" s="2" t="str">
        <f aca="false">IF(AT170&lt;&gt;"",IF(AT170&lt;&gt;"LIBSETS_DROP_MECHANIC_MONSTER_NAME",VLOOKUP(AT170,'LibSets constants'!$I$4:$L$1000,3,0),""),"")</f>
        <v/>
      </c>
      <c r="AV170" s="2" t="str">
        <f aca="false">IF(AT170&lt;&gt;"",IF(AT170&lt;&gt;"LIBSETS_DROP_MECHANIC_MONSTER_NAME",VLOOKUP(AT170,'LibSets constants'!$I$4:$L$1000,4,0),""),"")</f>
        <v/>
      </c>
      <c r="AW170" s="6" t="str">
        <f aca="false">IF(A170="???","--","")&amp;IF(F170&lt;&gt;"Not in the game (anymore)",IF(A170&lt;&gt;"",CONCATENATE("[",A170,"] = {wayshrines={")&amp;IF(K170&lt;&gt;"",CONCATENATE(K170,","),"")&amp;IF(L170&lt;&gt;"",CONCATENATE(L170,","),"")&amp;IF(M170&lt;&gt;"",CONCATENATE(M170,","),"")&amp;CONCATENATE("}")&amp;IF(VALUE(N170)&gt;0,CONCATENATE(", traitsNeeded=",N170),"")&amp;CONCATENATE(", dlcId=",IF(S170&lt;&gt;"",S170,"DLC_BASE_GAME")),""),"")</f>
        <v>[201] = {wayshrines={-1,-1,-1,}, dlcId=DLC_IMPERIAL_CITY</v>
      </c>
      <c r="AX170" s="6" t="str">
        <f aca="false">IF(F170&lt;&gt;"Not in the game (anymore)",IF(A170&lt;&gt;"",IF(P170&lt;&gt;"",CONCATENATE(", zoneIds={",P170),"")&amp;IF(X170&lt;&gt;"",CONCATENATE(",",X170),"")&amp;IF(AC170&lt;&gt;"",CONCATENATE(",",AC170),"")&amp;IF(AH170&lt;&gt;"",CONCATENATE(",",AH170),"")&amp;IF(AM170&lt;&gt;"",CONCATENATE(",",AM170),"")&amp;IF(AR170&lt;&gt;"",CONCATENATE(",",AR170),"")&amp;IF(P170&lt;&gt;"",CONCATENATE("}",""),"")&amp;IF(OR(I170="true",I170="false",I170&lt;&gt;""), CONCATENATE(", veteran=", I170), ""),""),"")</f>
        <v>, zoneIds={643}, veteran=false</v>
      </c>
      <c r="AY170" s="6" t="str">
        <f aca="false">IF(F170&lt;&gt;"Not in the game (anymore)",IF(A170&lt;&gt;"",", setType="&amp;G170,"")&amp;IF(J170="true",", multiTrialSet=true",""),"")</f>
        <v>, setType=LIBSETS_SETTYPE_IMPERIALCITY</v>
      </c>
      <c r="AZ170" s="6" t="str">
        <f aca="false">IF(F170&lt;&gt;"Not in the game (anymore)",IF(U170&lt;&gt;"",", dropMechanic={"&amp;U170&amp;IF(Z170&lt;&gt;"",","&amp;Z170,"")&amp;IF(AE170&lt;&gt;"",","&amp;AE170,"")&amp;IF(AJ170&lt;&gt;"",","&amp;AJ170,"")&amp;IF(AO170&lt;&gt;"",","&amp;AO170,"")&amp;IF(AT170&lt;&gt;"",","&amp;AT170,"")&amp;"}"&amp;IF(U170="LIBSETS_DROP_MECHANIC_MONSTER_NAME",", dropMechanicNames={" &amp; IF(V170&lt;&gt;"","['en']='"&amp;V170&amp;"'","") &amp; IF(W170&lt;&gt;"",", ['de']='" &amp; W170&amp;"'","") &amp; "}",""),"")&amp;"},","")</f>
        <v>},</v>
      </c>
      <c r="BA170" s="6" t="str">
        <f aca="false">IF(F170&lt;&gt;"Not in the game (anymore)",IF(C170&lt;&gt;"",CONCATENATE(" --",C170," / ",B170,"   [",IF(Q170&lt;&gt;"",Q170,""),IF(Y170&lt;&gt;"",", "&amp;Y170,""),IF(AD170&lt;&gt;"",", "&amp;AD170,""),IF(AI170&lt;&gt;"",", "&amp;AI170,""),IF(AN170&lt;&gt;"",", "&amp;AN170,""),IF(AS170&lt;&gt;"",", "&amp;AS170,""),"]")),"")</f>
        <v> --Reactive Armor / Reaktive Rüstung   [Imperial Sewers]</v>
      </c>
    </row>
    <row r="171" customFormat="false" ht="15" hidden="false" customHeight="false" outlineLevel="0" collapsed="false">
      <c r="A171" s="21" t="n">
        <v>204</v>
      </c>
      <c r="B171" s="0" t="s">
        <v>476</v>
      </c>
      <c r="C171" s="0" t="s">
        <v>477</v>
      </c>
      <c r="D171" s="2" t="n">
        <f aca="false">A171</f>
        <v>204</v>
      </c>
      <c r="F171" s="0" t="s">
        <v>478</v>
      </c>
      <c r="G171" s="22" t="s">
        <v>479</v>
      </c>
      <c r="I171" s="0" t="s">
        <v>56</v>
      </c>
      <c r="J171" s="0" t="s">
        <v>56</v>
      </c>
      <c r="K171" s="0" t="n">
        <v>-1</v>
      </c>
      <c r="L171" s="0" t="n">
        <v>-1</v>
      </c>
      <c r="M171" s="0" t="n">
        <v>-1</v>
      </c>
      <c r="N171" s="0" t="n">
        <v>0</v>
      </c>
      <c r="O171" s="3" t="s">
        <v>436</v>
      </c>
      <c r="P171" s="2" t="n">
        <f aca="false">IF(AND(G171&lt;&gt;"LIBSETS_SETTYPE_BATTLEGROUND",G171&lt;&gt;"LIBSETS_SETTYPE_SPECIAL",G171&lt;&gt;"LIBSETS_SETTYPE_MYTHIC"), IF(Q171&lt;&gt;"",VLOOKUP(Q171,'ESO zone constants'!$D$2:$H$4950,5,0),""),"")</f>
        <v>584</v>
      </c>
      <c r="Q171" s="0" t="str">
        <f aca="false">IF(OR(K171="",K171&lt;=0,ISERROR(K171)),IF(AND(O171&lt;&gt;"",NOT(ISERROR(O171))),O171, ""),VLOOKUP(K171,'ESO wayshrine node constants'!$A$3:$D$10003,4,0))</f>
        <v>Imperial City</v>
      </c>
      <c r="R171" s="0"/>
      <c r="S171" s="4" t="str">
        <f aca="false">IF(AND(R171&lt;&gt;"",NOT(ISERROR(R171))),R171,IF(P171&lt;&gt;"",IF(NOT(ISERROR(VLOOKUP(P171,'ESO Dungeon constants'!$D$3:$H$9999,5,0))),VLOOKUP(P171,'ESO Dungeon constants'!$D$3:$I$9999,6,0),VLOOKUP(P171,'ESO zone constants'!$H$2:$K$9984,4,0)),""))</f>
        <v>DLC_IMPERIAL_CITY</v>
      </c>
      <c r="T171" s="2" t="str">
        <f aca="false">IF(S171&lt;&gt;"",VLOOKUP(S171,'LibSets constants'!$B$4:$C$1000,2,0),"")</f>
        <v>Imperial City</v>
      </c>
      <c r="U171" s="5" t="s">
        <v>480</v>
      </c>
      <c r="V171" s="2" t="str">
        <f aca="false">IF(U171&lt;&gt;"",IF(U171&lt;&gt;"LIBSETS_DROP_MECHANIC_MONSTER_NAME",VLOOKUP(U171,'LibSets constants'!$I$4:$L$1000,3,0),""),"")</f>
        <v>Daily random dungeon reward mail</v>
      </c>
      <c r="W171" s="28" t="str">
        <f aca="false">IF(U171&lt;&gt;"",IF(U171&lt;&gt;"LIBSETS_DROP_MECHANIC_MONSTER_NAME",VLOOKUP(U171,'LibSets constants'!$I$4:$L$1000,4,0),""),"")</f>
        <v>Tägliches Zufallsverlies Belohnungsemail</v>
      </c>
      <c r="X171" s="2" t="str">
        <f aca="false">IF(G171&lt;&gt;"LIBSETS_SETTYPE_BATTLEGROUND",IF(G171&lt;&gt;"LIBSETS_SETTYPE_SPECIAL",IF(Y171&lt;&gt;"",VLOOKUP(Y171,'ESO zone constants'!$D$2:$H$4950,5,0),""),""),"")</f>
        <v/>
      </c>
      <c r="Z171" s="5" t="s">
        <v>481</v>
      </c>
      <c r="AA171" s="2" t="str">
        <f aca="false">IF(Z171&lt;&gt;"",IF(Z171&lt;&gt;"LIBSETS_DROP_MECHANIC_MONSTER_NAME",VLOOKUP(Z171,'LibSets constants'!$I$4:$L$1000,3,0),""),"")</f>
        <v>Imperial city vaults</v>
      </c>
      <c r="AB171" s="2" t="str">
        <f aca="false">IF(Z171&lt;&gt;"",IF(Z171&lt;&gt;"LIBSETS_DROP_MECHANIC_MONSTER_NAME",VLOOKUP(Z171,'LibSets constants'!$I$4:$L$1000,4,0),""),"")</f>
        <v>Kaiserstadt Bunker</v>
      </c>
      <c r="AC171" s="2" t="str">
        <f aca="false">IF(G171&lt;&gt;"LIBSETS_SETTYPE_BATTLEGROUND",IF(G171&lt;&gt;"LIBSETS_SETTYPE_SPECIAL",IF(AD171&lt;&gt;"",VLOOKUP(AD171,'ESO zone constants'!$D$2:$H$4950,5,0),""),""),"")</f>
        <v/>
      </c>
      <c r="AE171" s="0"/>
      <c r="AF171" s="2" t="str">
        <f aca="false">IF(AE171&lt;&gt;"",IF(AE171&lt;&gt;"LIBSETS_DROP_MECHANIC_MONSTER_NAME",VLOOKUP(AE171,'LibSets constants'!$I$4:$L$1000,3,0),""),"")</f>
        <v/>
      </c>
      <c r="AG171" s="2" t="str">
        <f aca="false">IF(AE171&lt;&gt;"",IF(AE171&lt;&gt;"LIBSETS_DROP_MECHANIC_MONSTER_NAME",VLOOKUP(AE171,'LibSets constants'!$I$4:$L$1000,4,0),""),"")</f>
        <v/>
      </c>
      <c r="AH171" s="2" t="str">
        <f aca="false">IF(G171&lt;&gt;"LIBSETS_SETTYPE_BATTLEGROUND",IF(G171&lt;&gt;"LIBSETS_SETTYPE_SPECIAL",IF(AI171&lt;&gt;"",VLOOKUP(AI171,'ESO zone constants'!$D$2:$H$4950,5,0),""),""),"")</f>
        <v/>
      </c>
      <c r="AJ171" s="0"/>
      <c r="AK171" s="2" t="str">
        <f aca="false">IF(AJ171&lt;&gt;"",IF(AJ171&lt;&gt;"LIBSETS_DROP_MECHANIC_MONSTER_NAME",VLOOKUP(AJ171,'LibSets constants'!$I$4:$L$1000,3,0),""),"")</f>
        <v/>
      </c>
      <c r="AL171" s="2" t="str">
        <f aca="false">IF(AJ171&lt;&gt;"",IF(AJ171&lt;&gt;"LIBSETS_DROP_MECHANIC_MONSTER_NAME",VLOOKUP(AJ171,'LibSets constants'!$I$4:$L$1000,4,0),""),"")</f>
        <v/>
      </c>
      <c r="AM171" s="2" t="str">
        <f aca="false">IF(G171&lt;&gt;"LIBSETS_SETTYPE_BATTLEGROUND",IF(G171&lt;&gt;"LIBSETS_SETTYPE_SPECIAL",IF(AN171&lt;&gt;"",VLOOKUP(AN171,'ESO zone constants'!$D$2:$H$4950,5,0),""),""),"")</f>
        <v/>
      </c>
      <c r="AO171" s="0"/>
      <c r="AP171" s="2" t="str">
        <f aca="false">IF(AO171&lt;&gt;"",IF(AO171&lt;&gt;"LIBSETS_DROP_MECHANIC_MONSTER_NAME",VLOOKUP(AO171,'LibSets constants'!$I$4:$L$1000,3,0),""),"")</f>
        <v/>
      </c>
      <c r="AQ171" s="2" t="str">
        <f aca="false">IF(AO171&lt;&gt;"",IF(AO171&lt;&gt;"LIBSETS_DROP_MECHANIC_MONSTER_NAME",VLOOKUP(AO171,'LibSets constants'!$I$4:$L$1000,4,0),""),"")</f>
        <v/>
      </c>
      <c r="AR171" s="2" t="str">
        <f aca="false">IF(G171&lt;&gt;"LIBSETS_SETTYPE_BATTLEGROUND",IF(G171&lt;&gt;"LIBSETS_SETTYPE_SPECIAL",IF(AS171&lt;&gt;"",VLOOKUP(AS171,'ESO zone constants'!$D$2:$H$4950,5,0),""),""),"")</f>
        <v/>
      </c>
      <c r="AT171" s="0"/>
      <c r="AU171" s="2" t="str">
        <f aca="false">IF(AT171&lt;&gt;"",IF(AT171&lt;&gt;"LIBSETS_DROP_MECHANIC_MONSTER_NAME",VLOOKUP(AT171,'LibSets constants'!$I$4:$L$1000,3,0),""),"")</f>
        <v/>
      </c>
      <c r="AV171" s="2" t="str">
        <f aca="false">IF(AT171&lt;&gt;"",IF(AT171&lt;&gt;"LIBSETS_DROP_MECHANIC_MONSTER_NAME",VLOOKUP(AT171,'LibSets constants'!$I$4:$L$1000,4,0),""),"")</f>
        <v/>
      </c>
      <c r="AW171" s="6" t="str">
        <f aca="false">IF(A171="???","--","")&amp;IF(F171&lt;&gt;"Not in the game (anymore)",IF(A171&lt;&gt;"",CONCATENATE("[",A171,"] = {wayshrines={")&amp;IF(K171&lt;&gt;"",CONCATENATE(K171,","),"")&amp;IF(L171&lt;&gt;"",CONCATENATE(L171,","),"")&amp;IF(M171&lt;&gt;"",CONCATENATE(M171,","),"")&amp;CONCATENATE("}")&amp;IF(VALUE(N171)&gt;0,CONCATENATE(", traitsNeeded=",N171),"")&amp;CONCATENATE(", dlcId=",IF(S171&lt;&gt;"",S171,"DLC_BASE_GAME")),""),"")</f>
        <v>[204] = {wayshrines={-1,-1,-1,}, dlcId=DLC_IMPERIAL_CITY</v>
      </c>
      <c r="AX171" s="6" t="str">
        <f aca="false">IF(F171&lt;&gt;"Not in the game (anymore)",IF(A171&lt;&gt;"",IF(P171&lt;&gt;"",CONCATENATE(", zoneIds={",P171),"")&amp;IF(X171&lt;&gt;"",CONCATENATE(",",X171),"")&amp;IF(AC171&lt;&gt;"",CONCATENATE(",",AC171),"")&amp;IF(AH171&lt;&gt;"",CONCATENATE(",",AH171),"")&amp;IF(AM171&lt;&gt;"",CONCATENATE(",",AM171),"")&amp;IF(AR171&lt;&gt;"",CONCATENATE(",",AR171),"")&amp;IF(P171&lt;&gt;"",CONCATENATE("}",""),"")&amp;IF(OR(I171="true",I171="false",I171&lt;&gt;""), CONCATENATE(", veteran=", I171), ""),""),"")</f>
        <v>, zoneIds={584}, veteran=false</v>
      </c>
      <c r="AY171" s="6" t="str">
        <f aca="false">IF(F171&lt;&gt;"Not in the game (anymore)",IF(A171&lt;&gt;"",", setType="&amp;G171,"")&amp;IF(J171="true",", multiTrialSet=true",""),"")</f>
        <v>, setType=LIBSETS_SETTYPE_DAILYRANDOMDUNGEONANDICREWARD</v>
      </c>
      <c r="AZ171" s="6" t="str">
        <f aca="false">IF(F171&lt;&gt;"Not in the game (anymore)",IF(U171&lt;&gt;"",", dropMechanic={"&amp;U171&amp;IF(Z171&lt;&gt;"",","&amp;Z171,"")&amp;IF(AE171&lt;&gt;"",","&amp;AE171,"")&amp;IF(AJ171&lt;&gt;"",","&amp;AJ171,"")&amp;IF(AO171&lt;&gt;"",","&amp;AO171,"")&amp;IF(AT171&lt;&gt;"",","&amp;AT171,"")&amp;"}"&amp;IF(U171="LIBSETS_DROP_MECHANIC_MONSTER_NAME",", dropMechanicNames={" &amp; IF(V171&lt;&gt;"","['en']='"&amp;V171&amp;"'","") &amp; IF(W171&lt;&gt;"",", ['de']='" &amp; W171&amp;"'","") &amp; "}",""),"")&amp;"},","")</f>
        <v>, dropMechanic={LIBSETS_DROP_MECHANIC_MAIL_DAILY_RANDOM_DUNGEON_REWARD,LIBSETS_DROP_MECHANIC_IMPERIAL_CITY_VAULTS}},</v>
      </c>
      <c r="BA171" s="6" t="str">
        <f aca="false">IF(F171&lt;&gt;"Not in the game (anymore)",IF(C171&lt;&gt;"",CONCATENATE(" --",C171," / ",B171,"   [",IF(Q171&lt;&gt;"",Q171,""),IF(Y171&lt;&gt;"",", "&amp;Y171,""),IF(AD171&lt;&gt;"",", "&amp;AD171,""),IF(AI171&lt;&gt;"",", "&amp;AI171,""),IF(AN171&lt;&gt;"",", "&amp;AN171,""),IF(AS171&lt;&gt;"",", "&amp;AS171,""),"]")),"")</f>
        <v> --Endurance / Beständigkeit   [Imperial City]</v>
      </c>
    </row>
    <row r="172" customFormat="false" ht="15" hidden="false" customHeight="false" outlineLevel="0" collapsed="false">
      <c r="A172" s="21" t="n">
        <v>205</v>
      </c>
      <c r="B172" s="0" t="s">
        <v>482</v>
      </c>
      <c r="C172" s="0" t="s">
        <v>483</v>
      </c>
      <c r="D172" s="2" t="n">
        <f aca="false">A172</f>
        <v>205</v>
      </c>
      <c r="F172" s="0" t="s">
        <v>478</v>
      </c>
      <c r="G172" s="22" t="s">
        <v>479</v>
      </c>
      <c r="I172" s="0" t="s">
        <v>56</v>
      </c>
      <c r="J172" s="0" t="s">
        <v>56</v>
      </c>
      <c r="K172" s="0" t="n">
        <v>-1</v>
      </c>
      <c r="L172" s="0" t="n">
        <v>-1</v>
      </c>
      <c r="M172" s="0" t="n">
        <v>-1</v>
      </c>
      <c r="N172" s="0" t="n">
        <v>0</v>
      </c>
      <c r="O172" s="3" t="s">
        <v>436</v>
      </c>
      <c r="P172" s="2" t="n">
        <f aca="false">IF(AND(G172&lt;&gt;"LIBSETS_SETTYPE_BATTLEGROUND",G172&lt;&gt;"LIBSETS_SETTYPE_SPECIAL",G172&lt;&gt;"LIBSETS_SETTYPE_MYTHIC"), IF(Q172&lt;&gt;"",VLOOKUP(Q172,'ESO zone constants'!$D$2:$H$4950,5,0),""),"")</f>
        <v>584</v>
      </c>
      <c r="Q172" s="0" t="str">
        <f aca="false">IF(OR(K172="",K172&lt;=0,ISERROR(K172)),IF(AND(O172&lt;&gt;"",NOT(ISERROR(O172))),O172, ""),VLOOKUP(K172,'ESO wayshrine node constants'!$A$3:$D$10003,4,0))</f>
        <v>Imperial City</v>
      </c>
      <c r="R172" s="0"/>
      <c r="S172" s="4" t="str">
        <f aca="false">IF(AND(R172&lt;&gt;"",NOT(ISERROR(R172))),R172,IF(P172&lt;&gt;"",IF(NOT(ISERROR(VLOOKUP(P172,'ESO Dungeon constants'!$D$3:$H$9999,5,0))),VLOOKUP(P172,'ESO Dungeon constants'!$D$3:$I$9999,6,0),VLOOKUP(P172,'ESO zone constants'!$H$2:$K$9984,4,0)),""))</f>
        <v>DLC_IMPERIAL_CITY</v>
      </c>
      <c r="T172" s="2" t="str">
        <f aca="false">IF(S172&lt;&gt;"",VLOOKUP(S172,'LibSets constants'!$B$4:$C$1000,2,0),"")</f>
        <v>Imperial City</v>
      </c>
      <c r="U172" s="5" t="s">
        <v>480</v>
      </c>
      <c r="V172" s="2" t="str">
        <f aca="false">IF(U172&lt;&gt;"",IF(U172&lt;&gt;"LIBSETS_DROP_MECHANIC_MONSTER_NAME",VLOOKUP(U172,'LibSets constants'!$I$4:$L$1000,3,0),""),"")</f>
        <v>Daily random dungeon reward mail</v>
      </c>
      <c r="W172" s="28" t="str">
        <f aca="false">IF(U172&lt;&gt;"",IF(U172&lt;&gt;"LIBSETS_DROP_MECHANIC_MONSTER_NAME",VLOOKUP(U172,'LibSets constants'!$I$4:$L$1000,4,0),""),"")</f>
        <v>Tägliches Zufallsverlies Belohnungsemail</v>
      </c>
      <c r="X172" s="2" t="str">
        <f aca="false">IF(G172&lt;&gt;"LIBSETS_SETTYPE_BATTLEGROUND",IF(G172&lt;&gt;"LIBSETS_SETTYPE_SPECIAL",IF(Y172&lt;&gt;"",VLOOKUP(Y172,'ESO zone constants'!$D$2:$H$4950,5,0),""),""),"")</f>
        <v/>
      </c>
      <c r="Z172" s="5" t="s">
        <v>481</v>
      </c>
      <c r="AA172" s="2" t="str">
        <f aca="false">IF(Z172&lt;&gt;"",IF(Z172&lt;&gt;"LIBSETS_DROP_MECHANIC_MONSTER_NAME",VLOOKUP(Z172,'LibSets constants'!$I$4:$L$1000,3,0),""),"")</f>
        <v>Imperial city vaults</v>
      </c>
      <c r="AB172" s="2" t="str">
        <f aca="false">IF(Z172&lt;&gt;"",IF(Z172&lt;&gt;"LIBSETS_DROP_MECHANIC_MONSTER_NAME",VLOOKUP(Z172,'LibSets constants'!$I$4:$L$1000,4,0),""),"")</f>
        <v>Kaiserstadt Bunker</v>
      </c>
      <c r="AC172" s="2" t="str">
        <f aca="false">IF(G172&lt;&gt;"LIBSETS_SETTYPE_BATTLEGROUND",IF(G172&lt;&gt;"LIBSETS_SETTYPE_SPECIAL",IF(AD172&lt;&gt;"",VLOOKUP(AD172,'ESO zone constants'!$D$2:$H$4950,5,0),""),""),"")</f>
        <v/>
      </c>
      <c r="AE172" s="0"/>
      <c r="AF172" s="2" t="str">
        <f aca="false">IF(AE172&lt;&gt;"",IF(AE172&lt;&gt;"LIBSETS_DROP_MECHANIC_MONSTER_NAME",VLOOKUP(AE172,'LibSets constants'!$I$4:$L$1000,3,0),""),"")</f>
        <v/>
      </c>
      <c r="AG172" s="2" t="str">
        <f aca="false">IF(AE172&lt;&gt;"",IF(AE172&lt;&gt;"LIBSETS_DROP_MECHANIC_MONSTER_NAME",VLOOKUP(AE172,'LibSets constants'!$I$4:$L$1000,4,0),""),"")</f>
        <v/>
      </c>
      <c r="AH172" s="2" t="str">
        <f aca="false">IF(G172&lt;&gt;"LIBSETS_SETTYPE_BATTLEGROUND",IF(G172&lt;&gt;"LIBSETS_SETTYPE_SPECIAL",IF(AI172&lt;&gt;"",VLOOKUP(AI172,'ESO zone constants'!$D$2:$H$4950,5,0),""),""),"")</f>
        <v/>
      </c>
      <c r="AJ172" s="0"/>
      <c r="AK172" s="2" t="str">
        <f aca="false">IF(AJ172&lt;&gt;"",IF(AJ172&lt;&gt;"LIBSETS_DROP_MECHANIC_MONSTER_NAME",VLOOKUP(AJ172,'LibSets constants'!$I$4:$L$1000,3,0),""),"")</f>
        <v/>
      </c>
      <c r="AL172" s="2" t="str">
        <f aca="false">IF(AJ172&lt;&gt;"",IF(AJ172&lt;&gt;"LIBSETS_DROP_MECHANIC_MONSTER_NAME",VLOOKUP(AJ172,'LibSets constants'!$I$4:$L$1000,4,0),""),"")</f>
        <v/>
      </c>
      <c r="AM172" s="2" t="str">
        <f aca="false">IF(G172&lt;&gt;"LIBSETS_SETTYPE_BATTLEGROUND",IF(G172&lt;&gt;"LIBSETS_SETTYPE_SPECIAL",IF(AN172&lt;&gt;"",VLOOKUP(AN172,'ESO zone constants'!$D$2:$H$4950,5,0),""),""),"")</f>
        <v/>
      </c>
      <c r="AO172" s="0"/>
      <c r="AP172" s="2" t="str">
        <f aca="false">IF(AO172&lt;&gt;"",IF(AO172&lt;&gt;"LIBSETS_DROP_MECHANIC_MONSTER_NAME",VLOOKUP(AO172,'LibSets constants'!$I$4:$L$1000,3,0),""),"")</f>
        <v/>
      </c>
      <c r="AQ172" s="2" t="str">
        <f aca="false">IF(AO172&lt;&gt;"",IF(AO172&lt;&gt;"LIBSETS_DROP_MECHANIC_MONSTER_NAME",VLOOKUP(AO172,'LibSets constants'!$I$4:$L$1000,4,0),""),"")</f>
        <v/>
      </c>
      <c r="AR172" s="2" t="str">
        <f aca="false">IF(G172&lt;&gt;"LIBSETS_SETTYPE_BATTLEGROUND",IF(G172&lt;&gt;"LIBSETS_SETTYPE_SPECIAL",IF(AS172&lt;&gt;"",VLOOKUP(AS172,'ESO zone constants'!$D$2:$H$4950,5,0),""),""),"")</f>
        <v/>
      </c>
      <c r="AT172" s="0"/>
      <c r="AU172" s="2" t="str">
        <f aca="false">IF(AT172&lt;&gt;"",IF(AT172&lt;&gt;"LIBSETS_DROP_MECHANIC_MONSTER_NAME",VLOOKUP(AT172,'LibSets constants'!$I$4:$L$1000,3,0),""),"")</f>
        <v/>
      </c>
      <c r="AV172" s="2" t="str">
        <f aca="false">IF(AT172&lt;&gt;"",IF(AT172&lt;&gt;"LIBSETS_DROP_MECHANIC_MONSTER_NAME",VLOOKUP(AT172,'LibSets constants'!$I$4:$L$1000,4,0),""),"")</f>
        <v/>
      </c>
      <c r="AW172" s="6" t="str">
        <f aca="false">IF(A172="???","--","")&amp;IF(F172&lt;&gt;"Not in the game (anymore)",IF(A172&lt;&gt;"",CONCATENATE("[",A172,"] = {wayshrines={")&amp;IF(K172&lt;&gt;"",CONCATENATE(K172,","),"")&amp;IF(L172&lt;&gt;"",CONCATENATE(L172,","),"")&amp;IF(M172&lt;&gt;"",CONCATENATE(M172,","),"")&amp;CONCATENATE("}")&amp;IF(VALUE(N172)&gt;0,CONCATENATE(", traitsNeeded=",N172),"")&amp;CONCATENATE(", dlcId=",IF(S172&lt;&gt;"",S172,"DLC_BASE_GAME")),""),"")</f>
        <v>[205] = {wayshrines={-1,-1,-1,}, dlcId=DLC_IMPERIAL_CITY</v>
      </c>
      <c r="AX172" s="6" t="str">
        <f aca="false">IF(F172&lt;&gt;"Not in the game (anymore)",IF(A172&lt;&gt;"",IF(P172&lt;&gt;"",CONCATENATE(", zoneIds={",P172),"")&amp;IF(X172&lt;&gt;"",CONCATENATE(",",X172),"")&amp;IF(AC172&lt;&gt;"",CONCATENATE(",",AC172),"")&amp;IF(AH172&lt;&gt;"",CONCATENATE(",",AH172),"")&amp;IF(AM172&lt;&gt;"",CONCATENATE(",",AM172),"")&amp;IF(AR172&lt;&gt;"",CONCATENATE(",",AR172),"")&amp;IF(P172&lt;&gt;"",CONCATENATE("}",""),"")&amp;IF(OR(I172="true",I172="false",I172&lt;&gt;""), CONCATENATE(", veteran=", I172), ""),""),"")</f>
        <v>, zoneIds={584}, veteran=false</v>
      </c>
      <c r="AY172" s="6" t="str">
        <f aca="false">IF(F172&lt;&gt;"Not in the game (anymore)",IF(A172&lt;&gt;"",", setType="&amp;G172,"")&amp;IF(J172="true",", multiTrialSet=true",""),"")</f>
        <v>, setType=LIBSETS_SETTYPE_DAILYRANDOMDUNGEONANDICREWARD</v>
      </c>
      <c r="AZ172" s="6" t="str">
        <f aca="false">IF(F172&lt;&gt;"Not in the game (anymore)",IF(U172&lt;&gt;"",", dropMechanic={"&amp;U172&amp;IF(Z172&lt;&gt;"",","&amp;Z172,"")&amp;IF(AE172&lt;&gt;"",","&amp;AE172,"")&amp;IF(AJ172&lt;&gt;"",","&amp;AJ172,"")&amp;IF(AO172&lt;&gt;"",","&amp;AO172,"")&amp;IF(AT172&lt;&gt;"",","&amp;AT172,"")&amp;"}"&amp;IF(U172="LIBSETS_DROP_MECHANIC_MONSTER_NAME",", dropMechanicNames={" &amp; IF(V172&lt;&gt;"","['en']='"&amp;V172&amp;"'","") &amp; IF(W172&lt;&gt;"",", ['de']='" &amp; W172&amp;"'","") &amp; "}",""),"")&amp;"},","")</f>
        <v>, dropMechanic={LIBSETS_DROP_MECHANIC_MAIL_DAILY_RANDOM_DUNGEON_REWARD,LIBSETS_DROP_MECHANIC_IMPERIAL_CITY_VAULTS}},</v>
      </c>
      <c r="BA172" s="6" t="str">
        <f aca="false">IF(F172&lt;&gt;"Not in the game (anymore)",IF(C172&lt;&gt;"",CONCATENATE(" --",C172," / ",B172,"   [",IF(Q172&lt;&gt;"",Q172,""),IF(Y172&lt;&gt;"",", "&amp;Y172,""),IF(AD172&lt;&gt;"",", "&amp;AD172,""),IF(AI172&lt;&gt;"",", "&amp;AI172,""),IF(AN172&lt;&gt;"",", "&amp;AN172,""),IF(AS172&lt;&gt;"",", "&amp;AS172,""),"]")),"")</f>
        <v> --Willpower / Willenskraft   [Imperial City]</v>
      </c>
    </row>
    <row r="173" customFormat="false" ht="15" hidden="false" customHeight="false" outlineLevel="0" collapsed="false">
      <c r="A173" s="21" t="n">
        <v>206</v>
      </c>
      <c r="B173" s="0" t="s">
        <v>484</v>
      </c>
      <c r="C173" s="0" t="s">
        <v>485</v>
      </c>
      <c r="D173" s="2" t="n">
        <f aca="false">A173</f>
        <v>206</v>
      </c>
      <c r="F173" s="0" t="s">
        <v>478</v>
      </c>
      <c r="G173" s="22" t="s">
        <v>479</v>
      </c>
      <c r="I173" s="0" t="s">
        <v>56</v>
      </c>
      <c r="J173" s="0" t="s">
        <v>56</v>
      </c>
      <c r="K173" s="0" t="n">
        <v>-1</v>
      </c>
      <c r="L173" s="0" t="n">
        <v>-1</v>
      </c>
      <c r="M173" s="0" t="n">
        <v>-1</v>
      </c>
      <c r="N173" s="0" t="n">
        <v>0</v>
      </c>
      <c r="O173" s="3" t="s">
        <v>436</v>
      </c>
      <c r="P173" s="2" t="n">
        <f aca="false">IF(AND(G173&lt;&gt;"LIBSETS_SETTYPE_BATTLEGROUND",G173&lt;&gt;"LIBSETS_SETTYPE_SPECIAL",G173&lt;&gt;"LIBSETS_SETTYPE_MYTHIC"), IF(Q173&lt;&gt;"",VLOOKUP(Q173,'ESO zone constants'!$D$2:$H$4950,5,0),""),"")</f>
        <v>584</v>
      </c>
      <c r="Q173" s="0" t="str">
        <f aca="false">IF(OR(K173="",K173&lt;=0,ISERROR(K173)),IF(AND(O173&lt;&gt;"",NOT(ISERROR(O173))),O173, ""),VLOOKUP(K173,'ESO wayshrine node constants'!$A$3:$D$10003,4,0))</f>
        <v>Imperial City</v>
      </c>
      <c r="R173" s="0"/>
      <c r="S173" s="4" t="str">
        <f aca="false">IF(AND(R173&lt;&gt;"",NOT(ISERROR(R173))),R173,IF(P173&lt;&gt;"",IF(NOT(ISERROR(VLOOKUP(P173,'ESO Dungeon constants'!$D$3:$H$9999,5,0))),VLOOKUP(P173,'ESO Dungeon constants'!$D$3:$I$9999,6,0),VLOOKUP(P173,'ESO zone constants'!$H$2:$K$9984,4,0)),""))</f>
        <v>DLC_IMPERIAL_CITY</v>
      </c>
      <c r="T173" s="2" t="str">
        <f aca="false">IF(S173&lt;&gt;"",VLOOKUP(S173,'LibSets constants'!$B$4:$C$1000,2,0),"")</f>
        <v>Imperial City</v>
      </c>
      <c r="U173" s="5" t="s">
        <v>480</v>
      </c>
      <c r="V173" s="2" t="str">
        <f aca="false">IF(U173&lt;&gt;"",IF(U173&lt;&gt;"LIBSETS_DROP_MECHANIC_MONSTER_NAME",VLOOKUP(U173,'LibSets constants'!$I$4:$L$1000,3,0),""),"")</f>
        <v>Daily random dungeon reward mail</v>
      </c>
      <c r="W173" s="28" t="str">
        <f aca="false">IF(U173&lt;&gt;"",IF(U173&lt;&gt;"LIBSETS_DROP_MECHANIC_MONSTER_NAME",VLOOKUP(U173,'LibSets constants'!$I$4:$L$1000,4,0),""),"")</f>
        <v>Tägliches Zufallsverlies Belohnungsemail</v>
      </c>
      <c r="X173" s="2" t="str">
        <f aca="false">IF(G173&lt;&gt;"LIBSETS_SETTYPE_BATTLEGROUND",IF(G173&lt;&gt;"LIBSETS_SETTYPE_SPECIAL",IF(Y173&lt;&gt;"",VLOOKUP(Y173,'ESO zone constants'!$D$2:$H$4950,5,0),""),""),"")</f>
        <v/>
      </c>
      <c r="Z173" s="5" t="s">
        <v>481</v>
      </c>
      <c r="AA173" s="2" t="str">
        <f aca="false">IF(Z173&lt;&gt;"",IF(Z173&lt;&gt;"LIBSETS_DROP_MECHANIC_MONSTER_NAME",VLOOKUP(Z173,'LibSets constants'!$I$4:$L$1000,3,0),""),"")</f>
        <v>Imperial city vaults</v>
      </c>
      <c r="AB173" s="2" t="str">
        <f aca="false">IF(Z173&lt;&gt;"",IF(Z173&lt;&gt;"LIBSETS_DROP_MECHANIC_MONSTER_NAME",VLOOKUP(Z173,'LibSets constants'!$I$4:$L$1000,4,0),""),"")</f>
        <v>Kaiserstadt Bunker</v>
      </c>
      <c r="AC173" s="2" t="str">
        <f aca="false">IF(G173&lt;&gt;"LIBSETS_SETTYPE_BATTLEGROUND",IF(G173&lt;&gt;"LIBSETS_SETTYPE_SPECIAL",IF(AD173&lt;&gt;"",VLOOKUP(AD173,'ESO zone constants'!$D$2:$H$4950,5,0),""),""),"")</f>
        <v/>
      </c>
      <c r="AE173" s="0"/>
      <c r="AF173" s="2" t="str">
        <f aca="false">IF(AE173&lt;&gt;"",IF(AE173&lt;&gt;"LIBSETS_DROP_MECHANIC_MONSTER_NAME",VLOOKUP(AE173,'LibSets constants'!$I$4:$L$1000,3,0),""),"")</f>
        <v/>
      </c>
      <c r="AG173" s="2" t="str">
        <f aca="false">IF(AE173&lt;&gt;"",IF(AE173&lt;&gt;"LIBSETS_DROP_MECHANIC_MONSTER_NAME",VLOOKUP(AE173,'LibSets constants'!$I$4:$L$1000,4,0),""),"")</f>
        <v/>
      </c>
      <c r="AH173" s="2" t="str">
        <f aca="false">IF(G173&lt;&gt;"LIBSETS_SETTYPE_BATTLEGROUND",IF(G173&lt;&gt;"LIBSETS_SETTYPE_SPECIAL",IF(AI173&lt;&gt;"",VLOOKUP(AI173,'ESO zone constants'!$D$2:$H$4950,5,0),""),""),"")</f>
        <v/>
      </c>
      <c r="AJ173" s="0"/>
      <c r="AK173" s="2" t="str">
        <f aca="false">IF(AJ173&lt;&gt;"",IF(AJ173&lt;&gt;"LIBSETS_DROP_MECHANIC_MONSTER_NAME",VLOOKUP(AJ173,'LibSets constants'!$I$4:$L$1000,3,0),""),"")</f>
        <v/>
      </c>
      <c r="AL173" s="2" t="str">
        <f aca="false">IF(AJ173&lt;&gt;"",IF(AJ173&lt;&gt;"LIBSETS_DROP_MECHANIC_MONSTER_NAME",VLOOKUP(AJ173,'LibSets constants'!$I$4:$L$1000,4,0),""),"")</f>
        <v/>
      </c>
      <c r="AM173" s="2" t="str">
        <f aca="false">IF(G173&lt;&gt;"LIBSETS_SETTYPE_BATTLEGROUND",IF(G173&lt;&gt;"LIBSETS_SETTYPE_SPECIAL",IF(AN173&lt;&gt;"",VLOOKUP(AN173,'ESO zone constants'!$D$2:$H$4950,5,0),""),""),"")</f>
        <v/>
      </c>
      <c r="AO173" s="0"/>
      <c r="AP173" s="2" t="str">
        <f aca="false">IF(AO173&lt;&gt;"",IF(AO173&lt;&gt;"LIBSETS_DROP_MECHANIC_MONSTER_NAME",VLOOKUP(AO173,'LibSets constants'!$I$4:$L$1000,3,0),""),"")</f>
        <v/>
      </c>
      <c r="AQ173" s="2" t="str">
        <f aca="false">IF(AO173&lt;&gt;"",IF(AO173&lt;&gt;"LIBSETS_DROP_MECHANIC_MONSTER_NAME",VLOOKUP(AO173,'LibSets constants'!$I$4:$L$1000,4,0),""),"")</f>
        <v/>
      </c>
      <c r="AR173" s="2" t="str">
        <f aca="false">IF(G173&lt;&gt;"LIBSETS_SETTYPE_BATTLEGROUND",IF(G173&lt;&gt;"LIBSETS_SETTYPE_SPECIAL",IF(AS173&lt;&gt;"",VLOOKUP(AS173,'ESO zone constants'!$D$2:$H$4950,5,0),""),""),"")</f>
        <v/>
      </c>
      <c r="AT173" s="0"/>
      <c r="AU173" s="2" t="str">
        <f aca="false">IF(AT173&lt;&gt;"",IF(AT173&lt;&gt;"LIBSETS_DROP_MECHANIC_MONSTER_NAME",VLOOKUP(AT173,'LibSets constants'!$I$4:$L$1000,3,0),""),"")</f>
        <v/>
      </c>
      <c r="AV173" s="2" t="str">
        <f aca="false">IF(AT173&lt;&gt;"",IF(AT173&lt;&gt;"LIBSETS_DROP_MECHANIC_MONSTER_NAME",VLOOKUP(AT173,'LibSets constants'!$I$4:$L$1000,4,0),""),"")</f>
        <v/>
      </c>
      <c r="AW173" s="6" t="str">
        <f aca="false">IF(A173="???","--","")&amp;IF(F173&lt;&gt;"Not in the game (anymore)",IF(A173&lt;&gt;"",CONCATENATE("[",A173,"] = {wayshrines={")&amp;IF(K173&lt;&gt;"",CONCATENATE(K173,","),"")&amp;IF(L173&lt;&gt;"",CONCATENATE(L173,","),"")&amp;IF(M173&lt;&gt;"",CONCATENATE(M173,","),"")&amp;CONCATENATE("}")&amp;IF(VALUE(N173)&gt;0,CONCATENATE(", traitsNeeded=",N173),"")&amp;CONCATENATE(", dlcId=",IF(S173&lt;&gt;"",S173,"DLC_BASE_GAME")),""),"")</f>
        <v>[206] = {wayshrines={-1,-1,-1,}, dlcId=DLC_IMPERIAL_CITY</v>
      </c>
      <c r="AX173" s="6" t="str">
        <f aca="false">IF(F173&lt;&gt;"Not in the game (anymore)",IF(A173&lt;&gt;"",IF(P173&lt;&gt;"",CONCATENATE(", zoneIds={",P173),"")&amp;IF(X173&lt;&gt;"",CONCATENATE(",",X173),"")&amp;IF(AC173&lt;&gt;"",CONCATENATE(",",AC173),"")&amp;IF(AH173&lt;&gt;"",CONCATENATE(",",AH173),"")&amp;IF(AM173&lt;&gt;"",CONCATENATE(",",AM173),"")&amp;IF(AR173&lt;&gt;"",CONCATENATE(",",AR173),"")&amp;IF(P173&lt;&gt;"",CONCATENATE("}",""),"")&amp;IF(OR(I173="true",I173="false",I173&lt;&gt;""), CONCATENATE(", veteran=", I173), ""),""),"")</f>
        <v>, zoneIds={584}, veteran=false</v>
      </c>
      <c r="AY173" s="6" t="str">
        <f aca="false">IF(F173&lt;&gt;"Not in the game (anymore)",IF(A173&lt;&gt;"",", setType="&amp;G173,"")&amp;IF(J173="true",", multiTrialSet=true",""),"")</f>
        <v>, setType=LIBSETS_SETTYPE_DAILYRANDOMDUNGEONANDICREWARD</v>
      </c>
      <c r="AZ173" s="6" t="str">
        <f aca="false">IF(F173&lt;&gt;"Not in the game (anymore)",IF(U173&lt;&gt;"",", dropMechanic={"&amp;U173&amp;IF(Z173&lt;&gt;"",","&amp;Z173,"")&amp;IF(AE173&lt;&gt;"",","&amp;AE173,"")&amp;IF(AJ173&lt;&gt;"",","&amp;AJ173,"")&amp;IF(AO173&lt;&gt;"",","&amp;AO173,"")&amp;IF(AT173&lt;&gt;"",","&amp;AT173,"")&amp;"}"&amp;IF(U173="LIBSETS_DROP_MECHANIC_MONSTER_NAME",", dropMechanicNames={" &amp; IF(V173&lt;&gt;"","['en']='"&amp;V173&amp;"'","") &amp; IF(W173&lt;&gt;"",", ['de']='" &amp; W173&amp;"'","") &amp; "}",""),"")&amp;"},","")</f>
        <v>, dropMechanic={LIBSETS_DROP_MECHANIC_MAIL_DAILY_RANDOM_DUNGEON_REWARD,LIBSETS_DROP_MECHANIC_IMPERIAL_CITY_VAULTS}},</v>
      </c>
      <c r="BA173" s="6" t="str">
        <f aca="false">IF(F173&lt;&gt;"Not in the game (anymore)",IF(C173&lt;&gt;"",CONCATENATE(" --",C173," / ",B173,"   [",IF(Q173&lt;&gt;"",Q173,""),IF(Y173&lt;&gt;"",", "&amp;Y173,""),IF(AD173&lt;&gt;"",", "&amp;AD173,""),IF(AI173&lt;&gt;"",", "&amp;AI173,""),IF(AN173&lt;&gt;"",", "&amp;AN173,""),IF(AS173&lt;&gt;"",", "&amp;AS173,""),"]")),"")</f>
        <v> --Agility / Agilität   [Imperial City]</v>
      </c>
    </row>
    <row r="174" customFormat="false" ht="15" hidden="false" customHeight="false" outlineLevel="0" collapsed="false">
      <c r="A174" s="1" t="n">
        <v>207</v>
      </c>
      <c r="B174" s="0" t="s">
        <v>486</v>
      </c>
      <c r="C174" s="0" t="s">
        <v>487</v>
      </c>
      <c r="D174" s="2" t="n">
        <f aca="false">A174</f>
        <v>207</v>
      </c>
      <c r="G174" s="22" t="s">
        <v>122</v>
      </c>
      <c r="I174" s="0" t="s">
        <v>56</v>
      </c>
      <c r="J174" s="0" t="s">
        <v>56</v>
      </c>
      <c r="K174" s="0" t="n">
        <v>241</v>
      </c>
      <c r="L174" s="0" t="n">
        <v>241</v>
      </c>
      <c r="M174" s="0" t="n">
        <v>241</v>
      </c>
      <c r="N174" s="0" t="n">
        <v>6</v>
      </c>
      <c r="O174" s="0"/>
      <c r="P174" s="2" t="n">
        <f aca="false">IF(AND(G174&lt;&gt;"LIBSETS_SETTYPE_BATTLEGROUND",G174&lt;&gt;"LIBSETS_SETTYPE_SPECIAL",G174&lt;&gt;"LIBSETS_SETTYPE_MYTHIC"), IF(Q174&lt;&gt;"",VLOOKUP(Q174,'ESO zone constants'!$D$2:$H$4950,5,0),""),"")</f>
        <v>684</v>
      </c>
      <c r="Q174" s="0" t="str">
        <f aca="false">IF(OR(K174="",K174&lt;=0,ISERROR(K174)),IF(AND(O174&lt;&gt;"",NOT(ISERROR(O174))),O174, ""),VLOOKUP(K174,'ESO wayshrine node constants'!$A$3:$D$10003,4,0))</f>
        <v>Wrothgar</v>
      </c>
      <c r="R174" s="0"/>
      <c r="S174" s="4" t="str">
        <f aca="false">IF(AND(R174&lt;&gt;"",NOT(ISERROR(R174))),R174,IF(P174&lt;&gt;"",IF(NOT(ISERROR(VLOOKUP(P174,'ESO Dungeon constants'!$D$3:$H$9999,5,0))),VLOOKUP(P174,'ESO Dungeon constants'!$D$3:$I$9999,6,0),VLOOKUP(P174,'ESO zone constants'!$H$2:$K$9984,4,0)),""))</f>
        <v>DLC_ORSINIUM</v>
      </c>
      <c r="T174" s="2" t="str">
        <f aca="false">IF(S174&lt;&gt;"",VLOOKUP(S174,'LibSets constants'!$B$4:$C$1000,2,0),"")</f>
        <v>Orsinium</v>
      </c>
      <c r="U174" s="0"/>
      <c r="V174" s="2" t="str">
        <f aca="false">IF(U174&lt;&gt;"",IF(U174&lt;&gt;"LIBSETS_DROP_MECHANIC_MONSTER_NAME",VLOOKUP(U174,'LibSets constants'!$I$4:$L$1000,3,0),""),"")</f>
        <v/>
      </c>
      <c r="W174" s="28" t="str">
        <f aca="false">IF(U174&lt;&gt;"",IF(U174&lt;&gt;"LIBSETS_DROP_MECHANIC_MONSTER_NAME",VLOOKUP(U174,'LibSets constants'!$I$4:$L$1000,4,0),""),"")</f>
        <v/>
      </c>
      <c r="X174" s="2" t="n">
        <f aca="false">IF(G174&lt;&gt;"LIBSETS_SETTYPE_BATTLEGROUND",IF(G174&lt;&gt;"LIBSETS_SETTYPE_SPECIAL",IF(Y174&lt;&gt;"",VLOOKUP(Y174,'ESO zone constants'!$D$2:$H$4950,5,0),""),""),"")</f>
        <v>684</v>
      </c>
      <c r="Y174" s="0" t="str">
        <f aca="false">VLOOKUP(L174,'ESO wayshrine node constants'!$A$3:$D$10003,4,0)</f>
        <v>Wrothgar</v>
      </c>
      <c r="Z174" s="0"/>
      <c r="AA174" s="2" t="str">
        <f aca="false">IF(Z174&lt;&gt;"",IF(Z174&lt;&gt;"LIBSETS_DROP_MECHANIC_MONSTER_NAME",VLOOKUP(Z174,'LibSets constants'!$I$4:$L$1000,3,0),""),"")</f>
        <v/>
      </c>
      <c r="AB174" s="2" t="str">
        <f aca="false">IF(Z174&lt;&gt;"",IF(Z174&lt;&gt;"LIBSETS_DROP_MECHANIC_MONSTER_NAME",VLOOKUP(Z174,'LibSets constants'!$I$4:$L$1000,4,0),""),"")</f>
        <v/>
      </c>
      <c r="AC174" s="2" t="n">
        <f aca="false">IF(G174&lt;&gt;"LIBSETS_SETTYPE_BATTLEGROUND",IF(G174&lt;&gt;"LIBSETS_SETTYPE_SPECIAL",IF(AD174&lt;&gt;"",VLOOKUP(AD174,'ESO zone constants'!$D$2:$H$4950,5,0),""),""),"")</f>
        <v>684</v>
      </c>
      <c r="AD174" s="0" t="str">
        <f aca="false">VLOOKUP(M174,'ESO wayshrine node constants'!$A$3:$D$10003,4,0)</f>
        <v>Wrothgar</v>
      </c>
      <c r="AE174" s="0"/>
      <c r="AF174" s="2" t="str">
        <f aca="false">IF(AE174&lt;&gt;"",IF(AE174&lt;&gt;"LIBSETS_DROP_MECHANIC_MONSTER_NAME",VLOOKUP(AE174,'LibSets constants'!$I$4:$L$1000,3,0),""),"")</f>
        <v/>
      </c>
      <c r="AG174" s="2" t="str">
        <f aca="false">IF(AE174&lt;&gt;"",IF(AE174&lt;&gt;"LIBSETS_DROP_MECHANIC_MONSTER_NAME",VLOOKUP(AE174,'LibSets constants'!$I$4:$L$1000,4,0),""),"")</f>
        <v/>
      </c>
      <c r="AH174" s="2" t="str">
        <f aca="false">IF(G174&lt;&gt;"LIBSETS_SETTYPE_BATTLEGROUND",IF(G174&lt;&gt;"LIBSETS_SETTYPE_SPECIAL",IF(AI174&lt;&gt;"",VLOOKUP(AI174,'ESO zone constants'!$D$2:$H$4950,5,0),""),""),"")</f>
        <v/>
      </c>
      <c r="AJ174" s="0"/>
      <c r="AK174" s="2" t="str">
        <f aca="false">IF(AJ174&lt;&gt;"",IF(AJ174&lt;&gt;"LIBSETS_DROP_MECHANIC_MONSTER_NAME",VLOOKUP(AJ174,'LibSets constants'!$I$4:$L$1000,3,0),""),"")</f>
        <v/>
      </c>
      <c r="AL174" s="2" t="str">
        <f aca="false">IF(AJ174&lt;&gt;"",IF(AJ174&lt;&gt;"LIBSETS_DROP_MECHANIC_MONSTER_NAME",VLOOKUP(AJ174,'LibSets constants'!$I$4:$L$1000,4,0),""),"")</f>
        <v/>
      </c>
      <c r="AM174" s="2" t="str">
        <f aca="false">IF(G174&lt;&gt;"LIBSETS_SETTYPE_BATTLEGROUND",IF(G174&lt;&gt;"LIBSETS_SETTYPE_SPECIAL",IF(AN174&lt;&gt;"",VLOOKUP(AN174,'ESO zone constants'!$D$2:$H$4950,5,0),""),""),"")</f>
        <v/>
      </c>
      <c r="AO174" s="0"/>
      <c r="AP174" s="2" t="str">
        <f aca="false">IF(AO174&lt;&gt;"",IF(AO174&lt;&gt;"LIBSETS_DROP_MECHANIC_MONSTER_NAME",VLOOKUP(AO174,'LibSets constants'!$I$4:$L$1000,3,0),""),"")</f>
        <v/>
      </c>
      <c r="AQ174" s="2" t="str">
        <f aca="false">IF(AO174&lt;&gt;"",IF(AO174&lt;&gt;"LIBSETS_DROP_MECHANIC_MONSTER_NAME",VLOOKUP(AO174,'LibSets constants'!$I$4:$L$1000,4,0),""),"")</f>
        <v/>
      </c>
      <c r="AR174" s="2" t="str">
        <f aca="false">IF(G174&lt;&gt;"LIBSETS_SETTYPE_BATTLEGROUND",IF(G174&lt;&gt;"LIBSETS_SETTYPE_SPECIAL",IF(AS174&lt;&gt;"",VLOOKUP(AS174,'ESO zone constants'!$D$2:$H$4950,5,0),""),""),"")</f>
        <v/>
      </c>
      <c r="AT174" s="0"/>
      <c r="AU174" s="2" t="str">
        <f aca="false">IF(AT174&lt;&gt;"",IF(AT174&lt;&gt;"LIBSETS_DROP_MECHANIC_MONSTER_NAME",VLOOKUP(AT174,'LibSets constants'!$I$4:$L$1000,3,0),""),"")</f>
        <v/>
      </c>
      <c r="AV174" s="2" t="str">
        <f aca="false">IF(AT174&lt;&gt;"",IF(AT174&lt;&gt;"LIBSETS_DROP_MECHANIC_MONSTER_NAME",VLOOKUP(AT174,'LibSets constants'!$I$4:$L$1000,4,0),""),"")</f>
        <v/>
      </c>
      <c r="AW174" s="6" t="str">
        <f aca="false">IF(A174="???","--","")&amp;IF(F174&lt;&gt;"Not in the game (anymore)",IF(A174&lt;&gt;"",CONCATENATE("[",A174,"] = {wayshrines={")&amp;IF(K174&lt;&gt;"",CONCATENATE(K174,","),"")&amp;IF(L174&lt;&gt;"",CONCATENATE(L174,","),"")&amp;IF(M174&lt;&gt;"",CONCATENATE(M174,","),"")&amp;CONCATENATE("}")&amp;IF(VALUE(N174)&gt;0,CONCATENATE(", traitsNeeded=",N174),"")&amp;CONCATENATE(", dlcId=",IF(S174&lt;&gt;"",S174,"DLC_BASE_GAME")),""),"")</f>
        <v>[207] = {wayshrines={241,241,241,}, traitsNeeded=6, dlcId=DLC_ORSINIUM</v>
      </c>
      <c r="AX174" s="6" t="str">
        <f aca="false">IF(F174&lt;&gt;"Not in the game (anymore)",IF(A174&lt;&gt;"",IF(P174&lt;&gt;"",CONCATENATE(", zoneIds={",P174),"")&amp;IF(X174&lt;&gt;"",CONCATENATE(",",X174),"")&amp;IF(AC174&lt;&gt;"",CONCATENATE(",",AC174),"")&amp;IF(AH174&lt;&gt;"",CONCATENATE(",",AH174),"")&amp;IF(AM174&lt;&gt;"",CONCATENATE(",",AM174),"")&amp;IF(AR174&lt;&gt;"",CONCATENATE(",",AR174),"")&amp;IF(P174&lt;&gt;"",CONCATENATE("}",""),"")&amp;IF(OR(I174="true",I174="false",I174&lt;&gt;""), CONCATENATE(", veteran=", I174), ""),""),"")</f>
        <v>, zoneIds={684,684,684}, veteran=false</v>
      </c>
      <c r="AY174" s="6" t="str">
        <f aca="false">IF(F174&lt;&gt;"Not in the game (anymore)",IF(A174&lt;&gt;"",", setType="&amp;G174,"")&amp;IF(J174="true",", multiTrialSet=true",""),"")</f>
        <v>, setType=LIBSETS_SETTYPE_CRAFTED</v>
      </c>
      <c r="AZ174" s="6" t="str">
        <f aca="false">IF(F174&lt;&gt;"Not in the game (anymore)",IF(U174&lt;&gt;"",", dropMechanic={"&amp;U174&amp;IF(Z174&lt;&gt;"",","&amp;Z174,"")&amp;IF(AE174&lt;&gt;"",","&amp;AE174,"")&amp;IF(AJ174&lt;&gt;"",","&amp;AJ174,"")&amp;IF(AO174&lt;&gt;"",","&amp;AO174,"")&amp;IF(AT174&lt;&gt;"",","&amp;AT174,"")&amp;"}"&amp;IF(U174="LIBSETS_DROP_MECHANIC_MONSTER_NAME",", dropMechanicNames={" &amp; IF(V174&lt;&gt;"","['en']='"&amp;V174&amp;"'","") &amp; IF(W174&lt;&gt;"",", ['de']='" &amp; W174&amp;"'","") &amp; "}",""),"")&amp;"},","")</f>
        <v>},</v>
      </c>
      <c r="BA174" s="6" t="str">
        <f aca="false">IF(F174&lt;&gt;"Not in the game (anymore)",IF(C174&lt;&gt;"",CONCATENATE(" --",C174," / ",B174,"   [",IF(Q174&lt;&gt;"",Q174,""),IF(Y174&lt;&gt;"",", "&amp;Y174,""),IF(AD174&lt;&gt;"",", "&amp;AD174,""),IF(AI174&lt;&gt;"",", "&amp;AI174,""),IF(AN174&lt;&gt;"",", "&amp;AN174,""),IF(AS174&lt;&gt;"",", "&amp;AS174,""),"]")),"")</f>
        <v> --Law of Julianos / Gesetz von Julianos   [Wrothgar, Wrothgar, Wrothgar]</v>
      </c>
    </row>
    <row r="175" customFormat="false" ht="15" hidden="false" customHeight="false" outlineLevel="0" collapsed="false">
      <c r="A175" s="1" t="n">
        <v>208</v>
      </c>
      <c r="B175" s="0" t="s">
        <v>488</v>
      </c>
      <c r="C175" s="0" t="s">
        <v>489</v>
      </c>
      <c r="D175" s="2" t="n">
        <f aca="false">A175</f>
        <v>208</v>
      </c>
      <c r="G175" s="22" t="s">
        <v>122</v>
      </c>
      <c r="I175" s="0" t="s">
        <v>56</v>
      </c>
      <c r="J175" s="0" t="s">
        <v>56</v>
      </c>
      <c r="K175" s="0" t="n">
        <v>237</v>
      </c>
      <c r="L175" s="0" t="n">
        <v>237</v>
      </c>
      <c r="M175" s="0" t="n">
        <v>237</v>
      </c>
      <c r="N175" s="0" t="n">
        <v>3</v>
      </c>
      <c r="O175" s="0"/>
      <c r="P175" s="2" t="n">
        <f aca="false">IF(AND(G175&lt;&gt;"LIBSETS_SETTYPE_BATTLEGROUND",G175&lt;&gt;"LIBSETS_SETTYPE_SPECIAL",G175&lt;&gt;"LIBSETS_SETTYPE_MYTHIC"), IF(Q175&lt;&gt;"",VLOOKUP(Q175,'ESO zone constants'!$D$2:$H$4950,5,0),""),"")</f>
        <v>684</v>
      </c>
      <c r="Q175" s="0" t="str">
        <f aca="false">IF(OR(K175="",K175&lt;=0,ISERROR(K175)),IF(AND(O175&lt;&gt;"",NOT(ISERROR(O175))),O175, ""),VLOOKUP(K175,'ESO wayshrine node constants'!$A$3:$D$10003,4,0))</f>
        <v>Wrothgar</v>
      </c>
      <c r="R175" s="0"/>
      <c r="S175" s="4" t="str">
        <f aca="false">IF(AND(R175&lt;&gt;"",NOT(ISERROR(R175))),R175,IF(P175&lt;&gt;"",IF(NOT(ISERROR(VLOOKUP(P175,'ESO Dungeon constants'!$D$3:$H$9999,5,0))),VLOOKUP(P175,'ESO Dungeon constants'!$D$3:$I$9999,6,0),VLOOKUP(P175,'ESO zone constants'!$H$2:$K$9984,4,0)),""))</f>
        <v>DLC_ORSINIUM</v>
      </c>
      <c r="T175" s="2" t="str">
        <f aca="false">IF(S175&lt;&gt;"",VLOOKUP(S175,'LibSets constants'!$B$4:$C$1000,2,0),"")</f>
        <v>Orsinium</v>
      </c>
      <c r="U175" s="0"/>
      <c r="V175" s="23" t="str">
        <f aca="false">IF(U175&lt;&gt;"",IF(U175&lt;&gt;"LIBSETS_DROP_MECHANIC_MONSTER_NAME",VLOOKUP(U175,'LibSets constants'!$I$4:$L$1000,3,0),""),"")</f>
        <v/>
      </c>
      <c r="W175" s="28" t="str">
        <f aca="false">IF(U175&lt;&gt;"",IF(U175&lt;&gt;"LIBSETS_DROP_MECHANIC_MONSTER_NAME",VLOOKUP(U175,'LibSets constants'!$I$4:$L$1000,4,0),""),"")</f>
        <v/>
      </c>
      <c r="X175" s="2" t="n">
        <f aca="false">IF(G175&lt;&gt;"LIBSETS_SETTYPE_BATTLEGROUND",IF(G175&lt;&gt;"LIBSETS_SETTYPE_SPECIAL",IF(Y175&lt;&gt;"",VLOOKUP(Y175,'ESO zone constants'!$D$2:$H$4950,5,0),""),""),"")</f>
        <v>684</v>
      </c>
      <c r="Y175" s="0" t="str">
        <f aca="false">VLOOKUP(L175,'ESO wayshrine node constants'!$A$3:$D$10003,4,0)</f>
        <v>Wrothgar</v>
      </c>
      <c r="Z175" s="24"/>
      <c r="AA175" s="23" t="str">
        <f aca="false">IF(Z175&lt;&gt;"",IF(Z175&lt;&gt;"LIBSETS_DROP_MECHANIC_MONSTER_NAME",VLOOKUP(Z175,'LibSets constants'!$I$4:$L$1000,3,0),""),"")</f>
        <v/>
      </c>
      <c r="AB175" s="23" t="str">
        <f aca="false">IF(Z175&lt;&gt;"",IF(Z175&lt;&gt;"LIBSETS_DROP_MECHANIC_MONSTER_NAME",VLOOKUP(Z175,'LibSets constants'!$I$4:$L$1000,4,0),""),"")</f>
        <v/>
      </c>
      <c r="AC175" s="2" t="n">
        <f aca="false">IF(G175&lt;&gt;"LIBSETS_SETTYPE_BATTLEGROUND",IF(G175&lt;&gt;"LIBSETS_SETTYPE_SPECIAL",IF(AD175&lt;&gt;"",VLOOKUP(AD175,'ESO zone constants'!$D$2:$H$4950,5,0),""),""),"")</f>
        <v>684</v>
      </c>
      <c r="AD175" s="0" t="str">
        <f aca="false">VLOOKUP(M175,'ESO wayshrine node constants'!$A$3:$D$10003,4,0)</f>
        <v>Wrothgar</v>
      </c>
      <c r="AE175" s="24"/>
      <c r="AF175" s="23" t="str">
        <f aca="false">IF(AE175&lt;&gt;"",IF(AE175&lt;&gt;"LIBSETS_DROP_MECHANIC_MONSTER_NAME",VLOOKUP(AE175,'LibSets constants'!$I$4:$L$1000,3,0),""),"")</f>
        <v/>
      </c>
      <c r="AG175" s="23" t="str">
        <f aca="false">IF(AE175&lt;&gt;"",IF(AE175&lt;&gt;"LIBSETS_DROP_MECHANIC_MONSTER_NAME",VLOOKUP(AE175,'LibSets constants'!$I$4:$L$1000,4,0),""),"")</f>
        <v/>
      </c>
      <c r="AH175" s="2" t="str">
        <f aca="false">IF(G175&lt;&gt;"LIBSETS_SETTYPE_BATTLEGROUND",IF(G175&lt;&gt;"LIBSETS_SETTYPE_SPECIAL",IF(AI175&lt;&gt;"",VLOOKUP(AI175,'ESO zone constants'!$D$2:$H$4950,5,0),""),""),"")</f>
        <v/>
      </c>
      <c r="AJ175" s="24"/>
      <c r="AK175" s="23" t="str">
        <f aca="false">IF(AJ175&lt;&gt;"",IF(AJ175&lt;&gt;"LIBSETS_DROP_MECHANIC_MONSTER_NAME",VLOOKUP(AJ175,'LibSets constants'!$I$4:$L$1000,3,0),""),"")</f>
        <v/>
      </c>
      <c r="AL175" s="23" t="str">
        <f aca="false">IF(AJ175&lt;&gt;"",IF(AJ175&lt;&gt;"LIBSETS_DROP_MECHANIC_MONSTER_NAME",VLOOKUP(AJ175,'LibSets constants'!$I$4:$L$1000,4,0),""),"")</f>
        <v/>
      </c>
      <c r="AM175" s="2" t="str">
        <f aca="false">IF(G175&lt;&gt;"LIBSETS_SETTYPE_BATTLEGROUND",IF(G175&lt;&gt;"LIBSETS_SETTYPE_SPECIAL",IF(AN175&lt;&gt;"",VLOOKUP(AN175,'ESO zone constants'!$D$2:$H$4950,5,0),""),""),"")</f>
        <v/>
      </c>
      <c r="AO175" s="24"/>
      <c r="AP175" s="23" t="str">
        <f aca="false">IF(AO175&lt;&gt;"",IF(AO175&lt;&gt;"LIBSETS_DROP_MECHANIC_MONSTER_NAME",VLOOKUP(AO175,'LibSets constants'!$I$4:$L$1000,3,0),""),"")</f>
        <v/>
      </c>
      <c r="AQ175" s="23" t="str">
        <f aca="false">IF(AO175&lt;&gt;"",IF(AO175&lt;&gt;"LIBSETS_DROP_MECHANIC_MONSTER_NAME",VLOOKUP(AO175,'LibSets constants'!$I$4:$L$1000,4,0),""),"")</f>
        <v/>
      </c>
      <c r="AR175" s="2" t="str">
        <f aca="false">IF(G175&lt;&gt;"LIBSETS_SETTYPE_BATTLEGROUND",IF(G175&lt;&gt;"LIBSETS_SETTYPE_SPECIAL",IF(AS175&lt;&gt;"",VLOOKUP(AS175,'ESO zone constants'!$D$2:$H$4950,5,0),""),""),"")</f>
        <v/>
      </c>
      <c r="AT175" s="24"/>
      <c r="AU175" s="23" t="str">
        <f aca="false">IF(AT175&lt;&gt;"",IF(AT175&lt;&gt;"LIBSETS_DROP_MECHANIC_MONSTER_NAME",VLOOKUP(AT175,'LibSets constants'!$I$4:$L$1000,3,0),""),"")</f>
        <v/>
      </c>
      <c r="AV175" s="23" t="str">
        <f aca="false">IF(AT175&lt;&gt;"",IF(AT175&lt;&gt;"LIBSETS_DROP_MECHANIC_MONSTER_NAME",VLOOKUP(AT175,'LibSets constants'!$I$4:$L$1000,4,0),""),"")</f>
        <v/>
      </c>
      <c r="AW175" s="6" t="str">
        <f aca="false">IF(A175="???","--","")&amp;IF(F175&lt;&gt;"Not in the game (anymore)",IF(A175&lt;&gt;"",CONCATENATE("[",A175,"] = {wayshrines={")&amp;IF(K175&lt;&gt;"",CONCATENATE(K175,","),"")&amp;IF(L175&lt;&gt;"",CONCATENATE(L175,","),"")&amp;IF(M175&lt;&gt;"",CONCATENATE(M175,","),"")&amp;CONCATENATE("}")&amp;IF(VALUE(N175)&gt;0,CONCATENATE(", traitsNeeded=",N175),"")&amp;CONCATENATE(", dlcId=",IF(S175&lt;&gt;"",S175,"DLC_BASE_GAME")),""),"")</f>
        <v>[208] = {wayshrines={237,237,237,}, traitsNeeded=3, dlcId=DLC_ORSINIUM</v>
      </c>
      <c r="AX175" s="6" t="str">
        <f aca="false">IF(F175&lt;&gt;"Not in the game (anymore)",IF(A175&lt;&gt;"",IF(P175&lt;&gt;"",CONCATENATE(", zoneIds={",P175),"")&amp;IF(X175&lt;&gt;"",CONCATENATE(",",X175),"")&amp;IF(AC175&lt;&gt;"",CONCATENATE(",",AC175),"")&amp;IF(AH175&lt;&gt;"",CONCATENATE(",",AH175),"")&amp;IF(AM175&lt;&gt;"",CONCATENATE(",",AM175),"")&amp;IF(AR175&lt;&gt;"",CONCATENATE(",",AR175),"")&amp;IF(P175&lt;&gt;"",CONCATENATE("}",""),"")&amp;IF(OR(I175="true",I175="false",I175&lt;&gt;""), CONCATENATE(", veteran=", I175), ""),""),"")</f>
        <v>, zoneIds={684,684,684}, veteran=false</v>
      </c>
      <c r="AY175" s="6" t="str">
        <f aca="false">IF(F175&lt;&gt;"Not in the game (anymore)",IF(A175&lt;&gt;"",", setType="&amp;G175,"")&amp;IF(J175="true",", multiTrialSet=true",""),"")</f>
        <v>, setType=LIBSETS_SETTYPE_CRAFTED</v>
      </c>
      <c r="AZ175" s="6" t="str">
        <f aca="false">IF(F175&lt;&gt;"Not in the game (anymore)",IF(U175&lt;&gt;"",", dropMechanic={"&amp;U175&amp;IF(Z175&lt;&gt;"",","&amp;Z175,"")&amp;IF(AE175&lt;&gt;"",","&amp;AE175,"")&amp;IF(AJ175&lt;&gt;"",","&amp;AJ175,"")&amp;IF(AO175&lt;&gt;"",","&amp;AO175,"")&amp;IF(AT175&lt;&gt;"",","&amp;AT175,"")&amp;"}"&amp;IF(U175="LIBSETS_DROP_MECHANIC_MONSTER_NAME",", dropMechanicNames={" &amp; IF(V175&lt;&gt;"","['en']='"&amp;V175&amp;"'","") &amp; IF(W175&lt;&gt;"",", ['de']='" &amp; W175&amp;"'","") &amp; "}",""),"")&amp;"},","")</f>
        <v>},</v>
      </c>
      <c r="BA175" s="6" t="str">
        <f aca="false">IF(F175&lt;&gt;"Not in the game (anymore)",IF(C175&lt;&gt;"",CONCATENATE(" --",C175," / ",B175,"   [",IF(Q175&lt;&gt;"",Q175,""),IF(Y175&lt;&gt;"",", "&amp;Y175,""),IF(AD175&lt;&gt;"",", "&amp;AD175,""),IF(AI175&lt;&gt;"",", "&amp;AI175,""),IF(AN175&lt;&gt;"",", "&amp;AN175,""),IF(AS175&lt;&gt;"",", "&amp;AS175,""),"]")),"")</f>
        <v> --Trial by Fire / Feuertaufe   [Wrothgar, Wrothgar, Wrothgar]</v>
      </c>
    </row>
    <row r="176" s="25" customFormat="true" ht="15" hidden="false" customHeight="false" outlineLevel="0" collapsed="false">
      <c r="A176" s="30" t="n">
        <v>209</v>
      </c>
      <c r="B176" s="25" t="s">
        <v>490</v>
      </c>
      <c r="C176" s="25" t="s">
        <v>490</v>
      </c>
      <c r="D176" s="31" t="n">
        <f aca="false">A176</f>
        <v>209</v>
      </c>
      <c r="E176" s="25" t="s">
        <v>491</v>
      </c>
      <c r="F176" s="25" t="s">
        <v>491</v>
      </c>
      <c r="G176" s="32" t="s">
        <v>122</v>
      </c>
      <c r="I176" s="25" t="s">
        <v>56</v>
      </c>
      <c r="J176" s="25" t="s">
        <v>56</v>
      </c>
      <c r="K176" s="25" t="n">
        <v>-1</v>
      </c>
      <c r="L176" s="25" t="n">
        <v>-1</v>
      </c>
      <c r="M176" s="25" t="n">
        <v>-1</v>
      </c>
      <c r="N176" s="25" t="n">
        <v>0</v>
      </c>
      <c r="O176" s="3"/>
      <c r="P176" s="2" t="str">
        <f aca="false">IF(AND(G176&lt;&gt;"LIBSETS_SETTYPE_BATTLEGROUND",G176&lt;&gt;"LIBSETS_SETTYPE_SPECIAL",G176&lt;&gt;"LIBSETS_SETTYPE_MYTHIC"), IF(Q176&lt;&gt;"",VLOOKUP(Q176,'ESO zone constants'!$D$2:$H$4950,5,0),""),"")</f>
        <v/>
      </c>
      <c r="Q176" s="25" t="str">
        <f aca="false">IF(OR(K176="",K176&lt;=0,ISERROR(K176)),IF(AND(O176&lt;&gt;"",NOT(ISERROR(O176))),O176, ""),VLOOKUP(K176,'ESO wayshrine node constants'!$A$3:$D$10003,4,0))</f>
        <v/>
      </c>
      <c r="R176" s="3"/>
      <c r="S176" s="4" t="str">
        <f aca="false">IF(AND(R176&lt;&gt;"",NOT(ISERROR(R176))),R176,IF(P176&lt;&gt;"",IF(NOT(ISERROR(VLOOKUP(P176,'ESO Dungeon constants'!$D$3:$H$9999,5,0))),VLOOKUP(P176,'ESO Dungeon constants'!$D$3:$I$9999,6,0),VLOOKUP(P176,'ESO zone constants'!$H$2:$K$9984,4,0)),""))</f>
        <v/>
      </c>
      <c r="T176" s="2" t="str">
        <f aca="false">IF(S176&lt;&gt;"",VLOOKUP(S176,'LibSets constants'!$B$4:$C$1000,2,0),"")</f>
        <v/>
      </c>
      <c r="U176" s="5"/>
      <c r="V176" s="2" t="str">
        <f aca="false">IF(U176&lt;&gt;"",IF(U176&lt;&gt;"LIBSETS_DROP_MECHANIC_MONSTER_NAME",VLOOKUP(U176,'LibSets constants'!$I$4:$L$1000,3,0),""),"")</f>
        <v/>
      </c>
      <c r="W176" s="28" t="str">
        <f aca="false">IF(U176&lt;&gt;"",IF(U176&lt;&gt;"LIBSETS_DROP_MECHANIC_MONSTER_NAME",VLOOKUP(U176,'LibSets constants'!$I$4:$L$1000,4,0),""),"")</f>
        <v/>
      </c>
      <c r="X176" s="2" t="str">
        <f aca="false">IF(G176&lt;&gt;"LIBSETS_SETTYPE_BATTLEGROUND",IF(G176&lt;&gt;"LIBSETS_SETTYPE_SPECIAL",IF(Y176&lt;&gt;"",VLOOKUP(Y176,'ESO zone constants'!$D$2:$H$4950,5,0),""),""),"")</f>
        <v/>
      </c>
      <c r="Z176" s="5"/>
      <c r="AA176" s="2" t="str">
        <f aca="false">IF(Z176&lt;&gt;"",IF(Z176&lt;&gt;"LIBSETS_DROP_MECHANIC_MONSTER_NAME",VLOOKUP(Z176,'LibSets constants'!$I$4:$L$1000,3,0),""),"")</f>
        <v/>
      </c>
      <c r="AB176" s="2" t="str">
        <f aca="false">IF(Z176&lt;&gt;"",IF(Z176&lt;&gt;"LIBSETS_DROP_MECHANIC_MONSTER_NAME",VLOOKUP(Z176,'LibSets constants'!$I$4:$L$1000,4,0),""),"")</f>
        <v/>
      </c>
      <c r="AC176" s="2" t="str">
        <f aca="false">IF(G176&lt;&gt;"LIBSETS_SETTYPE_BATTLEGROUND",IF(G176&lt;&gt;"LIBSETS_SETTYPE_SPECIAL",IF(AD176&lt;&gt;"",VLOOKUP(AD176,'ESO zone constants'!$D$2:$H$4950,5,0),""),""),"")</f>
        <v/>
      </c>
      <c r="AE176" s="5"/>
      <c r="AF176" s="2" t="str">
        <f aca="false">IF(AE176&lt;&gt;"",IF(AE176&lt;&gt;"LIBSETS_DROP_MECHANIC_MONSTER_NAME",VLOOKUP(AE176,'LibSets constants'!$I$4:$L$1000,3,0),""),"")</f>
        <v/>
      </c>
      <c r="AG176" s="2" t="str">
        <f aca="false">IF(AE176&lt;&gt;"",IF(AE176&lt;&gt;"LIBSETS_DROP_MECHANIC_MONSTER_NAME",VLOOKUP(AE176,'LibSets constants'!$I$4:$L$1000,4,0),""),"")</f>
        <v/>
      </c>
      <c r="AH176" s="2" t="str">
        <f aca="false">IF(G176&lt;&gt;"LIBSETS_SETTYPE_BATTLEGROUND",IF(G176&lt;&gt;"LIBSETS_SETTYPE_SPECIAL",IF(AI176&lt;&gt;"",VLOOKUP(AI176,'ESO zone constants'!$D$2:$H$4950,5,0),""),""),"")</f>
        <v/>
      </c>
      <c r="AJ176" s="5"/>
      <c r="AK176" s="2" t="str">
        <f aca="false">IF(AJ176&lt;&gt;"",IF(AJ176&lt;&gt;"LIBSETS_DROP_MECHANIC_MONSTER_NAME",VLOOKUP(AJ176,'LibSets constants'!$I$4:$L$1000,3,0),""),"")</f>
        <v/>
      </c>
      <c r="AL176" s="2" t="str">
        <f aca="false">IF(AJ176&lt;&gt;"",IF(AJ176&lt;&gt;"LIBSETS_DROP_MECHANIC_MONSTER_NAME",VLOOKUP(AJ176,'LibSets constants'!$I$4:$L$1000,4,0),""),"")</f>
        <v/>
      </c>
      <c r="AM176" s="2" t="str">
        <f aca="false">IF(G176&lt;&gt;"LIBSETS_SETTYPE_BATTLEGROUND",IF(G176&lt;&gt;"LIBSETS_SETTYPE_SPECIAL",IF(AN176&lt;&gt;"",VLOOKUP(AN176,'ESO zone constants'!$D$2:$H$4950,5,0),""),""),"")</f>
        <v/>
      </c>
      <c r="AO176" s="5"/>
      <c r="AP176" s="2" t="str">
        <f aca="false">IF(AO176&lt;&gt;"",IF(AO176&lt;&gt;"LIBSETS_DROP_MECHANIC_MONSTER_NAME",VLOOKUP(AO176,'LibSets constants'!$I$4:$L$1000,3,0),""),"")</f>
        <v/>
      </c>
      <c r="AQ176" s="2" t="str">
        <f aca="false">IF(AO176&lt;&gt;"",IF(AO176&lt;&gt;"LIBSETS_DROP_MECHANIC_MONSTER_NAME",VLOOKUP(AO176,'LibSets constants'!$I$4:$L$1000,4,0),""),"")</f>
        <v/>
      </c>
      <c r="AR176" s="2" t="str">
        <f aca="false">IF(G176&lt;&gt;"LIBSETS_SETTYPE_BATTLEGROUND",IF(G176&lt;&gt;"LIBSETS_SETTYPE_SPECIAL",IF(AS176&lt;&gt;"",VLOOKUP(AS176,'ESO zone constants'!$D$2:$H$4950,5,0),""),""),"")</f>
        <v/>
      </c>
      <c r="AT176" s="5"/>
      <c r="AU176" s="2" t="str">
        <f aca="false">IF(AT176&lt;&gt;"",IF(AT176&lt;&gt;"LIBSETS_DROP_MECHANIC_MONSTER_NAME",VLOOKUP(AT176,'LibSets constants'!$I$4:$L$1000,3,0),""),"")</f>
        <v/>
      </c>
      <c r="AV176" s="2" t="str">
        <f aca="false">IF(AT176&lt;&gt;"",IF(AT176&lt;&gt;"LIBSETS_DROP_MECHANIC_MONSTER_NAME",VLOOKUP(AT176,'LibSets constants'!$I$4:$L$1000,4,0),""),"")</f>
        <v/>
      </c>
      <c r="AW176" s="6" t="str">
        <f aca="false">IF(A176="???","--","")&amp;IF(F176&lt;&gt;"Not in the game (anymore)",IF(A176&lt;&gt;"",CONCATENATE("[",A176,"] = {wayshrines={")&amp;IF(K176&lt;&gt;"",CONCATENATE(K176,","),"")&amp;IF(L176&lt;&gt;"",CONCATENATE(L176,","),"")&amp;IF(M176&lt;&gt;"",CONCATENATE(M176,","),"")&amp;CONCATENATE("}")&amp;IF(VALUE(N176)&gt;0,CONCATENATE(", traitsNeeded=",N176),"")&amp;CONCATENATE(", dlcId=",IF(S176&lt;&gt;"",S176,"DLC_BASE_GAME")),""),"")</f>
        <v/>
      </c>
      <c r="AX176" s="6" t="str">
        <f aca="false">IF(F176&lt;&gt;"Not in the game (anymore)",IF(A176&lt;&gt;"",IF(P176&lt;&gt;"",CONCATENATE(", zoneIds={",P176),"")&amp;IF(X176&lt;&gt;"",CONCATENATE(",",X176),"")&amp;IF(AC176&lt;&gt;"",CONCATENATE(",",AC176),"")&amp;IF(AH176&lt;&gt;"",CONCATENATE(",",AH176),"")&amp;IF(AM176&lt;&gt;"",CONCATENATE(",",AM176),"")&amp;IF(AR176&lt;&gt;"",CONCATENATE(",",AR176),"")&amp;IF(P176&lt;&gt;"",CONCATENATE("}",""),"")&amp;IF(OR(I176="true",I176="false",I176&lt;&gt;""), CONCATENATE(", veteran=", I176), ""),""),"")</f>
        <v/>
      </c>
      <c r="AY176" s="6" t="str">
        <f aca="false">IF(F176&lt;&gt;"Not in the game (anymore)",IF(A176&lt;&gt;"",", setType="&amp;G176,"")&amp;IF(J176="true",", multiTrialSet=true",""),"")</f>
        <v/>
      </c>
      <c r="AZ176" s="6" t="str">
        <f aca="false">IF(F176&lt;&gt;"Not in the game (anymore)",IF(U176&lt;&gt;"",", dropMechanic={"&amp;U176&amp;IF(Z176&lt;&gt;"",","&amp;Z176,"")&amp;IF(AE176&lt;&gt;"",","&amp;AE176,"")&amp;IF(AJ176&lt;&gt;"",","&amp;AJ176,"")&amp;IF(AO176&lt;&gt;"",","&amp;AO176,"")&amp;IF(AT176&lt;&gt;"",","&amp;AT176,"")&amp;"}"&amp;IF(U176="LIBSETS_DROP_MECHANIC_MONSTER_NAME",", dropMechanicNames={" &amp; IF(V176&lt;&gt;"","['en']='"&amp;V176&amp;"'","") &amp; IF(W176&lt;&gt;"",", ['de']='" &amp; W176&amp;"'","") &amp; "}",""),"")&amp;"},","")</f>
        <v/>
      </c>
      <c r="BA176" s="6" t="str">
        <f aca="false">IF(F176&lt;&gt;"Not in the game (anymore)",IF(C176&lt;&gt;"",CONCATENATE(" --",C176," / ",B176,"   [",IF(Q176&lt;&gt;"",Q176,""),IF(Y176&lt;&gt;"",", "&amp;Y176,""),IF(AD176&lt;&gt;"",", "&amp;AD176,""),IF(AI176&lt;&gt;"",", "&amp;AI176,""),IF(AN176&lt;&gt;"",", "&amp;AN176,""),IF(AS176&lt;&gt;"",", "&amp;AS176,""),"]")),"")</f>
        <v/>
      </c>
    </row>
    <row r="177" customFormat="false" ht="15" hidden="false" customHeight="false" outlineLevel="0" collapsed="false">
      <c r="A177" s="21" t="n">
        <v>210</v>
      </c>
      <c r="B177" s="0" t="s">
        <v>492</v>
      </c>
      <c r="C177" s="0" t="s">
        <v>493</v>
      </c>
      <c r="D177" s="2" t="n">
        <f aca="false">A177</f>
        <v>210</v>
      </c>
      <c r="G177" s="22" t="s">
        <v>60</v>
      </c>
      <c r="I177" s="0" t="s">
        <v>56</v>
      </c>
      <c r="J177" s="0" t="s">
        <v>56</v>
      </c>
      <c r="K177" s="0" t="n">
        <v>-1</v>
      </c>
      <c r="L177" s="0" t="n">
        <v>-1</v>
      </c>
      <c r="M177" s="0" t="n">
        <v>-1</v>
      </c>
      <c r="N177" s="0" t="n">
        <v>0</v>
      </c>
      <c r="O177" s="3" t="s">
        <v>494</v>
      </c>
      <c r="P177" s="2" t="n">
        <f aca="false">IF(AND(G177&lt;&gt;"LIBSETS_SETTYPE_BATTLEGROUND",G177&lt;&gt;"LIBSETS_SETTYPE_SPECIAL",G177&lt;&gt;"LIBSETS_SETTYPE_MYTHIC"), IF(Q177&lt;&gt;"",VLOOKUP(Q177,'ESO zone constants'!$D$2:$H$4950,5,0),""),"")</f>
        <v>684</v>
      </c>
      <c r="Q177" s="0" t="str">
        <f aca="false">IF(OR(K177="",K177&lt;=0,ISERROR(K177)),IF(AND(O177&lt;&gt;"",NOT(ISERROR(O177))),O177, ""),VLOOKUP(K177,'ESO wayshrine node constants'!$A$3:$D$10003,4,0))</f>
        <v>Wrothgar</v>
      </c>
      <c r="R177" s="0"/>
      <c r="S177" s="4" t="str">
        <f aca="false">IF(AND(R177&lt;&gt;"",NOT(ISERROR(R177))),R177,IF(P177&lt;&gt;"",IF(NOT(ISERROR(VLOOKUP(P177,'ESO Dungeon constants'!$D$3:$H$9999,5,0))),VLOOKUP(P177,'ESO Dungeon constants'!$D$3:$I$9999,6,0),VLOOKUP(P177,'ESO zone constants'!$H$2:$K$9984,4,0)),""))</f>
        <v>DLC_ORSINIUM</v>
      </c>
      <c r="T177" s="2" t="str">
        <f aca="false">IF(S177&lt;&gt;"",VLOOKUP(S177,'LibSets constants'!$B$4:$C$1000,2,0),"")</f>
        <v>Orsinium</v>
      </c>
      <c r="U177" s="5" t="s">
        <v>62</v>
      </c>
      <c r="V177" s="2" t="str">
        <f aca="false">IF(U177&lt;&gt;"",IF(U177&lt;&gt;"LIBSETS_DROP_MECHANIC_MONSTER_NAME",VLOOKUP(U177,'LibSets constants'!$I$4:$L$1000,3,0),""),"")</f>
        <v>Delve bosses have a chance to drop a waist or feet.</v>
      </c>
      <c r="W177" s="2" t="str">
        <f aca="false">IF(U177&lt;&gt;"",IF(U177&lt;&gt;"LIBSETS_DROP_MECHANIC_MONSTER_NAME",VLOOKUP(U177,'LibSets constants'!$I$4:$L$1000,4,0),""),"")</f>
        <v>Bosse in Gewölben haben die Chance, eine Taille oder Füße fallen zu lassen.</v>
      </c>
      <c r="X177" s="2" t="str">
        <f aca="false">IF(G177&lt;&gt;"LIBSETS_SETTYPE_BATTLEGROUND",IF(G177&lt;&gt;"LIBSETS_SETTYPE_SPECIAL",IF(Y177&lt;&gt;"",VLOOKUP(Y177,'ESO zone constants'!$D$2:$H$4950,5,0),""),""),"")</f>
        <v/>
      </c>
      <c r="Z177" s="5" t="s">
        <v>63</v>
      </c>
      <c r="AA177" s="2" t="str">
        <f aca="false">IF(Z177&lt;&gt;"",IF(Z177&lt;&gt;"LIBSETS_DROP_MECHANIC_MONSTER_NAME",VLOOKUP(Z177,'LibSets constants'!$I$4:$L$1000,3,0),""),"")</f>
        <v>Overland group bosses have a 100% chance to drop head, chest, legs, or weapon.</v>
      </c>
      <c r="AB177" s="2" t="str">
        <f aca="false">IF(Z177&lt;&gt;"",IF(Z177&lt;&gt;"LIBSETS_DROP_MECHANIC_MONSTER_NAME",VLOOKUP(Z177,'LibSets constants'!$I$4:$L$1000,4,0),""),"")</f>
        <v>Überland Gruppenbosse haben eine Chance von 100%, Kopf, Brust, Beine oder Waffen fallen zu lassen.</v>
      </c>
      <c r="AC177" s="2" t="str">
        <f aca="false">IF(G177&lt;&gt;"LIBSETS_SETTYPE_BATTLEGROUND",IF(G177&lt;&gt;"LIBSETS_SETTYPE_SPECIAL",IF(AD177&lt;&gt;"",VLOOKUP(AD177,'ESO zone constants'!$D$2:$H$4950,5,0),""),""),"")</f>
        <v/>
      </c>
      <c r="AE177" s="5" t="s">
        <v>64</v>
      </c>
      <c r="AF177" s="2" t="str">
        <f aca="false">IF(AE177&lt;&gt;"",IF(AE177&lt;&gt;"LIBSETS_DROP_MECHANIC_MONSTER_NAME",VLOOKUP(AE177,'LibSets constants'!$I$4:$L$1000,3,0),""),"")</f>
        <v>Public dungeon bosses have a chance to drop a shoulder, hand, or weapon.</v>
      </c>
      <c r="AG177" s="2" t="str">
        <f aca="false">IF(AE177&lt;&gt;"",IF(AE177&lt;&gt;"LIBSETS_DROP_MECHANIC_MONSTER_NAME",VLOOKUP(AE177,'LibSets constants'!$I$4:$L$1000,4,0),""),"")</f>
        <v>Öffentliche Dungeon-Bosse haben die Möglichkeit, eine Schulter, Handschuhe oder eine Waffe fallen zu lassen.</v>
      </c>
      <c r="AH177" s="2" t="str">
        <f aca="false">IF(G177&lt;&gt;"LIBSETS_SETTYPE_BATTLEGROUND",IF(G177&lt;&gt;"LIBSETS_SETTYPE_SPECIAL",IF(AI177&lt;&gt;"",VLOOKUP(AI177,'ESO zone constants'!$D$2:$H$4950,5,0),""),""),"")</f>
        <v/>
      </c>
      <c r="AJ177" s="5" t="s">
        <v>65</v>
      </c>
      <c r="AK177" s="2" t="str">
        <f aca="false">IF(AJ177&lt;&gt;"",IF(AJ177&lt;&gt;"LIBSETS_DROP_MECHANIC_MONSTER_NAME",VLOOKUP(AJ177,'LibSets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2" t="str">
        <f aca="false">IF(AJ177&lt;&gt;"",IF(AJ177&lt;&gt;"LIBSETS_DROP_MECHANIC_MONSTER_NAME",VLOOKUP(AJ177,'LibSets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2" t="str">
        <f aca="false">IF(G177&lt;&gt;"LIBSETS_SETTYPE_BATTLEGROUND",IF(G177&lt;&gt;"LIBSETS_SETTYPE_SPECIAL",IF(AN177&lt;&gt;"",VLOOKUP(AN177,'ESO zone constants'!$D$2:$H$4950,5,0),""),""),"")</f>
        <v/>
      </c>
      <c r="AO177" s="0"/>
      <c r="AP177" s="2" t="str">
        <f aca="false">IF(AO177&lt;&gt;"",IF(AO177&lt;&gt;"LIBSETS_DROP_MECHANIC_MONSTER_NAME",VLOOKUP(AO177,'LibSets constants'!$I$4:$L$1000,3,0),""),"")</f>
        <v/>
      </c>
      <c r="AQ177" s="2" t="str">
        <f aca="false">IF(AO177&lt;&gt;"",IF(AO177&lt;&gt;"LIBSETS_DROP_MECHANIC_MONSTER_NAME",VLOOKUP(AO177,'LibSets constants'!$I$4:$L$1000,4,0),""),"")</f>
        <v/>
      </c>
      <c r="AR177" s="2" t="str">
        <f aca="false">IF(G177&lt;&gt;"LIBSETS_SETTYPE_BATTLEGROUND",IF(G177&lt;&gt;"LIBSETS_SETTYPE_SPECIAL",IF(AS177&lt;&gt;"",VLOOKUP(AS177,'ESO zone constants'!$D$2:$H$4950,5,0),""),""),"")</f>
        <v/>
      </c>
      <c r="AT177" s="0"/>
      <c r="AU177" s="2" t="str">
        <f aca="false">IF(AT177&lt;&gt;"",IF(AT177&lt;&gt;"LIBSETS_DROP_MECHANIC_MONSTER_NAME",VLOOKUP(AT177,'LibSets constants'!$I$4:$L$1000,3,0),""),"")</f>
        <v/>
      </c>
      <c r="AV177" s="2" t="str">
        <f aca="false">IF(AT177&lt;&gt;"",IF(AT177&lt;&gt;"LIBSETS_DROP_MECHANIC_MONSTER_NAME",VLOOKUP(AT177,'LibSets constants'!$I$4:$L$1000,4,0),""),"")</f>
        <v/>
      </c>
      <c r="AW177" s="6" t="str">
        <f aca="false">IF(A177="???","--","")&amp;IF(F177&lt;&gt;"Not in the game (anymore)",IF(A177&lt;&gt;"",CONCATENATE("[",A177,"] = {wayshrines={")&amp;IF(K177&lt;&gt;"",CONCATENATE(K177,","),"")&amp;IF(L177&lt;&gt;"",CONCATENATE(L177,","),"")&amp;IF(M177&lt;&gt;"",CONCATENATE(M177,","),"")&amp;CONCATENATE("}")&amp;IF(VALUE(N177)&gt;0,CONCATENATE(", traitsNeeded=",N177),"")&amp;CONCATENATE(", dlcId=",IF(S177&lt;&gt;"",S177,"DLC_BASE_GAME")),""),"")</f>
        <v>[210] = {wayshrines={-1,-1,-1,}, dlcId=DLC_ORSINIUM</v>
      </c>
      <c r="AX177" s="6" t="str">
        <f aca="false">IF(F177&lt;&gt;"Not in the game (anymore)",IF(A177&lt;&gt;"",IF(P177&lt;&gt;"",CONCATENATE(", zoneIds={",P177),"")&amp;IF(X177&lt;&gt;"",CONCATENATE(",",X177),"")&amp;IF(AC177&lt;&gt;"",CONCATENATE(",",AC177),"")&amp;IF(AH177&lt;&gt;"",CONCATENATE(",",AH177),"")&amp;IF(AM177&lt;&gt;"",CONCATENATE(",",AM177),"")&amp;IF(AR177&lt;&gt;"",CONCATENATE(",",AR177),"")&amp;IF(P177&lt;&gt;"",CONCATENATE("}",""),"")&amp;IF(OR(I177="true",I177="false",I177&lt;&gt;""), CONCATENATE(", veteran=", I177), ""),""),"")</f>
        <v>, zoneIds={684}, veteran=false</v>
      </c>
      <c r="AY177" s="6" t="str">
        <f aca="false">IF(F177&lt;&gt;"Not in the game (anymore)",IF(A177&lt;&gt;"",", setType="&amp;G177,"")&amp;IF(J177="true",", multiTrialSet=true",""),"")</f>
        <v>, setType=LIBSETS_SETTYPE_OVERLAND</v>
      </c>
      <c r="AZ177" s="6" t="str">
        <f aca="false">IF(F177&lt;&gt;"Not in the game (anymore)",IF(U177&lt;&gt;"",", dropMechanic={"&amp;U177&amp;IF(Z177&lt;&gt;"",","&amp;Z177,"")&amp;IF(AE177&lt;&gt;"",","&amp;AE177,"")&amp;IF(AJ177&lt;&gt;"",","&amp;AJ177,"")&amp;IF(AO177&lt;&gt;"",","&amp;AO177,"")&amp;IF(AT177&lt;&gt;"",","&amp;AT177,"")&amp;"}"&amp;IF(U177="LIBSETS_DROP_MECHANIC_MONSTER_NAME",", dropMechanicNames={" &amp; IF(V177&lt;&gt;"","['en']='"&amp;V177&amp;"'","") &amp; IF(W177&lt;&gt;"",", ['de']='" &amp; W177&amp;"'","") &amp; "}",""),"")&amp;"},","")</f>
        <v>, dropMechanic={LIBSETS_DROP_MECHANIC_OVERLAND_BOSS_DELVE,LIBSETS_DROP_MECHANIC_OVERLAND_WORLDBOSS,LIBSETS_DROP_MECHANIC_OVERLAND_BOSS_PUBLIC_DUNGEON,LIBSETS_DROP_MECHANIC_OVERLAND_CHEST}},</v>
      </c>
      <c r="BA177" s="6" t="str">
        <f aca="false">IF(F177&lt;&gt;"Not in the game (anymore)",IF(C177&lt;&gt;"",CONCATENATE(" --",C177," / ",B177,"   [",IF(Q177&lt;&gt;"",Q177,""),IF(Y177&lt;&gt;"",", "&amp;Y177,""),IF(AD177&lt;&gt;"",", "&amp;AD177,""),IF(AI177&lt;&gt;"",", "&amp;AI177,""),IF(AN177&lt;&gt;"",", "&amp;AN177,""),IF(AS177&lt;&gt;"",", "&amp;AS177,""),"]")),"")</f>
        <v> --Mark of the Pariah / Zeichen des Ausgestoßenen   [Wrothgar]</v>
      </c>
    </row>
    <row r="178" customFormat="false" ht="15" hidden="false" customHeight="false" outlineLevel="0" collapsed="false">
      <c r="A178" s="21" t="n">
        <v>211</v>
      </c>
      <c r="B178" s="0" t="s">
        <v>495</v>
      </c>
      <c r="C178" s="0" t="s">
        <v>495</v>
      </c>
      <c r="D178" s="2" t="n">
        <f aca="false">A178</f>
        <v>211</v>
      </c>
      <c r="G178" s="22" t="s">
        <v>74</v>
      </c>
      <c r="I178" s="0" t="s">
        <v>56</v>
      </c>
      <c r="J178" s="0" t="s">
        <v>56</v>
      </c>
      <c r="K178" s="0" t="n">
        <v>-1</v>
      </c>
      <c r="L178" s="0" t="n">
        <v>-1</v>
      </c>
      <c r="M178" s="0" t="n">
        <v>-1</v>
      </c>
      <c r="N178" s="0" t="n">
        <v>0</v>
      </c>
      <c r="O178" s="3" t="s">
        <v>496</v>
      </c>
      <c r="P178" s="2" t="n">
        <f aca="false">IF(AND(G178&lt;&gt;"LIBSETS_SETTYPE_BATTLEGROUND",G178&lt;&gt;"LIBSETS_SETTYPE_SPECIAL",G178&lt;&gt;"LIBSETS_SETTYPE_MYTHIC"), IF(Q178&lt;&gt;"",VLOOKUP(Q178,'ESO zone constants'!$D$2:$H$4950,5,0),""),"")</f>
        <v>677</v>
      </c>
      <c r="Q178" s="0" t="str">
        <f aca="false">IF(OR(K178="",K178&lt;=0,ISERROR(K178)),IF(AND(O178&lt;&gt;"",NOT(ISERROR(O178))),O178, ""),VLOOKUP(K178,'ESO wayshrine node constants'!$A$3:$D$10003,4,0))</f>
        <v>Maelstrom Arena</v>
      </c>
      <c r="R178" s="0"/>
      <c r="S178" s="4" t="str">
        <f aca="false">IF(AND(R178&lt;&gt;"",NOT(ISERROR(R178))),R178,IF(P178&lt;&gt;"",IF(NOT(ISERROR(VLOOKUP(P178,'ESO Dungeon constants'!$D$3:$H$9999,5,0))),VLOOKUP(P178,'ESO Dungeon constants'!$D$3:$I$9999,6,0),VLOOKUP(P178,'ESO zone constants'!$H$2:$K$9984,4,0)),""))</f>
        <v>DLC_ORSINIUM</v>
      </c>
      <c r="T178" s="2" t="str">
        <f aca="false">IF(S178&lt;&gt;"",VLOOKUP(S178,'LibSets constants'!$B$4:$C$1000,2,0),"")</f>
        <v>Orsinium</v>
      </c>
      <c r="U178" s="5" t="s">
        <v>76</v>
      </c>
      <c r="V178" s="23" t="str">
        <f aca="false">IF(U178&lt;&gt;"",IF(U178&lt;&gt;"LIBSETS_DROP_MECHANIC_MONSTER_NAME",VLOOKUP(U178,'LibSets constants'!$I$4:$L$1000,3,0),""),"")</f>
        <v>Arena stage chest</v>
      </c>
      <c r="W178" s="2" t="str">
        <f aca="false">IF(U178&lt;&gt;"",IF(U178&lt;&gt;"LIBSETS_DROP_MECHANIC_MONSTER_NAME",VLOOKUP(U178,'LibSets constants'!$I$4:$L$1000,4,0),""),"")</f>
        <v>Arena-Phasen Schatztruhe</v>
      </c>
      <c r="X178" s="2" t="str">
        <f aca="false">IF(G178&lt;&gt;"LIBSETS_SETTYPE_BATTLEGROUND",IF(G178&lt;&gt;"LIBSETS_SETTYPE_SPECIAL",IF(Y178&lt;&gt;"",VLOOKUP(Y178,'ESO zone constants'!$D$2:$H$4950,5,0),""),""),"")</f>
        <v/>
      </c>
      <c r="Z178" s="24"/>
      <c r="AA178" s="23" t="str">
        <f aca="false">IF(Z178&lt;&gt;"",IF(Z178&lt;&gt;"LIBSETS_DROP_MECHANIC_MONSTER_NAME",VLOOKUP(Z178,'LibSets constants'!$I$4:$L$1000,3,0),""),"")</f>
        <v/>
      </c>
      <c r="AB178" s="23" t="str">
        <f aca="false">IF(Z178&lt;&gt;"",IF(Z178&lt;&gt;"LIBSETS_DROP_MECHANIC_MONSTER_NAME",VLOOKUP(Z178,'LibSets constants'!$I$4:$L$1000,4,0),""),"")</f>
        <v/>
      </c>
      <c r="AC178" s="2" t="str">
        <f aca="false">IF(G178&lt;&gt;"LIBSETS_SETTYPE_BATTLEGROUND",IF(G178&lt;&gt;"LIBSETS_SETTYPE_SPECIAL",IF(AD178&lt;&gt;"",VLOOKUP(AD178,'ESO zone constants'!$D$2:$H$4950,5,0),""),""),"")</f>
        <v/>
      </c>
      <c r="AE178" s="24"/>
      <c r="AF178" s="23" t="str">
        <f aca="false">IF(AE178&lt;&gt;"",IF(AE178&lt;&gt;"LIBSETS_DROP_MECHANIC_MONSTER_NAME",VLOOKUP(AE178,'LibSets constants'!$I$4:$L$1000,3,0),""),"")</f>
        <v/>
      </c>
      <c r="AG178" s="23" t="str">
        <f aca="false">IF(AE178&lt;&gt;"",IF(AE178&lt;&gt;"LIBSETS_DROP_MECHANIC_MONSTER_NAME",VLOOKUP(AE178,'LibSets constants'!$I$4:$L$1000,4,0),""),"")</f>
        <v/>
      </c>
      <c r="AH178" s="2" t="str">
        <f aca="false">IF(G178&lt;&gt;"LIBSETS_SETTYPE_BATTLEGROUND",IF(G178&lt;&gt;"LIBSETS_SETTYPE_SPECIAL",IF(AI178&lt;&gt;"",VLOOKUP(AI178,'ESO zone constants'!$D$2:$H$4950,5,0),""),""),"")</f>
        <v/>
      </c>
      <c r="AJ178" s="24"/>
      <c r="AK178" s="23" t="str">
        <f aca="false">IF(AJ178&lt;&gt;"",IF(AJ178&lt;&gt;"LIBSETS_DROP_MECHANIC_MONSTER_NAME",VLOOKUP(AJ178,'LibSets constants'!$I$4:$L$1000,3,0),""),"")</f>
        <v/>
      </c>
      <c r="AL178" s="23" t="str">
        <f aca="false">IF(AJ178&lt;&gt;"",IF(AJ178&lt;&gt;"LIBSETS_DROP_MECHANIC_MONSTER_NAME",VLOOKUP(AJ178,'LibSets constants'!$I$4:$L$1000,4,0),""),"")</f>
        <v/>
      </c>
      <c r="AM178" s="2" t="str">
        <f aca="false">IF(G178&lt;&gt;"LIBSETS_SETTYPE_BATTLEGROUND",IF(G178&lt;&gt;"LIBSETS_SETTYPE_SPECIAL",IF(AN178&lt;&gt;"",VLOOKUP(AN178,'ESO zone constants'!$D$2:$H$4950,5,0),""),""),"")</f>
        <v/>
      </c>
      <c r="AO178" s="24"/>
      <c r="AP178" s="23" t="str">
        <f aca="false">IF(AO178&lt;&gt;"",IF(AO178&lt;&gt;"LIBSETS_DROP_MECHANIC_MONSTER_NAME",VLOOKUP(AO178,'LibSets constants'!$I$4:$L$1000,3,0),""),"")</f>
        <v/>
      </c>
      <c r="AQ178" s="23" t="str">
        <f aca="false">IF(AO178&lt;&gt;"",IF(AO178&lt;&gt;"LIBSETS_DROP_MECHANIC_MONSTER_NAME",VLOOKUP(AO178,'LibSets constants'!$I$4:$L$1000,4,0),""),"")</f>
        <v/>
      </c>
      <c r="AR178" s="2" t="str">
        <f aca="false">IF(G178&lt;&gt;"LIBSETS_SETTYPE_BATTLEGROUND",IF(G178&lt;&gt;"LIBSETS_SETTYPE_SPECIAL",IF(AS178&lt;&gt;"",VLOOKUP(AS178,'ESO zone constants'!$D$2:$H$4950,5,0),""),""),"")</f>
        <v/>
      </c>
      <c r="AT178" s="24"/>
      <c r="AU178" s="23" t="str">
        <f aca="false">IF(AT178&lt;&gt;"",IF(AT178&lt;&gt;"LIBSETS_DROP_MECHANIC_MONSTER_NAME",VLOOKUP(AT178,'LibSets constants'!$I$4:$L$1000,3,0),""),"")</f>
        <v/>
      </c>
      <c r="AV178" s="23" t="str">
        <f aca="false">IF(AT178&lt;&gt;"",IF(AT178&lt;&gt;"LIBSETS_DROP_MECHANIC_MONSTER_NAME",VLOOKUP(AT178,'LibSets constants'!$I$4:$L$1000,4,0),""),"")</f>
        <v/>
      </c>
      <c r="AW178" s="6" t="str">
        <f aca="false">IF(A178="???","--","")&amp;IF(F178&lt;&gt;"Not in the game (anymore)",IF(A178&lt;&gt;"",CONCATENATE("[",A178,"] = {wayshrines={")&amp;IF(K178&lt;&gt;"",CONCATENATE(K178,","),"")&amp;IF(L178&lt;&gt;"",CONCATENATE(L178,","),"")&amp;IF(M178&lt;&gt;"",CONCATENATE(M178,","),"")&amp;CONCATENATE("}")&amp;IF(VALUE(N178)&gt;0,CONCATENATE(", traitsNeeded=",N178),"")&amp;CONCATENATE(", dlcId=",IF(S178&lt;&gt;"",S178,"DLC_BASE_GAME")),""),"")</f>
        <v>[211] = {wayshrines={-1,-1,-1,}, dlcId=DLC_ORSINIUM</v>
      </c>
      <c r="AX178" s="6" t="str">
        <f aca="false">IF(F178&lt;&gt;"Not in the game (anymore)",IF(A178&lt;&gt;"",IF(P178&lt;&gt;"",CONCATENATE(", zoneIds={",P178),"")&amp;IF(X178&lt;&gt;"",CONCATENATE(",",X178),"")&amp;IF(AC178&lt;&gt;"",CONCATENATE(",",AC178),"")&amp;IF(AH178&lt;&gt;"",CONCATENATE(",",AH178),"")&amp;IF(AM178&lt;&gt;"",CONCATENATE(",",AM178),"")&amp;IF(AR178&lt;&gt;"",CONCATENATE(",",AR178),"")&amp;IF(P178&lt;&gt;"",CONCATENATE("}",""),"")&amp;IF(OR(I178="true",I178="false",I178&lt;&gt;""), CONCATENATE(", veteran=", I178), ""),""),"")</f>
        <v>, zoneIds={677}, veteran=false</v>
      </c>
      <c r="AY178" s="6" t="str">
        <f aca="false">IF(F178&lt;&gt;"Not in the game (anymore)",IF(A178&lt;&gt;"",", setType="&amp;G178,"")&amp;IF(J178="true",", multiTrialSet=true",""),"")</f>
        <v>, setType=LIBSETS_SETTYPE_ARENA</v>
      </c>
      <c r="AZ178" s="6" t="str">
        <f aca="false">IF(F178&lt;&gt;"Not in the game (anymore)",IF(U178&lt;&gt;"",", dropMechanic={"&amp;U178&amp;IF(Z178&lt;&gt;"",","&amp;Z178,"")&amp;IF(AE178&lt;&gt;"",","&amp;AE178,"")&amp;IF(AJ178&lt;&gt;"",","&amp;AJ178,"")&amp;IF(AO178&lt;&gt;"",","&amp;AO178,"")&amp;IF(AT178&lt;&gt;"",","&amp;AT178,"")&amp;"}"&amp;IF(U178="LIBSETS_DROP_MECHANIC_MONSTER_NAME",", dropMechanicNames={" &amp; IF(V178&lt;&gt;"","['en']='"&amp;V178&amp;"'","") &amp; IF(W178&lt;&gt;"",", ['de']='" &amp; W178&amp;"'","") &amp; "}",""),"")&amp;"},","")</f>
        <v>, dropMechanic={LIBSETS_DROP_MECHANIC_ARENA_STAGE_CHEST}},</v>
      </c>
      <c r="BA178" s="6" t="str">
        <f aca="false">IF(F178&lt;&gt;"Not in the game (anymore)",IF(C178&lt;&gt;"",CONCATENATE(" --",C178," / ",B178,"   [",IF(Q178&lt;&gt;"",Q178,""),IF(Y178&lt;&gt;"",", "&amp;Y178,""),IF(AD178&lt;&gt;"",", "&amp;AD178,""),IF(AI178&lt;&gt;"",", "&amp;AI178,""),IF(AN178&lt;&gt;"",", "&amp;AN178,""),IF(AS178&lt;&gt;"",", "&amp;AS178,""),"]")),"")</f>
        <v> --Permafrost / Permafrost   [Maelstrom Arena]</v>
      </c>
    </row>
    <row r="179" customFormat="false" ht="15" hidden="false" customHeight="false" outlineLevel="0" collapsed="false">
      <c r="A179" s="21" t="n">
        <v>212</v>
      </c>
      <c r="B179" s="0" t="s">
        <v>497</v>
      </c>
      <c r="C179" s="0" t="s">
        <v>498</v>
      </c>
      <c r="D179" s="2" t="n">
        <f aca="false">A179</f>
        <v>212</v>
      </c>
      <c r="G179" s="22" t="s">
        <v>60</v>
      </c>
      <c r="I179" s="0" t="s">
        <v>56</v>
      </c>
      <c r="J179" s="0" t="s">
        <v>56</v>
      </c>
      <c r="K179" s="0" t="n">
        <v>-1</v>
      </c>
      <c r="L179" s="0" t="n">
        <v>-1</v>
      </c>
      <c r="M179" s="0" t="n">
        <v>-1</v>
      </c>
      <c r="N179" s="0" t="n">
        <v>0</v>
      </c>
      <c r="O179" s="3" t="s">
        <v>494</v>
      </c>
      <c r="P179" s="2" t="n">
        <f aca="false">IF(AND(G179&lt;&gt;"LIBSETS_SETTYPE_BATTLEGROUND",G179&lt;&gt;"LIBSETS_SETTYPE_SPECIAL",G179&lt;&gt;"LIBSETS_SETTYPE_MYTHIC"), IF(Q179&lt;&gt;"",VLOOKUP(Q179,'ESO zone constants'!$D$2:$H$4950,5,0),""),"")</f>
        <v>684</v>
      </c>
      <c r="Q179" s="0" t="str">
        <f aca="false">IF(OR(K179="",K179&lt;=0,ISERROR(K179)),IF(AND(O179&lt;&gt;"",NOT(ISERROR(O179))),O179, ""),VLOOKUP(K179,'ESO wayshrine node constants'!$A$3:$D$10003,4,0))</f>
        <v>Wrothgar</v>
      </c>
      <c r="R179" s="0"/>
      <c r="S179" s="4" t="str">
        <f aca="false">IF(AND(R179&lt;&gt;"",NOT(ISERROR(R179))),R179,IF(P179&lt;&gt;"",IF(NOT(ISERROR(VLOOKUP(P179,'ESO Dungeon constants'!$D$3:$H$9999,5,0))),VLOOKUP(P179,'ESO Dungeon constants'!$D$3:$I$9999,6,0),VLOOKUP(P179,'ESO zone constants'!$H$2:$K$9984,4,0)),""))</f>
        <v>DLC_ORSINIUM</v>
      </c>
      <c r="T179" s="2" t="str">
        <f aca="false">IF(S179&lt;&gt;"",VLOOKUP(S179,'LibSets constants'!$B$4:$C$1000,2,0),"")</f>
        <v>Orsinium</v>
      </c>
      <c r="U179" s="5" t="s">
        <v>62</v>
      </c>
      <c r="V179" s="2" t="str">
        <f aca="false">IF(U179&lt;&gt;"",IF(U179&lt;&gt;"LIBSETS_DROP_MECHANIC_MONSTER_NAME",VLOOKUP(U179,'LibSets constants'!$I$4:$L$1000,3,0),""),"")</f>
        <v>Delve bosses have a chance to drop a waist or feet.</v>
      </c>
      <c r="W179" s="2" t="str">
        <f aca="false">IF(U179&lt;&gt;"",IF(U179&lt;&gt;"LIBSETS_DROP_MECHANIC_MONSTER_NAME",VLOOKUP(U179,'LibSets constants'!$I$4:$L$1000,4,0),""),"")</f>
        <v>Bosse in Gewölben haben die Chance, eine Taille oder Füße fallen zu lassen.</v>
      </c>
      <c r="X179" s="2" t="str">
        <f aca="false">IF(G179&lt;&gt;"LIBSETS_SETTYPE_BATTLEGROUND",IF(G179&lt;&gt;"LIBSETS_SETTYPE_SPECIAL",IF(Y179&lt;&gt;"",VLOOKUP(Y179,'ESO zone constants'!$D$2:$H$4950,5,0),""),""),"")</f>
        <v/>
      </c>
      <c r="Z179" s="5" t="s">
        <v>63</v>
      </c>
      <c r="AA179" s="2" t="str">
        <f aca="false">IF(Z179&lt;&gt;"",IF(Z179&lt;&gt;"LIBSETS_DROP_MECHANIC_MONSTER_NAME",VLOOKUP(Z179,'LibSets constants'!$I$4:$L$1000,3,0),""),"")</f>
        <v>Overland group bosses have a 100% chance to drop head, chest, legs, or weapon.</v>
      </c>
      <c r="AB179" s="2" t="str">
        <f aca="false">IF(Z179&lt;&gt;"",IF(Z179&lt;&gt;"LIBSETS_DROP_MECHANIC_MONSTER_NAME",VLOOKUP(Z179,'LibSets constants'!$I$4:$L$1000,4,0),""),"")</f>
        <v>Überland Gruppenbosse haben eine Chance von 100%, Kopf, Brust, Beine oder Waffen fallen zu lassen.</v>
      </c>
      <c r="AC179" s="2" t="str">
        <f aca="false">IF(G179&lt;&gt;"LIBSETS_SETTYPE_BATTLEGROUND",IF(G179&lt;&gt;"LIBSETS_SETTYPE_SPECIAL",IF(AD179&lt;&gt;"",VLOOKUP(AD179,'ESO zone constants'!$D$2:$H$4950,5,0),""),""),"")</f>
        <v/>
      </c>
      <c r="AE179" s="5" t="s">
        <v>64</v>
      </c>
      <c r="AF179" s="2" t="str">
        <f aca="false">IF(AE179&lt;&gt;"",IF(AE179&lt;&gt;"LIBSETS_DROP_MECHANIC_MONSTER_NAME",VLOOKUP(AE179,'LibSets constants'!$I$4:$L$1000,3,0),""),"")</f>
        <v>Public dungeon bosses have a chance to drop a shoulder, hand, or weapon.</v>
      </c>
      <c r="AG179" s="2" t="str">
        <f aca="false">IF(AE179&lt;&gt;"",IF(AE179&lt;&gt;"LIBSETS_DROP_MECHANIC_MONSTER_NAME",VLOOKUP(AE179,'LibSets constants'!$I$4:$L$1000,4,0),""),"")</f>
        <v>Öffentliche Dungeon-Bosse haben die Möglichkeit, eine Schulter, Handschuhe oder eine Waffe fallen zu lassen.</v>
      </c>
      <c r="AH179" s="2" t="str">
        <f aca="false">IF(G179&lt;&gt;"LIBSETS_SETTYPE_BATTLEGROUND",IF(G179&lt;&gt;"LIBSETS_SETTYPE_SPECIAL",IF(AI179&lt;&gt;"",VLOOKUP(AI179,'ESO zone constants'!$D$2:$H$4950,5,0),""),""),"")</f>
        <v/>
      </c>
      <c r="AJ179" s="5" t="s">
        <v>65</v>
      </c>
      <c r="AK179" s="2" t="str">
        <f aca="false">IF(AJ179&lt;&gt;"",IF(AJ179&lt;&gt;"LIBSETS_DROP_MECHANIC_MONSTER_NAME",VLOOKUP(AJ179,'LibSets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2" t="str">
        <f aca="false">IF(AJ179&lt;&gt;"",IF(AJ179&lt;&gt;"LIBSETS_DROP_MECHANIC_MONSTER_NAME",VLOOKUP(AJ179,'LibSets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2" t="str">
        <f aca="false">IF(G179&lt;&gt;"LIBSETS_SETTYPE_BATTLEGROUND",IF(G179&lt;&gt;"LIBSETS_SETTYPE_SPECIAL",IF(AN179&lt;&gt;"",VLOOKUP(AN179,'ESO zone constants'!$D$2:$H$4950,5,0),""),""),"")</f>
        <v/>
      </c>
      <c r="AO179" s="0"/>
      <c r="AP179" s="2" t="str">
        <f aca="false">IF(AO179&lt;&gt;"",IF(AO179&lt;&gt;"LIBSETS_DROP_MECHANIC_MONSTER_NAME",VLOOKUP(AO179,'LibSets constants'!$I$4:$L$1000,3,0),""),"")</f>
        <v/>
      </c>
      <c r="AQ179" s="2" t="str">
        <f aca="false">IF(AO179&lt;&gt;"",IF(AO179&lt;&gt;"LIBSETS_DROP_MECHANIC_MONSTER_NAME",VLOOKUP(AO179,'LibSets constants'!$I$4:$L$1000,4,0),""),"")</f>
        <v/>
      </c>
      <c r="AR179" s="2" t="str">
        <f aca="false">IF(G179&lt;&gt;"LIBSETS_SETTYPE_BATTLEGROUND",IF(G179&lt;&gt;"LIBSETS_SETTYPE_SPECIAL",IF(AS179&lt;&gt;"",VLOOKUP(AS179,'ESO zone constants'!$D$2:$H$4950,5,0),""),""),"")</f>
        <v/>
      </c>
      <c r="AT179" s="0"/>
      <c r="AU179" s="2" t="str">
        <f aca="false">IF(AT179&lt;&gt;"",IF(AT179&lt;&gt;"LIBSETS_DROP_MECHANIC_MONSTER_NAME",VLOOKUP(AT179,'LibSets constants'!$I$4:$L$1000,3,0),""),"")</f>
        <v/>
      </c>
      <c r="AV179" s="2" t="str">
        <f aca="false">IF(AT179&lt;&gt;"",IF(AT179&lt;&gt;"LIBSETS_DROP_MECHANIC_MONSTER_NAME",VLOOKUP(AT179,'LibSets constants'!$I$4:$L$1000,4,0),""),"")</f>
        <v/>
      </c>
      <c r="AW179" s="6" t="str">
        <f aca="false">IF(A179="???","--","")&amp;IF(F179&lt;&gt;"Not in the game (anymore)",IF(A179&lt;&gt;"",CONCATENATE("[",A179,"] = {wayshrines={")&amp;IF(K179&lt;&gt;"",CONCATENATE(K179,","),"")&amp;IF(L179&lt;&gt;"",CONCATENATE(L179,","),"")&amp;IF(M179&lt;&gt;"",CONCATENATE(M179,","),"")&amp;CONCATENATE("}")&amp;IF(VALUE(N179)&gt;0,CONCATENATE(", traitsNeeded=",N179),"")&amp;CONCATENATE(", dlcId=",IF(S179&lt;&gt;"",S179,"DLC_BASE_GAME")),""),"")</f>
        <v>[212] = {wayshrines={-1,-1,-1,}, dlcId=DLC_ORSINIUM</v>
      </c>
      <c r="AX179" s="6" t="str">
        <f aca="false">IF(F179&lt;&gt;"Not in the game (anymore)",IF(A179&lt;&gt;"",IF(P179&lt;&gt;"",CONCATENATE(", zoneIds={",P179),"")&amp;IF(X179&lt;&gt;"",CONCATENATE(",",X179),"")&amp;IF(AC179&lt;&gt;"",CONCATENATE(",",AC179),"")&amp;IF(AH179&lt;&gt;"",CONCATENATE(",",AH179),"")&amp;IF(AM179&lt;&gt;"",CONCATENATE(",",AM179),"")&amp;IF(AR179&lt;&gt;"",CONCATENATE(",",AR179),"")&amp;IF(P179&lt;&gt;"",CONCATENATE("}",""),"")&amp;IF(OR(I179="true",I179="false",I179&lt;&gt;""), CONCATENATE(", veteran=", I179), ""),""),"")</f>
        <v>, zoneIds={684}, veteran=false</v>
      </c>
      <c r="AY179" s="6" t="str">
        <f aca="false">IF(F179&lt;&gt;"Not in the game (anymore)",IF(A179&lt;&gt;"",", setType="&amp;G179,"")&amp;IF(J179="true",", multiTrialSet=true",""),"")</f>
        <v>, setType=LIBSETS_SETTYPE_OVERLAND</v>
      </c>
      <c r="AZ179" s="6" t="str">
        <f aca="false">IF(F179&lt;&gt;"Not in the game (anymore)",IF(U179&lt;&gt;"",", dropMechanic={"&amp;U179&amp;IF(Z179&lt;&gt;"",","&amp;Z179,"")&amp;IF(AE179&lt;&gt;"",","&amp;AE179,"")&amp;IF(AJ179&lt;&gt;"",","&amp;AJ179,"")&amp;IF(AO179&lt;&gt;"",","&amp;AO179,"")&amp;IF(AT179&lt;&gt;"",","&amp;AT179,"")&amp;"}"&amp;IF(U179="LIBSETS_DROP_MECHANIC_MONSTER_NAME",", dropMechanicNames={" &amp; IF(V179&lt;&gt;"","['en']='"&amp;V179&amp;"'","") &amp; IF(W179&lt;&gt;"",", ['de']='" &amp; W179&amp;"'","") &amp; "}",""),"")&amp;"},","")</f>
        <v>, dropMechanic={LIBSETS_DROP_MECHANIC_OVERLAND_BOSS_DELVE,LIBSETS_DROP_MECHANIC_OVERLAND_WORLDBOSS,LIBSETS_DROP_MECHANIC_OVERLAND_BOSS_PUBLIC_DUNGEON,LIBSETS_DROP_MECHANIC_OVERLAND_CHEST}},</v>
      </c>
      <c r="BA179" s="6" t="str">
        <f aca="false">IF(F179&lt;&gt;"Not in the game (anymore)",IF(C179&lt;&gt;"",CONCATENATE(" --",C179," / ",B179,"   [",IF(Q179&lt;&gt;"",Q179,""),IF(Y179&lt;&gt;"",", "&amp;Y179,""),IF(AD179&lt;&gt;"",", "&amp;AD179,""),IF(AI179&lt;&gt;"",", "&amp;AI179,""),IF(AN179&lt;&gt;"",", "&amp;AN179,""),IF(AS179&lt;&gt;"",", "&amp;AS179,""),"]")),"")</f>
        <v> --Briarheart / Dornenherz   [Wrothgar]</v>
      </c>
    </row>
    <row r="180" customFormat="false" ht="15" hidden="false" customHeight="false" outlineLevel="0" collapsed="false">
      <c r="A180" s="21" t="n">
        <v>213</v>
      </c>
      <c r="B180" s="0" t="s">
        <v>499</v>
      </c>
      <c r="C180" s="0" t="s">
        <v>500</v>
      </c>
      <c r="D180" s="2" t="n">
        <f aca="false">A180</f>
        <v>213</v>
      </c>
      <c r="G180" s="22" t="s">
        <v>74</v>
      </c>
      <c r="I180" s="0" t="s">
        <v>56</v>
      </c>
      <c r="J180" s="0" t="s">
        <v>56</v>
      </c>
      <c r="K180" s="0" t="n">
        <v>-1</v>
      </c>
      <c r="L180" s="0" t="n">
        <v>-1</v>
      </c>
      <c r="M180" s="0" t="n">
        <v>-1</v>
      </c>
      <c r="N180" s="0" t="n">
        <v>0</v>
      </c>
      <c r="O180" s="3" t="s">
        <v>496</v>
      </c>
      <c r="P180" s="2" t="n">
        <f aca="false">IF(AND(G180&lt;&gt;"LIBSETS_SETTYPE_BATTLEGROUND",G180&lt;&gt;"LIBSETS_SETTYPE_SPECIAL",G180&lt;&gt;"LIBSETS_SETTYPE_MYTHIC"), IF(Q180&lt;&gt;"",VLOOKUP(Q180,'ESO zone constants'!$D$2:$H$4950,5,0),""),"")</f>
        <v>677</v>
      </c>
      <c r="Q180" s="0" t="str">
        <f aca="false">IF(OR(K180="",K180&lt;=0,ISERROR(K180)),IF(AND(O180&lt;&gt;"",NOT(ISERROR(O180))),O180, ""),VLOOKUP(K180,'ESO wayshrine node constants'!$A$3:$D$10003,4,0))</f>
        <v>Maelstrom Arena</v>
      </c>
      <c r="R180" s="0"/>
      <c r="S180" s="4" t="str">
        <f aca="false">IF(AND(R180&lt;&gt;"",NOT(ISERROR(R180))),R180,IF(P180&lt;&gt;"",IF(NOT(ISERROR(VLOOKUP(P180,'ESO Dungeon constants'!$D$3:$H$9999,5,0))),VLOOKUP(P180,'ESO Dungeon constants'!$D$3:$I$9999,6,0),VLOOKUP(P180,'ESO zone constants'!$H$2:$K$9984,4,0)),""))</f>
        <v>DLC_ORSINIUM</v>
      </c>
      <c r="T180" s="2" t="str">
        <f aca="false">IF(S180&lt;&gt;"",VLOOKUP(S180,'LibSets constants'!$B$4:$C$1000,2,0),"")</f>
        <v>Orsinium</v>
      </c>
      <c r="U180" s="5" t="s">
        <v>76</v>
      </c>
      <c r="V180" s="2" t="str">
        <f aca="false">IF(U180&lt;&gt;"",IF(U180&lt;&gt;"LIBSETS_DROP_MECHANIC_MONSTER_NAME",VLOOKUP(U180,'LibSets constants'!$I$4:$L$1000,3,0),""),"")</f>
        <v>Arena stage chest</v>
      </c>
      <c r="W180" s="2" t="str">
        <f aca="false">IF(U180&lt;&gt;"",IF(U180&lt;&gt;"LIBSETS_DROP_MECHANIC_MONSTER_NAME",VLOOKUP(U180,'LibSets constants'!$I$4:$L$1000,4,0),""),"")</f>
        <v>Arena-Phasen Schatztruhe</v>
      </c>
      <c r="X180" s="2" t="str">
        <f aca="false">IF(G180&lt;&gt;"LIBSETS_SETTYPE_BATTLEGROUND",IF(G180&lt;&gt;"LIBSETS_SETTYPE_SPECIAL",IF(Y180&lt;&gt;"",VLOOKUP(Y180,'ESO zone constants'!$D$2:$H$4950,5,0),""),""),"")</f>
        <v/>
      </c>
      <c r="Z180" s="0"/>
      <c r="AA180" s="2" t="str">
        <f aca="false">IF(Z180&lt;&gt;"",IF(Z180&lt;&gt;"LIBSETS_DROP_MECHANIC_MONSTER_NAME",VLOOKUP(Z180,'LibSets constants'!$I$4:$L$1000,3,0),""),"")</f>
        <v/>
      </c>
      <c r="AB180" s="2" t="str">
        <f aca="false">IF(Z180&lt;&gt;"",IF(Z180&lt;&gt;"LIBSETS_DROP_MECHANIC_MONSTER_NAME",VLOOKUP(Z180,'LibSets constants'!$I$4:$L$1000,4,0),""),"")</f>
        <v/>
      </c>
      <c r="AC180" s="2" t="str">
        <f aca="false">IF(G180&lt;&gt;"LIBSETS_SETTYPE_BATTLEGROUND",IF(G180&lt;&gt;"LIBSETS_SETTYPE_SPECIAL",IF(AD180&lt;&gt;"",VLOOKUP(AD180,'ESO zone constants'!$D$2:$H$4950,5,0),""),""),"")</f>
        <v/>
      </c>
      <c r="AE180" s="0"/>
      <c r="AF180" s="2" t="str">
        <f aca="false">IF(AE180&lt;&gt;"",IF(AE180&lt;&gt;"LIBSETS_DROP_MECHANIC_MONSTER_NAME",VLOOKUP(AE180,'LibSets constants'!$I$4:$L$1000,3,0),""),"")</f>
        <v/>
      </c>
      <c r="AG180" s="2" t="str">
        <f aca="false">IF(AE180&lt;&gt;"",IF(AE180&lt;&gt;"LIBSETS_DROP_MECHANIC_MONSTER_NAME",VLOOKUP(AE180,'LibSets constants'!$I$4:$L$1000,4,0),""),"")</f>
        <v/>
      </c>
      <c r="AH180" s="2" t="str">
        <f aca="false">IF(G180&lt;&gt;"LIBSETS_SETTYPE_BATTLEGROUND",IF(G180&lt;&gt;"LIBSETS_SETTYPE_SPECIAL",IF(AI180&lt;&gt;"",VLOOKUP(AI180,'ESO zone constants'!$D$2:$H$4950,5,0),""),""),"")</f>
        <v/>
      </c>
      <c r="AJ180" s="0"/>
      <c r="AK180" s="2" t="str">
        <f aca="false">IF(AJ180&lt;&gt;"",IF(AJ180&lt;&gt;"LIBSETS_DROP_MECHANIC_MONSTER_NAME",VLOOKUP(AJ180,'LibSets constants'!$I$4:$L$1000,3,0),""),"")</f>
        <v/>
      </c>
      <c r="AL180" s="2" t="str">
        <f aca="false">IF(AJ180&lt;&gt;"",IF(AJ180&lt;&gt;"LIBSETS_DROP_MECHANIC_MONSTER_NAME",VLOOKUP(AJ180,'LibSets constants'!$I$4:$L$1000,4,0),""),"")</f>
        <v/>
      </c>
      <c r="AM180" s="2" t="str">
        <f aca="false">IF(G180&lt;&gt;"LIBSETS_SETTYPE_BATTLEGROUND",IF(G180&lt;&gt;"LIBSETS_SETTYPE_SPECIAL",IF(AN180&lt;&gt;"",VLOOKUP(AN180,'ESO zone constants'!$D$2:$H$4950,5,0),""),""),"")</f>
        <v/>
      </c>
      <c r="AO180" s="0"/>
      <c r="AP180" s="2" t="str">
        <f aca="false">IF(AO180&lt;&gt;"",IF(AO180&lt;&gt;"LIBSETS_DROP_MECHANIC_MONSTER_NAME",VLOOKUP(AO180,'LibSets constants'!$I$4:$L$1000,3,0),""),"")</f>
        <v/>
      </c>
      <c r="AQ180" s="2" t="str">
        <f aca="false">IF(AO180&lt;&gt;"",IF(AO180&lt;&gt;"LIBSETS_DROP_MECHANIC_MONSTER_NAME",VLOOKUP(AO180,'LibSets constants'!$I$4:$L$1000,4,0),""),"")</f>
        <v/>
      </c>
      <c r="AR180" s="2" t="str">
        <f aca="false">IF(G180&lt;&gt;"LIBSETS_SETTYPE_BATTLEGROUND",IF(G180&lt;&gt;"LIBSETS_SETTYPE_SPECIAL",IF(AS180&lt;&gt;"",VLOOKUP(AS180,'ESO zone constants'!$D$2:$H$4950,5,0),""),""),"")</f>
        <v/>
      </c>
      <c r="AT180" s="0"/>
      <c r="AU180" s="2" t="str">
        <f aca="false">IF(AT180&lt;&gt;"",IF(AT180&lt;&gt;"LIBSETS_DROP_MECHANIC_MONSTER_NAME",VLOOKUP(AT180,'LibSets constants'!$I$4:$L$1000,3,0),""),"")</f>
        <v/>
      </c>
      <c r="AV180" s="2" t="str">
        <f aca="false">IF(AT180&lt;&gt;"",IF(AT180&lt;&gt;"LIBSETS_DROP_MECHANIC_MONSTER_NAME",VLOOKUP(AT180,'LibSets constants'!$I$4:$L$1000,4,0),""),"")</f>
        <v/>
      </c>
      <c r="AW180" s="6" t="str">
        <f aca="false">IF(A180="???","--","")&amp;IF(F180&lt;&gt;"Not in the game (anymore)",IF(A180&lt;&gt;"",CONCATENATE("[",A180,"] = {wayshrines={")&amp;IF(K180&lt;&gt;"",CONCATENATE(K180,","),"")&amp;IF(L180&lt;&gt;"",CONCATENATE(L180,","),"")&amp;IF(M180&lt;&gt;"",CONCATENATE(M180,","),"")&amp;CONCATENATE("}")&amp;IF(VALUE(N180)&gt;0,CONCATENATE(", traitsNeeded=",N180),"")&amp;CONCATENATE(", dlcId=",IF(S180&lt;&gt;"",S180,"DLC_BASE_GAME")),""),"")</f>
        <v>[213] = {wayshrines={-1,-1,-1,}, dlcId=DLC_ORSINIUM</v>
      </c>
      <c r="AX180" s="6" t="str">
        <f aca="false">IF(F180&lt;&gt;"Not in the game (anymore)",IF(A180&lt;&gt;"",IF(P180&lt;&gt;"",CONCATENATE(", zoneIds={",P180),"")&amp;IF(X180&lt;&gt;"",CONCATENATE(",",X180),"")&amp;IF(AC180&lt;&gt;"",CONCATENATE(",",AC180),"")&amp;IF(AH180&lt;&gt;"",CONCATENATE(",",AH180),"")&amp;IF(AM180&lt;&gt;"",CONCATENATE(",",AM180),"")&amp;IF(AR180&lt;&gt;"",CONCATENATE(",",AR180),"")&amp;IF(P180&lt;&gt;"",CONCATENATE("}",""),"")&amp;IF(OR(I180="true",I180="false",I180&lt;&gt;""), CONCATENATE(", veteran=", I180), ""),""),"")</f>
        <v>, zoneIds={677}, veteran=false</v>
      </c>
      <c r="AY180" s="6" t="str">
        <f aca="false">IF(F180&lt;&gt;"Not in the game (anymore)",IF(A180&lt;&gt;"",", setType="&amp;G180,"")&amp;IF(J180="true",", multiTrialSet=true",""),"")</f>
        <v>, setType=LIBSETS_SETTYPE_ARENA</v>
      </c>
      <c r="AZ180" s="6" t="str">
        <f aca="false">IF(F180&lt;&gt;"Not in the game (anymore)",IF(U180&lt;&gt;"",", dropMechanic={"&amp;U180&amp;IF(Z180&lt;&gt;"",","&amp;Z180,"")&amp;IF(AE180&lt;&gt;"",","&amp;AE180,"")&amp;IF(AJ180&lt;&gt;"",","&amp;AJ180,"")&amp;IF(AO180&lt;&gt;"",","&amp;AO180,"")&amp;IF(AT180&lt;&gt;"",","&amp;AT180,"")&amp;"}"&amp;IF(U180="LIBSETS_DROP_MECHANIC_MONSTER_NAME",", dropMechanicNames={" &amp; IF(V180&lt;&gt;"","['en']='"&amp;V180&amp;"'","") &amp; IF(W180&lt;&gt;"",", ['de']='" &amp; W180&amp;"'","") &amp; "}",""),"")&amp;"},","")</f>
        <v>, dropMechanic={LIBSETS_DROP_MECHANIC_ARENA_STAGE_CHEST}},</v>
      </c>
      <c r="BA180" s="6" t="str">
        <f aca="false">IF(F180&lt;&gt;"Not in the game (anymore)",IF(C180&lt;&gt;"",CONCATENATE(" --",C180," / ",B180,"   [",IF(Q180&lt;&gt;"",Q180,""),IF(Y180&lt;&gt;"",", "&amp;Y180,""),IF(AD180&lt;&gt;"",", "&amp;AD180,""),IF(AI180&lt;&gt;"",", "&amp;AI180,""),IF(AN180&lt;&gt;"",", "&amp;AN180,""),IF(AS180&lt;&gt;"",", "&amp;AS180,""),"]")),"")</f>
        <v> --Glorious Defender / Ruhmreicher Verteidiger   [Maelstrom Arena]</v>
      </c>
    </row>
    <row r="181" customFormat="false" ht="15" hidden="false" customHeight="false" outlineLevel="0" collapsed="false">
      <c r="A181" s="21" t="n">
        <v>214</v>
      </c>
      <c r="B181" s="0" t="s">
        <v>501</v>
      </c>
      <c r="C181" s="0" t="s">
        <v>501</v>
      </c>
      <c r="D181" s="2" t="n">
        <f aca="false">A181</f>
        <v>214</v>
      </c>
      <c r="G181" s="22" t="s">
        <v>74</v>
      </c>
      <c r="I181" s="0" t="s">
        <v>56</v>
      </c>
      <c r="J181" s="0" t="s">
        <v>56</v>
      </c>
      <c r="K181" s="0" t="n">
        <v>-1</v>
      </c>
      <c r="L181" s="0" t="n">
        <v>-1</v>
      </c>
      <c r="M181" s="0" t="n">
        <v>-1</v>
      </c>
      <c r="N181" s="0" t="n">
        <v>0</v>
      </c>
      <c r="O181" s="3" t="s">
        <v>496</v>
      </c>
      <c r="P181" s="2" t="n">
        <f aca="false">IF(AND(G181&lt;&gt;"LIBSETS_SETTYPE_BATTLEGROUND",G181&lt;&gt;"LIBSETS_SETTYPE_SPECIAL",G181&lt;&gt;"LIBSETS_SETTYPE_MYTHIC"), IF(Q181&lt;&gt;"",VLOOKUP(Q181,'ESO zone constants'!$D$2:$H$4950,5,0),""),"")</f>
        <v>677</v>
      </c>
      <c r="Q181" s="0" t="str">
        <f aca="false">IF(OR(K181="",K181&lt;=0,ISERROR(K181)),IF(AND(O181&lt;&gt;"",NOT(ISERROR(O181))),O181, ""),VLOOKUP(K181,'ESO wayshrine node constants'!$A$3:$D$10003,4,0))</f>
        <v>Maelstrom Arena</v>
      </c>
      <c r="R181" s="0"/>
      <c r="S181" s="4" t="str">
        <f aca="false">IF(AND(R181&lt;&gt;"",NOT(ISERROR(R181))),R181,IF(P181&lt;&gt;"",IF(NOT(ISERROR(VLOOKUP(P181,'ESO Dungeon constants'!$D$3:$H$9999,5,0))),VLOOKUP(P181,'ESO Dungeon constants'!$D$3:$I$9999,6,0),VLOOKUP(P181,'ESO zone constants'!$H$2:$K$9984,4,0)),""))</f>
        <v>DLC_ORSINIUM</v>
      </c>
      <c r="T181" s="2" t="str">
        <f aca="false">IF(S181&lt;&gt;"",VLOOKUP(S181,'LibSets constants'!$B$4:$C$1000,2,0),"")</f>
        <v>Orsinium</v>
      </c>
      <c r="U181" s="5" t="s">
        <v>76</v>
      </c>
      <c r="V181" s="23" t="str">
        <f aca="false">IF(U181&lt;&gt;"",IF(U181&lt;&gt;"LIBSETS_DROP_MECHANIC_MONSTER_NAME",VLOOKUP(U181,'LibSets constants'!$I$4:$L$1000,3,0),""),"")</f>
        <v>Arena stage chest</v>
      </c>
      <c r="W181" s="2" t="str">
        <f aca="false">IF(U181&lt;&gt;"",IF(U181&lt;&gt;"LIBSETS_DROP_MECHANIC_MONSTER_NAME",VLOOKUP(U181,'LibSets constants'!$I$4:$L$1000,4,0),""),"")</f>
        <v>Arena-Phasen Schatztruhe</v>
      </c>
      <c r="X181" s="2" t="str">
        <f aca="false">IF(G181&lt;&gt;"LIBSETS_SETTYPE_BATTLEGROUND",IF(G181&lt;&gt;"LIBSETS_SETTYPE_SPECIAL",IF(Y181&lt;&gt;"",VLOOKUP(Y181,'ESO zone constants'!$D$2:$H$4950,5,0),""),""),"")</f>
        <v/>
      </c>
      <c r="Z181" s="24"/>
      <c r="AA181" s="23" t="str">
        <f aca="false">IF(Z181&lt;&gt;"",IF(Z181&lt;&gt;"LIBSETS_DROP_MECHANIC_MONSTER_NAME",VLOOKUP(Z181,'LibSets constants'!$I$4:$L$1000,3,0),""),"")</f>
        <v/>
      </c>
      <c r="AB181" s="23" t="str">
        <f aca="false">IF(Z181&lt;&gt;"",IF(Z181&lt;&gt;"LIBSETS_DROP_MECHANIC_MONSTER_NAME",VLOOKUP(Z181,'LibSets constants'!$I$4:$L$1000,4,0),""),"")</f>
        <v/>
      </c>
      <c r="AC181" s="2" t="str">
        <f aca="false">IF(G181&lt;&gt;"LIBSETS_SETTYPE_BATTLEGROUND",IF(G181&lt;&gt;"LIBSETS_SETTYPE_SPECIAL",IF(AD181&lt;&gt;"",VLOOKUP(AD181,'ESO zone constants'!$D$2:$H$4950,5,0),""),""),"")</f>
        <v/>
      </c>
      <c r="AE181" s="24"/>
      <c r="AF181" s="23" t="str">
        <f aca="false">IF(AE181&lt;&gt;"",IF(AE181&lt;&gt;"LIBSETS_DROP_MECHANIC_MONSTER_NAME",VLOOKUP(AE181,'LibSets constants'!$I$4:$L$1000,3,0),""),"")</f>
        <v/>
      </c>
      <c r="AG181" s="23" t="str">
        <f aca="false">IF(AE181&lt;&gt;"",IF(AE181&lt;&gt;"LIBSETS_DROP_MECHANIC_MONSTER_NAME",VLOOKUP(AE181,'LibSets constants'!$I$4:$L$1000,4,0),""),"")</f>
        <v/>
      </c>
      <c r="AH181" s="2" t="str">
        <f aca="false">IF(G181&lt;&gt;"LIBSETS_SETTYPE_BATTLEGROUND",IF(G181&lt;&gt;"LIBSETS_SETTYPE_SPECIAL",IF(AI181&lt;&gt;"",VLOOKUP(AI181,'ESO zone constants'!$D$2:$H$4950,5,0),""),""),"")</f>
        <v/>
      </c>
      <c r="AJ181" s="24"/>
      <c r="AK181" s="23" t="str">
        <f aca="false">IF(AJ181&lt;&gt;"",IF(AJ181&lt;&gt;"LIBSETS_DROP_MECHANIC_MONSTER_NAME",VLOOKUP(AJ181,'LibSets constants'!$I$4:$L$1000,3,0),""),"")</f>
        <v/>
      </c>
      <c r="AL181" s="23" t="str">
        <f aca="false">IF(AJ181&lt;&gt;"",IF(AJ181&lt;&gt;"LIBSETS_DROP_MECHANIC_MONSTER_NAME",VLOOKUP(AJ181,'LibSets constants'!$I$4:$L$1000,4,0),""),"")</f>
        <v/>
      </c>
      <c r="AM181" s="2" t="str">
        <f aca="false">IF(G181&lt;&gt;"LIBSETS_SETTYPE_BATTLEGROUND",IF(G181&lt;&gt;"LIBSETS_SETTYPE_SPECIAL",IF(AN181&lt;&gt;"",VLOOKUP(AN181,'ESO zone constants'!$D$2:$H$4950,5,0),""),""),"")</f>
        <v/>
      </c>
      <c r="AO181" s="24"/>
      <c r="AP181" s="23" t="str">
        <f aca="false">IF(AO181&lt;&gt;"",IF(AO181&lt;&gt;"LIBSETS_DROP_MECHANIC_MONSTER_NAME",VLOOKUP(AO181,'LibSets constants'!$I$4:$L$1000,3,0),""),"")</f>
        <v/>
      </c>
      <c r="AQ181" s="23" t="str">
        <f aca="false">IF(AO181&lt;&gt;"",IF(AO181&lt;&gt;"LIBSETS_DROP_MECHANIC_MONSTER_NAME",VLOOKUP(AO181,'LibSets constants'!$I$4:$L$1000,4,0),""),"")</f>
        <v/>
      </c>
      <c r="AR181" s="2" t="str">
        <f aca="false">IF(G181&lt;&gt;"LIBSETS_SETTYPE_BATTLEGROUND",IF(G181&lt;&gt;"LIBSETS_SETTYPE_SPECIAL",IF(AS181&lt;&gt;"",VLOOKUP(AS181,'ESO zone constants'!$D$2:$H$4950,5,0),""),""),"")</f>
        <v/>
      </c>
      <c r="AT181" s="24"/>
      <c r="AU181" s="23" t="str">
        <f aca="false">IF(AT181&lt;&gt;"",IF(AT181&lt;&gt;"LIBSETS_DROP_MECHANIC_MONSTER_NAME",VLOOKUP(AT181,'LibSets constants'!$I$4:$L$1000,3,0),""),"")</f>
        <v/>
      </c>
      <c r="AV181" s="23" t="str">
        <f aca="false">IF(AT181&lt;&gt;"",IF(AT181&lt;&gt;"LIBSETS_DROP_MECHANIC_MONSTER_NAME",VLOOKUP(AT181,'LibSets constants'!$I$4:$L$1000,4,0),""),"")</f>
        <v/>
      </c>
      <c r="AW181" s="6" t="str">
        <f aca="false">IF(A181="???","--","")&amp;IF(F181&lt;&gt;"Not in the game (anymore)",IF(A181&lt;&gt;"",CONCATENATE("[",A181,"] = {wayshrines={")&amp;IF(K181&lt;&gt;"",CONCATENATE(K181,","),"")&amp;IF(L181&lt;&gt;"",CONCATENATE(L181,","),"")&amp;IF(M181&lt;&gt;"",CONCATENATE(M181,","),"")&amp;CONCATENATE("}")&amp;IF(VALUE(N181)&gt;0,CONCATENATE(", traitsNeeded=",N181),"")&amp;CONCATENATE(", dlcId=",IF(S181&lt;&gt;"",S181,"DLC_BASE_GAME")),""),"")</f>
        <v>[214] = {wayshrines={-1,-1,-1,}, dlcId=DLC_ORSINIUM</v>
      </c>
      <c r="AX181" s="6" t="str">
        <f aca="false">IF(F181&lt;&gt;"Not in the game (anymore)",IF(A181&lt;&gt;"",IF(P181&lt;&gt;"",CONCATENATE(", zoneIds={",P181),"")&amp;IF(X181&lt;&gt;"",CONCATENATE(",",X181),"")&amp;IF(AC181&lt;&gt;"",CONCATENATE(",",AC181),"")&amp;IF(AH181&lt;&gt;"",CONCATENATE(",",AH181),"")&amp;IF(AM181&lt;&gt;"",CONCATENATE(",",AM181),"")&amp;IF(AR181&lt;&gt;"",CONCATENATE(",",AR181),"")&amp;IF(P181&lt;&gt;"",CONCATENATE("}",""),"")&amp;IF(OR(I181="true",I181="false",I181&lt;&gt;""), CONCATENATE(", veteran=", I181), ""),""),"")</f>
        <v>, zoneIds={677}, veteran=false</v>
      </c>
      <c r="AY181" s="6" t="str">
        <f aca="false">IF(F181&lt;&gt;"Not in the game (anymore)",IF(A181&lt;&gt;"",", setType="&amp;G181,"")&amp;IF(J181="true",", multiTrialSet=true",""),"")</f>
        <v>, setType=LIBSETS_SETTYPE_ARENA</v>
      </c>
      <c r="AZ181" s="6" t="str">
        <f aca="false">IF(F181&lt;&gt;"Not in the game (anymore)",IF(U181&lt;&gt;"",", dropMechanic={"&amp;U181&amp;IF(Z181&lt;&gt;"",","&amp;Z181,"")&amp;IF(AE181&lt;&gt;"",","&amp;AE181,"")&amp;IF(AJ181&lt;&gt;"",","&amp;AJ181,"")&amp;IF(AO181&lt;&gt;"",","&amp;AO181,"")&amp;IF(AT181&lt;&gt;"",","&amp;AT181,"")&amp;"}"&amp;IF(U181="LIBSETS_DROP_MECHANIC_MONSTER_NAME",", dropMechanicNames={" &amp; IF(V181&lt;&gt;"","['en']='"&amp;V181&amp;"'","") &amp; IF(W181&lt;&gt;"",", ['de']='" &amp; W181&amp;"'","") &amp; "}",""),"")&amp;"},","")</f>
        <v>, dropMechanic={LIBSETS_DROP_MECHANIC_ARENA_STAGE_CHEST}},</v>
      </c>
      <c r="BA181" s="6" t="str">
        <f aca="false">IF(F181&lt;&gt;"Not in the game (anymore)",IF(C181&lt;&gt;"",CONCATENATE(" --",C181," / ",B181,"   [",IF(Q181&lt;&gt;"",Q181,""),IF(Y181&lt;&gt;"",", "&amp;Y181,""),IF(AD181&lt;&gt;"",", "&amp;AD181,""),IF(AI181&lt;&gt;"",", "&amp;AI181,""),IF(AN181&lt;&gt;"",", "&amp;AN181,""),IF(AS181&lt;&gt;"",", "&amp;AS181,""),"]")),"")</f>
        <v> --Para Bellum / Para Bellum   [Maelstrom Arena]</v>
      </c>
    </row>
    <row r="182" customFormat="false" ht="15" hidden="false" customHeight="false" outlineLevel="0" collapsed="false">
      <c r="A182" s="21" t="n">
        <v>215</v>
      </c>
      <c r="B182" s="0" t="s">
        <v>502</v>
      </c>
      <c r="C182" s="0" t="s">
        <v>503</v>
      </c>
      <c r="D182" s="2" t="n">
        <f aca="false">A182</f>
        <v>215</v>
      </c>
      <c r="G182" s="22" t="s">
        <v>74</v>
      </c>
      <c r="I182" s="0" t="s">
        <v>56</v>
      </c>
      <c r="J182" s="0" t="s">
        <v>56</v>
      </c>
      <c r="K182" s="0" t="n">
        <v>-1</v>
      </c>
      <c r="L182" s="0" t="n">
        <v>-1</v>
      </c>
      <c r="M182" s="0" t="n">
        <v>-1</v>
      </c>
      <c r="N182" s="0" t="n">
        <v>0</v>
      </c>
      <c r="O182" s="3" t="s">
        <v>496</v>
      </c>
      <c r="P182" s="2" t="n">
        <f aca="false">IF(AND(G182&lt;&gt;"LIBSETS_SETTYPE_BATTLEGROUND",G182&lt;&gt;"LIBSETS_SETTYPE_SPECIAL",G182&lt;&gt;"LIBSETS_SETTYPE_MYTHIC"), IF(Q182&lt;&gt;"",VLOOKUP(Q182,'ESO zone constants'!$D$2:$H$4950,5,0),""),"")</f>
        <v>677</v>
      </c>
      <c r="Q182" s="0" t="str">
        <f aca="false">IF(OR(K182="",K182&lt;=0,ISERROR(K182)),IF(AND(O182&lt;&gt;"",NOT(ISERROR(O182))),O182, ""),VLOOKUP(K182,'ESO wayshrine node constants'!$A$3:$D$10003,4,0))</f>
        <v>Maelstrom Arena</v>
      </c>
      <c r="R182" s="0"/>
      <c r="S182" s="4" t="str">
        <f aca="false">IF(AND(R182&lt;&gt;"",NOT(ISERROR(R182))),R182,IF(P182&lt;&gt;"",IF(NOT(ISERROR(VLOOKUP(P182,'ESO Dungeon constants'!$D$3:$H$9999,5,0))),VLOOKUP(P182,'ESO Dungeon constants'!$D$3:$I$9999,6,0),VLOOKUP(P182,'ESO zone constants'!$H$2:$K$9984,4,0)),""))</f>
        <v>DLC_ORSINIUM</v>
      </c>
      <c r="T182" s="2" t="str">
        <f aca="false">IF(S182&lt;&gt;"",VLOOKUP(S182,'LibSets constants'!$B$4:$C$1000,2,0),"")</f>
        <v>Orsinium</v>
      </c>
      <c r="U182" s="5" t="s">
        <v>76</v>
      </c>
      <c r="V182" s="2" t="str">
        <f aca="false">IF(U182&lt;&gt;"",IF(U182&lt;&gt;"LIBSETS_DROP_MECHANIC_MONSTER_NAME",VLOOKUP(U182,'LibSets constants'!$I$4:$L$1000,3,0),""),"")</f>
        <v>Arena stage chest</v>
      </c>
      <c r="W182" s="2" t="str">
        <f aca="false">IF(U182&lt;&gt;"",IF(U182&lt;&gt;"LIBSETS_DROP_MECHANIC_MONSTER_NAME",VLOOKUP(U182,'LibSets constants'!$I$4:$L$1000,4,0),""),"")</f>
        <v>Arena-Phasen Schatztruhe</v>
      </c>
      <c r="X182" s="2" t="str">
        <f aca="false">IF(G182&lt;&gt;"LIBSETS_SETTYPE_BATTLEGROUND",IF(G182&lt;&gt;"LIBSETS_SETTYPE_SPECIAL",IF(Y182&lt;&gt;"",VLOOKUP(Y182,'ESO zone constants'!$D$2:$H$4950,5,0),""),""),"")</f>
        <v/>
      </c>
      <c r="Z182" s="0"/>
      <c r="AA182" s="2" t="str">
        <f aca="false">IF(Z182&lt;&gt;"",IF(Z182&lt;&gt;"LIBSETS_DROP_MECHANIC_MONSTER_NAME",VLOOKUP(Z182,'LibSets constants'!$I$4:$L$1000,3,0),""),"")</f>
        <v/>
      </c>
      <c r="AB182" s="2" t="str">
        <f aca="false">IF(Z182&lt;&gt;"",IF(Z182&lt;&gt;"LIBSETS_DROP_MECHANIC_MONSTER_NAME",VLOOKUP(Z182,'LibSets constants'!$I$4:$L$1000,4,0),""),"")</f>
        <v/>
      </c>
      <c r="AC182" s="2" t="str">
        <f aca="false">IF(G182&lt;&gt;"LIBSETS_SETTYPE_BATTLEGROUND",IF(G182&lt;&gt;"LIBSETS_SETTYPE_SPECIAL",IF(AD182&lt;&gt;"",VLOOKUP(AD182,'ESO zone constants'!$D$2:$H$4950,5,0),""),""),"")</f>
        <v/>
      </c>
      <c r="AE182" s="0"/>
      <c r="AF182" s="2" t="str">
        <f aca="false">IF(AE182&lt;&gt;"",IF(AE182&lt;&gt;"LIBSETS_DROP_MECHANIC_MONSTER_NAME",VLOOKUP(AE182,'LibSets constants'!$I$4:$L$1000,3,0),""),"")</f>
        <v/>
      </c>
      <c r="AG182" s="2" t="str">
        <f aca="false">IF(AE182&lt;&gt;"",IF(AE182&lt;&gt;"LIBSETS_DROP_MECHANIC_MONSTER_NAME",VLOOKUP(AE182,'LibSets constants'!$I$4:$L$1000,4,0),""),"")</f>
        <v/>
      </c>
      <c r="AH182" s="2" t="str">
        <f aca="false">IF(G182&lt;&gt;"LIBSETS_SETTYPE_BATTLEGROUND",IF(G182&lt;&gt;"LIBSETS_SETTYPE_SPECIAL",IF(AI182&lt;&gt;"",VLOOKUP(AI182,'ESO zone constants'!$D$2:$H$4950,5,0),""),""),"")</f>
        <v/>
      </c>
      <c r="AJ182" s="0"/>
      <c r="AK182" s="2" t="str">
        <f aca="false">IF(AJ182&lt;&gt;"",IF(AJ182&lt;&gt;"LIBSETS_DROP_MECHANIC_MONSTER_NAME",VLOOKUP(AJ182,'LibSets constants'!$I$4:$L$1000,3,0),""),"")</f>
        <v/>
      </c>
      <c r="AL182" s="2" t="str">
        <f aca="false">IF(AJ182&lt;&gt;"",IF(AJ182&lt;&gt;"LIBSETS_DROP_MECHANIC_MONSTER_NAME",VLOOKUP(AJ182,'LibSets constants'!$I$4:$L$1000,4,0),""),"")</f>
        <v/>
      </c>
      <c r="AM182" s="2" t="str">
        <f aca="false">IF(G182&lt;&gt;"LIBSETS_SETTYPE_BATTLEGROUND",IF(G182&lt;&gt;"LIBSETS_SETTYPE_SPECIAL",IF(AN182&lt;&gt;"",VLOOKUP(AN182,'ESO zone constants'!$D$2:$H$4950,5,0),""),""),"")</f>
        <v/>
      </c>
      <c r="AO182" s="0"/>
      <c r="AP182" s="2" t="str">
        <f aca="false">IF(AO182&lt;&gt;"",IF(AO182&lt;&gt;"LIBSETS_DROP_MECHANIC_MONSTER_NAME",VLOOKUP(AO182,'LibSets constants'!$I$4:$L$1000,3,0),""),"")</f>
        <v/>
      </c>
      <c r="AQ182" s="2" t="str">
        <f aca="false">IF(AO182&lt;&gt;"",IF(AO182&lt;&gt;"LIBSETS_DROP_MECHANIC_MONSTER_NAME",VLOOKUP(AO182,'LibSets constants'!$I$4:$L$1000,4,0),""),"")</f>
        <v/>
      </c>
      <c r="AR182" s="2" t="str">
        <f aca="false">IF(G182&lt;&gt;"LIBSETS_SETTYPE_BATTLEGROUND",IF(G182&lt;&gt;"LIBSETS_SETTYPE_SPECIAL",IF(AS182&lt;&gt;"",VLOOKUP(AS182,'ESO zone constants'!$D$2:$H$4950,5,0),""),""),"")</f>
        <v/>
      </c>
      <c r="AT182" s="0"/>
      <c r="AU182" s="2" t="str">
        <f aca="false">IF(AT182&lt;&gt;"",IF(AT182&lt;&gt;"LIBSETS_DROP_MECHANIC_MONSTER_NAME",VLOOKUP(AT182,'LibSets constants'!$I$4:$L$1000,3,0),""),"")</f>
        <v/>
      </c>
      <c r="AV182" s="2" t="str">
        <f aca="false">IF(AT182&lt;&gt;"",IF(AT182&lt;&gt;"LIBSETS_DROP_MECHANIC_MONSTER_NAME",VLOOKUP(AT182,'LibSets constants'!$I$4:$L$1000,4,0),""),"")</f>
        <v/>
      </c>
      <c r="AW182" s="6" t="str">
        <f aca="false">IF(A182="???","--","")&amp;IF(F182&lt;&gt;"Not in the game (anymore)",IF(A182&lt;&gt;"",CONCATENATE("[",A182,"] = {wayshrines={")&amp;IF(K182&lt;&gt;"",CONCATENATE(K182,","),"")&amp;IF(L182&lt;&gt;"",CONCATENATE(L182,","),"")&amp;IF(M182&lt;&gt;"",CONCATENATE(M182,","),"")&amp;CONCATENATE("}")&amp;IF(VALUE(N182)&gt;0,CONCATENATE(", traitsNeeded=",N182),"")&amp;CONCATENATE(", dlcId=",IF(S182&lt;&gt;"",S182,"DLC_BASE_GAME")),""),"")</f>
        <v>[215] = {wayshrines={-1,-1,-1,}, dlcId=DLC_ORSINIUM</v>
      </c>
      <c r="AX182" s="6" t="str">
        <f aca="false">IF(F182&lt;&gt;"Not in the game (anymore)",IF(A182&lt;&gt;"",IF(P182&lt;&gt;"",CONCATENATE(", zoneIds={",P182),"")&amp;IF(X182&lt;&gt;"",CONCATENATE(",",X182),"")&amp;IF(AC182&lt;&gt;"",CONCATENATE(",",AC182),"")&amp;IF(AH182&lt;&gt;"",CONCATENATE(",",AH182),"")&amp;IF(AM182&lt;&gt;"",CONCATENATE(",",AM182),"")&amp;IF(AR182&lt;&gt;"",CONCATENATE(",",AR182),"")&amp;IF(P182&lt;&gt;"",CONCATENATE("}",""),"")&amp;IF(OR(I182="true",I182="false",I182&lt;&gt;""), CONCATENATE(", veteran=", I182), ""),""),"")</f>
        <v>, zoneIds={677}, veteran=false</v>
      </c>
      <c r="AY182" s="6" t="str">
        <f aca="false">IF(F182&lt;&gt;"Not in the game (anymore)",IF(A182&lt;&gt;"",", setType="&amp;G182,"")&amp;IF(J182="true",", multiTrialSet=true",""),"")</f>
        <v>, setType=LIBSETS_SETTYPE_ARENA</v>
      </c>
      <c r="AZ182" s="6" t="str">
        <f aca="false">IF(F182&lt;&gt;"Not in the game (anymore)",IF(U182&lt;&gt;"",", dropMechanic={"&amp;U182&amp;IF(Z182&lt;&gt;"",","&amp;Z182,"")&amp;IF(AE182&lt;&gt;"",","&amp;AE182,"")&amp;IF(AJ182&lt;&gt;"",","&amp;AJ182,"")&amp;IF(AO182&lt;&gt;"",","&amp;AO182,"")&amp;IF(AT182&lt;&gt;"",","&amp;AT182,"")&amp;"}"&amp;IF(U182="LIBSETS_DROP_MECHANIC_MONSTER_NAME",", dropMechanicNames={" &amp; IF(V182&lt;&gt;"","['en']='"&amp;V182&amp;"'","") &amp; IF(W182&lt;&gt;"",", ['de']='" &amp; W182&amp;"'","") &amp; "}",""),"")&amp;"},","")</f>
        <v>, dropMechanic={LIBSETS_DROP_MECHANIC_ARENA_STAGE_CHEST}},</v>
      </c>
      <c r="BA182" s="6" t="str">
        <f aca="false">IF(F182&lt;&gt;"Not in the game (anymore)",IF(C182&lt;&gt;"",CONCATENATE(" --",C182," / ",B182,"   [",IF(Q182&lt;&gt;"",Q182,""),IF(Y182&lt;&gt;"",", "&amp;Y182,""),IF(AD182&lt;&gt;"",", "&amp;AD182,""),IF(AI182&lt;&gt;"",", "&amp;AI182,""),IF(AN182&lt;&gt;"",", "&amp;AN182,""),IF(AS182&lt;&gt;"",", "&amp;AS182,""),"]")),"")</f>
        <v> --Elemental Succession / Elementarfolge   [Maelstrom Arena]</v>
      </c>
    </row>
    <row r="183" customFormat="false" ht="15" hidden="false" customHeight="false" outlineLevel="0" collapsed="false">
      <c r="A183" s="21" t="n">
        <v>216</v>
      </c>
      <c r="B183" s="0" t="s">
        <v>504</v>
      </c>
      <c r="C183" s="0" t="s">
        <v>505</v>
      </c>
      <c r="D183" s="2" t="n">
        <f aca="false">A183</f>
        <v>216</v>
      </c>
      <c r="G183" s="22" t="s">
        <v>74</v>
      </c>
      <c r="I183" s="0" t="s">
        <v>56</v>
      </c>
      <c r="J183" s="0" t="s">
        <v>56</v>
      </c>
      <c r="K183" s="0" t="n">
        <v>-1</v>
      </c>
      <c r="L183" s="0" t="n">
        <v>-1</v>
      </c>
      <c r="M183" s="0" t="n">
        <v>-1</v>
      </c>
      <c r="N183" s="0" t="n">
        <v>0</v>
      </c>
      <c r="O183" s="3" t="s">
        <v>496</v>
      </c>
      <c r="P183" s="2" t="n">
        <f aca="false">IF(AND(G183&lt;&gt;"LIBSETS_SETTYPE_BATTLEGROUND",G183&lt;&gt;"LIBSETS_SETTYPE_SPECIAL",G183&lt;&gt;"LIBSETS_SETTYPE_MYTHIC"), IF(Q183&lt;&gt;"",VLOOKUP(Q183,'ESO zone constants'!$D$2:$H$4950,5,0),""),"")</f>
        <v>677</v>
      </c>
      <c r="Q183" s="0" t="str">
        <f aca="false">IF(OR(K183="",K183&lt;=0,ISERROR(K183)),IF(AND(O183&lt;&gt;"",NOT(ISERROR(O183))),O183, ""),VLOOKUP(K183,'ESO wayshrine node constants'!$A$3:$D$10003,4,0))</f>
        <v>Maelstrom Arena</v>
      </c>
      <c r="R183" s="0"/>
      <c r="S183" s="4" t="str">
        <f aca="false">IF(AND(R183&lt;&gt;"",NOT(ISERROR(R183))),R183,IF(P183&lt;&gt;"",IF(NOT(ISERROR(VLOOKUP(P183,'ESO Dungeon constants'!$D$3:$H$9999,5,0))),VLOOKUP(P183,'ESO Dungeon constants'!$D$3:$I$9999,6,0),VLOOKUP(P183,'ESO zone constants'!$H$2:$K$9984,4,0)),""))</f>
        <v>DLC_ORSINIUM</v>
      </c>
      <c r="T183" s="2" t="str">
        <f aca="false">IF(S183&lt;&gt;"",VLOOKUP(S183,'LibSets constants'!$B$4:$C$1000,2,0),"")</f>
        <v>Orsinium</v>
      </c>
      <c r="U183" s="5" t="s">
        <v>76</v>
      </c>
      <c r="V183" s="2" t="str">
        <f aca="false">IF(U183&lt;&gt;"",IF(U183&lt;&gt;"LIBSETS_DROP_MECHANIC_MONSTER_NAME",VLOOKUP(U183,'LibSets constants'!$I$4:$L$1000,3,0),""),"")</f>
        <v>Arena stage chest</v>
      </c>
      <c r="W183" s="2" t="str">
        <f aca="false">IF(U183&lt;&gt;"",IF(U183&lt;&gt;"LIBSETS_DROP_MECHANIC_MONSTER_NAME",VLOOKUP(U183,'LibSets constants'!$I$4:$L$1000,4,0),""),"")</f>
        <v>Arena-Phasen Schatztruhe</v>
      </c>
      <c r="X183" s="2" t="str">
        <f aca="false">IF(G183&lt;&gt;"LIBSETS_SETTYPE_BATTLEGROUND",IF(G183&lt;&gt;"LIBSETS_SETTYPE_SPECIAL",IF(Y183&lt;&gt;"",VLOOKUP(Y183,'ESO zone constants'!$D$2:$H$4950,5,0),""),""),"")</f>
        <v/>
      </c>
      <c r="Z183" s="0"/>
      <c r="AA183" s="2" t="str">
        <f aca="false">IF(Z183&lt;&gt;"",IF(Z183&lt;&gt;"LIBSETS_DROP_MECHANIC_MONSTER_NAME",VLOOKUP(Z183,'LibSets constants'!$I$4:$L$1000,3,0),""),"")</f>
        <v/>
      </c>
      <c r="AB183" s="2" t="str">
        <f aca="false">IF(Z183&lt;&gt;"",IF(Z183&lt;&gt;"LIBSETS_DROP_MECHANIC_MONSTER_NAME",VLOOKUP(Z183,'LibSets constants'!$I$4:$L$1000,4,0),""),"")</f>
        <v/>
      </c>
      <c r="AC183" s="2" t="str">
        <f aca="false">IF(G183&lt;&gt;"LIBSETS_SETTYPE_BATTLEGROUND",IF(G183&lt;&gt;"LIBSETS_SETTYPE_SPECIAL",IF(AD183&lt;&gt;"",VLOOKUP(AD183,'ESO zone constants'!$D$2:$H$4950,5,0),""),""),"")</f>
        <v/>
      </c>
      <c r="AE183" s="0"/>
      <c r="AF183" s="2" t="str">
        <f aca="false">IF(AE183&lt;&gt;"",IF(AE183&lt;&gt;"LIBSETS_DROP_MECHANIC_MONSTER_NAME",VLOOKUP(AE183,'LibSets constants'!$I$4:$L$1000,3,0),""),"")</f>
        <v/>
      </c>
      <c r="AG183" s="2" t="str">
        <f aca="false">IF(AE183&lt;&gt;"",IF(AE183&lt;&gt;"LIBSETS_DROP_MECHANIC_MONSTER_NAME",VLOOKUP(AE183,'LibSets constants'!$I$4:$L$1000,4,0),""),"")</f>
        <v/>
      </c>
      <c r="AH183" s="2" t="str">
        <f aca="false">IF(G183&lt;&gt;"LIBSETS_SETTYPE_BATTLEGROUND",IF(G183&lt;&gt;"LIBSETS_SETTYPE_SPECIAL",IF(AI183&lt;&gt;"",VLOOKUP(AI183,'ESO zone constants'!$D$2:$H$4950,5,0),""),""),"")</f>
        <v/>
      </c>
      <c r="AJ183" s="0"/>
      <c r="AK183" s="2" t="str">
        <f aca="false">IF(AJ183&lt;&gt;"",IF(AJ183&lt;&gt;"LIBSETS_DROP_MECHANIC_MONSTER_NAME",VLOOKUP(AJ183,'LibSets constants'!$I$4:$L$1000,3,0),""),"")</f>
        <v/>
      </c>
      <c r="AL183" s="2" t="str">
        <f aca="false">IF(AJ183&lt;&gt;"",IF(AJ183&lt;&gt;"LIBSETS_DROP_MECHANIC_MONSTER_NAME",VLOOKUP(AJ183,'LibSets constants'!$I$4:$L$1000,4,0),""),"")</f>
        <v/>
      </c>
      <c r="AM183" s="2" t="str">
        <f aca="false">IF(G183&lt;&gt;"LIBSETS_SETTYPE_BATTLEGROUND",IF(G183&lt;&gt;"LIBSETS_SETTYPE_SPECIAL",IF(AN183&lt;&gt;"",VLOOKUP(AN183,'ESO zone constants'!$D$2:$H$4950,5,0),""),""),"")</f>
        <v/>
      </c>
      <c r="AO183" s="0"/>
      <c r="AP183" s="2" t="str">
        <f aca="false">IF(AO183&lt;&gt;"",IF(AO183&lt;&gt;"LIBSETS_DROP_MECHANIC_MONSTER_NAME",VLOOKUP(AO183,'LibSets constants'!$I$4:$L$1000,3,0),""),"")</f>
        <v/>
      </c>
      <c r="AQ183" s="2" t="str">
        <f aca="false">IF(AO183&lt;&gt;"",IF(AO183&lt;&gt;"LIBSETS_DROP_MECHANIC_MONSTER_NAME",VLOOKUP(AO183,'LibSets constants'!$I$4:$L$1000,4,0),""),"")</f>
        <v/>
      </c>
      <c r="AR183" s="2" t="str">
        <f aca="false">IF(G183&lt;&gt;"LIBSETS_SETTYPE_BATTLEGROUND",IF(G183&lt;&gt;"LIBSETS_SETTYPE_SPECIAL",IF(AS183&lt;&gt;"",VLOOKUP(AS183,'ESO zone constants'!$D$2:$H$4950,5,0),""),""),"")</f>
        <v/>
      </c>
      <c r="AT183" s="0"/>
      <c r="AU183" s="2" t="str">
        <f aca="false">IF(AT183&lt;&gt;"",IF(AT183&lt;&gt;"LIBSETS_DROP_MECHANIC_MONSTER_NAME",VLOOKUP(AT183,'LibSets constants'!$I$4:$L$1000,3,0),""),"")</f>
        <v/>
      </c>
      <c r="AV183" s="2" t="str">
        <f aca="false">IF(AT183&lt;&gt;"",IF(AT183&lt;&gt;"LIBSETS_DROP_MECHANIC_MONSTER_NAME",VLOOKUP(AT183,'LibSets constants'!$I$4:$L$1000,4,0),""),"")</f>
        <v/>
      </c>
      <c r="AW183" s="6" t="str">
        <f aca="false">IF(A183="???","--","")&amp;IF(F183&lt;&gt;"Not in the game (anymore)",IF(A183&lt;&gt;"",CONCATENATE("[",A183,"] = {wayshrines={")&amp;IF(K183&lt;&gt;"",CONCATENATE(K183,","),"")&amp;IF(L183&lt;&gt;"",CONCATENATE(L183,","),"")&amp;IF(M183&lt;&gt;"",CONCATENATE(M183,","),"")&amp;CONCATENATE("}")&amp;IF(VALUE(N183)&gt;0,CONCATENATE(", traitsNeeded=",N183),"")&amp;CONCATENATE(", dlcId=",IF(S183&lt;&gt;"",S183,"DLC_BASE_GAME")),""),"")</f>
        <v>[216] = {wayshrines={-1,-1,-1,}, dlcId=DLC_ORSINIUM</v>
      </c>
      <c r="AX183" s="6" t="str">
        <f aca="false">IF(F183&lt;&gt;"Not in the game (anymore)",IF(A183&lt;&gt;"",IF(P183&lt;&gt;"",CONCATENATE(", zoneIds={",P183),"")&amp;IF(X183&lt;&gt;"",CONCATENATE(",",X183),"")&amp;IF(AC183&lt;&gt;"",CONCATENATE(",",AC183),"")&amp;IF(AH183&lt;&gt;"",CONCATENATE(",",AH183),"")&amp;IF(AM183&lt;&gt;"",CONCATENATE(",",AM183),"")&amp;IF(AR183&lt;&gt;"",CONCATENATE(",",AR183),"")&amp;IF(P183&lt;&gt;"",CONCATENATE("}",""),"")&amp;IF(OR(I183="true",I183="false",I183&lt;&gt;""), CONCATENATE(", veteran=", I183), ""),""),"")</f>
        <v>, zoneIds={677}, veteran=false</v>
      </c>
      <c r="AY183" s="6" t="str">
        <f aca="false">IF(F183&lt;&gt;"Not in the game (anymore)",IF(A183&lt;&gt;"",", setType="&amp;G183,"")&amp;IF(J183="true",", multiTrialSet=true",""),"")</f>
        <v>, setType=LIBSETS_SETTYPE_ARENA</v>
      </c>
      <c r="AZ183" s="6" t="str">
        <f aca="false">IF(F183&lt;&gt;"Not in the game (anymore)",IF(U183&lt;&gt;"",", dropMechanic={"&amp;U183&amp;IF(Z183&lt;&gt;"",","&amp;Z183,"")&amp;IF(AE183&lt;&gt;"",","&amp;AE183,"")&amp;IF(AJ183&lt;&gt;"",","&amp;AJ183,"")&amp;IF(AO183&lt;&gt;"",","&amp;AO183,"")&amp;IF(AT183&lt;&gt;"",","&amp;AT183,"")&amp;"}"&amp;IF(U183="LIBSETS_DROP_MECHANIC_MONSTER_NAME",", dropMechanicNames={" &amp; IF(V183&lt;&gt;"","['en']='"&amp;V183&amp;"'","") &amp; IF(W183&lt;&gt;"",", ['de']='" &amp; W183&amp;"'","") &amp; "}",""),"")&amp;"},","")</f>
        <v>, dropMechanic={LIBSETS_DROP_MECHANIC_ARENA_STAGE_CHEST}},</v>
      </c>
      <c r="BA183" s="6" t="str">
        <f aca="false">IF(F183&lt;&gt;"Not in the game (anymore)",IF(C183&lt;&gt;"",CONCATENATE(" --",C183," / ",B183,"   [",IF(Q183&lt;&gt;"",Q183,""),IF(Y183&lt;&gt;"",", "&amp;Y183,""),IF(AD183&lt;&gt;"",", "&amp;AD183,""),IF(AI183&lt;&gt;"",", "&amp;AI183,""),IF(AN183&lt;&gt;"",", "&amp;AN183,""),IF(AS183&lt;&gt;"",", "&amp;AS183,""),"]")),"")</f>
        <v> --Hunt Leader / Jagdleiter   [Maelstrom Arena]</v>
      </c>
    </row>
    <row r="184" customFormat="false" ht="15" hidden="false" customHeight="false" outlineLevel="0" collapsed="false">
      <c r="A184" s="21" t="n">
        <v>217</v>
      </c>
      <c r="B184" s="0" t="s">
        <v>506</v>
      </c>
      <c r="C184" s="0" t="s">
        <v>507</v>
      </c>
      <c r="D184" s="2" t="n">
        <f aca="false">A184</f>
        <v>217</v>
      </c>
      <c r="G184" s="22" t="s">
        <v>74</v>
      </c>
      <c r="I184" s="0" t="s">
        <v>56</v>
      </c>
      <c r="J184" s="0" t="s">
        <v>56</v>
      </c>
      <c r="K184" s="0" t="n">
        <v>-1</v>
      </c>
      <c r="L184" s="0" t="n">
        <v>-1</v>
      </c>
      <c r="M184" s="0" t="n">
        <v>-1</v>
      </c>
      <c r="N184" s="0" t="n">
        <v>0</v>
      </c>
      <c r="O184" s="3" t="s">
        <v>496</v>
      </c>
      <c r="P184" s="2" t="n">
        <f aca="false">IF(AND(G184&lt;&gt;"LIBSETS_SETTYPE_BATTLEGROUND",G184&lt;&gt;"LIBSETS_SETTYPE_SPECIAL",G184&lt;&gt;"LIBSETS_SETTYPE_MYTHIC"), IF(Q184&lt;&gt;"",VLOOKUP(Q184,'ESO zone constants'!$D$2:$H$4950,5,0),""),"")</f>
        <v>677</v>
      </c>
      <c r="Q184" s="0" t="str">
        <f aca="false">IF(OR(K184="",K184&lt;=0,ISERROR(K184)),IF(AND(O184&lt;&gt;"",NOT(ISERROR(O184))),O184, ""),VLOOKUP(K184,'ESO wayshrine node constants'!$A$3:$D$10003,4,0))</f>
        <v>Maelstrom Arena</v>
      </c>
      <c r="R184" s="0"/>
      <c r="S184" s="4" t="str">
        <f aca="false">IF(AND(R184&lt;&gt;"",NOT(ISERROR(R184))),R184,IF(P184&lt;&gt;"",IF(NOT(ISERROR(VLOOKUP(P184,'ESO Dungeon constants'!$D$3:$H$9999,5,0))),VLOOKUP(P184,'ESO Dungeon constants'!$D$3:$I$9999,6,0),VLOOKUP(P184,'ESO zone constants'!$H$2:$K$9984,4,0)),""))</f>
        <v>DLC_ORSINIUM</v>
      </c>
      <c r="T184" s="2" t="str">
        <f aca="false">IF(S184&lt;&gt;"",VLOOKUP(S184,'LibSets constants'!$B$4:$C$1000,2,0),"")</f>
        <v>Orsinium</v>
      </c>
      <c r="U184" s="5" t="s">
        <v>76</v>
      </c>
      <c r="V184" s="2" t="str">
        <f aca="false">IF(U184&lt;&gt;"",IF(U184&lt;&gt;"LIBSETS_DROP_MECHANIC_MONSTER_NAME",VLOOKUP(U184,'LibSets constants'!$I$4:$L$1000,3,0),""),"")</f>
        <v>Arena stage chest</v>
      </c>
      <c r="W184" s="2" t="str">
        <f aca="false">IF(U184&lt;&gt;"",IF(U184&lt;&gt;"LIBSETS_DROP_MECHANIC_MONSTER_NAME",VLOOKUP(U184,'LibSets constants'!$I$4:$L$1000,4,0),""),"")</f>
        <v>Arena-Phasen Schatztruhe</v>
      </c>
      <c r="X184" s="2" t="str">
        <f aca="false">IF(G184&lt;&gt;"LIBSETS_SETTYPE_BATTLEGROUND",IF(G184&lt;&gt;"LIBSETS_SETTYPE_SPECIAL",IF(Y184&lt;&gt;"",VLOOKUP(Y184,'ESO zone constants'!$D$2:$H$4950,5,0),""),""),"")</f>
        <v/>
      </c>
      <c r="Z184" s="0"/>
      <c r="AA184" s="2" t="str">
        <f aca="false">IF(Z184&lt;&gt;"",IF(Z184&lt;&gt;"LIBSETS_DROP_MECHANIC_MONSTER_NAME",VLOOKUP(Z184,'LibSets constants'!$I$4:$L$1000,3,0),""),"")</f>
        <v/>
      </c>
      <c r="AB184" s="2" t="str">
        <f aca="false">IF(Z184&lt;&gt;"",IF(Z184&lt;&gt;"LIBSETS_DROP_MECHANIC_MONSTER_NAME",VLOOKUP(Z184,'LibSets constants'!$I$4:$L$1000,4,0),""),"")</f>
        <v/>
      </c>
      <c r="AC184" s="2" t="str">
        <f aca="false">IF(G184&lt;&gt;"LIBSETS_SETTYPE_BATTLEGROUND",IF(G184&lt;&gt;"LIBSETS_SETTYPE_SPECIAL",IF(AD184&lt;&gt;"",VLOOKUP(AD184,'ESO zone constants'!$D$2:$H$4950,5,0),""),""),"")</f>
        <v/>
      </c>
      <c r="AE184" s="0"/>
      <c r="AF184" s="2" t="str">
        <f aca="false">IF(AE184&lt;&gt;"",IF(AE184&lt;&gt;"LIBSETS_DROP_MECHANIC_MONSTER_NAME",VLOOKUP(AE184,'LibSets constants'!$I$4:$L$1000,3,0),""),"")</f>
        <v/>
      </c>
      <c r="AG184" s="2" t="str">
        <f aca="false">IF(AE184&lt;&gt;"",IF(AE184&lt;&gt;"LIBSETS_DROP_MECHANIC_MONSTER_NAME",VLOOKUP(AE184,'LibSets constants'!$I$4:$L$1000,4,0),""),"")</f>
        <v/>
      </c>
      <c r="AH184" s="2" t="str">
        <f aca="false">IF(G184&lt;&gt;"LIBSETS_SETTYPE_BATTLEGROUND",IF(G184&lt;&gt;"LIBSETS_SETTYPE_SPECIAL",IF(AI184&lt;&gt;"",VLOOKUP(AI184,'ESO zone constants'!$D$2:$H$4950,5,0),""),""),"")</f>
        <v/>
      </c>
      <c r="AJ184" s="0"/>
      <c r="AK184" s="2" t="str">
        <f aca="false">IF(AJ184&lt;&gt;"",IF(AJ184&lt;&gt;"LIBSETS_DROP_MECHANIC_MONSTER_NAME",VLOOKUP(AJ184,'LibSets constants'!$I$4:$L$1000,3,0),""),"")</f>
        <v/>
      </c>
      <c r="AL184" s="2" t="str">
        <f aca="false">IF(AJ184&lt;&gt;"",IF(AJ184&lt;&gt;"LIBSETS_DROP_MECHANIC_MONSTER_NAME",VLOOKUP(AJ184,'LibSets constants'!$I$4:$L$1000,4,0),""),"")</f>
        <v/>
      </c>
      <c r="AM184" s="2" t="str">
        <f aca="false">IF(G184&lt;&gt;"LIBSETS_SETTYPE_BATTLEGROUND",IF(G184&lt;&gt;"LIBSETS_SETTYPE_SPECIAL",IF(AN184&lt;&gt;"",VLOOKUP(AN184,'ESO zone constants'!$D$2:$H$4950,5,0),""),""),"")</f>
        <v/>
      </c>
      <c r="AO184" s="0"/>
      <c r="AP184" s="2" t="str">
        <f aca="false">IF(AO184&lt;&gt;"",IF(AO184&lt;&gt;"LIBSETS_DROP_MECHANIC_MONSTER_NAME",VLOOKUP(AO184,'LibSets constants'!$I$4:$L$1000,3,0),""),"")</f>
        <v/>
      </c>
      <c r="AQ184" s="2" t="str">
        <f aca="false">IF(AO184&lt;&gt;"",IF(AO184&lt;&gt;"LIBSETS_DROP_MECHANIC_MONSTER_NAME",VLOOKUP(AO184,'LibSets constants'!$I$4:$L$1000,4,0),""),"")</f>
        <v/>
      </c>
      <c r="AR184" s="2" t="str">
        <f aca="false">IF(G184&lt;&gt;"LIBSETS_SETTYPE_BATTLEGROUND",IF(G184&lt;&gt;"LIBSETS_SETTYPE_SPECIAL",IF(AS184&lt;&gt;"",VLOOKUP(AS184,'ESO zone constants'!$D$2:$H$4950,5,0),""),""),"")</f>
        <v/>
      </c>
      <c r="AT184" s="0"/>
      <c r="AU184" s="2" t="str">
        <f aca="false">IF(AT184&lt;&gt;"",IF(AT184&lt;&gt;"LIBSETS_DROP_MECHANIC_MONSTER_NAME",VLOOKUP(AT184,'LibSets constants'!$I$4:$L$1000,3,0),""),"")</f>
        <v/>
      </c>
      <c r="AV184" s="2" t="str">
        <f aca="false">IF(AT184&lt;&gt;"",IF(AT184&lt;&gt;"LIBSETS_DROP_MECHANIC_MONSTER_NAME",VLOOKUP(AT184,'LibSets constants'!$I$4:$L$1000,4,0),""),"")</f>
        <v/>
      </c>
      <c r="AW184" s="6" t="str">
        <f aca="false">IF(A184="???","--","")&amp;IF(F184&lt;&gt;"Not in the game (anymore)",IF(A184&lt;&gt;"",CONCATENATE("[",A184,"] = {wayshrines={")&amp;IF(K184&lt;&gt;"",CONCATENATE(K184,","),"")&amp;IF(L184&lt;&gt;"",CONCATENATE(L184,","),"")&amp;IF(M184&lt;&gt;"",CONCATENATE(M184,","),"")&amp;CONCATENATE("}")&amp;IF(VALUE(N184)&gt;0,CONCATENATE(", traitsNeeded=",N184),"")&amp;CONCATENATE(", dlcId=",IF(S184&lt;&gt;"",S184,"DLC_BASE_GAME")),""),"")</f>
        <v>[217] = {wayshrines={-1,-1,-1,}, dlcId=DLC_ORSINIUM</v>
      </c>
      <c r="AX184" s="6" t="str">
        <f aca="false">IF(F184&lt;&gt;"Not in the game (anymore)",IF(A184&lt;&gt;"",IF(P184&lt;&gt;"",CONCATENATE(", zoneIds={",P184),"")&amp;IF(X184&lt;&gt;"",CONCATENATE(",",X184),"")&amp;IF(AC184&lt;&gt;"",CONCATENATE(",",AC184),"")&amp;IF(AH184&lt;&gt;"",CONCATENATE(",",AH184),"")&amp;IF(AM184&lt;&gt;"",CONCATENATE(",",AM184),"")&amp;IF(AR184&lt;&gt;"",CONCATENATE(",",AR184),"")&amp;IF(P184&lt;&gt;"",CONCATENATE("}",""),"")&amp;IF(OR(I184="true",I184="false",I184&lt;&gt;""), CONCATENATE(", veteran=", I184), ""),""),"")</f>
        <v>, zoneIds={677}, veteran=false</v>
      </c>
      <c r="AY184" s="6" t="str">
        <f aca="false">IF(F184&lt;&gt;"Not in the game (anymore)",IF(A184&lt;&gt;"",", setType="&amp;G184,"")&amp;IF(J184="true",", multiTrialSet=true",""),"")</f>
        <v>, setType=LIBSETS_SETTYPE_ARENA</v>
      </c>
      <c r="AZ184" s="6" t="str">
        <f aca="false">IF(F184&lt;&gt;"Not in the game (anymore)",IF(U184&lt;&gt;"",", dropMechanic={"&amp;U184&amp;IF(Z184&lt;&gt;"",","&amp;Z184,"")&amp;IF(AE184&lt;&gt;"",","&amp;AE184,"")&amp;IF(AJ184&lt;&gt;"",","&amp;AJ184,"")&amp;IF(AO184&lt;&gt;"",","&amp;AO184,"")&amp;IF(AT184&lt;&gt;"",","&amp;AT184,"")&amp;"}"&amp;IF(U184="LIBSETS_DROP_MECHANIC_MONSTER_NAME",", dropMechanicNames={" &amp; IF(V184&lt;&gt;"","['en']='"&amp;V184&amp;"'","") &amp; IF(W184&lt;&gt;"",", ['de']='" &amp; W184&amp;"'","") &amp; "}",""),"")&amp;"},","")</f>
        <v>, dropMechanic={LIBSETS_DROP_MECHANIC_ARENA_STAGE_CHEST}},</v>
      </c>
      <c r="BA184" s="6" t="str">
        <f aca="false">IF(F184&lt;&gt;"Not in the game (anymore)",IF(C184&lt;&gt;"",CONCATENATE(" --",C184," / ",B184,"   [",IF(Q184&lt;&gt;"",Q184,""),IF(Y184&lt;&gt;"",", "&amp;Y184,""),IF(AD184&lt;&gt;"",", "&amp;AD184,""),IF(AI184&lt;&gt;"",", "&amp;AI184,""),IF(AN184&lt;&gt;"",", "&amp;AN184,""),IF(AS184&lt;&gt;"",", "&amp;AS184,""),"]")),"")</f>
        <v> --Winterborn / Winterkind   [Maelstrom Arena]</v>
      </c>
    </row>
    <row r="185" customFormat="false" ht="15" hidden="false" customHeight="false" outlineLevel="0" collapsed="false">
      <c r="A185" s="21" t="n">
        <v>218</v>
      </c>
      <c r="B185" s="0" t="s">
        <v>508</v>
      </c>
      <c r="C185" s="0" t="s">
        <v>509</v>
      </c>
      <c r="D185" s="2" t="n">
        <f aca="false">A185</f>
        <v>218</v>
      </c>
      <c r="G185" s="22" t="s">
        <v>60</v>
      </c>
      <c r="I185" s="0" t="s">
        <v>56</v>
      </c>
      <c r="J185" s="0" t="s">
        <v>56</v>
      </c>
      <c r="K185" s="0" t="n">
        <v>-1</v>
      </c>
      <c r="L185" s="0" t="n">
        <v>-1</v>
      </c>
      <c r="M185" s="0" t="n">
        <v>-1</v>
      </c>
      <c r="N185" s="0" t="n">
        <v>0</v>
      </c>
      <c r="O185" s="3" t="s">
        <v>494</v>
      </c>
      <c r="P185" s="2" t="n">
        <f aca="false">IF(AND(G185&lt;&gt;"LIBSETS_SETTYPE_BATTLEGROUND",G185&lt;&gt;"LIBSETS_SETTYPE_SPECIAL",G185&lt;&gt;"LIBSETS_SETTYPE_MYTHIC"), IF(Q185&lt;&gt;"",VLOOKUP(Q185,'ESO zone constants'!$D$2:$H$4950,5,0),""),"")</f>
        <v>684</v>
      </c>
      <c r="Q185" s="0" t="str">
        <f aca="false">IF(OR(K185="",K185&lt;=0,ISERROR(K185)),IF(AND(O185&lt;&gt;"",NOT(ISERROR(O185))),O185, ""),VLOOKUP(K185,'ESO wayshrine node constants'!$A$3:$D$10003,4,0))</f>
        <v>Wrothgar</v>
      </c>
      <c r="R185" s="0"/>
      <c r="S185" s="4" t="str">
        <f aca="false">IF(AND(R185&lt;&gt;"",NOT(ISERROR(R185))),R185,IF(P185&lt;&gt;"",IF(NOT(ISERROR(VLOOKUP(P185,'ESO Dungeon constants'!$D$3:$H$9999,5,0))),VLOOKUP(P185,'ESO Dungeon constants'!$D$3:$I$9999,6,0),VLOOKUP(P185,'ESO zone constants'!$H$2:$K$9984,4,0)),""))</f>
        <v>DLC_ORSINIUM</v>
      </c>
      <c r="T185" s="2" t="str">
        <f aca="false">IF(S185&lt;&gt;"",VLOOKUP(S185,'LibSets constants'!$B$4:$C$1000,2,0),"")</f>
        <v>Orsinium</v>
      </c>
      <c r="U185" s="5" t="s">
        <v>62</v>
      </c>
      <c r="V185" s="23" t="str">
        <f aca="false">IF(U185&lt;&gt;"",IF(U185&lt;&gt;"LIBSETS_DROP_MECHANIC_MONSTER_NAME",VLOOKUP(U185,'LibSets constants'!$I$4:$L$1000,3,0),""),"")</f>
        <v>Delve bosses have a chance to drop a waist or feet.</v>
      </c>
      <c r="W185" s="2" t="str">
        <f aca="false">IF(U185&lt;&gt;"",IF(U185&lt;&gt;"LIBSETS_DROP_MECHANIC_MONSTER_NAME",VLOOKUP(U185,'LibSets constants'!$I$4:$L$1000,4,0),""),"")</f>
        <v>Bosse in Gewölben haben die Chance, eine Taille oder Füße fallen zu lassen.</v>
      </c>
      <c r="X185" s="2" t="str">
        <f aca="false">IF(G185&lt;&gt;"LIBSETS_SETTYPE_BATTLEGROUND",IF(G185&lt;&gt;"LIBSETS_SETTYPE_SPECIAL",IF(Y185&lt;&gt;"",VLOOKUP(Y185,'ESO zone constants'!$D$2:$H$4950,5,0),""),""),"")</f>
        <v/>
      </c>
      <c r="Z185" s="24" t="s">
        <v>63</v>
      </c>
      <c r="AA185" s="23" t="str">
        <f aca="false">IF(Z185&lt;&gt;"",IF(Z185&lt;&gt;"LIBSETS_DROP_MECHANIC_MONSTER_NAME",VLOOKUP(Z185,'LibSets constants'!$I$4:$L$1000,3,0),""),"")</f>
        <v>Overland group bosses have a 100% chance to drop head, chest, legs, or weapon.</v>
      </c>
      <c r="AB185" s="23" t="str">
        <f aca="false">IF(Z185&lt;&gt;"",IF(Z185&lt;&gt;"LIBSETS_DROP_MECHANIC_MONSTER_NAME",VLOOKUP(Z185,'LibSets constants'!$I$4:$L$1000,4,0),""),"")</f>
        <v>Überland Gruppenbosse haben eine Chance von 100%, Kopf, Brust, Beine oder Waffen fallen zu lassen.</v>
      </c>
      <c r="AC185" s="2" t="str">
        <f aca="false">IF(G185&lt;&gt;"LIBSETS_SETTYPE_BATTLEGROUND",IF(G185&lt;&gt;"LIBSETS_SETTYPE_SPECIAL",IF(AD185&lt;&gt;"",VLOOKUP(AD185,'ESO zone constants'!$D$2:$H$4950,5,0),""),""),"")</f>
        <v/>
      </c>
      <c r="AE185" s="24" t="s">
        <v>64</v>
      </c>
      <c r="AF185" s="23" t="str">
        <f aca="false">IF(AE185&lt;&gt;"",IF(AE185&lt;&gt;"LIBSETS_DROP_MECHANIC_MONSTER_NAME",VLOOKUP(AE185,'LibSets constants'!$I$4:$L$1000,3,0),""),"")</f>
        <v>Public dungeon bosses have a chance to drop a shoulder, hand, or weapon.</v>
      </c>
      <c r="AG185" s="23" t="str">
        <f aca="false">IF(AE185&lt;&gt;"",IF(AE185&lt;&gt;"LIBSETS_DROP_MECHANIC_MONSTER_NAME",VLOOKUP(AE185,'LibSets constants'!$I$4:$L$1000,4,0),""),"")</f>
        <v>Öffentliche Dungeon-Bosse haben die Möglichkeit, eine Schulter, Handschuhe oder eine Waffe fallen zu lassen.</v>
      </c>
      <c r="AH185" s="2" t="str">
        <f aca="false">IF(G185&lt;&gt;"LIBSETS_SETTYPE_BATTLEGROUND",IF(G185&lt;&gt;"LIBSETS_SETTYPE_SPECIAL",IF(AI185&lt;&gt;"",VLOOKUP(AI185,'ESO zone constants'!$D$2:$H$4950,5,0),""),""),"")</f>
        <v/>
      </c>
      <c r="AJ185" s="24" t="s">
        <v>65</v>
      </c>
      <c r="AK185" s="23" t="str">
        <f aca="false">IF(AJ185&lt;&gt;"",IF(AJ185&lt;&gt;"LIBSETS_DROP_MECHANIC_MONSTER_NAME",VLOOKUP(AJ185,'LibSets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23" t="str">
        <f aca="false">IF(AJ185&lt;&gt;"",IF(AJ185&lt;&gt;"LIBSETS_DROP_MECHANIC_MONSTER_NAME",VLOOKUP(AJ185,'LibSets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2" t="str">
        <f aca="false">IF(G185&lt;&gt;"LIBSETS_SETTYPE_BATTLEGROUND",IF(G185&lt;&gt;"LIBSETS_SETTYPE_SPECIAL",IF(AN185&lt;&gt;"",VLOOKUP(AN185,'ESO zone constants'!$D$2:$H$4950,5,0),""),""),"")</f>
        <v/>
      </c>
      <c r="AO185" s="24"/>
      <c r="AP185" s="23" t="str">
        <f aca="false">IF(AO185&lt;&gt;"",IF(AO185&lt;&gt;"LIBSETS_DROP_MECHANIC_MONSTER_NAME",VLOOKUP(AO185,'LibSets constants'!$I$4:$L$1000,3,0),""),"")</f>
        <v/>
      </c>
      <c r="AQ185" s="23" t="str">
        <f aca="false">IF(AO185&lt;&gt;"",IF(AO185&lt;&gt;"LIBSETS_DROP_MECHANIC_MONSTER_NAME",VLOOKUP(AO185,'LibSets constants'!$I$4:$L$1000,4,0),""),"")</f>
        <v/>
      </c>
      <c r="AR185" s="2" t="str">
        <f aca="false">IF(G185&lt;&gt;"LIBSETS_SETTYPE_BATTLEGROUND",IF(G185&lt;&gt;"LIBSETS_SETTYPE_SPECIAL",IF(AS185&lt;&gt;"",VLOOKUP(AS185,'ESO zone constants'!$D$2:$H$4950,5,0),""),""),"")</f>
        <v/>
      </c>
      <c r="AT185" s="24"/>
      <c r="AU185" s="23" t="str">
        <f aca="false">IF(AT185&lt;&gt;"",IF(AT185&lt;&gt;"LIBSETS_DROP_MECHANIC_MONSTER_NAME",VLOOKUP(AT185,'LibSets constants'!$I$4:$L$1000,3,0),""),"")</f>
        <v/>
      </c>
      <c r="AV185" s="23" t="str">
        <f aca="false">IF(AT185&lt;&gt;"",IF(AT185&lt;&gt;"LIBSETS_DROP_MECHANIC_MONSTER_NAME",VLOOKUP(AT185,'LibSets constants'!$I$4:$L$1000,4,0),""),"")</f>
        <v/>
      </c>
      <c r="AW185" s="6" t="str">
        <f aca="false">IF(A185="???","--","")&amp;IF(F185&lt;&gt;"Not in the game (anymore)",IF(A185&lt;&gt;"",CONCATENATE("[",A185,"] = {wayshrines={")&amp;IF(K185&lt;&gt;"",CONCATENATE(K185,","),"")&amp;IF(L185&lt;&gt;"",CONCATENATE(L185,","),"")&amp;IF(M185&lt;&gt;"",CONCATENATE(M185,","),"")&amp;CONCATENATE("}")&amp;IF(VALUE(N185)&gt;0,CONCATENATE(", traitsNeeded=",N185),"")&amp;CONCATENATE(", dlcId=",IF(S185&lt;&gt;"",S185,"DLC_BASE_GAME")),""),"")</f>
        <v>[218] = {wayshrines={-1,-1,-1,}, dlcId=DLC_ORSINIUM</v>
      </c>
      <c r="AX185" s="6" t="str">
        <f aca="false">IF(F185&lt;&gt;"Not in the game (anymore)",IF(A185&lt;&gt;"",IF(P185&lt;&gt;"",CONCATENATE(", zoneIds={",P185),"")&amp;IF(X185&lt;&gt;"",CONCATENATE(",",X185),"")&amp;IF(AC185&lt;&gt;"",CONCATENATE(",",AC185),"")&amp;IF(AH185&lt;&gt;"",CONCATENATE(",",AH185),"")&amp;IF(AM185&lt;&gt;"",CONCATENATE(",",AM185),"")&amp;IF(AR185&lt;&gt;"",CONCATENATE(",",AR185),"")&amp;IF(P185&lt;&gt;"",CONCATENATE("}",""),"")&amp;IF(OR(I185="true",I185="false",I185&lt;&gt;""), CONCATENATE(", veteran=", I185), ""),""),"")</f>
        <v>, zoneIds={684}, veteran=false</v>
      </c>
      <c r="AY185" s="6" t="str">
        <f aca="false">IF(F185&lt;&gt;"Not in the game (anymore)",IF(A185&lt;&gt;"",", setType="&amp;G185,"")&amp;IF(J185="true",", multiTrialSet=true",""),"")</f>
        <v>, setType=LIBSETS_SETTYPE_OVERLAND</v>
      </c>
      <c r="AZ185" s="6" t="str">
        <f aca="false">IF(F185&lt;&gt;"Not in the game (anymore)",IF(U185&lt;&gt;"",", dropMechanic={"&amp;U185&amp;IF(Z185&lt;&gt;"",","&amp;Z185,"")&amp;IF(AE185&lt;&gt;"",","&amp;AE185,"")&amp;IF(AJ185&lt;&gt;"",","&amp;AJ185,"")&amp;IF(AO185&lt;&gt;"",","&amp;AO185,"")&amp;IF(AT185&lt;&gt;"",","&amp;AT185,"")&amp;"}"&amp;IF(U185="LIBSETS_DROP_MECHANIC_MONSTER_NAME",", dropMechanicNames={" &amp; IF(V185&lt;&gt;"","['en']='"&amp;V185&amp;"'","") &amp; IF(W185&lt;&gt;"",", ['de']='" &amp; W185&amp;"'","") &amp; "}",""),"")&amp;"},","")</f>
        <v>, dropMechanic={LIBSETS_DROP_MECHANIC_OVERLAND_BOSS_DELVE,LIBSETS_DROP_MECHANIC_OVERLAND_WORLDBOSS,LIBSETS_DROP_MECHANIC_OVERLAND_BOSS_PUBLIC_DUNGEON,LIBSETS_DROP_MECHANIC_OVERLAND_CHEST}},</v>
      </c>
      <c r="BA185" s="6" t="str">
        <f aca="false">IF(F185&lt;&gt;"Not in the game (anymore)",IF(C185&lt;&gt;"",CONCATENATE(" --",C185," / ",B185,"   [",IF(Q185&lt;&gt;"",Q185,""),IF(Y185&lt;&gt;"",", "&amp;Y185,""),IF(AD185&lt;&gt;"",", "&amp;AD185,""),IF(AI185&lt;&gt;"",", "&amp;AI185,""),IF(AN185&lt;&gt;"",", "&amp;AN185,""),IF(AS185&lt;&gt;"",", "&amp;AS185,""),"]")),"")</f>
        <v> --Trinimac's Valor / Trinimacs Heldenmut   [Wrothgar]</v>
      </c>
    </row>
    <row r="186" customFormat="false" ht="15" hidden="false" customHeight="false" outlineLevel="0" collapsed="false">
      <c r="A186" s="1" t="n">
        <v>219</v>
      </c>
      <c r="B186" s="0" t="s">
        <v>510</v>
      </c>
      <c r="C186" s="0" t="s">
        <v>510</v>
      </c>
      <c r="D186" s="2" t="n">
        <f aca="false">A186</f>
        <v>219</v>
      </c>
      <c r="G186" s="22" t="s">
        <v>122</v>
      </c>
      <c r="I186" s="0" t="s">
        <v>56</v>
      </c>
      <c r="J186" s="0" t="s">
        <v>56</v>
      </c>
      <c r="K186" s="0" t="n">
        <v>237</v>
      </c>
      <c r="L186" s="0" t="n">
        <v>237</v>
      </c>
      <c r="M186" s="0" t="n">
        <v>237</v>
      </c>
      <c r="N186" s="0" t="n">
        <v>9</v>
      </c>
      <c r="O186" s="0"/>
      <c r="P186" s="2" t="n">
        <f aca="false">IF(AND(G186&lt;&gt;"LIBSETS_SETTYPE_BATTLEGROUND",G186&lt;&gt;"LIBSETS_SETTYPE_SPECIAL",G186&lt;&gt;"LIBSETS_SETTYPE_MYTHIC"), IF(Q186&lt;&gt;"",VLOOKUP(Q186,'ESO zone constants'!$D$2:$H$4950,5,0),""),"")</f>
        <v>684</v>
      </c>
      <c r="Q186" s="0" t="str">
        <f aca="false">IF(OR(K186="",K186&lt;=0,ISERROR(K186)),IF(AND(O186&lt;&gt;"",NOT(ISERROR(O186))),O186, ""),VLOOKUP(K186,'ESO wayshrine node constants'!$A$3:$D$10003,4,0))</f>
        <v>Wrothgar</v>
      </c>
      <c r="R186" s="0"/>
      <c r="S186" s="4" t="str">
        <f aca="false">IF(AND(R186&lt;&gt;"",NOT(ISERROR(R186))),R186,IF(P186&lt;&gt;"",IF(NOT(ISERROR(VLOOKUP(P186,'ESO Dungeon constants'!$D$3:$H$9999,5,0))),VLOOKUP(P186,'ESO Dungeon constants'!$D$3:$I$9999,6,0),VLOOKUP(P186,'ESO zone constants'!$H$2:$K$9984,4,0)),""))</f>
        <v>DLC_ORSINIUM</v>
      </c>
      <c r="T186" s="2" t="str">
        <f aca="false">IF(S186&lt;&gt;"",VLOOKUP(S186,'LibSets constants'!$B$4:$C$1000,2,0),"")</f>
        <v>Orsinium</v>
      </c>
      <c r="U186" s="0"/>
      <c r="V186" s="2" t="str">
        <f aca="false">IF(U186&lt;&gt;"",IF(U186&lt;&gt;"LIBSETS_DROP_MECHANIC_MONSTER_NAME",VLOOKUP(U186,'LibSets constants'!$I$4:$L$1000,3,0),""),"")</f>
        <v/>
      </c>
      <c r="W186" s="28" t="str">
        <f aca="false">IF(U186&lt;&gt;"",IF(U186&lt;&gt;"LIBSETS_DROP_MECHANIC_MONSTER_NAME",VLOOKUP(U186,'LibSets constants'!$I$4:$L$1000,4,0),""),"")</f>
        <v/>
      </c>
      <c r="X186" s="2" t="n">
        <f aca="false">IF(G186&lt;&gt;"LIBSETS_SETTYPE_BATTLEGROUND",IF(G186&lt;&gt;"LIBSETS_SETTYPE_SPECIAL",IF(Y186&lt;&gt;"",VLOOKUP(Y186,'ESO zone constants'!$D$2:$H$4950,5,0),""),""),"")</f>
        <v>684</v>
      </c>
      <c r="Y186" s="0" t="str">
        <f aca="false">VLOOKUP(L186,'ESO wayshrine node constants'!$A$3:$D$10003,4,0)</f>
        <v>Wrothgar</v>
      </c>
      <c r="Z186" s="0"/>
      <c r="AA186" s="2" t="str">
        <f aca="false">IF(Z186&lt;&gt;"",IF(Z186&lt;&gt;"LIBSETS_DROP_MECHANIC_MONSTER_NAME",VLOOKUP(Z186,'LibSets constants'!$I$4:$L$1000,3,0),""),"")</f>
        <v/>
      </c>
      <c r="AB186" s="2" t="str">
        <f aca="false">IF(Z186&lt;&gt;"",IF(Z186&lt;&gt;"LIBSETS_DROP_MECHANIC_MONSTER_NAME",VLOOKUP(Z186,'LibSets constants'!$I$4:$L$1000,4,0),""),"")</f>
        <v/>
      </c>
      <c r="AC186" s="2" t="n">
        <f aca="false">IF(G186&lt;&gt;"LIBSETS_SETTYPE_BATTLEGROUND",IF(G186&lt;&gt;"LIBSETS_SETTYPE_SPECIAL",IF(AD186&lt;&gt;"",VLOOKUP(AD186,'ESO zone constants'!$D$2:$H$4950,5,0),""),""),"")</f>
        <v>684</v>
      </c>
      <c r="AD186" s="0" t="str">
        <f aca="false">VLOOKUP(M186,'ESO wayshrine node constants'!$A$3:$D$10003,4,0)</f>
        <v>Wrothgar</v>
      </c>
      <c r="AE186" s="0"/>
      <c r="AF186" s="2" t="str">
        <f aca="false">IF(AE186&lt;&gt;"",IF(AE186&lt;&gt;"LIBSETS_DROP_MECHANIC_MONSTER_NAME",VLOOKUP(AE186,'LibSets constants'!$I$4:$L$1000,3,0),""),"")</f>
        <v/>
      </c>
      <c r="AG186" s="2" t="str">
        <f aca="false">IF(AE186&lt;&gt;"",IF(AE186&lt;&gt;"LIBSETS_DROP_MECHANIC_MONSTER_NAME",VLOOKUP(AE186,'LibSets constants'!$I$4:$L$1000,4,0),""),"")</f>
        <v/>
      </c>
      <c r="AH186" s="2" t="str">
        <f aca="false">IF(G186&lt;&gt;"LIBSETS_SETTYPE_BATTLEGROUND",IF(G186&lt;&gt;"LIBSETS_SETTYPE_SPECIAL",IF(AI186&lt;&gt;"",VLOOKUP(AI186,'ESO zone constants'!$D$2:$H$4950,5,0),""),""),"")</f>
        <v/>
      </c>
      <c r="AJ186" s="0"/>
      <c r="AK186" s="2" t="str">
        <f aca="false">IF(AJ186&lt;&gt;"",IF(AJ186&lt;&gt;"LIBSETS_DROP_MECHANIC_MONSTER_NAME",VLOOKUP(AJ186,'LibSets constants'!$I$4:$L$1000,3,0),""),"")</f>
        <v/>
      </c>
      <c r="AL186" s="2" t="str">
        <f aca="false">IF(AJ186&lt;&gt;"",IF(AJ186&lt;&gt;"LIBSETS_DROP_MECHANIC_MONSTER_NAME",VLOOKUP(AJ186,'LibSets constants'!$I$4:$L$1000,4,0),""),"")</f>
        <v/>
      </c>
      <c r="AM186" s="2" t="str">
        <f aca="false">IF(G186&lt;&gt;"LIBSETS_SETTYPE_BATTLEGROUND",IF(G186&lt;&gt;"LIBSETS_SETTYPE_SPECIAL",IF(AN186&lt;&gt;"",VLOOKUP(AN186,'ESO zone constants'!$D$2:$H$4950,5,0),""),""),"")</f>
        <v/>
      </c>
      <c r="AO186" s="0"/>
      <c r="AP186" s="2" t="str">
        <f aca="false">IF(AO186&lt;&gt;"",IF(AO186&lt;&gt;"LIBSETS_DROP_MECHANIC_MONSTER_NAME",VLOOKUP(AO186,'LibSets constants'!$I$4:$L$1000,3,0),""),"")</f>
        <v/>
      </c>
      <c r="AQ186" s="2" t="str">
        <f aca="false">IF(AO186&lt;&gt;"",IF(AO186&lt;&gt;"LIBSETS_DROP_MECHANIC_MONSTER_NAME",VLOOKUP(AO186,'LibSets constants'!$I$4:$L$1000,4,0),""),"")</f>
        <v/>
      </c>
      <c r="AR186" s="2" t="str">
        <f aca="false">IF(G186&lt;&gt;"LIBSETS_SETTYPE_BATTLEGROUND",IF(G186&lt;&gt;"LIBSETS_SETTYPE_SPECIAL",IF(AS186&lt;&gt;"",VLOOKUP(AS186,'ESO zone constants'!$D$2:$H$4950,5,0),""),""),"")</f>
        <v/>
      </c>
      <c r="AT186" s="0"/>
      <c r="AU186" s="2" t="str">
        <f aca="false">IF(AT186&lt;&gt;"",IF(AT186&lt;&gt;"LIBSETS_DROP_MECHANIC_MONSTER_NAME",VLOOKUP(AT186,'LibSets constants'!$I$4:$L$1000,3,0),""),"")</f>
        <v/>
      </c>
      <c r="AV186" s="2" t="str">
        <f aca="false">IF(AT186&lt;&gt;"",IF(AT186&lt;&gt;"LIBSETS_DROP_MECHANIC_MONSTER_NAME",VLOOKUP(AT186,'LibSets constants'!$I$4:$L$1000,4,0),""),"")</f>
        <v/>
      </c>
      <c r="AW186" s="6" t="str">
        <f aca="false">IF(A186="???","--","")&amp;IF(F186&lt;&gt;"Not in the game (anymore)",IF(A186&lt;&gt;"",CONCATENATE("[",A186,"] = {wayshrines={")&amp;IF(K186&lt;&gt;"",CONCATENATE(K186,","),"")&amp;IF(L186&lt;&gt;"",CONCATENATE(L186,","),"")&amp;IF(M186&lt;&gt;"",CONCATENATE(M186,","),"")&amp;CONCATENATE("}")&amp;IF(VALUE(N186)&gt;0,CONCATENATE(", traitsNeeded=",N186),"")&amp;CONCATENATE(", dlcId=",IF(S186&lt;&gt;"",S186,"DLC_BASE_GAME")),""),"")</f>
        <v>[219] = {wayshrines={237,237,237,}, traitsNeeded=9, dlcId=DLC_ORSINIUM</v>
      </c>
      <c r="AX186" s="6" t="str">
        <f aca="false">IF(F186&lt;&gt;"Not in the game (anymore)",IF(A186&lt;&gt;"",IF(P186&lt;&gt;"",CONCATENATE(", zoneIds={",P186),"")&amp;IF(X186&lt;&gt;"",CONCATENATE(",",X186),"")&amp;IF(AC186&lt;&gt;"",CONCATENATE(",",AC186),"")&amp;IF(AH186&lt;&gt;"",CONCATENATE(",",AH186),"")&amp;IF(AM186&lt;&gt;"",CONCATENATE(",",AM186),"")&amp;IF(AR186&lt;&gt;"",CONCATENATE(",",AR186),"")&amp;IF(P186&lt;&gt;"",CONCATENATE("}",""),"")&amp;IF(OR(I186="true",I186="false",I186&lt;&gt;""), CONCATENATE(", veteran=", I186), ""),""),"")</f>
        <v>, zoneIds={684,684,684}, veteran=false</v>
      </c>
      <c r="AY186" s="6" t="str">
        <f aca="false">IF(F186&lt;&gt;"Not in the game (anymore)",IF(A186&lt;&gt;"",", setType="&amp;G186,"")&amp;IF(J186="true",", multiTrialSet=true",""),"")</f>
        <v>, setType=LIBSETS_SETTYPE_CRAFTED</v>
      </c>
      <c r="AZ186" s="6" t="str">
        <f aca="false">IF(F186&lt;&gt;"Not in the game (anymore)",IF(U186&lt;&gt;"",", dropMechanic={"&amp;U186&amp;IF(Z186&lt;&gt;"",","&amp;Z186,"")&amp;IF(AE186&lt;&gt;"",","&amp;AE186,"")&amp;IF(AJ186&lt;&gt;"",","&amp;AJ186,"")&amp;IF(AO186&lt;&gt;"",","&amp;AO186,"")&amp;IF(AT186&lt;&gt;"",","&amp;AT186,"")&amp;"}"&amp;IF(U186="LIBSETS_DROP_MECHANIC_MONSTER_NAME",", dropMechanicNames={" &amp; IF(V186&lt;&gt;"","['en']='"&amp;V186&amp;"'","") &amp; IF(W186&lt;&gt;"",", ['de']='" &amp; W186&amp;"'","") &amp; "}",""),"")&amp;"},","")</f>
        <v>},</v>
      </c>
      <c r="BA186" s="6" t="str">
        <f aca="false">IF(F186&lt;&gt;"Not in the game (anymore)",IF(C186&lt;&gt;"",CONCATENATE(" --",C186," / ",B186,"   [",IF(Q186&lt;&gt;"",Q186,""),IF(Y186&lt;&gt;"",", "&amp;Y186,""),IF(AD186&lt;&gt;"",", "&amp;AD186,""),IF(AI186&lt;&gt;"",", "&amp;AI186,""),IF(AN186&lt;&gt;"",", "&amp;AN186,""),IF(AS186&lt;&gt;"",", "&amp;AS186,""),"]")),"")</f>
        <v> --Morkuldin / Morkuldin   [Wrothgar, Wrothgar, Wrothgar]</v>
      </c>
    </row>
    <row r="187" customFormat="false" ht="15" hidden="false" customHeight="false" outlineLevel="0" collapsed="false">
      <c r="A187" s="1" t="n">
        <v>224</v>
      </c>
      <c r="B187" s="0" t="s">
        <v>511</v>
      </c>
      <c r="C187" s="0" t="s">
        <v>512</v>
      </c>
      <c r="D187" s="2" t="n">
        <f aca="false">A187</f>
        <v>224</v>
      </c>
      <c r="G187" s="22" t="s">
        <v>122</v>
      </c>
      <c r="I187" s="0" t="s">
        <v>56</v>
      </c>
      <c r="J187" s="0" t="s">
        <v>56</v>
      </c>
      <c r="K187" s="0" t="n">
        <v>257</v>
      </c>
      <c r="L187" s="0" t="n">
        <v>257</v>
      </c>
      <c r="M187" s="0" t="n">
        <v>257</v>
      </c>
      <c r="N187" s="0" t="n">
        <v>5</v>
      </c>
      <c r="O187" s="0"/>
      <c r="P187" s="2" t="n">
        <f aca="false">IF(AND(G187&lt;&gt;"LIBSETS_SETTYPE_BATTLEGROUND",G187&lt;&gt;"LIBSETS_SETTYPE_SPECIAL",G187&lt;&gt;"LIBSETS_SETTYPE_MYTHIC"), IF(Q187&lt;&gt;"",VLOOKUP(Q187,'ESO zone constants'!$D$2:$H$4950,5,0),""),"")</f>
        <v>816</v>
      </c>
      <c r="Q187" s="0" t="str">
        <f aca="false">IF(OR(K187="",K187&lt;=0,ISERROR(K187)),IF(AND(O187&lt;&gt;"",NOT(ISERROR(O187))),O187, ""),VLOOKUP(K187,'ESO wayshrine node constants'!$A$3:$D$10003,4,0))</f>
        <v>Hew's Bane</v>
      </c>
      <c r="R187" s="0"/>
      <c r="S187" s="4" t="str">
        <f aca="false">IF(AND(R187&lt;&gt;"",NOT(ISERROR(R187))),R187,IF(P187&lt;&gt;"",IF(NOT(ISERROR(VLOOKUP(P187,'ESO Dungeon constants'!$D$3:$H$9999,5,0))),VLOOKUP(P187,'ESO Dungeon constants'!$D$3:$I$9999,6,0),VLOOKUP(P187,'ESO zone constants'!$H$2:$K$9984,4,0)),""))</f>
        <v>DLC_THIEVES_GUILD</v>
      </c>
      <c r="T187" s="2" t="str">
        <f aca="false">IF(S187&lt;&gt;"",VLOOKUP(S187,'LibSets constants'!$B$4:$C$1000,2,0),"")</f>
        <v>Thieves Guild</v>
      </c>
      <c r="U187" s="0"/>
      <c r="V187" s="2" t="str">
        <f aca="false">IF(U187&lt;&gt;"",IF(U187&lt;&gt;"LIBSETS_DROP_MECHANIC_MONSTER_NAME",VLOOKUP(U187,'LibSets constants'!$I$4:$L$1000,3,0),""),"")</f>
        <v/>
      </c>
      <c r="W187" s="28" t="str">
        <f aca="false">IF(U187&lt;&gt;"",IF(U187&lt;&gt;"LIBSETS_DROP_MECHANIC_MONSTER_NAME",VLOOKUP(U187,'LibSets constants'!$I$4:$L$1000,4,0),""),"")</f>
        <v/>
      </c>
      <c r="X187" s="2" t="n">
        <f aca="false">IF(G187&lt;&gt;"LIBSETS_SETTYPE_BATTLEGROUND",IF(G187&lt;&gt;"LIBSETS_SETTYPE_SPECIAL",IF(Y187&lt;&gt;"",VLOOKUP(Y187,'ESO zone constants'!$D$2:$H$4950,5,0),""),""),"")</f>
        <v>816</v>
      </c>
      <c r="Y187" s="0" t="str">
        <f aca="false">VLOOKUP(L187,'ESO wayshrine node constants'!$A$3:$D$10003,4,0)</f>
        <v>Hew's Bane</v>
      </c>
      <c r="Z187" s="0"/>
      <c r="AA187" s="2" t="str">
        <f aca="false">IF(Z187&lt;&gt;"",IF(Z187&lt;&gt;"LIBSETS_DROP_MECHANIC_MONSTER_NAME",VLOOKUP(Z187,'LibSets constants'!$I$4:$L$1000,3,0),""),"")</f>
        <v/>
      </c>
      <c r="AB187" s="2" t="str">
        <f aca="false">IF(Z187&lt;&gt;"",IF(Z187&lt;&gt;"LIBSETS_DROP_MECHANIC_MONSTER_NAME",VLOOKUP(Z187,'LibSets constants'!$I$4:$L$1000,4,0),""),"")</f>
        <v/>
      </c>
      <c r="AC187" s="2" t="n">
        <f aca="false">IF(G187&lt;&gt;"LIBSETS_SETTYPE_BATTLEGROUND",IF(G187&lt;&gt;"LIBSETS_SETTYPE_SPECIAL",IF(AD187&lt;&gt;"",VLOOKUP(AD187,'ESO zone constants'!$D$2:$H$4950,5,0),""),""),"")</f>
        <v>816</v>
      </c>
      <c r="AD187" s="0" t="str">
        <f aca="false">VLOOKUP(M187,'ESO wayshrine node constants'!$A$3:$D$10003,4,0)</f>
        <v>Hew's Bane</v>
      </c>
      <c r="AE187" s="0"/>
      <c r="AF187" s="2" t="str">
        <f aca="false">IF(AE187&lt;&gt;"",IF(AE187&lt;&gt;"LIBSETS_DROP_MECHANIC_MONSTER_NAME",VLOOKUP(AE187,'LibSets constants'!$I$4:$L$1000,3,0),""),"")</f>
        <v/>
      </c>
      <c r="AG187" s="2" t="str">
        <f aca="false">IF(AE187&lt;&gt;"",IF(AE187&lt;&gt;"LIBSETS_DROP_MECHANIC_MONSTER_NAME",VLOOKUP(AE187,'LibSets constants'!$I$4:$L$1000,4,0),""),"")</f>
        <v/>
      </c>
      <c r="AH187" s="2" t="str">
        <f aca="false">IF(G187&lt;&gt;"LIBSETS_SETTYPE_BATTLEGROUND",IF(G187&lt;&gt;"LIBSETS_SETTYPE_SPECIAL",IF(AI187&lt;&gt;"",VLOOKUP(AI187,'ESO zone constants'!$D$2:$H$4950,5,0),""),""),"")</f>
        <v/>
      </c>
      <c r="AJ187" s="0"/>
      <c r="AK187" s="2" t="str">
        <f aca="false">IF(AJ187&lt;&gt;"",IF(AJ187&lt;&gt;"LIBSETS_DROP_MECHANIC_MONSTER_NAME",VLOOKUP(AJ187,'LibSets constants'!$I$4:$L$1000,3,0),""),"")</f>
        <v/>
      </c>
      <c r="AL187" s="2" t="str">
        <f aca="false">IF(AJ187&lt;&gt;"",IF(AJ187&lt;&gt;"LIBSETS_DROP_MECHANIC_MONSTER_NAME",VLOOKUP(AJ187,'LibSets constants'!$I$4:$L$1000,4,0),""),"")</f>
        <v/>
      </c>
      <c r="AM187" s="2" t="str">
        <f aca="false">IF(G187&lt;&gt;"LIBSETS_SETTYPE_BATTLEGROUND",IF(G187&lt;&gt;"LIBSETS_SETTYPE_SPECIAL",IF(AN187&lt;&gt;"",VLOOKUP(AN187,'ESO zone constants'!$D$2:$H$4950,5,0),""),""),"")</f>
        <v/>
      </c>
      <c r="AO187" s="0"/>
      <c r="AP187" s="2" t="str">
        <f aca="false">IF(AO187&lt;&gt;"",IF(AO187&lt;&gt;"LIBSETS_DROP_MECHANIC_MONSTER_NAME",VLOOKUP(AO187,'LibSets constants'!$I$4:$L$1000,3,0),""),"")</f>
        <v/>
      </c>
      <c r="AQ187" s="2" t="str">
        <f aca="false">IF(AO187&lt;&gt;"",IF(AO187&lt;&gt;"LIBSETS_DROP_MECHANIC_MONSTER_NAME",VLOOKUP(AO187,'LibSets constants'!$I$4:$L$1000,4,0),""),"")</f>
        <v/>
      </c>
      <c r="AR187" s="2" t="str">
        <f aca="false">IF(G187&lt;&gt;"LIBSETS_SETTYPE_BATTLEGROUND",IF(G187&lt;&gt;"LIBSETS_SETTYPE_SPECIAL",IF(AS187&lt;&gt;"",VLOOKUP(AS187,'ESO zone constants'!$D$2:$H$4950,5,0),""),""),"")</f>
        <v/>
      </c>
      <c r="AT187" s="0"/>
      <c r="AU187" s="2" t="str">
        <f aca="false">IF(AT187&lt;&gt;"",IF(AT187&lt;&gt;"LIBSETS_DROP_MECHANIC_MONSTER_NAME",VLOOKUP(AT187,'LibSets constants'!$I$4:$L$1000,3,0),""),"")</f>
        <v/>
      </c>
      <c r="AV187" s="2" t="str">
        <f aca="false">IF(AT187&lt;&gt;"",IF(AT187&lt;&gt;"LIBSETS_DROP_MECHANIC_MONSTER_NAME",VLOOKUP(AT187,'LibSets constants'!$I$4:$L$1000,4,0),""),"")</f>
        <v/>
      </c>
      <c r="AW187" s="6" t="str">
        <f aca="false">IF(A187="???","--","")&amp;IF(F187&lt;&gt;"Not in the game (anymore)",IF(A187&lt;&gt;"",CONCATENATE("[",A187,"] = {wayshrines={")&amp;IF(K187&lt;&gt;"",CONCATENATE(K187,","),"")&amp;IF(L187&lt;&gt;"",CONCATENATE(L187,","),"")&amp;IF(M187&lt;&gt;"",CONCATENATE(M187,","),"")&amp;CONCATENATE("}")&amp;IF(VALUE(N187)&gt;0,CONCATENATE(", traitsNeeded=",N187),"")&amp;CONCATENATE(", dlcId=",IF(S187&lt;&gt;"",S187,"DLC_BASE_GAME")),""),"")</f>
        <v>[224] = {wayshrines={257,257,257,}, traitsNeeded=5, dlcId=DLC_THIEVES_GUILD</v>
      </c>
      <c r="AX187" s="6" t="str">
        <f aca="false">IF(F187&lt;&gt;"Not in the game (anymore)",IF(A187&lt;&gt;"",IF(P187&lt;&gt;"",CONCATENATE(", zoneIds={",P187),"")&amp;IF(X187&lt;&gt;"",CONCATENATE(",",X187),"")&amp;IF(AC187&lt;&gt;"",CONCATENATE(",",AC187),"")&amp;IF(AH187&lt;&gt;"",CONCATENATE(",",AH187),"")&amp;IF(AM187&lt;&gt;"",CONCATENATE(",",AM187),"")&amp;IF(AR187&lt;&gt;"",CONCATENATE(",",AR187),"")&amp;IF(P187&lt;&gt;"",CONCATENATE("}",""),"")&amp;IF(OR(I187="true",I187="false",I187&lt;&gt;""), CONCATENATE(", veteran=", I187), ""),""),"")</f>
        <v>, zoneIds={816,816,816}, veteran=false</v>
      </c>
      <c r="AY187" s="6" t="str">
        <f aca="false">IF(F187&lt;&gt;"Not in the game (anymore)",IF(A187&lt;&gt;"",", setType="&amp;G187,"")&amp;IF(J187="true",", multiTrialSet=true",""),"")</f>
        <v>, setType=LIBSETS_SETTYPE_CRAFTED</v>
      </c>
      <c r="AZ187" s="6" t="str">
        <f aca="false">IF(F187&lt;&gt;"Not in the game (anymore)",IF(U187&lt;&gt;"",", dropMechanic={"&amp;U187&amp;IF(Z187&lt;&gt;"",","&amp;Z187,"")&amp;IF(AE187&lt;&gt;"",","&amp;AE187,"")&amp;IF(AJ187&lt;&gt;"",","&amp;AJ187,"")&amp;IF(AO187&lt;&gt;"",","&amp;AO187,"")&amp;IF(AT187&lt;&gt;"",","&amp;AT187,"")&amp;"}"&amp;IF(U187="LIBSETS_DROP_MECHANIC_MONSTER_NAME",", dropMechanicNames={" &amp; IF(V187&lt;&gt;"","['en']='"&amp;V187&amp;"'","") &amp; IF(W187&lt;&gt;"",", ['de']='" &amp; W187&amp;"'","") &amp; "}",""),"")&amp;"},","")</f>
        <v>},</v>
      </c>
      <c r="BA187" s="6" t="str">
        <f aca="false">IF(F187&lt;&gt;"Not in the game (anymore)",IF(C187&lt;&gt;"",CONCATENATE(" --",C187," / ",B187,"   [",IF(Q187&lt;&gt;"",Q187,""),IF(Y187&lt;&gt;"",", "&amp;Y187,""),IF(AD187&lt;&gt;"",", "&amp;AD187,""),IF(AI187&lt;&gt;"",", "&amp;AI187,""),IF(AN187&lt;&gt;"",", "&amp;AN187,""),IF(AS187&lt;&gt;"",", "&amp;AS187,""),"]")),"")</f>
        <v> --Tava's Favor / Tavas Gunst   [Hew's Bane, Hew's Bane, Hew's Bane]</v>
      </c>
    </row>
    <row r="188" customFormat="false" ht="15" hidden="false" customHeight="false" outlineLevel="0" collapsed="false">
      <c r="A188" s="1" t="n">
        <v>225</v>
      </c>
      <c r="B188" s="0" t="s">
        <v>513</v>
      </c>
      <c r="C188" s="0" t="s">
        <v>514</v>
      </c>
      <c r="D188" s="2" t="n">
        <f aca="false">A188</f>
        <v>225</v>
      </c>
      <c r="G188" s="22" t="s">
        <v>122</v>
      </c>
      <c r="I188" s="0" t="s">
        <v>56</v>
      </c>
      <c r="J188" s="0" t="s">
        <v>56</v>
      </c>
      <c r="K188" s="0" t="n">
        <v>257</v>
      </c>
      <c r="L188" s="0" t="n">
        <v>257</v>
      </c>
      <c r="M188" s="0" t="n">
        <v>257</v>
      </c>
      <c r="N188" s="0" t="n">
        <v>7</v>
      </c>
      <c r="O188" s="0"/>
      <c r="P188" s="2" t="n">
        <f aca="false">IF(AND(G188&lt;&gt;"LIBSETS_SETTYPE_BATTLEGROUND",G188&lt;&gt;"LIBSETS_SETTYPE_SPECIAL",G188&lt;&gt;"LIBSETS_SETTYPE_MYTHIC"), IF(Q188&lt;&gt;"",VLOOKUP(Q188,'ESO zone constants'!$D$2:$H$4950,5,0),""),"")</f>
        <v>816</v>
      </c>
      <c r="Q188" s="0" t="str">
        <f aca="false">IF(OR(K188="",K188&lt;=0,ISERROR(K188)),IF(AND(O188&lt;&gt;"",NOT(ISERROR(O188))),O188, ""),VLOOKUP(K188,'ESO wayshrine node constants'!$A$3:$D$10003,4,0))</f>
        <v>Hew's Bane</v>
      </c>
      <c r="R188" s="0"/>
      <c r="S188" s="4" t="str">
        <f aca="false">IF(AND(R188&lt;&gt;"",NOT(ISERROR(R188))),R188,IF(P188&lt;&gt;"",IF(NOT(ISERROR(VLOOKUP(P188,'ESO Dungeon constants'!$D$3:$H$9999,5,0))),VLOOKUP(P188,'ESO Dungeon constants'!$D$3:$I$9999,6,0),VLOOKUP(P188,'ESO zone constants'!$H$2:$K$9984,4,0)),""))</f>
        <v>DLC_THIEVES_GUILD</v>
      </c>
      <c r="T188" s="2" t="str">
        <f aca="false">IF(S188&lt;&gt;"",VLOOKUP(S188,'LibSets constants'!$B$4:$C$1000,2,0),"")</f>
        <v>Thieves Guild</v>
      </c>
      <c r="U188" s="0"/>
      <c r="V188" s="2" t="str">
        <f aca="false">IF(U188&lt;&gt;"",IF(U188&lt;&gt;"LIBSETS_DROP_MECHANIC_MONSTER_NAME",VLOOKUP(U188,'LibSets constants'!$I$4:$L$1000,3,0),""),"")</f>
        <v/>
      </c>
      <c r="W188" s="28" t="str">
        <f aca="false">IF(U188&lt;&gt;"",IF(U188&lt;&gt;"LIBSETS_DROP_MECHANIC_MONSTER_NAME",VLOOKUP(U188,'LibSets constants'!$I$4:$L$1000,4,0),""),"")</f>
        <v/>
      </c>
      <c r="X188" s="2" t="n">
        <f aca="false">IF(G188&lt;&gt;"LIBSETS_SETTYPE_BATTLEGROUND",IF(G188&lt;&gt;"LIBSETS_SETTYPE_SPECIAL",IF(Y188&lt;&gt;"",VLOOKUP(Y188,'ESO zone constants'!$D$2:$H$4950,5,0),""),""),"")</f>
        <v>816</v>
      </c>
      <c r="Y188" s="0" t="str">
        <f aca="false">VLOOKUP(L188,'ESO wayshrine node constants'!$A$3:$D$10003,4,0)</f>
        <v>Hew's Bane</v>
      </c>
      <c r="Z188" s="0"/>
      <c r="AA188" s="2" t="str">
        <f aca="false">IF(Z188&lt;&gt;"",IF(Z188&lt;&gt;"LIBSETS_DROP_MECHANIC_MONSTER_NAME",VLOOKUP(Z188,'LibSets constants'!$I$4:$L$1000,3,0),""),"")</f>
        <v/>
      </c>
      <c r="AB188" s="2" t="str">
        <f aca="false">IF(Z188&lt;&gt;"",IF(Z188&lt;&gt;"LIBSETS_DROP_MECHANIC_MONSTER_NAME",VLOOKUP(Z188,'LibSets constants'!$I$4:$L$1000,4,0),""),"")</f>
        <v/>
      </c>
      <c r="AC188" s="2" t="n">
        <f aca="false">IF(G188&lt;&gt;"LIBSETS_SETTYPE_BATTLEGROUND",IF(G188&lt;&gt;"LIBSETS_SETTYPE_SPECIAL",IF(AD188&lt;&gt;"",VLOOKUP(AD188,'ESO zone constants'!$D$2:$H$4950,5,0),""),""),"")</f>
        <v>816</v>
      </c>
      <c r="AD188" s="0" t="str">
        <f aca="false">VLOOKUP(M188,'ESO wayshrine node constants'!$A$3:$D$10003,4,0)</f>
        <v>Hew's Bane</v>
      </c>
      <c r="AE188" s="0"/>
      <c r="AF188" s="2" t="str">
        <f aca="false">IF(AE188&lt;&gt;"",IF(AE188&lt;&gt;"LIBSETS_DROP_MECHANIC_MONSTER_NAME",VLOOKUP(AE188,'LibSets constants'!$I$4:$L$1000,3,0),""),"")</f>
        <v/>
      </c>
      <c r="AG188" s="2" t="str">
        <f aca="false">IF(AE188&lt;&gt;"",IF(AE188&lt;&gt;"LIBSETS_DROP_MECHANIC_MONSTER_NAME",VLOOKUP(AE188,'LibSets constants'!$I$4:$L$1000,4,0),""),"")</f>
        <v/>
      </c>
      <c r="AH188" s="2" t="str">
        <f aca="false">IF(G188&lt;&gt;"LIBSETS_SETTYPE_BATTLEGROUND",IF(G188&lt;&gt;"LIBSETS_SETTYPE_SPECIAL",IF(AI188&lt;&gt;"",VLOOKUP(AI188,'ESO zone constants'!$D$2:$H$4950,5,0),""),""),"")</f>
        <v/>
      </c>
      <c r="AJ188" s="0"/>
      <c r="AK188" s="2" t="str">
        <f aca="false">IF(AJ188&lt;&gt;"",IF(AJ188&lt;&gt;"LIBSETS_DROP_MECHANIC_MONSTER_NAME",VLOOKUP(AJ188,'LibSets constants'!$I$4:$L$1000,3,0),""),"")</f>
        <v/>
      </c>
      <c r="AL188" s="2" t="str">
        <f aca="false">IF(AJ188&lt;&gt;"",IF(AJ188&lt;&gt;"LIBSETS_DROP_MECHANIC_MONSTER_NAME",VLOOKUP(AJ188,'LibSets constants'!$I$4:$L$1000,4,0),""),"")</f>
        <v/>
      </c>
      <c r="AM188" s="2" t="str">
        <f aca="false">IF(G188&lt;&gt;"LIBSETS_SETTYPE_BATTLEGROUND",IF(G188&lt;&gt;"LIBSETS_SETTYPE_SPECIAL",IF(AN188&lt;&gt;"",VLOOKUP(AN188,'ESO zone constants'!$D$2:$H$4950,5,0),""),""),"")</f>
        <v/>
      </c>
      <c r="AO188" s="0"/>
      <c r="AP188" s="2" t="str">
        <f aca="false">IF(AO188&lt;&gt;"",IF(AO188&lt;&gt;"LIBSETS_DROP_MECHANIC_MONSTER_NAME",VLOOKUP(AO188,'LibSets constants'!$I$4:$L$1000,3,0),""),"")</f>
        <v/>
      </c>
      <c r="AQ188" s="2" t="str">
        <f aca="false">IF(AO188&lt;&gt;"",IF(AO188&lt;&gt;"LIBSETS_DROP_MECHANIC_MONSTER_NAME",VLOOKUP(AO188,'LibSets constants'!$I$4:$L$1000,4,0),""),"")</f>
        <v/>
      </c>
      <c r="AR188" s="2" t="str">
        <f aca="false">IF(G188&lt;&gt;"LIBSETS_SETTYPE_BATTLEGROUND",IF(G188&lt;&gt;"LIBSETS_SETTYPE_SPECIAL",IF(AS188&lt;&gt;"",VLOOKUP(AS188,'ESO zone constants'!$D$2:$H$4950,5,0),""),""),"")</f>
        <v/>
      </c>
      <c r="AT188" s="0"/>
      <c r="AU188" s="2" t="str">
        <f aca="false">IF(AT188&lt;&gt;"",IF(AT188&lt;&gt;"LIBSETS_DROP_MECHANIC_MONSTER_NAME",VLOOKUP(AT188,'LibSets constants'!$I$4:$L$1000,3,0),""),"")</f>
        <v/>
      </c>
      <c r="AV188" s="2" t="str">
        <f aca="false">IF(AT188&lt;&gt;"",IF(AT188&lt;&gt;"LIBSETS_DROP_MECHANIC_MONSTER_NAME",VLOOKUP(AT188,'LibSets constants'!$I$4:$L$1000,4,0),""),"")</f>
        <v/>
      </c>
      <c r="AW188" s="6" t="str">
        <f aca="false">IF(A188="???","--","")&amp;IF(F188&lt;&gt;"Not in the game (anymore)",IF(A188&lt;&gt;"",CONCATENATE("[",A188,"] = {wayshrines={")&amp;IF(K188&lt;&gt;"",CONCATENATE(K188,","),"")&amp;IF(L188&lt;&gt;"",CONCATENATE(L188,","),"")&amp;IF(M188&lt;&gt;"",CONCATENATE(M188,","),"")&amp;CONCATENATE("}")&amp;IF(VALUE(N188)&gt;0,CONCATENATE(", traitsNeeded=",N188),"")&amp;CONCATENATE(", dlcId=",IF(S188&lt;&gt;"",S188,"DLC_BASE_GAME")),""),"")</f>
        <v>[225] = {wayshrines={257,257,257,}, traitsNeeded=7, dlcId=DLC_THIEVES_GUILD</v>
      </c>
      <c r="AX188" s="6" t="str">
        <f aca="false">IF(F188&lt;&gt;"Not in the game (anymore)",IF(A188&lt;&gt;"",IF(P188&lt;&gt;"",CONCATENATE(", zoneIds={",P188),"")&amp;IF(X188&lt;&gt;"",CONCATENATE(",",X188),"")&amp;IF(AC188&lt;&gt;"",CONCATENATE(",",AC188),"")&amp;IF(AH188&lt;&gt;"",CONCATENATE(",",AH188),"")&amp;IF(AM188&lt;&gt;"",CONCATENATE(",",AM188),"")&amp;IF(AR188&lt;&gt;"",CONCATENATE(",",AR188),"")&amp;IF(P188&lt;&gt;"",CONCATENATE("}",""),"")&amp;IF(OR(I188="true",I188="false",I188&lt;&gt;""), CONCATENATE(", veteran=", I188), ""),""),"")</f>
        <v>, zoneIds={816,816,816}, veteran=false</v>
      </c>
      <c r="AY188" s="6" t="str">
        <f aca="false">IF(F188&lt;&gt;"Not in the game (anymore)",IF(A188&lt;&gt;"",", setType="&amp;G188,"")&amp;IF(J188="true",", multiTrialSet=true",""),"")</f>
        <v>, setType=LIBSETS_SETTYPE_CRAFTED</v>
      </c>
      <c r="AZ188" s="6" t="str">
        <f aca="false">IF(F188&lt;&gt;"Not in the game (anymore)",IF(U188&lt;&gt;"",", dropMechanic={"&amp;U188&amp;IF(Z188&lt;&gt;"",","&amp;Z188,"")&amp;IF(AE188&lt;&gt;"",","&amp;AE188,"")&amp;IF(AJ188&lt;&gt;"",","&amp;AJ188,"")&amp;IF(AO188&lt;&gt;"",","&amp;AO188,"")&amp;IF(AT188&lt;&gt;"",","&amp;AT188,"")&amp;"}"&amp;IF(U188="LIBSETS_DROP_MECHANIC_MONSTER_NAME",", dropMechanicNames={" &amp; IF(V188&lt;&gt;"","['en']='"&amp;V188&amp;"'","") &amp; IF(W188&lt;&gt;"",", ['de']='" &amp; W188&amp;"'","") &amp; "}",""),"")&amp;"},","")</f>
        <v>},</v>
      </c>
      <c r="BA188" s="6" t="str">
        <f aca="false">IF(F188&lt;&gt;"Not in the game (anymore)",IF(C188&lt;&gt;"",CONCATENATE(" --",C188," / ",B188,"   [",IF(Q188&lt;&gt;"",Q188,""),IF(Y188&lt;&gt;"",", "&amp;Y188,""),IF(AD188&lt;&gt;"",", "&amp;AD188,""),IF(AI188&lt;&gt;"",", "&amp;AI188,""),IF(AN188&lt;&gt;"",", "&amp;AN188,""),IF(AS188&lt;&gt;"",", "&amp;AS188,""),"]")),"")</f>
        <v> --Clever Alchemist / Schlauer Alchemist   [Hew's Bane, Hew's Bane, Hew's Bane]</v>
      </c>
    </row>
    <row r="189" customFormat="false" ht="15" hidden="false" customHeight="false" outlineLevel="0" collapsed="false">
      <c r="A189" s="1" t="n">
        <v>226</v>
      </c>
      <c r="B189" s="0" t="s">
        <v>515</v>
      </c>
      <c r="C189" s="0" t="s">
        <v>516</v>
      </c>
      <c r="D189" s="2" t="n">
        <f aca="false">A189</f>
        <v>226</v>
      </c>
      <c r="G189" s="22" t="s">
        <v>122</v>
      </c>
      <c r="I189" s="0" t="s">
        <v>56</v>
      </c>
      <c r="J189" s="0" t="s">
        <v>56</v>
      </c>
      <c r="K189" s="0" t="n">
        <v>255</v>
      </c>
      <c r="L189" s="0" t="n">
        <v>255</v>
      </c>
      <c r="M189" s="0" t="n">
        <v>255</v>
      </c>
      <c r="N189" s="0" t="n">
        <v>9</v>
      </c>
      <c r="O189" s="0"/>
      <c r="P189" s="2" t="n">
        <f aca="false">IF(AND(G189&lt;&gt;"LIBSETS_SETTYPE_BATTLEGROUND",G189&lt;&gt;"LIBSETS_SETTYPE_SPECIAL",G189&lt;&gt;"LIBSETS_SETTYPE_MYTHIC"), IF(Q189&lt;&gt;"",VLOOKUP(Q189,'ESO zone constants'!$D$2:$H$4950,5,0),""),"")</f>
        <v>816</v>
      </c>
      <c r="Q189" s="0" t="str">
        <f aca="false">IF(OR(K189="",K189&lt;=0,ISERROR(K189)),IF(AND(O189&lt;&gt;"",NOT(ISERROR(O189))),O189, ""),VLOOKUP(K189,'ESO wayshrine node constants'!$A$3:$D$10003,4,0))</f>
        <v>Hew's Bane</v>
      </c>
      <c r="R189" s="0"/>
      <c r="S189" s="4" t="str">
        <f aca="false">IF(AND(R189&lt;&gt;"",NOT(ISERROR(R189))),R189,IF(P189&lt;&gt;"",IF(NOT(ISERROR(VLOOKUP(P189,'ESO Dungeon constants'!$D$3:$H$9999,5,0))),VLOOKUP(P189,'ESO Dungeon constants'!$D$3:$I$9999,6,0),VLOOKUP(P189,'ESO zone constants'!$H$2:$K$9984,4,0)),""))</f>
        <v>DLC_THIEVES_GUILD</v>
      </c>
      <c r="T189" s="2" t="str">
        <f aca="false">IF(S189&lt;&gt;"",VLOOKUP(S189,'LibSets constants'!$B$4:$C$1000,2,0),"")</f>
        <v>Thieves Guild</v>
      </c>
      <c r="U189" s="0"/>
      <c r="V189" s="2" t="str">
        <f aca="false">IF(U189&lt;&gt;"",IF(U189&lt;&gt;"LIBSETS_DROP_MECHANIC_MONSTER_NAME",VLOOKUP(U189,'LibSets constants'!$I$4:$L$1000,3,0),""),"")</f>
        <v/>
      </c>
      <c r="W189" s="28" t="str">
        <f aca="false">IF(U189&lt;&gt;"",IF(U189&lt;&gt;"LIBSETS_DROP_MECHANIC_MONSTER_NAME",VLOOKUP(U189,'LibSets constants'!$I$4:$L$1000,4,0),""),"")</f>
        <v/>
      </c>
      <c r="X189" s="2" t="n">
        <f aca="false">IF(G189&lt;&gt;"LIBSETS_SETTYPE_BATTLEGROUND",IF(G189&lt;&gt;"LIBSETS_SETTYPE_SPECIAL",IF(Y189&lt;&gt;"",VLOOKUP(Y189,'ESO zone constants'!$D$2:$H$4950,5,0),""),""),"")</f>
        <v>816</v>
      </c>
      <c r="Y189" s="0" t="str">
        <f aca="false">VLOOKUP(L189,'ESO wayshrine node constants'!$A$3:$D$10003,4,0)</f>
        <v>Hew's Bane</v>
      </c>
      <c r="Z189" s="0"/>
      <c r="AA189" s="2" t="str">
        <f aca="false">IF(Z189&lt;&gt;"",IF(Z189&lt;&gt;"LIBSETS_DROP_MECHANIC_MONSTER_NAME",VLOOKUP(Z189,'LibSets constants'!$I$4:$L$1000,3,0),""),"")</f>
        <v/>
      </c>
      <c r="AB189" s="2" t="str">
        <f aca="false">IF(Z189&lt;&gt;"",IF(Z189&lt;&gt;"LIBSETS_DROP_MECHANIC_MONSTER_NAME",VLOOKUP(Z189,'LibSets constants'!$I$4:$L$1000,4,0),""),"")</f>
        <v/>
      </c>
      <c r="AC189" s="2" t="n">
        <f aca="false">IF(G189&lt;&gt;"LIBSETS_SETTYPE_BATTLEGROUND",IF(G189&lt;&gt;"LIBSETS_SETTYPE_SPECIAL",IF(AD189&lt;&gt;"",VLOOKUP(AD189,'ESO zone constants'!$D$2:$H$4950,5,0),""),""),"")</f>
        <v>816</v>
      </c>
      <c r="AD189" s="0" t="str">
        <f aca="false">VLOOKUP(M189,'ESO wayshrine node constants'!$A$3:$D$10003,4,0)</f>
        <v>Hew's Bane</v>
      </c>
      <c r="AE189" s="0"/>
      <c r="AF189" s="2" t="str">
        <f aca="false">IF(AE189&lt;&gt;"",IF(AE189&lt;&gt;"LIBSETS_DROP_MECHANIC_MONSTER_NAME",VLOOKUP(AE189,'LibSets constants'!$I$4:$L$1000,3,0),""),"")</f>
        <v/>
      </c>
      <c r="AG189" s="2" t="str">
        <f aca="false">IF(AE189&lt;&gt;"",IF(AE189&lt;&gt;"LIBSETS_DROP_MECHANIC_MONSTER_NAME",VLOOKUP(AE189,'LibSets constants'!$I$4:$L$1000,4,0),""),"")</f>
        <v/>
      </c>
      <c r="AH189" s="2" t="str">
        <f aca="false">IF(G189&lt;&gt;"LIBSETS_SETTYPE_BATTLEGROUND",IF(G189&lt;&gt;"LIBSETS_SETTYPE_SPECIAL",IF(AI189&lt;&gt;"",VLOOKUP(AI189,'ESO zone constants'!$D$2:$H$4950,5,0),""),""),"")</f>
        <v/>
      </c>
      <c r="AJ189" s="0"/>
      <c r="AK189" s="2" t="str">
        <f aca="false">IF(AJ189&lt;&gt;"",IF(AJ189&lt;&gt;"LIBSETS_DROP_MECHANIC_MONSTER_NAME",VLOOKUP(AJ189,'LibSets constants'!$I$4:$L$1000,3,0),""),"")</f>
        <v/>
      </c>
      <c r="AL189" s="2" t="str">
        <f aca="false">IF(AJ189&lt;&gt;"",IF(AJ189&lt;&gt;"LIBSETS_DROP_MECHANIC_MONSTER_NAME",VLOOKUP(AJ189,'LibSets constants'!$I$4:$L$1000,4,0),""),"")</f>
        <v/>
      </c>
      <c r="AM189" s="2" t="str">
        <f aca="false">IF(G189&lt;&gt;"LIBSETS_SETTYPE_BATTLEGROUND",IF(G189&lt;&gt;"LIBSETS_SETTYPE_SPECIAL",IF(AN189&lt;&gt;"",VLOOKUP(AN189,'ESO zone constants'!$D$2:$H$4950,5,0),""),""),"")</f>
        <v/>
      </c>
      <c r="AO189" s="0"/>
      <c r="AP189" s="2" t="str">
        <f aca="false">IF(AO189&lt;&gt;"",IF(AO189&lt;&gt;"LIBSETS_DROP_MECHANIC_MONSTER_NAME",VLOOKUP(AO189,'LibSets constants'!$I$4:$L$1000,3,0),""),"")</f>
        <v/>
      </c>
      <c r="AQ189" s="2" t="str">
        <f aca="false">IF(AO189&lt;&gt;"",IF(AO189&lt;&gt;"LIBSETS_DROP_MECHANIC_MONSTER_NAME",VLOOKUP(AO189,'LibSets constants'!$I$4:$L$1000,4,0),""),"")</f>
        <v/>
      </c>
      <c r="AR189" s="2" t="str">
        <f aca="false">IF(G189&lt;&gt;"LIBSETS_SETTYPE_BATTLEGROUND",IF(G189&lt;&gt;"LIBSETS_SETTYPE_SPECIAL",IF(AS189&lt;&gt;"",VLOOKUP(AS189,'ESO zone constants'!$D$2:$H$4950,5,0),""),""),"")</f>
        <v/>
      </c>
      <c r="AT189" s="0"/>
      <c r="AU189" s="2" t="str">
        <f aca="false">IF(AT189&lt;&gt;"",IF(AT189&lt;&gt;"LIBSETS_DROP_MECHANIC_MONSTER_NAME",VLOOKUP(AT189,'LibSets constants'!$I$4:$L$1000,3,0),""),"")</f>
        <v/>
      </c>
      <c r="AV189" s="2" t="str">
        <f aca="false">IF(AT189&lt;&gt;"",IF(AT189&lt;&gt;"LIBSETS_DROP_MECHANIC_MONSTER_NAME",VLOOKUP(AT189,'LibSets constants'!$I$4:$L$1000,4,0),""),"")</f>
        <v/>
      </c>
      <c r="AW189" s="6" t="str">
        <f aca="false">IF(A189="???","--","")&amp;IF(F189&lt;&gt;"Not in the game (anymore)",IF(A189&lt;&gt;"",CONCATENATE("[",A189,"] = {wayshrines={")&amp;IF(K189&lt;&gt;"",CONCATENATE(K189,","),"")&amp;IF(L189&lt;&gt;"",CONCATENATE(L189,","),"")&amp;IF(M189&lt;&gt;"",CONCATENATE(M189,","),"")&amp;CONCATENATE("}")&amp;IF(VALUE(N189)&gt;0,CONCATENATE(", traitsNeeded=",N189),"")&amp;CONCATENATE(", dlcId=",IF(S189&lt;&gt;"",S189,"DLC_BASE_GAME")),""),"")</f>
        <v>[226] = {wayshrines={255,255,255,}, traitsNeeded=9, dlcId=DLC_THIEVES_GUILD</v>
      </c>
      <c r="AX189" s="6" t="str">
        <f aca="false">IF(F189&lt;&gt;"Not in the game (anymore)",IF(A189&lt;&gt;"",IF(P189&lt;&gt;"",CONCATENATE(", zoneIds={",P189),"")&amp;IF(X189&lt;&gt;"",CONCATENATE(",",X189),"")&amp;IF(AC189&lt;&gt;"",CONCATENATE(",",AC189),"")&amp;IF(AH189&lt;&gt;"",CONCATENATE(",",AH189),"")&amp;IF(AM189&lt;&gt;"",CONCATENATE(",",AM189),"")&amp;IF(AR189&lt;&gt;"",CONCATENATE(",",AR189),"")&amp;IF(P189&lt;&gt;"",CONCATENATE("}",""),"")&amp;IF(OR(I189="true",I189="false",I189&lt;&gt;""), CONCATENATE(", veteran=", I189), ""),""),"")</f>
        <v>, zoneIds={816,816,816}, veteran=false</v>
      </c>
      <c r="AY189" s="6" t="str">
        <f aca="false">IF(F189&lt;&gt;"Not in the game (anymore)",IF(A189&lt;&gt;"",", setType="&amp;G189,"")&amp;IF(J189="true",", multiTrialSet=true",""),"")</f>
        <v>, setType=LIBSETS_SETTYPE_CRAFTED</v>
      </c>
      <c r="AZ189" s="6" t="str">
        <f aca="false">IF(F189&lt;&gt;"Not in the game (anymore)",IF(U189&lt;&gt;"",", dropMechanic={"&amp;U189&amp;IF(Z189&lt;&gt;"",","&amp;Z189,"")&amp;IF(AE189&lt;&gt;"",","&amp;AE189,"")&amp;IF(AJ189&lt;&gt;"",","&amp;AJ189,"")&amp;IF(AO189&lt;&gt;"",","&amp;AO189,"")&amp;IF(AT189&lt;&gt;"",","&amp;AT189,"")&amp;"}"&amp;IF(U189="LIBSETS_DROP_MECHANIC_MONSTER_NAME",", dropMechanicNames={" &amp; IF(V189&lt;&gt;"","['en']='"&amp;V189&amp;"'","") &amp; IF(W189&lt;&gt;"",", ['de']='" &amp; W189&amp;"'","") &amp; "}",""),"")&amp;"},","")</f>
        <v>},</v>
      </c>
      <c r="BA189" s="6" t="str">
        <f aca="false">IF(F189&lt;&gt;"Not in the game (anymore)",IF(C189&lt;&gt;"",CONCATENATE(" --",C189," / ",B189,"   [",IF(Q189&lt;&gt;"",Q189,""),IF(Y189&lt;&gt;"",", "&amp;Y189,""),IF(AD189&lt;&gt;"",", "&amp;AD189,""),IF(AI189&lt;&gt;"",", "&amp;AI189,""),IF(AN189&lt;&gt;"",", "&amp;AN189,""),IF(AS189&lt;&gt;"",", "&amp;AS189,""),"]")),"")</f>
        <v> --Eternal Hunt / Ewige Jagd   [Hew's Bane, Hew's Bane, Hew's Bane]</v>
      </c>
    </row>
    <row r="190" customFormat="false" ht="15" hidden="false" customHeight="false" outlineLevel="0" collapsed="false">
      <c r="A190" s="21" t="n">
        <v>227</v>
      </c>
      <c r="B190" s="0" t="s">
        <v>517</v>
      </c>
      <c r="C190" s="0" t="s">
        <v>518</v>
      </c>
      <c r="D190" s="2" t="n">
        <f aca="false">A190</f>
        <v>227</v>
      </c>
      <c r="G190" s="22" t="s">
        <v>60</v>
      </c>
      <c r="I190" s="0" t="s">
        <v>56</v>
      </c>
      <c r="J190" s="0" t="s">
        <v>56</v>
      </c>
      <c r="K190" s="0" t="n">
        <v>-1</v>
      </c>
      <c r="L190" s="0" t="n">
        <v>-1</v>
      </c>
      <c r="M190" s="0" t="n">
        <v>-1</v>
      </c>
      <c r="N190" s="0" t="n">
        <v>0</v>
      </c>
      <c r="O190" s="3" t="s">
        <v>519</v>
      </c>
      <c r="P190" s="2" t="n">
        <f aca="false">IF(AND(G190&lt;&gt;"LIBSETS_SETTYPE_BATTLEGROUND",G190&lt;&gt;"LIBSETS_SETTYPE_SPECIAL",G190&lt;&gt;"LIBSETS_SETTYPE_MYTHIC"), IF(Q190&lt;&gt;"",VLOOKUP(Q190,'ESO zone constants'!$D$2:$H$4950,5,0),""),"")</f>
        <v>816</v>
      </c>
      <c r="Q190" s="0" t="str">
        <f aca="false">IF(OR(K190="",K190&lt;=0,ISERROR(K190)),IF(AND(O190&lt;&gt;"",NOT(ISERROR(O190))),O190, ""),VLOOKUP(K190,'ESO wayshrine node constants'!$A$3:$D$10003,4,0))</f>
        <v>Hew's Bane</v>
      </c>
      <c r="R190" s="0"/>
      <c r="S190" s="4" t="str">
        <f aca="false">IF(AND(R190&lt;&gt;"",NOT(ISERROR(R190))),R190,IF(P190&lt;&gt;"",IF(NOT(ISERROR(VLOOKUP(P190,'ESO Dungeon constants'!$D$3:$H$9999,5,0))),VLOOKUP(P190,'ESO Dungeon constants'!$D$3:$I$9999,6,0),VLOOKUP(P190,'ESO zone constants'!$H$2:$K$9984,4,0)),""))</f>
        <v>DLC_THIEVES_GUILD</v>
      </c>
      <c r="T190" s="2" t="str">
        <f aca="false">IF(S190&lt;&gt;"",VLOOKUP(S190,'LibSets constants'!$B$4:$C$1000,2,0),"")</f>
        <v>Thieves Guild</v>
      </c>
      <c r="U190" s="5" t="s">
        <v>62</v>
      </c>
      <c r="V190" s="2" t="str">
        <f aca="false">IF(U190&lt;&gt;"",IF(U190&lt;&gt;"LIBSETS_DROP_MECHANIC_MONSTER_NAME",VLOOKUP(U190,'LibSets constants'!$I$4:$L$1000,3,0),""),"")</f>
        <v>Delve bosses have a chance to drop a waist or feet.</v>
      </c>
      <c r="W190" s="2" t="str">
        <f aca="false">IF(U190&lt;&gt;"",IF(U190&lt;&gt;"LIBSETS_DROP_MECHANIC_MONSTER_NAME",VLOOKUP(U190,'LibSets constants'!$I$4:$L$1000,4,0),""),"")</f>
        <v>Bosse in Gewölben haben die Chance, eine Taille oder Füße fallen zu lassen.</v>
      </c>
      <c r="X190" s="2" t="str">
        <f aca="false">IF(G190&lt;&gt;"LIBSETS_SETTYPE_BATTLEGROUND",IF(G190&lt;&gt;"LIBSETS_SETTYPE_SPECIAL",IF(Y190&lt;&gt;"",VLOOKUP(Y190,'ESO zone constants'!$D$2:$H$4950,5,0),""),""),"")</f>
        <v/>
      </c>
      <c r="Z190" s="5" t="s">
        <v>63</v>
      </c>
      <c r="AA190" s="2" t="str">
        <f aca="false">IF(Z190&lt;&gt;"",IF(Z190&lt;&gt;"LIBSETS_DROP_MECHANIC_MONSTER_NAME",VLOOKUP(Z190,'LibSets constants'!$I$4:$L$1000,3,0),""),"")</f>
        <v>Overland group bosses have a 100% chance to drop head, chest, legs, or weapon.</v>
      </c>
      <c r="AB190" s="2" t="str">
        <f aca="false">IF(Z190&lt;&gt;"",IF(Z190&lt;&gt;"LIBSETS_DROP_MECHANIC_MONSTER_NAME",VLOOKUP(Z190,'LibSets constants'!$I$4:$L$1000,4,0),""),"")</f>
        <v>Überland Gruppenbosse haben eine Chance von 100%, Kopf, Brust, Beine oder Waffen fallen zu lassen.</v>
      </c>
      <c r="AC190" s="2" t="str">
        <f aca="false">IF(G190&lt;&gt;"LIBSETS_SETTYPE_BATTLEGROUND",IF(G190&lt;&gt;"LIBSETS_SETTYPE_SPECIAL",IF(AD190&lt;&gt;"",VLOOKUP(AD190,'ESO zone constants'!$D$2:$H$4950,5,0),""),""),"")</f>
        <v/>
      </c>
      <c r="AE190" s="5" t="s">
        <v>64</v>
      </c>
      <c r="AF190" s="2" t="str">
        <f aca="false">IF(AE190&lt;&gt;"",IF(AE190&lt;&gt;"LIBSETS_DROP_MECHANIC_MONSTER_NAME",VLOOKUP(AE190,'LibSets constants'!$I$4:$L$1000,3,0),""),"")</f>
        <v>Public dungeon bosses have a chance to drop a shoulder, hand, or weapon.</v>
      </c>
      <c r="AG190" s="2" t="str">
        <f aca="false">IF(AE190&lt;&gt;"",IF(AE190&lt;&gt;"LIBSETS_DROP_MECHANIC_MONSTER_NAME",VLOOKUP(AE190,'LibSets constants'!$I$4:$L$1000,4,0),""),"")</f>
        <v>Öffentliche Dungeon-Bosse haben die Möglichkeit, eine Schulter, Handschuhe oder eine Waffe fallen zu lassen.</v>
      </c>
      <c r="AH190" s="2" t="str">
        <f aca="false">IF(G190&lt;&gt;"LIBSETS_SETTYPE_BATTLEGROUND",IF(G190&lt;&gt;"LIBSETS_SETTYPE_SPECIAL",IF(AI190&lt;&gt;"",VLOOKUP(AI190,'ESO zone constants'!$D$2:$H$4950,5,0),""),""),"")</f>
        <v/>
      </c>
      <c r="AJ190" s="5" t="s">
        <v>65</v>
      </c>
      <c r="AK190" s="2" t="str">
        <f aca="false">IF(AJ190&lt;&gt;"",IF(AJ190&lt;&gt;"LIBSETS_DROP_MECHANIC_MONSTER_NAME",VLOOKUP(AJ190,'LibSets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2" t="str">
        <f aca="false">IF(AJ190&lt;&gt;"",IF(AJ190&lt;&gt;"LIBSETS_DROP_MECHANIC_MONSTER_NAME",VLOOKUP(AJ190,'LibSets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2" t="str">
        <f aca="false">IF(G190&lt;&gt;"LIBSETS_SETTYPE_BATTLEGROUND",IF(G190&lt;&gt;"LIBSETS_SETTYPE_SPECIAL",IF(AN190&lt;&gt;"",VLOOKUP(AN190,'ESO zone constants'!$D$2:$H$4950,5,0),""),""),"")</f>
        <v/>
      </c>
      <c r="AO190" s="0"/>
      <c r="AP190" s="2" t="str">
        <f aca="false">IF(AO190&lt;&gt;"",IF(AO190&lt;&gt;"LIBSETS_DROP_MECHANIC_MONSTER_NAME",VLOOKUP(AO190,'LibSets constants'!$I$4:$L$1000,3,0),""),"")</f>
        <v/>
      </c>
      <c r="AQ190" s="2" t="str">
        <f aca="false">IF(AO190&lt;&gt;"",IF(AO190&lt;&gt;"LIBSETS_DROP_MECHANIC_MONSTER_NAME",VLOOKUP(AO190,'LibSets constants'!$I$4:$L$1000,4,0),""),"")</f>
        <v/>
      </c>
      <c r="AR190" s="2" t="str">
        <f aca="false">IF(G190&lt;&gt;"LIBSETS_SETTYPE_BATTLEGROUND",IF(G190&lt;&gt;"LIBSETS_SETTYPE_SPECIAL",IF(AS190&lt;&gt;"",VLOOKUP(AS190,'ESO zone constants'!$D$2:$H$4950,5,0),""),""),"")</f>
        <v/>
      </c>
      <c r="AT190" s="0"/>
      <c r="AU190" s="2" t="str">
        <f aca="false">IF(AT190&lt;&gt;"",IF(AT190&lt;&gt;"LIBSETS_DROP_MECHANIC_MONSTER_NAME",VLOOKUP(AT190,'LibSets constants'!$I$4:$L$1000,3,0),""),"")</f>
        <v/>
      </c>
      <c r="AV190" s="2" t="str">
        <f aca="false">IF(AT190&lt;&gt;"",IF(AT190&lt;&gt;"LIBSETS_DROP_MECHANIC_MONSTER_NAME",VLOOKUP(AT190,'LibSets constants'!$I$4:$L$1000,4,0),""),"")</f>
        <v/>
      </c>
      <c r="AW190" s="6" t="str">
        <f aca="false">IF(A190="???","--","")&amp;IF(F190&lt;&gt;"Not in the game (anymore)",IF(A190&lt;&gt;"",CONCATENATE("[",A190,"] = {wayshrines={")&amp;IF(K190&lt;&gt;"",CONCATENATE(K190,","),"")&amp;IF(L190&lt;&gt;"",CONCATENATE(L190,","),"")&amp;IF(M190&lt;&gt;"",CONCATENATE(M190,","),"")&amp;CONCATENATE("}")&amp;IF(VALUE(N190)&gt;0,CONCATENATE(", traitsNeeded=",N190),"")&amp;CONCATENATE(", dlcId=",IF(S190&lt;&gt;"",S190,"DLC_BASE_GAME")),""),"")</f>
        <v>[227] = {wayshrines={-1,-1,-1,}, dlcId=DLC_THIEVES_GUILD</v>
      </c>
      <c r="AX190" s="6" t="str">
        <f aca="false">IF(F190&lt;&gt;"Not in the game (anymore)",IF(A190&lt;&gt;"",IF(P190&lt;&gt;"",CONCATENATE(", zoneIds={",P190),"")&amp;IF(X190&lt;&gt;"",CONCATENATE(",",X190),"")&amp;IF(AC190&lt;&gt;"",CONCATENATE(",",AC190),"")&amp;IF(AH190&lt;&gt;"",CONCATENATE(",",AH190),"")&amp;IF(AM190&lt;&gt;"",CONCATENATE(",",AM190),"")&amp;IF(AR190&lt;&gt;"",CONCATENATE(",",AR190),"")&amp;IF(P190&lt;&gt;"",CONCATENATE("}",""),"")&amp;IF(OR(I190="true",I190="false",I190&lt;&gt;""), CONCATENATE(", veteran=", I190), ""),""),"")</f>
        <v>, zoneIds={816}, veteran=false</v>
      </c>
      <c r="AY190" s="6" t="str">
        <f aca="false">IF(F190&lt;&gt;"Not in the game (anymore)",IF(A190&lt;&gt;"",", setType="&amp;G190,"")&amp;IF(J190="true",", multiTrialSet=true",""),"")</f>
        <v>, setType=LIBSETS_SETTYPE_OVERLAND</v>
      </c>
      <c r="AZ190" s="6" t="str">
        <f aca="false">IF(F190&lt;&gt;"Not in the game (anymore)",IF(U190&lt;&gt;"",", dropMechanic={"&amp;U190&amp;IF(Z190&lt;&gt;"",","&amp;Z190,"")&amp;IF(AE190&lt;&gt;"",","&amp;AE190,"")&amp;IF(AJ190&lt;&gt;"",","&amp;AJ190,"")&amp;IF(AO190&lt;&gt;"",","&amp;AO190,"")&amp;IF(AT190&lt;&gt;"",","&amp;AT190,"")&amp;"}"&amp;IF(U190="LIBSETS_DROP_MECHANIC_MONSTER_NAME",", dropMechanicNames={" &amp; IF(V190&lt;&gt;"","['en']='"&amp;V190&amp;"'","") &amp; IF(W190&lt;&gt;"",", ['de']='" &amp; W190&amp;"'","") &amp; "}",""),"")&amp;"},","")</f>
        <v>, dropMechanic={LIBSETS_DROP_MECHANIC_OVERLAND_BOSS_DELVE,LIBSETS_DROP_MECHANIC_OVERLAND_WORLDBOSS,LIBSETS_DROP_MECHANIC_OVERLAND_BOSS_PUBLIC_DUNGEON,LIBSETS_DROP_MECHANIC_OVERLAND_CHEST}},</v>
      </c>
      <c r="BA190" s="6" t="str">
        <f aca="false">IF(F190&lt;&gt;"Not in the game (anymore)",IF(C190&lt;&gt;"",CONCATENATE(" --",C190," / ",B190,"   [",IF(Q190&lt;&gt;"",Q190,""),IF(Y190&lt;&gt;"",", "&amp;Y190,""),IF(AD190&lt;&gt;"",", "&amp;AD190,""),IF(AI190&lt;&gt;"",", "&amp;AI190,""),IF(AN190&lt;&gt;"",", "&amp;AN190,""),IF(AS190&lt;&gt;"",", "&amp;AS190,""),"]")),"")</f>
        <v> --Bahraha's Curse / Bahrahas Fluch   [Hew's Bane]</v>
      </c>
    </row>
    <row r="191" customFormat="false" ht="15" hidden="false" customHeight="false" outlineLevel="0" collapsed="false">
      <c r="A191" s="21" t="n">
        <v>228</v>
      </c>
      <c r="B191" s="0" t="s">
        <v>520</v>
      </c>
      <c r="C191" s="0" t="s">
        <v>521</v>
      </c>
      <c r="D191" s="2" t="n">
        <f aca="false">A191</f>
        <v>228</v>
      </c>
      <c r="G191" s="22" t="s">
        <v>60</v>
      </c>
      <c r="I191" s="0" t="s">
        <v>56</v>
      </c>
      <c r="J191" s="0" t="s">
        <v>56</v>
      </c>
      <c r="K191" s="0" t="n">
        <v>-1</v>
      </c>
      <c r="L191" s="0" t="n">
        <v>-1</v>
      </c>
      <c r="M191" s="0" t="n">
        <v>-1</v>
      </c>
      <c r="N191" s="0" t="n">
        <v>0</v>
      </c>
      <c r="O191" s="3" t="s">
        <v>519</v>
      </c>
      <c r="P191" s="2" t="n">
        <f aca="false">IF(AND(G191&lt;&gt;"LIBSETS_SETTYPE_BATTLEGROUND",G191&lt;&gt;"LIBSETS_SETTYPE_SPECIAL",G191&lt;&gt;"LIBSETS_SETTYPE_MYTHIC"), IF(Q191&lt;&gt;"",VLOOKUP(Q191,'ESO zone constants'!$D$2:$H$4950,5,0),""),"")</f>
        <v>816</v>
      </c>
      <c r="Q191" s="0" t="str">
        <f aca="false">IF(OR(K191="",K191&lt;=0,ISERROR(K191)),IF(AND(O191&lt;&gt;"",NOT(ISERROR(O191))),O191, ""),VLOOKUP(K191,'ESO wayshrine node constants'!$A$3:$D$10003,4,0))</f>
        <v>Hew's Bane</v>
      </c>
      <c r="R191" s="0"/>
      <c r="S191" s="4" t="str">
        <f aca="false">IF(AND(R191&lt;&gt;"",NOT(ISERROR(R191))),R191,IF(P191&lt;&gt;"",IF(NOT(ISERROR(VLOOKUP(P191,'ESO Dungeon constants'!$D$3:$H$9999,5,0))),VLOOKUP(P191,'ESO Dungeon constants'!$D$3:$I$9999,6,0),VLOOKUP(P191,'ESO zone constants'!$H$2:$K$9984,4,0)),""))</f>
        <v>DLC_THIEVES_GUILD</v>
      </c>
      <c r="T191" s="2" t="str">
        <f aca="false">IF(S191&lt;&gt;"",VLOOKUP(S191,'LibSets constants'!$B$4:$C$1000,2,0),"")</f>
        <v>Thieves Guild</v>
      </c>
      <c r="U191" s="5" t="s">
        <v>62</v>
      </c>
      <c r="V191" s="2" t="str">
        <f aca="false">IF(U191&lt;&gt;"",IF(U191&lt;&gt;"LIBSETS_DROP_MECHANIC_MONSTER_NAME",VLOOKUP(U191,'LibSets constants'!$I$4:$L$1000,3,0),""),"")</f>
        <v>Delve bosses have a chance to drop a waist or feet.</v>
      </c>
      <c r="W191" s="2" t="str">
        <f aca="false">IF(U191&lt;&gt;"",IF(U191&lt;&gt;"LIBSETS_DROP_MECHANIC_MONSTER_NAME",VLOOKUP(U191,'LibSets constants'!$I$4:$L$1000,4,0),""),"")</f>
        <v>Bosse in Gewölben haben die Chance, eine Taille oder Füße fallen zu lassen.</v>
      </c>
      <c r="X191" s="2" t="str">
        <f aca="false">IF(G191&lt;&gt;"LIBSETS_SETTYPE_BATTLEGROUND",IF(G191&lt;&gt;"LIBSETS_SETTYPE_SPECIAL",IF(Y191&lt;&gt;"",VLOOKUP(Y191,'ESO zone constants'!$D$2:$H$4950,5,0),""),""),"")</f>
        <v/>
      </c>
      <c r="Z191" s="5" t="s">
        <v>63</v>
      </c>
      <c r="AA191" s="2" t="str">
        <f aca="false">IF(Z191&lt;&gt;"",IF(Z191&lt;&gt;"LIBSETS_DROP_MECHANIC_MONSTER_NAME",VLOOKUP(Z191,'LibSets constants'!$I$4:$L$1000,3,0),""),"")</f>
        <v>Overland group bosses have a 100% chance to drop head, chest, legs, or weapon.</v>
      </c>
      <c r="AB191" s="2" t="str">
        <f aca="false">IF(Z191&lt;&gt;"",IF(Z191&lt;&gt;"LIBSETS_DROP_MECHANIC_MONSTER_NAME",VLOOKUP(Z191,'LibSets constants'!$I$4:$L$1000,4,0),""),"")</f>
        <v>Überland Gruppenbosse haben eine Chance von 100%, Kopf, Brust, Beine oder Waffen fallen zu lassen.</v>
      </c>
      <c r="AC191" s="2" t="str">
        <f aca="false">IF(G191&lt;&gt;"LIBSETS_SETTYPE_BATTLEGROUND",IF(G191&lt;&gt;"LIBSETS_SETTYPE_SPECIAL",IF(AD191&lt;&gt;"",VLOOKUP(AD191,'ESO zone constants'!$D$2:$H$4950,5,0),""),""),"")</f>
        <v/>
      </c>
      <c r="AE191" s="5" t="s">
        <v>64</v>
      </c>
      <c r="AF191" s="2" t="str">
        <f aca="false">IF(AE191&lt;&gt;"",IF(AE191&lt;&gt;"LIBSETS_DROP_MECHANIC_MONSTER_NAME",VLOOKUP(AE191,'LibSets constants'!$I$4:$L$1000,3,0),""),"")</f>
        <v>Public dungeon bosses have a chance to drop a shoulder, hand, or weapon.</v>
      </c>
      <c r="AG191" s="2" t="str">
        <f aca="false">IF(AE191&lt;&gt;"",IF(AE191&lt;&gt;"LIBSETS_DROP_MECHANIC_MONSTER_NAME",VLOOKUP(AE191,'LibSets constants'!$I$4:$L$1000,4,0),""),"")</f>
        <v>Öffentliche Dungeon-Bosse haben die Möglichkeit, eine Schulter, Handschuhe oder eine Waffe fallen zu lassen.</v>
      </c>
      <c r="AH191" s="2" t="str">
        <f aca="false">IF(G191&lt;&gt;"LIBSETS_SETTYPE_BATTLEGROUND",IF(G191&lt;&gt;"LIBSETS_SETTYPE_SPECIAL",IF(AI191&lt;&gt;"",VLOOKUP(AI191,'ESO zone constants'!$D$2:$H$4950,5,0),""),""),"")</f>
        <v/>
      </c>
      <c r="AJ191" s="5" t="s">
        <v>65</v>
      </c>
      <c r="AK191" s="2" t="str">
        <f aca="false">IF(AJ191&lt;&gt;"",IF(AJ191&lt;&gt;"LIBSETS_DROP_MECHANIC_MONSTER_NAME",VLOOKUP(AJ191,'LibSets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2" t="str">
        <f aca="false">IF(AJ191&lt;&gt;"",IF(AJ191&lt;&gt;"LIBSETS_DROP_MECHANIC_MONSTER_NAME",VLOOKUP(AJ191,'LibSets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2" t="str">
        <f aca="false">IF(G191&lt;&gt;"LIBSETS_SETTYPE_BATTLEGROUND",IF(G191&lt;&gt;"LIBSETS_SETTYPE_SPECIAL",IF(AN191&lt;&gt;"",VLOOKUP(AN191,'ESO zone constants'!$D$2:$H$4950,5,0),""),""),"")</f>
        <v/>
      </c>
      <c r="AO191" s="0"/>
      <c r="AP191" s="2" t="str">
        <f aca="false">IF(AO191&lt;&gt;"",IF(AO191&lt;&gt;"LIBSETS_DROP_MECHANIC_MONSTER_NAME",VLOOKUP(AO191,'LibSets constants'!$I$4:$L$1000,3,0),""),"")</f>
        <v/>
      </c>
      <c r="AQ191" s="2" t="str">
        <f aca="false">IF(AO191&lt;&gt;"",IF(AO191&lt;&gt;"LIBSETS_DROP_MECHANIC_MONSTER_NAME",VLOOKUP(AO191,'LibSets constants'!$I$4:$L$1000,4,0),""),"")</f>
        <v/>
      </c>
      <c r="AR191" s="2" t="str">
        <f aca="false">IF(G191&lt;&gt;"LIBSETS_SETTYPE_BATTLEGROUND",IF(G191&lt;&gt;"LIBSETS_SETTYPE_SPECIAL",IF(AS191&lt;&gt;"",VLOOKUP(AS191,'ESO zone constants'!$D$2:$H$4950,5,0),""),""),"")</f>
        <v/>
      </c>
      <c r="AT191" s="0"/>
      <c r="AU191" s="2" t="str">
        <f aca="false">IF(AT191&lt;&gt;"",IF(AT191&lt;&gt;"LIBSETS_DROP_MECHANIC_MONSTER_NAME",VLOOKUP(AT191,'LibSets constants'!$I$4:$L$1000,3,0),""),"")</f>
        <v/>
      </c>
      <c r="AV191" s="2" t="str">
        <f aca="false">IF(AT191&lt;&gt;"",IF(AT191&lt;&gt;"LIBSETS_DROP_MECHANIC_MONSTER_NAME",VLOOKUP(AT191,'LibSets constants'!$I$4:$L$1000,4,0),""),"")</f>
        <v/>
      </c>
      <c r="AW191" s="6" t="str">
        <f aca="false">IF(A191="???","--","")&amp;IF(F191&lt;&gt;"Not in the game (anymore)",IF(A191&lt;&gt;"",CONCATENATE("[",A191,"] = {wayshrines={")&amp;IF(K191&lt;&gt;"",CONCATENATE(K191,","),"")&amp;IF(L191&lt;&gt;"",CONCATENATE(L191,","),"")&amp;IF(M191&lt;&gt;"",CONCATENATE(M191,","),"")&amp;CONCATENATE("}")&amp;IF(VALUE(N191)&gt;0,CONCATENATE(", traitsNeeded=",N191),"")&amp;CONCATENATE(", dlcId=",IF(S191&lt;&gt;"",S191,"DLC_BASE_GAME")),""),"")</f>
        <v>[228] = {wayshrines={-1,-1,-1,}, dlcId=DLC_THIEVES_GUILD</v>
      </c>
      <c r="AX191" s="6" t="str">
        <f aca="false">IF(F191&lt;&gt;"Not in the game (anymore)",IF(A191&lt;&gt;"",IF(P191&lt;&gt;"",CONCATENATE(", zoneIds={",P191),"")&amp;IF(X191&lt;&gt;"",CONCATENATE(",",X191),"")&amp;IF(AC191&lt;&gt;"",CONCATENATE(",",AC191),"")&amp;IF(AH191&lt;&gt;"",CONCATENATE(",",AH191),"")&amp;IF(AM191&lt;&gt;"",CONCATENATE(",",AM191),"")&amp;IF(AR191&lt;&gt;"",CONCATENATE(",",AR191),"")&amp;IF(P191&lt;&gt;"",CONCATENATE("}",""),"")&amp;IF(OR(I191="true",I191="false",I191&lt;&gt;""), CONCATENATE(", veteran=", I191), ""),""),"")</f>
        <v>, zoneIds={816}, veteran=false</v>
      </c>
      <c r="AY191" s="6" t="str">
        <f aca="false">IF(F191&lt;&gt;"Not in the game (anymore)",IF(A191&lt;&gt;"",", setType="&amp;G191,"")&amp;IF(J191="true",", multiTrialSet=true",""),"")</f>
        <v>, setType=LIBSETS_SETTYPE_OVERLAND</v>
      </c>
      <c r="AZ191" s="6" t="str">
        <f aca="false">IF(F191&lt;&gt;"Not in the game (anymore)",IF(U191&lt;&gt;"",", dropMechanic={"&amp;U191&amp;IF(Z191&lt;&gt;"",","&amp;Z191,"")&amp;IF(AE191&lt;&gt;"",","&amp;AE191,"")&amp;IF(AJ191&lt;&gt;"",","&amp;AJ191,"")&amp;IF(AO191&lt;&gt;"",","&amp;AO191,"")&amp;IF(AT191&lt;&gt;"",","&amp;AT191,"")&amp;"}"&amp;IF(U191="LIBSETS_DROP_MECHANIC_MONSTER_NAME",", dropMechanicNames={" &amp; IF(V191&lt;&gt;"","['en']='"&amp;V191&amp;"'","") &amp; IF(W191&lt;&gt;"",", ['de']='" &amp; W191&amp;"'","") &amp; "}",""),"")&amp;"},","")</f>
        <v>, dropMechanic={LIBSETS_DROP_MECHANIC_OVERLAND_BOSS_DELVE,LIBSETS_DROP_MECHANIC_OVERLAND_WORLDBOSS,LIBSETS_DROP_MECHANIC_OVERLAND_BOSS_PUBLIC_DUNGEON,LIBSETS_DROP_MECHANIC_OVERLAND_CHEST}},</v>
      </c>
      <c r="BA191" s="6" t="str">
        <f aca="false">IF(F191&lt;&gt;"Not in the game (anymore)",IF(C191&lt;&gt;"",CONCATENATE(" --",C191," / ",B191,"   [",IF(Q191&lt;&gt;"",Q191,""),IF(Y191&lt;&gt;"",", "&amp;Y191,""),IF(AD191&lt;&gt;"",", "&amp;AD191,""),IF(AI191&lt;&gt;"",", "&amp;AI191,""),IF(AN191&lt;&gt;"",", "&amp;AN191,""),IF(AS191&lt;&gt;"",", "&amp;AS191,""),"]")),"")</f>
        <v> --Syvarra's Scales / Syvarras Schuppen   [Hew's Bane]</v>
      </c>
    </row>
    <row r="192" customFormat="false" ht="15" hidden="false" customHeight="false" outlineLevel="0" collapsed="false">
      <c r="A192" s="21" t="n">
        <v>229</v>
      </c>
      <c r="B192" s="0" t="s">
        <v>522</v>
      </c>
      <c r="C192" s="0" t="s">
        <v>523</v>
      </c>
      <c r="D192" s="2" t="n">
        <f aca="false">A192</f>
        <v>229</v>
      </c>
      <c r="G192" s="22" t="s">
        <v>338</v>
      </c>
      <c r="I192" s="0" t="s">
        <v>56</v>
      </c>
      <c r="J192" s="0" t="s">
        <v>56</v>
      </c>
      <c r="K192" s="0" t="n">
        <v>-1</v>
      </c>
      <c r="L192" s="0" t="n">
        <v>-1</v>
      </c>
      <c r="M192" s="0" t="n">
        <v>-1</v>
      </c>
      <c r="N192" s="0" t="n">
        <v>0</v>
      </c>
      <c r="O192" s="3" t="s">
        <v>524</v>
      </c>
      <c r="P192" s="2" t="n">
        <f aca="false">IF(AND(G192&lt;&gt;"LIBSETS_SETTYPE_BATTLEGROUND",G192&lt;&gt;"LIBSETS_SETTYPE_SPECIAL",G192&lt;&gt;"LIBSETS_SETTYPE_MYTHIC"), IF(Q192&lt;&gt;"",VLOOKUP(Q192,'ESO zone constants'!$D$2:$H$4950,5,0),""),"")</f>
        <v>725</v>
      </c>
      <c r="Q192" s="0" t="str">
        <f aca="false">IF(OR(K192="",K192&lt;=0,ISERROR(K192)),IF(AND(O192&lt;&gt;"",NOT(ISERROR(O192))),O192, ""),VLOOKUP(K192,'ESO wayshrine node constants'!$A$3:$D$10003,4,0))</f>
        <v>Maw of Lorkhaj</v>
      </c>
      <c r="R192" s="0"/>
      <c r="S192" s="4" t="str">
        <f aca="false">IF(AND(R192&lt;&gt;"",NOT(ISERROR(R192))),R192,IF(P192&lt;&gt;"",IF(NOT(ISERROR(VLOOKUP(P192,'ESO Dungeon constants'!$D$3:$H$9999,5,0))),VLOOKUP(P192,'ESO Dungeon constants'!$D$3:$I$9999,6,0),VLOOKUP(P192,'ESO zone constants'!$H$2:$K$9984,4,0)),""))</f>
        <v>DLC_THIEVES_GUILD</v>
      </c>
      <c r="T192" s="2" t="str">
        <f aca="false">IF(S192&lt;&gt;"",VLOOKUP(S192,'LibSets constants'!$B$4:$C$1000,2,0),"")</f>
        <v>Thieves Guild</v>
      </c>
      <c r="U192" s="5" t="s">
        <v>340</v>
      </c>
      <c r="V192" s="28"/>
      <c r="W192" s="28"/>
      <c r="X192" s="2" t="str">
        <f aca="false">IF(G192&lt;&gt;"LIBSETS_SETTYPE_BATTLEGROUND",IF(G192&lt;&gt;"LIBSETS_SETTYPE_SPECIAL",IF(Y192&lt;&gt;"",VLOOKUP(Y192,'ESO zone constants'!$D$2:$H$4950,5,0),""),""),"")</f>
        <v/>
      </c>
      <c r="Z192" s="28"/>
      <c r="AA192" s="28"/>
      <c r="AB192" s="28"/>
      <c r="AC192" s="2" t="str">
        <f aca="false">IF(G192&lt;&gt;"LIBSETS_SETTYPE_BATTLEGROUND",IF(G192&lt;&gt;"LIBSETS_SETTYPE_SPECIAL",IF(AD192&lt;&gt;"",VLOOKUP(AD192,'ESO zone constants'!$D$2:$H$4950,5,0),""),""),"")</f>
        <v/>
      </c>
      <c r="AE192" s="28"/>
      <c r="AF192" s="28"/>
      <c r="AG192" s="28"/>
      <c r="AH192" s="2" t="str">
        <f aca="false">IF(G192&lt;&gt;"LIBSETS_SETTYPE_BATTLEGROUND",IF(G192&lt;&gt;"LIBSETS_SETTYPE_SPECIAL",IF(AI192&lt;&gt;"",VLOOKUP(AI192,'ESO zone constants'!$D$2:$H$4950,5,0),""),""),"")</f>
        <v/>
      </c>
      <c r="AJ192" s="28"/>
      <c r="AK192" s="28"/>
      <c r="AL192" s="28"/>
      <c r="AM192" s="2" t="str">
        <f aca="false">IF(G192&lt;&gt;"LIBSETS_SETTYPE_BATTLEGROUND",IF(G192&lt;&gt;"LIBSETS_SETTYPE_SPECIAL",IF(AN192&lt;&gt;"",VLOOKUP(AN192,'ESO zone constants'!$D$2:$H$4950,5,0),""),""),"")</f>
        <v/>
      </c>
      <c r="AO192" s="28"/>
      <c r="AP192" s="28"/>
      <c r="AQ192" s="28"/>
      <c r="AR192" s="2" t="str">
        <f aca="false">IF(G192&lt;&gt;"LIBSETS_SETTYPE_BATTLEGROUND",IF(G192&lt;&gt;"LIBSETS_SETTYPE_SPECIAL",IF(AS192&lt;&gt;"",VLOOKUP(AS192,'ESO zone constants'!$D$2:$H$4950,5,0),""),""),"")</f>
        <v/>
      </c>
      <c r="AT192" s="28"/>
      <c r="AU192" s="28"/>
      <c r="AV192" s="28"/>
      <c r="AW192" s="6" t="str">
        <f aca="false">IF(A192="???","--","")&amp;IF(F192&lt;&gt;"Not in the game (anymore)",IF(A192&lt;&gt;"",CONCATENATE("[",A192,"] = {wayshrines={")&amp;IF(K192&lt;&gt;"",CONCATENATE(K192,","),"")&amp;IF(L192&lt;&gt;"",CONCATENATE(L192,","),"")&amp;IF(M192&lt;&gt;"",CONCATENATE(M192,","),"")&amp;CONCATENATE("}")&amp;IF(VALUE(N192)&gt;0,CONCATENATE(", traitsNeeded=",N192),"")&amp;CONCATENATE(", dlcId=",IF(S192&lt;&gt;"",S192,"DLC_BASE_GAME")),""),"")</f>
        <v>[229] = {wayshrines={-1,-1,-1,}, dlcId=DLC_THIEVES_GUILD</v>
      </c>
      <c r="AX192" s="6" t="str">
        <f aca="false">IF(F192&lt;&gt;"Not in the game (anymore)",IF(A192&lt;&gt;"",IF(P192&lt;&gt;"",CONCATENATE(", zoneIds={",P192),"")&amp;IF(X192&lt;&gt;"",CONCATENATE(",",X192),"")&amp;IF(AC192&lt;&gt;"",CONCATENATE(",",AC192),"")&amp;IF(AH192&lt;&gt;"",CONCATENATE(",",AH192),"")&amp;IF(AM192&lt;&gt;"",CONCATENATE(",",AM192),"")&amp;IF(AR192&lt;&gt;"",CONCATENATE(",",AR192),"")&amp;IF(P192&lt;&gt;"",CONCATENATE("}",""),"")&amp;IF(OR(I192="true",I192="false",I192&lt;&gt;""), CONCATENATE(", veteran=", I192), ""),""),"")</f>
        <v>, zoneIds={725}, veteran=false</v>
      </c>
      <c r="AY192" s="6" t="str">
        <f aca="false">IF(F192&lt;&gt;"Not in the game (anymore)",IF(A192&lt;&gt;"",", setType="&amp;G192,"")&amp;IF(J192="true",", multiTrialSet=true",""),"")</f>
        <v>, setType=LIBSETS_SETTYPE_TRIAL</v>
      </c>
      <c r="AZ192" s="6" t="str">
        <f aca="false">IF(F192&lt;&gt;"Not in the game (anymore)",IF(U192&lt;&gt;"",", dropMechanic={"&amp;U192&amp;IF(Z192&lt;&gt;"",","&amp;Z192,"")&amp;IF(AE192&lt;&gt;"",","&amp;AE192,"")&amp;IF(AJ192&lt;&gt;"",","&amp;AJ192,"")&amp;IF(AO192&lt;&gt;"",","&amp;AO192,"")&amp;IF(AT192&lt;&gt;"",","&amp;AT192,"")&amp;"}"&amp;IF(U192="LIBSETS_DROP_MECHANIC_MONSTER_NAME",", dropMechanicNames={" &amp; IF(V192&lt;&gt;"","['en']='"&amp;V192&amp;"'","") &amp; IF(W192&lt;&gt;"",", ['de']='" &amp; W192&amp;"'","") &amp; "}",""),"")&amp;"},","")</f>
        <v>, dropMechanic={LIBSETS_DROP_MECHANIC_MONSTER_NAME}, dropMechanicNames={}},</v>
      </c>
      <c r="BA192" s="6" t="str">
        <f aca="false">IF(F192&lt;&gt;"Not in the game (anymore)",IF(C192&lt;&gt;"",CONCATENATE(" --",C192," / ",B192,"   [",IF(Q192&lt;&gt;"",Q192,""),IF(Y192&lt;&gt;"",", "&amp;Y192,""),IF(AD192&lt;&gt;"",", "&amp;AD192,""),IF(AI192&lt;&gt;"",", "&amp;AI192,""),IF(AN192&lt;&gt;"",", "&amp;AN192,""),IF(AS192&lt;&gt;"",", "&amp;AS192,""),"]")),"")</f>
        <v> --Twilight Remedy / Zwielichtgenesung   [Maw of Lorkhaj]</v>
      </c>
    </row>
    <row r="193" customFormat="false" ht="15" hidden="false" customHeight="false" outlineLevel="0" collapsed="false">
      <c r="A193" s="21" t="n">
        <v>230</v>
      </c>
      <c r="B193" s="0" t="s">
        <v>525</v>
      </c>
      <c r="C193" s="0" t="s">
        <v>526</v>
      </c>
      <c r="D193" s="2" t="n">
        <f aca="false">A193</f>
        <v>230</v>
      </c>
      <c r="G193" s="22" t="s">
        <v>338</v>
      </c>
      <c r="I193" s="0" t="s">
        <v>56</v>
      </c>
      <c r="J193" s="0" t="s">
        <v>56</v>
      </c>
      <c r="K193" s="0" t="n">
        <v>-1</v>
      </c>
      <c r="L193" s="0" t="n">
        <v>-1</v>
      </c>
      <c r="M193" s="0" t="n">
        <v>-1</v>
      </c>
      <c r="N193" s="0" t="n">
        <v>0</v>
      </c>
      <c r="O193" s="3" t="s">
        <v>524</v>
      </c>
      <c r="P193" s="2" t="n">
        <f aca="false">IF(AND(G193&lt;&gt;"LIBSETS_SETTYPE_BATTLEGROUND",G193&lt;&gt;"LIBSETS_SETTYPE_SPECIAL",G193&lt;&gt;"LIBSETS_SETTYPE_MYTHIC"), IF(Q193&lt;&gt;"",VLOOKUP(Q193,'ESO zone constants'!$D$2:$H$4950,5,0),""),"")</f>
        <v>725</v>
      </c>
      <c r="Q193" s="0" t="str">
        <f aca="false">IF(OR(K193="",K193&lt;=0,ISERROR(K193)),IF(AND(O193&lt;&gt;"",NOT(ISERROR(O193))),O193, ""),VLOOKUP(K193,'ESO wayshrine node constants'!$A$3:$D$10003,4,0))</f>
        <v>Maw of Lorkhaj</v>
      </c>
      <c r="R193" s="0"/>
      <c r="S193" s="4" t="str">
        <f aca="false">IF(AND(R193&lt;&gt;"",NOT(ISERROR(R193))),R193,IF(P193&lt;&gt;"",IF(NOT(ISERROR(VLOOKUP(P193,'ESO Dungeon constants'!$D$3:$H$9999,5,0))),VLOOKUP(P193,'ESO Dungeon constants'!$D$3:$I$9999,6,0),VLOOKUP(P193,'ESO zone constants'!$H$2:$K$9984,4,0)),""))</f>
        <v>DLC_THIEVES_GUILD</v>
      </c>
      <c r="T193" s="2" t="str">
        <f aca="false">IF(S193&lt;&gt;"",VLOOKUP(S193,'LibSets constants'!$B$4:$C$1000,2,0),"")</f>
        <v>Thieves Guild</v>
      </c>
      <c r="U193" s="5" t="s">
        <v>340</v>
      </c>
      <c r="V193" s="28"/>
      <c r="W193" s="28"/>
      <c r="X193" s="2" t="str">
        <f aca="false">IF(G193&lt;&gt;"LIBSETS_SETTYPE_BATTLEGROUND",IF(G193&lt;&gt;"LIBSETS_SETTYPE_SPECIAL",IF(Y193&lt;&gt;"",VLOOKUP(Y193,'ESO zone constants'!$D$2:$H$4950,5,0),""),""),"")</f>
        <v/>
      </c>
      <c r="Z193" s="28"/>
      <c r="AA193" s="28"/>
      <c r="AB193" s="28"/>
      <c r="AC193" s="2" t="str">
        <f aca="false">IF(G193&lt;&gt;"LIBSETS_SETTYPE_BATTLEGROUND",IF(G193&lt;&gt;"LIBSETS_SETTYPE_SPECIAL",IF(AD193&lt;&gt;"",VLOOKUP(AD193,'ESO zone constants'!$D$2:$H$4950,5,0),""),""),"")</f>
        <v/>
      </c>
      <c r="AE193" s="28"/>
      <c r="AF193" s="28"/>
      <c r="AG193" s="28"/>
      <c r="AH193" s="2" t="str">
        <f aca="false">IF(G193&lt;&gt;"LIBSETS_SETTYPE_BATTLEGROUND",IF(G193&lt;&gt;"LIBSETS_SETTYPE_SPECIAL",IF(AI193&lt;&gt;"",VLOOKUP(AI193,'ESO zone constants'!$D$2:$H$4950,5,0),""),""),"")</f>
        <v/>
      </c>
      <c r="AJ193" s="28"/>
      <c r="AK193" s="28"/>
      <c r="AL193" s="28"/>
      <c r="AM193" s="2" t="str">
        <f aca="false">IF(G193&lt;&gt;"LIBSETS_SETTYPE_BATTLEGROUND",IF(G193&lt;&gt;"LIBSETS_SETTYPE_SPECIAL",IF(AN193&lt;&gt;"",VLOOKUP(AN193,'ESO zone constants'!$D$2:$H$4950,5,0),""),""),"")</f>
        <v/>
      </c>
      <c r="AO193" s="28"/>
      <c r="AP193" s="28"/>
      <c r="AQ193" s="28"/>
      <c r="AR193" s="2" t="str">
        <f aca="false">IF(G193&lt;&gt;"LIBSETS_SETTYPE_BATTLEGROUND",IF(G193&lt;&gt;"LIBSETS_SETTYPE_SPECIAL",IF(AS193&lt;&gt;"",VLOOKUP(AS193,'ESO zone constants'!$D$2:$H$4950,5,0),""),""),"")</f>
        <v/>
      </c>
      <c r="AT193" s="28"/>
      <c r="AU193" s="28"/>
      <c r="AV193" s="28"/>
      <c r="AW193" s="6" t="str">
        <f aca="false">IF(A193="???","--","")&amp;IF(F193&lt;&gt;"Not in the game (anymore)",IF(A193&lt;&gt;"",CONCATENATE("[",A193,"] = {wayshrines={")&amp;IF(K193&lt;&gt;"",CONCATENATE(K193,","),"")&amp;IF(L193&lt;&gt;"",CONCATENATE(L193,","),"")&amp;IF(M193&lt;&gt;"",CONCATENATE(M193,","),"")&amp;CONCATENATE("}")&amp;IF(VALUE(N193)&gt;0,CONCATENATE(", traitsNeeded=",N193),"")&amp;CONCATENATE(", dlcId=",IF(S193&lt;&gt;"",S193,"DLC_BASE_GAME")),""),"")</f>
        <v>[230] = {wayshrines={-1,-1,-1,}, dlcId=DLC_THIEVES_GUILD</v>
      </c>
      <c r="AX193" s="6" t="str">
        <f aca="false">IF(F193&lt;&gt;"Not in the game (anymore)",IF(A193&lt;&gt;"",IF(P193&lt;&gt;"",CONCATENATE(", zoneIds={",P193),"")&amp;IF(X193&lt;&gt;"",CONCATENATE(",",X193),"")&amp;IF(AC193&lt;&gt;"",CONCATENATE(",",AC193),"")&amp;IF(AH193&lt;&gt;"",CONCATENATE(",",AH193),"")&amp;IF(AM193&lt;&gt;"",CONCATENATE(",",AM193),"")&amp;IF(AR193&lt;&gt;"",CONCATENATE(",",AR193),"")&amp;IF(P193&lt;&gt;"",CONCATENATE("}",""),"")&amp;IF(OR(I193="true",I193="false",I193&lt;&gt;""), CONCATENATE(", veteran=", I193), ""),""),"")</f>
        <v>, zoneIds={725}, veteran=false</v>
      </c>
      <c r="AY193" s="6" t="str">
        <f aca="false">IF(F193&lt;&gt;"Not in the game (anymore)",IF(A193&lt;&gt;"",", setType="&amp;G193,"")&amp;IF(J193="true",", multiTrialSet=true",""),"")</f>
        <v>, setType=LIBSETS_SETTYPE_TRIAL</v>
      </c>
      <c r="AZ193" s="6" t="str">
        <f aca="false">IF(F193&lt;&gt;"Not in the game (anymore)",IF(U193&lt;&gt;"",", dropMechanic={"&amp;U193&amp;IF(Z193&lt;&gt;"",","&amp;Z193,"")&amp;IF(AE193&lt;&gt;"",","&amp;AE193,"")&amp;IF(AJ193&lt;&gt;"",","&amp;AJ193,"")&amp;IF(AO193&lt;&gt;"",","&amp;AO193,"")&amp;IF(AT193&lt;&gt;"",","&amp;AT193,"")&amp;"}"&amp;IF(U193="LIBSETS_DROP_MECHANIC_MONSTER_NAME",", dropMechanicNames={" &amp; IF(V193&lt;&gt;"","['en']='"&amp;V193&amp;"'","") &amp; IF(W193&lt;&gt;"",", ['de']='" &amp; W193&amp;"'","") &amp; "}",""),"")&amp;"},","")</f>
        <v>, dropMechanic={LIBSETS_DROP_MECHANIC_MONSTER_NAME}, dropMechanicNames={}},</v>
      </c>
      <c r="BA193" s="6" t="str">
        <f aca="false">IF(F193&lt;&gt;"Not in the game (anymore)",IF(C193&lt;&gt;"",CONCATENATE(" --",C193," / ",B193,"   [",IF(Q193&lt;&gt;"",Q193,""),IF(Y193&lt;&gt;"",", "&amp;Y193,""),IF(AD193&lt;&gt;"",", "&amp;AD193,""),IF(AI193&lt;&gt;"",", "&amp;AI193,""),IF(AN193&lt;&gt;"",", "&amp;AN193,""),IF(AS193&lt;&gt;"",", "&amp;AS193,""),"]")),"")</f>
        <v> --Moondancer / Mondtänzer   [Maw of Lorkhaj]</v>
      </c>
    </row>
    <row r="194" customFormat="false" ht="15" hidden="false" customHeight="false" outlineLevel="0" collapsed="false">
      <c r="A194" s="21" t="n">
        <v>231</v>
      </c>
      <c r="B194" s="0" t="s">
        <v>527</v>
      </c>
      <c r="C194" s="0" t="s">
        <v>528</v>
      </c>
      <c r="D194" s="2" t="n">
        <f aca="false">A194</f>
        <v>231</v>
      </c>
      <c r="G194" s="22" t="s">
        <v>338</v>
      </c>
      <c r="I194" s="0" t="s">
        <v>56</v>
      </c>
      <c r="J194" s="0" t="s">
        <v>56</v>
      </c>
      <c r="K194" s="0" t="n">
        <v>-1</v>
      </c>
      <c r="L194" s="0" t="n">
        <v>-1</v>
      </c>
      <c r="M194" s="0" t="n">
        <v>-1</v>
      </c>
      <c r="N194" s="0" t="n">
        <v>0</v>
      </c>
      <c r="O194" s="3" t="s">
        <v>524</v>
      </c>
      <c r="P194" s="2" t="n">
        <f aca="false">IF(AND(G194&lt;&gt;"LIBSETS_SETTYPE_BATTLEGROUND",G194&lt;&gt;"LIBSETS_SETTYPE_SPECIAL",G194&lt;&gt;"LIBSETS_SETTYPE_MYTHIC"), IF(Q194&lt;&gt;"",VLOOKUP(Q194,'ESO zone constants'!$D$2:$H$4950,5,0),""),"")</f>
        <v>725</v>
      </c>
      <c r="Q194" s="0" t="str">
        <f aca="false">IF(OR(K194="",K194&lt;=0,ISERROR(K194)),IF(AND(O194&lt;&gt;"",NOT(ISERROR(O194))),O194, ""),VLOOKUP(K194,'ESO wayshrine node constants'!$A$3:$D$10003,4,0))</f>
        <v>Maw of Lorkhaj</v>
      </c>
      <c r="R194" s="0"/>
      <c r="S194" s="4" t="str">
        <f aca="false">IF(AND(R194&lt;&gt;"",NOT(ISERROR(R194))),R194,IF(P194&lt;&gt;"",IF(NOT(ISERROR(VLOOKUP(P194,'ESO Dungeon constants'!$D$3:$H$9999,5,0))),VLOOKUP(P194,'ESO Dungeon constants'!$D$3:$I$9999,6,0),VLOOKUP(P194,'ESO zone constants'!$H$2:$K$9984,4,0)),""))</f>
        <v>DLC_THIEVES_GUILD</v>
      </c>
      <c r="T194" s="2" t="str">
        <f aca="false">IF(S194&lt;&gt;"",VLOOKUP(S194,'LibSets constants'!$B$4:$C$1000,2,0),"")</f>
        <v>Thieves Guild</v>
      </c>
      <c r="U194" s="5" t="s">
        <v>340</v>
      </c>
      <c r="V194" s="28"/>
      <c r="W194" s="28"/>
      <c r="X194" s="2" t="str">
        <f aca="false">IF(G194&lt;&gt;"LIBSETS_SETTYPE_BATTLEGROUND",IF(G194&lt;&gt;"LIBSETS_SETTYPE_SPECIAL",IF(Y194&lt;&gt;"",VLOOKUP(Y194,'ESO zone constants'!$D$2:$H$4950,5,0),""),""),"")</f>
        <v/>
      </c>
      <c r="Z194" s="28"/>
      <c r="AA194" s="28"/>
      <c r="AB194" s="28"/>
      <c r="AC194" s="2" t="str">
        <f aca="false">IF(G194&lt;&gt;"LIBSETS_SETTYPE_BATTLEGROUND",IF(G194&lt;&gt;"LIBSETS_SETTYPE_SPECIAL",IF(AD194&lt;&gt;"",VLOOKUP(AD194,'ESO zone constants'!$D$2:$H$4950,5,0),""),""),"")</f>
        <v/>
      </c>
      <c r="AE194" s="28"/>
      <c r="AF194" s="28"/>
      <c r="AG194" s="28"/>
      <c r="AH194" s="2" t="str">
        <f aca="false">IF(G194&lt;&gt;"LIBSETS_SETTYPE_BATTLEGROUND",IF(G194&lt;&gt;"LIBSETS_SETTYPE_SPECIAL",IF(AI194&lt;&gt;"",VLOOKUP(AI194,'ESO zone constants'!$D$2:$H$4950,5,0),""),""),"")</f>
        <v/>
      </c>
      <c r="AJ194" s="28"/>
      <c r="AK194" s="28"/>
      <c r="AL194" s="28"/>
      <c r="AM194" s="2" t="str">
        <f aca="false">IF(G194&lt;&gt;"LIBSETS_SETTYPE_BATTLEGROUND",IF(G194&lt;&gt;"LIBSETS_SETTYPE_SPECIAL",IF(AN194&lt;&gt;"",VLOOKUP(AN194,'ESO zone constants'!$D$2:$H$4950,5,0),""),""),"")</f>
        <v/>
      </c>
      <c r="AO194" s="28"/>
      <c r="AP194" s="28"/>
      <c r="AQ194" s="28"/>
      <c r="AR194" s="2" t="str">
        <f aca="false">IF(G194&lt;&gt;"LIBSETS_SETTYPE_BATTLEGROUND",IF(G194&lt;&gt;"LIBSETS_SETTYPE_SPECIAL",IF(AS194&lt;&gt;"",VLOOKUP(AS194,'ESO zone constants'!$D$2:$H$4950,5,0),""),""),"")</f>
        <v/>
      </c>
      <c r="AT194" s="28"/>
      <c r="AU194" s="28"/>
      <c r="AV194" s="28"/>
      <c r="AW194" s="6" t="str">
        <f aca="false">IF(A194="???","--","")&amp;IF(F194&lt;&gt;"Not in the game (anymore)",IF(A194&lt;&gt;"",CONCATENATE("[",A194,"] = {wayshrines={")&amp;IF(K194&lt;&gt;"",CONCATENATE(K194,","),"")&amp;IF(L194&lt;&gt;"",CONCATENATE(L194,","),"")&amp;IF(M194&lt;&gt;"",CONCATENATE(M194,","),"")&amp;CONCATENATE("}")&amp;IF(VALUE(N194)&gt;0,CONCATENATE(", traitsNeeded=",N194),"")&amp;CONCATENATE(", dlcId=",IF(S194&lt;&gt;"",S194,"DLC_BASE_GAME")),""),"")</f>
        <v>[231] = {wayshrines={-1,-1,-1,}, dlcId=DLC_THIEVES_GUILD</v>
      </c>
      <c r="AX194" s="6" t="str">
        <f aca="false">IF(F194&lt;&gt;"Not in the game (anymore)",IF(A194&lt;&gt;"",IF(P194&lt;&gt;"",CONCATENATE(", zoneIds={",P194),"")&amp;IF(X194&lt;&gt;"",CONCATENATE(",",X194),"")&amp;IF(AC194&lt;&gt;"",CONCATENATE(",",AC194),"")&amp;IF(AH194&lt;&gt;"",CONCATENATE(",",AH194),"")&amp;IF(AM194&lt;&gt;"",CONCATENATE(",",AM194),"")&amp;IF(AR194&lt;&gt;"",CONCATENATE(",",AR194),"")&amp;IF(P194&lt;&gt;"",CONCATENATE("}",""),"")&amp;IF(OR(I194="true",I194="false",I194&lt;&gt;""), CONCATENATE(", veteran=", I194), ""),""),"")</f>
        <v>, zoneIds={725}, veteran=false</v>
      </c>
      <c r="AY194" s="6" t="str">
        <f aca="false">IF(F194&lt;&gt;"Not in the game (anymore)",IF(A194&lt;&gt;"",", setType="&amp;G194,"")&amp;IF(J194="true",", multiTrialSet=true",""),"")</f>
        <v>, setType=LIBSETS_SETTYPE_TRIAL</v>
      </c>
      <c r="AZ194" s="6" t="str">
        <f aca="false">IF(F194&lt;&gt;"Not in the game (anymore)",IF(U194&lt;&gt;"",", dropMechanic={"&amp;U194&amp;IF(Z194&lt;&gt;"",","&amp;Z194,"")&amp;IF(AE194&lt;&gt;"",","&amp;AE194,"")&amp;IF(AJ194&lt;&gt;"",","&amp;AJ194,"")&amp;IF(AO194&lt;&gt;"",","&amp;AO194,"")&amp;IF(AT194&lt;&gt;"",","&amp;AT194,"")&amp;"}"&amp;IF(U194="LIBSETS_DROP_MECHANIC_MONSTER_NAME",", dropMechanicNames={" &amp; IF(V194&lt;&gt;"","['en']='"&amp;V194&amp;"'","") &amp; IF(W194&lt;&gt;"",", ['de']='" &amp; W194&amp;"'","") &amp; "}",""),"")&amp;"},","")</f>
        <v>, dropMechanic={LIBSETS_DROP_MECHANIC_MONSTER_NAME}, dropMechanicNames={}},</v>
      </c>
      <c r="BA194" s="6" t="str">
        <f aca="false">IF(F194&lt;&gt;"Not in the game (anymore)",IF(C194&lt;&gt;"",CONCATENATE(" --",C194," / ",B194,"   [",IF(Q194&lt;&gt;"",Q194,""),IF(Y194&lt;&gt;"",", "&amp;Y194,""),IF(AD194&lt;&gt;"",", "&amp;AD194,""),IF(AI194&lt;&gt;"",", "&amp;AI194,""),IF(AN194&lt;&gt;"",", "&amp;AN194,""),IF(AS194&lt;&gt;"",", "&amp;AS194,""),"]")),"")</f>
        <v> --Lunar Bastion / Mondbastion   [Maw of Lorkhaj]</v>
      </c>
    </row>
    <row r="195" customFormat="false" ht="15" hidden="false" customHeight="false" outlineLevel="0" collapsed="false">
      <c r="A195" s="21" t="n">
        <v>232</v>
      </c>
      <c r="B195" s="0" t="s">
        <v>529</v>
      </c>
      <c r="C195" s="0" t="s">
        <v>530</v>
      </c>
      <c r="D195" s="2" t="n">
        <f aca="false">A195</f>
        <v>232</v>
      </c>
      <c r="G195" s="22" t="s">
        <v>338</v>
      </c>
      <c r="I195" s="0" t="s">
        <v>56</v>
      </c>
      <c r="J195" s="0" t="s">
        <v>56</v>
      </c>
      <c r="K195" s="0" t="n">
        <v>-1</v>
      </c>
      <c r="L195" s="0" t="n">
        <v>-1</v>
      </c>
      <c r="M195" s="0" t="n">
        <v>-1</v>
      </c>
      <c r="N195" s="0" t="n">
        <v>0</v>
      </c>
      <c r="O195" s="3" t="s">
        <v>524</v>
      </c>
      <c r="P195" s="2" t="n">
        <f aca="false">IF(AND(G195&lt;&gt;"LIBSETS_SETTYPE_BATTLEGROUND",G195&lt;&gt;"LIBSETS_SETTYPE_SPECIAL",G195&lt;&gt;"LIBSETS_SETTYPE_MYTHIC"), IF(Q195&lt;&gt;"",VLOOKUP(Q195,'ESO zone constants'!$D$2:$H$4950,5,0),""),"")</f>
        <v>725</v>
      </c>
      <c r="Q195" s="0" t="str">
        <f aca="false">IF(OR(K195="",K195&lt;=0,ISERROR(K195)),IF(AND(O195&lt;&gt;"",NOT(ISERROR(O195))),O195, ""),VLOOKUP(K195,'ESO wayshrine node constants'!$A$3:$D$10003,4,0))</f>
        <v>Maw of Lorkhaj</v>
      </c>
      <c r="R195" s="0"/>
      <c r="S195" s="4" t="str">
        <f aca="false">IF(AND(R195&lt;&gt;"",NOT(ISERROR(R195))),R195,IF(P195&lt;&gt;"",IF(NOT(ISERROR(VLOOKUP(P195,'ESO Dungeon constants'!$D$3:$H$9999,5,0))),VLOOKUP(P195,'ESO Dungeon constants'!$D$3:$I$9999,6,0),VLOOKUP(P195,'ESO zone constants'!$H$2:$K$9984,4,0)),""))</f>
        <v>DLC_THIEVES_GUILD</v>
      </c>
      <c r="T195" s="2" t="str">
        <f aca="false">IF(S195&lt;&gt;"",VLOOKUP(S195,'LibSets constants'!$B$4:$C$1000,2,0),"")</f>
        <v>Thieves Guild</v>
      </c>
      <c r="U195" s="5" t="s">
        <v>340</v>
      </c>
      <c r="V195" s="28"/>
      <c r="W195" s="28"/>
      <c r="X195" s="2" t="str">
        <f aca="false">IF(G195&lt;&gt;"LIBSETS_SETTYPE_BATTLEGROUND",IF(G195&lt;&gt;"LIBSETS_SETTYPE_SPECIAL",IF(Y195&lt;&gt;"",VLOOKUP(Y195,'ESO zone constants'!$D$2:$H$4950,5,0),""),""),"")</f>
        <v/>
      </c>
      <c r="Z195" s="28"/>
      <c r="AA195" s="28"/>
      <c r="AB195" s="28"/>
      <c r="AC195" s="2" t="str">
        <f aca="false">IF(G195&lt;&gt;"LIBSETS_SETTYPE_BATTLEGROUND",IF(G195&lt;&gt;"LIBSETS_SETTYPE_SPECIAL",IF(AD195&lt;&gt;"",VLOOKUP(AD195,'ESO zone constants'!$D$2:$H$4950,5,0),""),""),"")</f>
        <v/>
      </c>
      <c r="AE195" s="28"/>
      <c r="AF195" s="28"/>
      <c r="AG195" s="28"/>
      <c r="AH195" s="2" t="str">
        <f aca="false">IF(G195&lt;&gt;"LIBSETS_SETTYPE_BATTLEGROUND",IF(G195&lt;&gt;"LIBSETS_SETTYPE_SPECIAL",IF(AI195&lt;&gt;"",VLOOKUP(AI195,'ESO zone constants'!$D$2:$H$4950,5,0),""),""),"")</f>
        <v/>
      </c>
      <c r="AJ195" s="28"/>
      <c r="AK195" s="28"/>
      <c r="AL195" s="28"/>
      <c r="AM195" s="2" t="str">
        <f aca="false">IF(G195&lt;&gt;"LIBSETS_SETTYPE_BATTLEGROUND",IF(G195&lt;&gt;"LIBSETS_SETTYPE_SPECIAL",IF(AN195&lt;&gt;"",VLOOKUP(AN195,'ESO zone constants'!$D$2:$H$4950,5,0),""),""),"")</f>
        <v/>
      </c>
      <c r="AO195" s="28"/>
      <c r="AP195" s="28"/>
      <c r="AQ195" s="28"/>
      <c r="AR195" s="2" t="str">
        <f aca="false">IF(G195&lt;&gt;"LIBSETS_SETTYPE_BATTLEGROUND",IF(G195&lt;&gt;"LIBSETS_SETTYPE_SPECIAL",IF(AS195&lt;&gt;"",VLOOKUP(AS195,'ESO zone constants'!$D$2:$H$4950,5,0),""),""),"")</f>
        <v/>
      </c>
      <c r="AT195" s="28"/>
      <c r="AU195" s="28"/>
      <c r="AV195" s="28"/>
      <c r="AW195" s="6" t="str">
        <f aca="false">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{wayshrines={-1,-1,-1,}, dlcId=DLC_THIEVES_GUILD</v>
      </c>
      <c r="AX195" s="6" t="str">
        <f aca="false">IF(F195&lt;&gt;"Not in the game (anymore)",IF(A195&lt;&gt;"",IF(P195&lt;&gt;"",CONCATENATE(", zoneIds={",P195),"")&amp;IF(X195&lt;&gt;"",CONCATENATE(",",X195),"")&amp;IF(AC195&lt;&gt;"",CONCATENATE(",",AC195),"")&amp;IF(AH195&lt;&gt;"",CONCATENATE(",",AH195),"")&amp;IF(AM195&lt;&gt;"",CONCATENATE(",",AM195),"")&amp;IF(AR195&lt;&gt;"",CONCATENATE(",",AR195),"")&amp;IF(P195&lt;&gt;"",CONCATENATE("}",""),"")&amp;IF(OR(I195="true",I195="false",I195&lt;&gt;""), CONCATENATE(", veteran=", I195), ""),""),"")</f>
        <v>, zoneIds={725}, veteran=false</v>
      </c>
      <c r="AY195" s="6" t="str">
        <f aca="false">IF(F195&lt;&gt;"Not in the game (anymore)",IF(A195&lt;&gt;"",", setType="&amp;G195,"")&amp;IF(J195="true",", multiTrialSet=true",""),"")</f>
        <v>, setType=LIBSETS_SETTYPE_TRIAL</v>
      </c>
      <c r="AZ195" s="6" t="str">
        <f aca="false">IF(F195&lt;&gt;"Not in the game (anymore)",IF(U195&lt;&gt;"",", dropMechanic={"&amp;U195&amp;IF(Z195&lt;&gt;"",","&amp;Z195,"")&amp;IF(AE195&lt;&gt;"",","&amp;AE195,"")&amp;IF(AJ195&lt;&gt;"",","&amp;AJ195,"")&amp;IF(AO195&lt;&gt;"",","&amp;AO195,"")&amp;IF(AT195&lt;&gt;"",","&amp;AT195,"")&amp;"}"&amp;IF(U195="LIBSETS_DROP_MECHANIC_MONSTER_NAME",", dropMechanicNames={" &amp; IF(V195&lt;&gt;"","['en']='"&amp;V195&amp;"'","") &amp; IF(W195&lt;&gt;"",", ['de']='" &amp; W195&amp;"'","") &amp; "}",""),"")&amp;"},","")</f>
        <v>, dropMechanic={LIBSETS_DROP_MECHANIC_MONSTER_NAME}, dropMechanicNames={}},</v>
      </c>
      <c r="BA195" s="6" t="str">
        <f aca="false">IF(F195&lt;&gt;"Not in the game (anymore)",IF(C195&lt;&gt;"",CONCATENATE(" --",C195," / ",B195,"   [",IF(Q195&lt;&gt;"",Q195,""),IF(Y195&lt;&gt;"",", "&amp;Y195,""),IF(AD195&lt;&gt;"",", "&amp;AD195,""),IF(AI195&lt;&gt;"",", "&amp;AI195,""),IF(AN195&lt;&gt;"",", "&amp;AN195,""),IF(AS195&lt;&gt;"",", "&amp;AS195,""),"]")),"")</f>
        <v> --Roar of Alkosh / Brüllen von Alkosh   [Maw of Lorkhaj]</v>
      </c>
    </row>
    <row r="196" customFormat="false" ht="15" hidden="false" customHeight="false" outlineLevel="0" collapsed="false">
      <c r="A196" s="21" t="n">
        <v>234</v>
      </c>
      <c r="B196" s="0" t="s">
        <v>531</v>
      </c>
      <c r="C196" s="0" t="s">
        <v>532</v>
      </c>
      <c r="D196" s="2" t="n">
        <f aca="false">A196</f>
        <v>234</v>
      </c>
      <c r="F196" s="0" t="s">
        <v>533</v>
      </c>
      <c r="G196" s="22" t="s">
        <v>81</v>
      </c>
      <c r="I196" s="0" t="s">
        <v>56</v>
      </c>
      <c r="J196" s="0" t="s">
        <v>56</v>
      </c>
      <c r="K196" s="0" t="n">
        <v>-1</v>
      </c>
      <c r="L196" s="0" t="n">
        <v>-1</v>
      </c>
      <c r="M196" s="0" t="n">
        <v>-1</v>
      </c>
      <c r="N196" s="0" t="n">
        <v>0</v>
      </c>
      <c r="O196" s="3" t="s">
        <v>82</v>
      </c>
      <c r="P196" s="2" t="n">
        <f aca="false">IF(AND(G196&lt;&gt;"LIBSETS_SETTYPE_BATTLEGROUND",G196&lt;&gt;"LIBSETS_SETTYPE_SPECIAL",G196&lt;&gt;"LIBSETS_SETTYPE_MYTHIC"), IF(Q196&lt;&gt;"",VLOOKUP(Q196,'ESO zone constants'!$D$2:$H$4950,5,0),""),"")</f>
        <v>181</v>
      </c>
      <c r="Q196" s="0" t="str">
        <f aca="false">IF(OR(K196="",K196&lt;=0,ISERROR(K196)),IF(AND(O196&lt;&gt;"",NOT(ISERROR(O196))),O196, ""),VLOOKUP(K196,'ESO wayshrine node constants'!$A$3:$D$10003,4,0))</f>
        <v>Cyrodiil</v>
      </c>
      <c r="R196" s="0"/>
      <c r="S196" s="4" t="str">
        <f aca="false">IF(AND(R196&lt;&gt;"",NOT(ISERROR(R196))),R196,IF(P196&lt;&gt;"",IF(NOT(ISERROR(VLOOKUP(P196,'ESO Dungeon constants'!$D$3:$H$9999,5,0))),VLOOKUP(P196,'ESO Dungeon constants'!$D$3:$I$9999,6,0),VLOOKUP(P196,'ESO zone constants'!$H$2:$K$9984,4,0)),""))</f>
        <v>DLC_BASE_GAME</v>
      </c>
      <c r="T196" s="2" t="str">
        <f aca="false">IF(S196&lt;&gt;"",VLOOKUP(S196,'LibSets constants'!$B$4:$C$1000,2,0),"")</f>
        <v>Included in base game</v>
      </c>
      <c r="U196" s="5" t="s">
        <v>83</v>
      </c>
      <c r="V196" s="2" t="str">
        <f aca="false">IF(U196&lt;&gt;"",IF(U196&lt;&gt;"LIBSETS_DROP_MECHANIC_MONSTER_NAME",VLOOKUP(U196,'LibSets constants'!$I$4:$L$1000,3,0),""),"")</f>
        <v>Rewards for the worthy (Cyrodiil/Battleground mail)</v>
      </c>
      <c r="W196" s="28" t="str">
        <f aca="false">IF(U196&lt;&gt;"",IF(U196&lt;&gt;"LIBSETS_DROP_MECHANIC_MONSTER_NAME",VLOOKUP(U196,'LibSets constants'!$I$4:$L$1000,4,0),""),"")</f>
        <v>Gerechter Lohn (Cyrodiil/Schlachtfeld Mail)</v>
      </c>
      <c r="X196" s="2" t="n">
        <f aca="false">IF(G196&lt;&gt;"LIBSETS_SETTYPE_BATTLEGROUND",IF(G196&lt;&gt;"LIBSETS_SETTYPE_SPECIAL",IF(Y196&lt;&gt;"",VLOOKUP(Y196,'ESO zone constants'!$D$2:$H$4950,5,0),""),""),"")</f>
        <v>181</v>
      </c>
      <c r="Y196" s="0" t="s">
        <v>82</v>
      </c>
      <c r="Z196" s="5" t="s">
        <v>148</v>
      </c>
      <c r="AA196" s="2" t="str">
        <f aca="false">IF(Z196&lt;&gt;"",IF(Z196&lt;&gt;"LIBSETS_DROP_MECHANIC_MONSTER_NAME",VLOOKUP(Z196,'LibSets constants'!$I$4:$L$1000,3,0),""),"")</f>
        <v>City Bruma (quartermaster)</v>
      </c>
      <c r="AB196" s="2" t="str">
        <f aca="false">IF(Z196&lt;&gt;"",IF(Z196&lt;&gt;"LIBSETS_DROP_MECHANIC_MONSTER_NAME",VLOOKUP(Z196,'LibSets constants'!$I$4:$L$1000,4,0),""),"")</f>
        <v>Stadt Bruma (Quartiermeister)</v>
      </c>
      <c r="AC196" s="2" t="str">
        <f aca="false">IF(G196&lt;&gt;"LIBSETS_SETTYPE_BATTLEGROUND",IF(G196&lt;&gt;"LIBSETS_SETTYPE_SPECIAL",IF(AD196&lt;&gt;"",VLOOKUP(AD196,'ESO zone constants'!$D$2:$H$4950,5,0),""),""),"")</f>
        <v/>
      </c>
      <c r="AE196" s="0"/>
      <c r="AF196" s="2" t="str">
        <f aca="false">IF(AE196&lt;&gt;"",IF(AE196&lt;&gt;"LIBSETS_DROP_MECHANIC_MONSTER_NAME",VLOOKUP(AE196,'LibSets constants'!$I$4:$L$1000,3,0),""),"")</f>
        <v/>
      </c>
      <c r="AG196" s="2" t="str">
        <f aca="false">IF(AE196&lt;&gt;"",IF(AE196&lt;&gt;"LIBSETS_DROP_MECHANIC_MONSTER_NAME",VLOOKUP(AE196,'LibSets constants'!$I$4:$L$1000,4,0),""),"")</f>
        <v/>
      </c>
      <c r="AH196" s="2" t="str">
        <f aca="false">IF(G196&lt;&gt;"LIBSETS_SETTYPE_BATTLEGROUND",IF(G196&lt;&gt;"LIBSETS_SETTYPE_SPECIAL",IF(AI196&lt;&gt;"",VLOOKUP(AI196,'ESO zone constants'!$D$2:$H$4950,5,0),""),""),"")</f>
        <v/>
      </c>
      <c r="AJ196" s="0"/>
      <c r="AK196" s="2" t="str">
        <f aca="false">IF(AJ196&lt;&gt;"",IF(AJ196&lt;&gt;"LIBSETS_DROP_MECHANIC_MONSTER_NAME",VLOOKUP(AJ196,'LibSets constants'!$I$4:$L$1000,3,0),""),"")</f>
        <v/>
      </c>
      <c r="AL196" s="2" t="str">
        <f aca="false">IF(AJ196&lt;&gt;"",IF(AJ196&lt;&gt;"LIBSETS_DROP_MECHANIC_MONSTER_NAME",VLOOKUP(AJ196,'LibSets constants'!$I$4:$L$1000,4,0),""),"")</f>
        <v/>
      </c>
      <c r="AM196" s="2" t="str">
        <f aca="false">IF(G196&lt;&gt;"LIBSETS_SETTYPE_BATTLEGROUND",IF(G196&lt;&gt;"LIBSETS_SETTYPE_SPECIAL",IF(AN196&lt;&gt;"",VLOOKUP(AN196,'ESO zone constants'!$D$2:$H$4950,5,0),""),""),"")</f>
        <v/>
      </c>
      <c r="AO196" s="0"/>
      <c r="AP196" s="2" t="str">
        <f aca="false">IF(AO196&lt;&gt;"",IF(AO196&lt;&gt;"LIBSETS_DROP_MECHANIC_MONSTER_NAME",VLOOKUP(AO196,'LibSets constants'!$I$4:$L$1000,3,0),""),"")</f>
        <v/>
      </c>
      <c r="AQ196" s="2" t="str">
        <f aca="false">IF(AO196&lt;&gt;"",IF(AO196&lt;&gt;"LIBSETS_DROP_MECHANIC_MONSTER_NAME",VLOOKUP(AO196,'LibSets constants'!$I$4:$L$1000,4,0),""),"")</f>
        <v/>
      </c>
      <c r="AR196" s="2" t="str">
        <f aca="false">IF(G196&lt;&gt;"LIBSETS_SETTYPE_BATTLEGROUND",IF(G196&lt;&gt;"LIBSETS_SETTYPE_SPECIAL",IF(AS196&lt;&gt;"",VLOOKUP(AS196,'ESO zone constants'!$D$2:$H$4950,5,0),""),""),"")</f>
        <v/>
      </c>
      <c r="AT196" s="0"/>
      <c r="AU196" s="2" t="str">
        <f aca="false">IF(AT196&lt;&gt;"",IF(AT196&lt;&gt;"LIBSETS_DROP_MECHANIC_MONSTER_NAME",VLOOKUP(AT196,'LibSets constants'!$I$4:$L$1000,3,0),""),"")</f>
        <v/>
      </c>
      <c r="AV196" s="2" t="str">
        <f aca="false">IF(AT196&lt;&gt;"",IF(AT196&lt;&gt;"LIBSETS_DROP_MECHANIC_MONSTER_NAME",VLOOKUP(AT196,'LibSets constants'!$I$4:$L$1000,4,0),""),"")</f>
        <v/>
      </c>
      <c r="AW196" s="6" t="str">
        <f aca="false">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X196" s="6" t="str">
        <f aca="false">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zoneIds={181,181}, veteran=false</v>
      </c>
      <c r="AY196" s="6" t="str">
        <f aca="false">IF(F196&lt;&gt;"Not in the game (anymore)",IF(A196&lt;&gt;"",", setType="&amp;G196,"")&amp;IF(J196="true",", multiTrialSet=true",""),"")</f>
        <v>, setType=LIBSETS_SETTYPE_CYRODIIL</v>
      </c>
      <c r="AZ196" s="6" t="str">
        <f aca="false">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dropMechanic={LIBSETS_DROP_MECHANIC_MAIL_PVP_REWARDS_FOR_THE_WORTHY,LIBSETS_DROP_MECHANIC_CITY_CYRODIIL_BRUMA}},</v>
      </c>
      <c r="BA196" s="6" t="str">
        <f aca="false">IF(F196&lt;&gt;"Not in the game (anymore)",IF(C196&lt;&gt;"",CONCATENATE(" --",C196," / ",B196,"   [",IF(Q196&lt;&gt;"",Q196,""),IF(Y196&lt;&gt;"",", "&amp;Y196,""),IF(AD196&lt;&gt;"",", "&amp;AD196,""),IF(AI196&lt;&gt;"",", "&amp;AI196,""),IF(AN196&lt;&gt;"",", "&amp;AN196,""),IF(AS196&lt;&gt;"",", "&amp;AS196,""),"]")),"")</f>
        <v> --Marksman's Crest / Wappen des Meisterschützen   [Cyrodiil, Cyrodiil]</v>
      </c>
    </row>
    <row r="197" customFormat="false" ht="15" hidden="false" customHeight="false" outlineLevel="0" collapsed="false">
      <c r="A197" s="21" t="n">
        <v>235</v>
      </c>
      <c r="B197" s="0" t="s">
        <v>534</v>
      </c>
      <c r="C197" s="0" t="s">
        <v>535</v>
      </c>
      <c r="D197" s="2" t="n">
        <f aca="false">A197</f>
        <v>235</v>
      </c>
      <c r="F197" s="0" t="s">
        <v>533</v>
      </c>
      <c r="G197" s="22" t="s">
        <v>81</v>
      </c>
      <c r="I197" s="0" t="s">
        <v>56</v>
      </c>
      <c r="J197" s="0" t="s">
        <v>56</v>
      </c>
      <c r="K197" s="0" t="n">
        <v>-1</v>
      </c>
      <c r="L197" s="0" t="n">
        <v>-1</v>
      </c>
      <c r="M197" s="0" t="n">
        <v>-1</v>
      </c>
      <c r="N197" s="0" t="n">
        <v>0</v>
      </c>
      <c r="O197" s="3" t="s">
        <v>82</v>
      </c>
      <c r="P197" s="2" t="n">
        <f aca="false">IF(AND(G197&lt;&gt;"LIBSETS_SETTYPE_BATTLEGROUND",G197&lt;&gt;"LIBSETS_SETTYPE_SPECIAL",G197&lt;&gt;"LIBSETS_SETTYPE_MYTHIC"), IF(Q197&lt;&gt;"",VLOOKUP(Q197,'ESO zone constants'!$D$2:$H$4950,5,0),""),"")</f>
        <v>181</v>
      </c>
      <c r="Q197" s="0" t="str">
        <f aca="false">IF(OR(K197="",K197&lt;=0,ISERROR(K197)),IF(AND(O197&lt;&gt;"",NOT(ISERROR(O197))),O197, ""),VLOOKUP(K197,'ESO wayshrine node constants'!$A$3:$D$10003,4,0))</f>
        <v>Cyrodiil</v>
      </c>
      <c r="R197" s="0"/>
      <c r="S197" s="4" t="str">
        <f aca="false">IF(AND(R197&lt;&gt;"",NOT(ISERROR(R197))),R197,IF(P197&lt;&gt;"",IF(NOT(ISERROR(VLOOKUP(P197,'ESO Dungeon constants'!$D$3:$H$9999,5,0))),VLOOKUP(P197,'ESO Dungeon constants'!$D$3:$I$9999,6,0),VLOOKUP(P197,'ESO zone constants'!$H$2:$K$9984,4,0)),""))</f>
        <v>DLC_BASE_GAME</v>
      </c>
      <c r="T197" s="2" t="str">
        <f aca="false">IF(S197&lt;&gt;"",VLOOKUP(S197,'LibSets constants'!$B$4:$C$1000,2,0),"")</f>
        <v>Included in base game</v>
      </c>
      <c r="U197" s="5" t="s">
        <v>83</v>
      </c>
      <c r="V197" s="2" t="str">
        <f aca="false">IF(U197&lt;&gt;"",IF(U197&lt;&gt;"LIBSETS_DROP_MECHANIC_MONSTER_NAME",VLOOKUP(U197,'LibSets constants'!$I$4:$L$1000,3,0),""),"")</f>
        <v>Rewards for the worthy (Cyrodiil/Battleground mail)</v>
      </c>
      <c r="W197" s="28" t="str">
        <f aca="false">IF(U197&lt;&gt;"",IF(U197&lt;&gt;"LIBSETS_DROP_MECHANIC_MONSTER_NAME",VLOOKUP(U197,'LibSets constants'!$I$4:$L$1000,4,0),""),"")</f>
        <v>Gerechter Lohn (Cyrodiil/Schlachtfeld Mail)</v>
      </c>
      <c r="X197" s="2" t="n">
        <f aca="false">IF(G197&lt;&gt;"LIBSETS_SETTYPE_BATTLEGROUND",IF(G197&lt;&gt;"LIBSETS_SETTYPE_SPECIAL",IF(Y197&lt;&gt;"",VLOOKUP(Y197,'ESO zone constants'!$D$2:$H$4950,5,0),""),""),"")</f>
        <v>181</v>
      </c>
      <c r="Y197" s="0" t="s">
        <v>82</v>
      </c>
      <c r="Z197" s="5" t="s">
        <v>84</v>
      </c>
      <c r="AA197" s="2" t="str">
        <f aca="false">IF(Z197&lt;&gt;"",IF(Z197&lt;&gt;"LIBSETS_DROP_MECHANIC_MONSTER_NAME",VLOOKUP(Z197,'LibSets constants'!$I$4:$L$1000,3,0),""),"")</f>
        <v>City Erntefurt (quartermaster)</v>
      </c>
      <c r="AB197" s="2" t="str">
        <f aca="false">IF(Z197&lt;&gt;"",IF(Z197&lt;&gt;"LIBSETS_DROP_MECHANIC_MONSTER_NAME",VLOOKUP(Z197,'LibSets constants'!$I$4:$L$1000,4,0),""),"")</f>
        <v>Stadt Erntefurt (Quartiermeister)</v>
      </c>
      <c r="AC197" s="2" t="str">
        <f aca="false">IF(G197&lt;&gt;"LIBSETS_SETTYPE_BATTLEGROUND",IF(G197&lt;&gt;"LIBSETS_SETTYPE_SPECIAL",IF(AD197&lt;&gt;"",VLOOKUP(AD197,'ESO zone constants'!$D$2:$H$4950,5,0),""),""),"")</f>
        <v/>
      </c>
      <c r="AE197" s="0"/>
      <c r="AF197" s="2" t="str">
        <f aca="false">IF(AE197&lt;&gt;"",IF(AE197&lt;&gt;"LIBSETS_DROP_MECHANIC_MONSTER_NAME",VLOOKUP(AE197,'LibSets constants'!$I$4:$L$1000,3,0),""),"")</f>
        <v/>
      </c>
      <c r="AG197" s="2" t="str">
        <f aca="false">IF(AE197&lt;&gt;"",IF(AE197&lt;&gt;"LIBSETS_DROP_MECHANIC_MONSTER_NAME",VLOOKUP(AE197,'LibSets constants'!$I$4:$L$1000,4,0),""),"")</f>
        <v/>
      </c>
      <c r="AH197" s="2" t="str">
        <f aca="false">IF(G197&lt;&gt;"LIBSETS_SETTYPE_BATTLEGROUND",IF(G197&lt;&gt;"LIBSETS_SETTYPE_SPECIAL",IF(AI197&lt;&gt;"",VLOOKUP(AI197,'ESO zone constants'!$D$2:$H$4950,5,0),""),""),"")</f>
        <v/>
      </c>
      <c r="AJ197" s="0"/>
      <c r="AK197" s="2" t="str">
        <f aca="false">IF(AJ197&lt;&gt;"",IF(AJ197&lt;&gt;"LIBSETS_DROP_MECHANIC_MONSTER_NAME",VLOOKUP(AJ197,'LibSets constants'!$I$4:$L$1000,3,0),""),"")</f>
        <v/>
      </c>
      <c r="AL197" s="2" t="str">
        <f aca="false">IF(AJ197&lt;&gt;"",IF(AJ197&lt;&gt;"LIBSETS_DROP_MECHANIC_MONSTER_NAME",VLOOKUP(AJ197,'LibSets constants'!$I$4:$L$1000,4,0),""),"")</f>
        <v/>
      </c>
      <c r="AM197" s="2" t="str">
        <f aca="false">IF(G197&lt;&gt;"LIBSETS_SETTYPE_BATTLEGROUND",IF(G197&lt;&gt;"LIBSETS_SETTYPE_SPECIAL",IF(AN197&lt;&gt;"",VLOOKUP(AN197,'ESO zone constants'!$D$2:$H$4950,5,0),""),""),"")</f>
        <v/>
      </c>
      <c r="AO197" s="0"/>
      <c r="AP197" s="2" t="str">
        <f aca="false">IF(AO197&lt;&gt;"",IF(AO197&lt;&gt;"LIBSETS_DROP_MECHANIC_MONSTER_NAME",VLOOKUP(AO197,'LibSets constants'!$I$4:$L$1000,3,0),""),"")</f>
        <v/>
      </c>
      <c r="AQ197" s="2" t="str">
        <f aca="false">IF(AO197&lt;&gt;"",IF(AO197&lt;&gt;"LIBSETS_DROP_MECHANIC_MONSTER_NAME",VLOOKUP(AO197,'LibSets constants'!$I$4:$L$1000,4,0),""),"")</f>
        <v/>
      </c>
      <c r="AR197" s="2" t="str">
        <f aca="false">IF(G197&lt;&gt;"LIBSETS_SETTYPE_BATTLEGROUND",IF(G197&lt;&gt;"LIBSETS_SETTYPE_SPECIAL",IF(AS197&lt;&gt;"",VLOOKUP(AS197,'ESO zone constants'!$D$2:$H$4950,5,0),""),""),"")</f>
        <v/>
      </c>
      <c r="AT197" s="0"/>
      <c r="AU197" s="2" t="str">
        <f aca="false">IF(AT197&lt;&gt;"",IF(AT197&lt;&gt;"LIBSETS_DROP_MECHANIC_MONSTER_NAME",VLOOKUP(AT197,'LibSets constants'!$I$4:$L$1000,3,0),""),"")</f>
        <v/>
      </c>
      <c r="AV197" s="2" t="str">
        <f aca="false">IF(AT197&lt;&gt;"",IF(AT197&lt;&gt;"LIBSETS_DROP_MECHANIC_MONSTER_NAME",VLOOKUP(AT197,'LibSets constants'!$I$4:$L$1000,4,0),""),"")</f>
        <v/>
      </c>
      <c r="AW197" s="6" t="str">
        <f aca="false">IF(A197="???","--","")&amp;IF(F197&lt;&gt;"Not in the game (anymore)",IF(A197&lt;&gt;"",CONCATENATE("[",A197,"] = {wayshrines={")&amp;IF(K197&lt;&gt;"",CONCATENATE(K197,","),"")&amp;IF(L197&lt;&gt;"",CONCATENATE(L197,","),"")&amp;IF(M197&lt;&gt;"",CONCATENATE(M197,","),"")&amp;CONCATENATE("}")&amp;IF(VALUE(N197)&gt;0,CONCATENATE(", traitsNeeded=",N197),"")&amp;CONCATENATE(", dlcId=",IF(S197&lt;&gt;"",S197,"DLC_BASE_GAME")),""),"")</f>
        <v>[235] = {wayshrines={-1,-1,-1,}, dlcId=DLC_BASE_GAME</v>
      </c>
      <c r="AX197" s="6" t="str">
        <f aca="false">IF(F197&lt;&gt;"Not in the game (anymore)",IF(A197&lt;&gt;"",IF(P197&lt;&gt;"",CONCATENATE(", zoneIds={",P197),"")&amp;IF(X197&lt;&gt;"",CONCATENATE(",",X197),"")&amp;IF(AC197&lt;&gt;"",CONCATENATE(",",AC197),"")&amp;IF(AH197&lt;&gt;"",CONCATENATE(",",AH197),"")&amp;IF(AM197&lt;&gt;"",CONCATENATE(",",AM197),"")&amp;IF(AR197&lt;&gt;"",CONCATENATE(",",AR197),"")&amp;IF(P197&lt;&gt;"",CONCATENATE("}",""),"")&amp;IF(OR(I197="true",I197="false",I197&lt;&gt;""), CONCATENATE(", veteran=", I197), ""),""),"")</f>
        <v>, zoneIds={181,181}, veteran=false</v>
      </c>
      <c r="AY197" s="6" t="str">
        <f aca="false">IF(F197&lt;&gt;"Not in the game (anymore)",IF(A197&lt;&gt;"",", setType="&amp;G197,"")&amp;IF(J197="true",", multiTrialSet=true",""),"")</f>
        <v>, setType=LIBSETS_SETTYPE_CYRODIIL</v>
      </c>
      <c r="AZ197" s="6" t="str">
        <f aca="false">IF(F197&lt;&gt;"Not in the game (anymore)",IF(U197&lt;&gt;"",", dropMechanic={"&amp;U197&amp;IF(Z197&lt;&gt;"",","&amp;Z197,"")&amp;IF(AE197&lt;&gt;"",","&amp;AE197,"")&amp;IF(AJ197&lt;&gt;"",","&amp;AJ197,"")&amp;IF(AO197&lt;&gt;"",","&amp;AO197,"")&amp;IF(AT197&lt;&gt;"",","&amp;AT197,"")&amp;"}"&amp;IF(U197="LIBSETS_DROP_MECHANIC_MONSTER_NAME",", dropMechanicNames={" &amp; IF(V197&lt;&gt;"","['en']='"&amp;V197&amp;"'","") &amp; IF(W197&lt;&gt;"",", ['de']='" &amp; W197&amp;"'","") &amp; "}",""),"")&amp;"},","")</f>
        <v>, dropMechanic={LIBSETS_DROP_MECHANIC_MAIL_PVP_REWARDS_FOR_THE_WORTHY,LIBSETS_DROP_MECHANIC_CITY_CYRODIIL_ERNTEFURT}},</v>
      </c>
      <c r="BA197" s="6" t="str">
        <f aca="false">IF(F197&lt;&gt;"Not in the game (anymore)",IF(C197&lt;&gt;"",CONCATENATE(" --",C197," / ",B197,"   [",IF(Q197&lt;&gt;"",Q197,""),IF(Y197&lt;&gt;"",", "&amp;Y197,""),IF(AD197&lt;&gt;"",", "&amp;AD197,""),IF(AI197&lt;&gt;"",", "&amp;AI197,""),IF(AN197&lt;&gt;"",", "&amp;AN197,""),IF(AS197&lt;&gt;"",", "&amp;AS197,""),"]")),"")</f>
        <v> --Robes of Transmutation / Roben der Transmutation   [Cyrodiil, Cyrodiil]</v>
      </c>
    </row>
    <row r="198" customFormat="false" ht="15" hidden="false" customHeight="false" outlineLevel="0" collapsed="false">
      <c r="A198" s="21" t="n">
        <v>236</v>
      </c>
      <c r="B198" s="0" t="s">
        <v>536</v>
      </c>
      <c r="C198" s="0" t="s">
        <v>537</v>
      </c>
      <c r="D198" s="2" t="n">
        <f aca="false">A198</f>
        <v>236</v>
      </c>
      <c r="F198" s="0" t="s">
        <v>533</v>
      </c>
      <c r="G198" s="22" t="s">
        <v>81</v>
      </c>
      <c r="I198" s="0" t="s">
        <v>56</v>
      </c>
      <c r="J198" s="0" t="s">
        <v>56</v>
      </c>
      <c r="K198" s="0" t="n">
        <v>-1</v>
      </c>
      <c r="L198" s="0" t="n">
        <v>-1</v>
      </c>
      <c r="M198" s="0" t="n">
        <v>-1</v>
      </c>
      <c r="N198" s="0" t="n">
        <v>0</v>
      </c>
      <c r="O198" s="3" t="s">
        <v>82</v>
      </c>
      <c r="P198" s="2" t="n">
        <f aca="false">IF(AND(G198&lt;&gt;"LIBSETS_SETTYPE_BATTLEGROUND",G198&lt;&gt;"LIBSETS_SETTYPE_SPECIAL",G198&lt;&gt;"LIBSETS_SETTYPE_MYTHIC"), IF(Q198&lt;&gt;"",VLOOKUP(Q198,'ESO zone constants'!$D$2:$H$4950,5,0),""),"")</f>
        <v>181</v>
      </c>
      <c r="Q198" s="0" t="str">
        <f aca="false">IF(OR(K198="",K198&lt;=0,ISERROR(K198)),IF(AND(O198&lt;&gt;"",NOT(ISERROR(O198))),O198, ""),VLOOKUP(K198,'ESO wayshrine node constants'!$A$3:$D$10003,4,0))</f>
        <v>Cyrodiil</v>
      </c>
      <c r="R198" s="0"/>
      <c r="S198" s="4" t="str">
        <f aca="false">IF(AND(R198&lt;&gt;"",NOT(ISERROR(R198))),R198,IF(P198&lt;&gt;"",IF(NOT(ISERROR(VLOOKUP(P198,'ESO Dungeon constants'!$D$3:$H$9999,5,0))),VLOOKUP(P198,'ESO Dungeon constants'!$D$3:$I$9999,6,0),VLOOKUP(P198,'ESO zone constants'!$H$2:$K$9984,4,0)),""))</f>
        <v>DLC_BASE_GAME</v>
      </c>
      <c r="T198" s="2" t="str">
        <f aca="false">IF(S198&lt;&gt;"",VLOOKUP(S198,'LibSets constants'!$B$4:$C$1000,2,0),"")</f>
        <v>Included in base game</v>
      </c>
      <c r="U198" s="5" t="s">
        <v>83</v>
      </c>
      <c r="V198" s="23" t="str">
        <f aca="false">IF(U198&lt;&gt;"",IF(U198&lt;&gt;"LIBSETS_DROP_MECHANIC_MONSTER_NAME",VLOOKUP(U198,'LibSets constants'!$I$4:$L$1000,3,0),""),"")</f>
        <v>Rewards for the worthy (Cyrodiil/Battleground mail)</v>
      </c>
      <c r="W198" s="28" t="str">
        <f aca="false">IF(U198&lt;&gt;"",IF(U198&lt;&gt;"LIBSETS_DROP_MECHANIC_MONSTER_NAME",VLOOKUP(U198,'LibSets constants'!$I$4:$L$1000,4,0),""),"")</f>
        <v>Gerechter Lohn (Cyrodiil/Schlachtfeld Mail)</v>
      </c>
      <c r="X198" s="2" t="n">
        <f aca="false">IF(G198&lt;&gt;"LIBSETS_SETTYPE_BATTLEGROUND",IF(G198&lt;&gt;"LIBSETS_SETTYPE_SPECIAL",IF(Y198&lt;&gt;"",VLOOKUP(Y198,'ESO zone constants'!$D$2:$H$4950,5,0),""),""),"")</f>
        <v>181</v>
      </c>
      <c r="Y198" s="0" t="s">
        <v>82</v>
      </c>
      <c r="Z198" s="24" t="s">
        <v>84</v>
      </c>
      <c r="AA198" s="23" t="str">
        <f aca="false">IF(Z198&lt;&gt;"",IF(Z198&lt;&gt;"LIBSETS_DROP_MECHANIC_MONSTER_NAME",VLOOKUP(Z198,'LibSets constants'!$I$4:$L$1000,3,0),""),"")</f>
        <v>City Erntefurt (quartermaster)</v>
      </c>
      <c r="AB198" s="23" t="str">
        <f aca="false">IF(Z198&lt;&gt;"",IF(Z198&lt;&gt;"LIBSETS_DROP_MECHANIC_MONSTER_NAME",VLOOKUP(Z198,'LibSets constants'!$I$4:$L$1000,4,0),""),"")</f>
        <v>Stadt Erntefurt (Quartiermeister)</v>
      </c>
      <c r="AC198" s="2" t="str">
        <f aca="false">IF(G198&lt;&gt;"LIBSETS_SETTYPE_BATTLEGROUND",IF(G198&lt;&gt;"LIBSETS_SETTYPE_SPECIAL",IF(AD198&lt;&gt;"",VLOOKUP(AD198,'ESO zone constants'!$D$2:$H$4950,5,0),""),""),"")</f>
        <v/>
      </c>
      <c r="AE198" s="24"/>
      <c r="AF198" s="23" t="str">
        <f aca="false">IF(AE198&lt;&gt;"",IF(AE198&lt;&gt;"LIBSETS_DROP_MECHANIC_MONSTER_NAME",VLOOKUP(AE198,'LibSets constants'!$I$4:$L$1000,3,0),""),"")</f>
        <v/>
      </c>
      <c r="AG198" s="23" t="str">
        <f aca="false">IF(AE198&lt;&gt;"",IF(AE198&lt;&gt;"LIBSETS_DROP_MECHANIC_MONSTER_NAME",VLOOKUP(AE198,'LibSets constants'!$I$4:$L$1000,4,0),""),"")</f>
        <v/>
      </c>
      <c r="AH198" s="2" t="str">
        <f aca="false">IF(G198&lt;&gt;"LIBSETS_SETTYPE_BATTLEGROUND",IF(G198&lt;&gt;"LIBSETS_SETTYPE_SPECIAL",IF(AI198&lt;&gt;"",VLOOKUP(AI198,'ESO zone constants'!$D$2:$H$4950,5,0),""),""),"")</f>
        <v/>
      </c>
      <c r="AJ198" s="24"/>
      <c r="AK198" s="23" t="str">
        <f aca="false">IF(AJ198&lt;&gt;"",IF(AJ198&lt;&gt;"LIBSETS_DROP_MECHANIC_MONSTER_NAME",VLOOKUP(AJ198,'LibSets constants'!$I$4:$L$1000,3,0),""),"")</f>
        <v/>
      </c>
      <c r="AL198" s="23" t="str">
        <f aca="false">IF(AJ198&lt;&gt;"",IF(AJ198&lt;&gt;"LIBSETS_DROP_MECHANIC_MONSTER_NAME",VLOOKUP(AJ198,'LibSets constants'!$I$4:$L$1000,4,0),""),"")</f>
        <v/>
      </c>
      <c r="AM198" s="2" t="str">
        <f aca="false">IF(G198&lt;&gt;"LIBSETS_SETTYPE_BATTLEGROUND",IF(G198&lt;&gt;"LIBSETS_SETTYPE_SPECIAL",IF(AN198&lt;&gt;"",VLOOKUP(AN198,'ESO zone constants'!$D$2:$H$4950,5,0),""),""),"")</f>
        <v/>
      </c>
      <c r="AO198" s="24"/>
      <c r="AP198" s="23" t="str">
        <f aca="false">IF(AO198&lt;&gt;"",IF(AO198&lt;&gt;"LIBSETS_DROP_MECHANIC_MONSTER_NAME",VLOOKUP(AO198,'LibSets constants'!$I$4:$L$1000,3,0),""),"")</f>
        <v/>
      </c>
      <c r="AQ198" s="23" t="str">
        <f aca="false">IF(AO198&lt;&gt;"",IF(AO198&lt;&gt;"LIBSETS_DROP_MECHANIC_MONSTER_NAME",VLOOKUP(AO198,'LibSets constants'!$I$4:$L$1000,4,0),""),"")</f>
        <v/>
      </c>
      <c r="AR198" s="2" t="str">
        <f aca="false">IF(G198&lt;&gt;"LIBSETS_SETTYPE_BATTLEGROUND",IF(G198&lt;&gt;"LIBSETS_SETTYPE_SPECIAL",IF(AS198&lt;&gt;"",VLOOKUP(AS198,'ESO zone constants'!$D$2:$H$4950,5,0),""),""),"")</f>
        <v/>
      </c>
      <c r="AT198" s="24"/>
      <c r="AU198" s="23" t="str">
        <f aca="false">IF(AT198&lt;&gt;"",IF(AT198&lt;&gt;"LIBSETS_DROP_MECHANIC_MONSTER_NAME",VLOOKUP(AT198,'LibSets constants'!$I$4:$L$1000,3,0),""),"")</f>
        <v/>
      </c>
      <c r="AV198" s="23" t="str">
        <f aca="false">IF(AT198&lt;&gt;"",IF(AT198&lt;&gt;"LIBSETS_DROP_MECHANIC_MONSTER_NAME",VLOOKUP(AT198,'LibSets constants'!$I$4:$L$1000,4,0),""),"")</f>
        <v/>
      </c>
      <c r="AW198" s="6" t="str">
        <f aca="false">IF(A198="???","--","")&amp;IF(F198&lt;&gt;"Not in the game (anymore)",IF(A198&lt;&gt;"",CONCATENATE("[",A198,"] = {wayshrines={")&amp;IF(K198&lt;&gt;"",CONCATENATE(K198,","),"")&amp;IF(L198&lt;&gt;"",CONCATENATE(L198,","),"")&amp;IF(M198&lt;&gt;"",CONCATENATE(M198,","),"")&amp;CONCATENATE("}")&amp;IF(VALUE(N198)&gt;0,CONCATENATE(", traitsNeeded=",N198),"")&amp;CONCATENATE(", dlcId=",IF(S198&lt;&gt;"",S198,"DLC_BASE_GAME")),""),"")</f>
        <v>[236] = {wayshrines={-1,-1,-1,}, dlcId=DLC_BASE_GAME</v>
      </c>
      <c r="AX198" s="6" t="str">
        <f aca="false">IF(F198&lt;&gt;"Not in the game (anymore)",IF(A198&lt;&gt;"",IF(P198&lt;&gt;"",CONCATENATE(", zoneIds={",P198),"")&amp;IF(X198&lt;&gt;"",CONCATENATE(",",X198),"")&amp;IF(AC198&lt;&gt;"",CONCATENATE(",",AC198),"")&amp;IF(AH198&lt;&gt;"",CONCATENATE(",",AH198),"")&amp;IF(AM198&lt;&gt;"",CONCATENATE(",",AM198),"")&amp;IF(AR198&lt;&gt;"",CONCATENATE(",",AR198),"")&amp;IF(P198&lt;&gt;"",CONCATENATE("}",""),"")&amp;IF(OR(I198="true",I198="false",I198&lt;&gt;""), CONCATENATE(", veteran=", I198), ""),""),"")</f>
        <v>, zoneIds={181,181}, veteran=false</v>
      </c>
      <c r="AY198" s="6" t="str">
        <f aca="false">IF(F198&lt;&gt;"Not in the game (anymore)",IF(A198&lt;&gt;"",", setType="&amp;G198,"")&amp;IF(J198="true",", multiTrialSet=true",""),"")</f>
        <v>, setType=LIBSETS_SETTYPE_CYRODIIL</v>
      </c>
      <c r="AZ198" s="6" t="str">
        <f aca="false">IF(F198&lt;&gt;"Not in the game (anymore)",IF(U198&lt;&gt;"",", dropMechanic={"&amp;U198&amp;IF(Z198&lt;&gt;"",","&amp;Z198,"")&amp;IF(AE198&lt;&gt;"",","&amp;AE198,"")&amp;IF(AJ198&lt;&gt;"",","&amp;AJ198,"")&amp;IF(AO198&lt;&gt;"",","&amp;AO198,"")&amp;IF(AT198&lt;&gt;"",","&amp;AT198,"")&amp;"}"&amp;IF(U198="LIBSETS_DROP_MECHANIC_MONSTER_NAME",", dropMechanicNames={" &amp; IF(V198&lt;&gt;"","['en']='"&amp;V198&amp;"'","") &amp; IF(W198&lt;&gt;"",", ['de']='" &amp; W198&amp;"'","") &amp; "}",""),"")&amp;"},","")</f>
        <v>, dropMechanic={LIBSETS_DROP_MECHANIC_MAIL_PVP_REWARDS_FOR_THE_WORTHY,LIBSETS_DROP_MECHANIC_CITY_CYRODIIL_ERNTEFURT}},</v>
      </c>
      <c r="BA198" s="6" t="str">
        <f aca="false">IF(F198&lt;&gt;"Not in the game (anymore)",IF(C198&lt;&gt;"",CONCATENATE(" --",C198," / ",B198,"   [",IF(Q198&lt;&gt;"",Q198,""),IF(Y198&lt;&gt;"",", "&amp;Y198,""),IF(AD198&lt;&gt;"",", "&amp;AD198,""),IF(AI198&lt;&gt;"",", "&amp;AI198,""),IF(AN198&lt;&gt;"",", "&amp;AN198,""),IF(AS198&lt;&gt;"",", "&amp;AS198,""),"]")),"")</f>
        <v> --Vicious Death / Grausamer Tod   [Cyrodiil, Cyrodiil]</v>
      </c>
    </row>
    <row r="199" customFormat="false" ht="15" hidden="false" customHeight="false" outlineLevel="0" collapsed="false">
      <c r="A199" s="21" t="n">
        <v>237</v>
      </c>
      <c r="B199" s="0" t="s">
        <v>538</v>
      </c>
      <c r="C199" s="0" t="s">
        <v>539</v>
      </c>
      <c r="D199" s="2" t="n">
        <f aca="false">A199</f>
        <v>237</v>
      </c>
      <c r="F199" s="0" t="s">
        <v>533</v>
      </c>
      <c r="G199" s="22" t="s">
        <v>81</v>
      </c>
      <c r="I199" s="0" t="s">
        <v>56</v>
      </c>
      <c r="J199" s="0" t="s">
        <v>56</v>
      </c>
      <c r="K199" s="0" t="n">
        <v>-1</v>
      </c>
      <c r="L199" s="0" t="n">
        <v>-1</v>
      </c>
      <c r="M199" s="0" t="n">
        <v>-1</v>
      </c>
      <c r="N199" s="0" t="n">
        <v>0</v>
      </c>
      <c r="O199" s="3" t="s">
        <v>82</v>
      </c>
      <c r="P199" s="2" t="n">
        <f aca="false">IF(AND(G199&lt;&gt;"LIBSETS_SETTYPE_BATTLEGROUND",G199&lt;&gt;"LIBSETS_SETTYPE_SPECIAL",G199&lt;&gt;"LIBSETS_SETTYPE_MYTHIC"), IF(Q199&lt;&gt;"",VLOOKUP(Q199,'ESO zone constants'!$D$2:$H$4950,5,0),""),"")</f>
        <v>181</v>
      </c>
      <c r="Q199" s="0" t="str">
        <f aca="false">IF(OR(K199="",K199&lt;=0,ISERROR(K199)),IF(AND(O199&lt;&gt;"",NOT(ISERROR(O199))),O199, ""),VLOOKUP(K199,'ESO wayshrine node constants'!$A$3:$D$10003,4,0))</f>
        <v>Cyrodiil</v>
      </c>
      <c r="R199" s="0"/>
      <c r="S199" s="4" t="str">
        <f aca="false">IF(AND(R199&lt;&gt;"",NOT(ISERROR(R199))),R199,IF(P199&lt;&gt;"",IF(NOT(ISERROR(VLOOKUP(P199,'ESO Dungeon constants'!$D$3:$H$9999,5,0))),VLOOKUP(P199,'ESO Dungeon constants'!$D$3:$I$9999,6,0),VLOOKUP(P199,'ESO zone constants'!$H$2:$K$9984,4,0)),""))</f>
        <v>DLC_BASE_GAME</v>
      </c>
      <c r="T199" s="2" t="str">
        <f aca="false">IF(S199&lt;&gt;"",VLOOKUP(S199,'LibSets constants'!$B$4:$C$1000,2,0),"")</f>
        <v>Included in base game</v>
      </c>
      <c r="U199" s="5" t="s">
        <v>83</v>
      </c>
      <c r="V199" s="2" t="str">
        <f aca="false">IF(U199&lt;&gt;"",IF(U199&lt;&gt;"LIBSETS_DROP_MECHANIC_MONSTER_NAME",VLOOKUP(U199,'LibSets constants'!$I$4:$L$1000,3,0),""),"")</f>
        <v>Rewards for the worthy (Cyrodiil/Battleground mail)</v>
      </c>
      <c r="W199" s="28" t="str">
        <f aca="false">IF(U199&lt;&gt;"",IF(U199&lt;&gt;"LIBSETS_DROP_MECHANIC_MONSTER_NAME",VLOOKUP(U199,'LibSets constants'!$I$4:$L$1000,4,0),""),"")</f>
        <v>Gerechter Lohn (Cyrodiil/Schlachtfeld Mail)</v>
      </c>
      <c r="X199" s="2" t="n">
        <f aca="false">IF(G199&lt;&gt;"LIBSETS_SETTYPE_BATTLEGROUND",IF(G199&lt;&gt;"LIBSETS_SETTYPE_SPECIAL",IF(Y199&lt;&gt;"",VLOOKUP(Y199,'ESO zone constants'!$D$2:$H$4950,5,0),""),""),"")</f>
        <v>181</v>
      </c>
      <c r="Y199" s="0" t="s">
        <v>82</v>
      </c>
      <c r="Z199" s="5" t="s">
        <v>148</v>
      </c>
      <c r="AA199" s="2" t="str">
        <f aca="false">IF(Z199&lt;&gt;"",IF(Z199&lt;&gt;"LIBSETS_DROP_MECHANIC_MONSTER_NAME",VLOOKUP(Z199,'LibSets constants'!$I$4:$L$1000,3,0),""),"")</f>
        <v>City Bruma (quartermaster)</v>
      </c>
      <c r="AB199" s="2" t="str">
        <f aca="false">IF(Z199&lt;&gt;"",IF(Z199&lt;&gt;"LIBSETS_DROP_MECHANIC_MONSTER_NAME",VLOOKUP(Z199,'LibSets constants'!$I$4:$L$1000,4,0),""),"")</f>
        <v>Stadt Bruma (Quartiermeister)</v>
      </c>
      <c r="AC199" s="2" t="str">
        <f aca="false">IF(G199&lt;&gt;"LIBSETS_SETTYPE_BATTLEGROUND",IF(G199&lt;&gt;"LIBSETS_SETTYPE_SPECIAL",IF(AD199&lt;&gt;"",VLOOKUP(AD199,'ESO zone constants'!$D$2:$H$4950,5,0),""),""),"")</f>
        <v/>
      </c>
      <c r="AE199" s="0"/>
      <c r="AF199" s="2" t="str">
        <f aca="false">IF(AE199&lt;&gt;"",IF(AE199&lt;&gt;"LIBSETS_DROP_MECHANIC_MONSTER_NAME",VLOOKUP(AE199,'LibSets constants'!$I$4:$L$1000,3,0),""),"")</f>
        <v/>
      </c>
      <c r="AG199" s="2" t="str">
        <f aca="false">IF(AE199&lt;&gt;"",IF(AE199&lt;&gt;"LIBSETS_DROP_MECHANIC_MONSTER_NAME",VLOOKUP(AE199,'LibSets constants'!$I$4:$L$1000,4,0),""),"")</f>
        <v/>
      </c>
      <c r="AH199" s="2" t="str">
        <f aca="false">IF(G199&lt;&gt;"LIBSETS_SETTYPE_BATTLEGROUND",IF(G199&lt;&gt;"LIBSETS_SETTYPE_SPECIAL",IF(AI199&lt;&gt;"",VLOOKUP(AI199,'ESO zone constants'!$D$2:$H$4950,5,0),""),""),"")</f>
        <v/>
      </c>
      <c r="AJ199" s="0"/>
      <c r="AK199" s="2" t="str">
        <f aca="false">IF(AJ199&lt;&gt;"",IF(AJ199&lt;&gt;"LIBSETS_DROP_MECHANIC_MONSTER_NAME",VLOOKUP(AJ199,'LibSets constants'!$I$4:$L$1000,3,0),""),"")</f>
        <v/>
      </c>
      <c r="AL199" s="2" t="str">
        <f aca="false">IF(AJ199&lt;&gt;"",IF(AJ199&lt;&gt;"LIBSETS_DROP_MECHANIC_MONSTER_NAME",VLOOKUP(AJ199,'LibSets constants'!$I$4:$L$1000,4,0),""),"")</f>
        <v/>
      </c>
      <c r="AM199" s="2" t="str">
        <f aca="false">IF(G199&lt;&gt;"LIBSETS_SETTYPE_BATTLEGROUND",IF(G199&lt;&gt;"LIBSETS_SETTYPE_SPECIAL",IF(AN199&lt;&gt;"",VLOOKUP(AN199,'ESO zone constants'!$D$2:$H$4950,5,0),""),""),"")</f>
        <v/>
      </c>
      <c r="AO199" s="0"/>
      <c r="AP199" s="2" t="str">
        <f aca="false">IF(AO199&lt;&gt;"",IF(AO199&lt;&gt;"LIBSETS_DROP_MECHANIC_MONSTER_NAME",VLOOKUP(AO199,'LibSets constants'!$I$4:$L$1000,3,0),""),"")</f>
        <v/>
      </c>
      <c r="AQ199" s="2" t="str">
        <f aca="false">IF(AO199&lt;&gt;"",IF(AO199&lt;&gt;"LIBSETS_DROP_MECHANIC_MONSTER_NAME",VLOOKUP(AO199,'LibSets constants'!$I$4:$L$1000,4,0),""),"")</f>
        <v/>
      </c>
      <c r="AR199" s="2" t="str">
        <f aca="false">IF(G199&lt;&gt;"LIBSETS_SETTYPE_BATTLEGROUND",IF(G199&lt;&gt;"LIBSETS_SETTYPE_SPECIAL",IF(AS199&lt;&gt;"",VLOOKUP(AS199,'ESO zone constants'!$D$2:$H$4950,5,0),""),""),"")</f>
        <v/>
      </c>
      <c r="AT199" s="0"/>
      <c r="AU199" s="2" t="str">
        <f aca="false">IF(AT199&lt;&gt;"",IF(AT199&lt;&gt;"LIBSETS_DROP_MECHANIC_MONSTER_NAME",VLOOKUP(AT199,'LibSets constants'!$I$4:$L$1000,3,0),""),"")</f>
        <v/>
      </c>
      <c r="AV199" s="2" t="str">
        <f aca="false">IF(AT199&lt;&gt;"",IF(AT199&lt;&gt;"LIBSETS_DROP_MECHANIC_MONSTER_NAME",VLOOKUP(AT199,'LibSets constants'!$I$4:$L$1000,4,0),""),"")</f>
        <v/>
      </c>
      <c r="AW199" s="6" t="str">
        <f aca="false">IF(A199="???","--","")&amp;IF(F199&lt;&gt;"Not in the game (anymore)",IF(A199&lt;&gt;"",CONCATENATE("[",A199,"] = {wayshrines={")&amp;IF(K199&lt;&gt;"",CONCATENATE(K199,","),"")&amp;IF(L199&lt;&gt;"",CONCATENATE(L199,","),"")&amp;IF(M199&lt;&gt;"",CONCATENATE(M199,","),"")&amp;CONCATENATE("}")&amp;IF(VALUE(N199)&gt;0,CONCATENATE(", traitsNeeded=",N199),"")&amp;CONCATENATE(", dlcId=",IF(S199&lt;&gt;"",S199,"DLC_BASE_GAME")),""),"")</f>
        <v>[237] = {wayshrines={-1,-1,-1,}, dlcId=DLC_BASE_GAME</v>
      </c>
      <c r="AX199" s="6" t="str">
        <f aca="false">IF(F199&lt;&gt;"Not in the game (anymore)",IF(A199&lt;&gt;"",IF(P199&lt;&gt;"",CONCATENATE(", zoneIds={",P199),"")&amp;IF(X199&lt;&gt;"",CONCATENATE(",",X199),"")&amp;IF(AC199&lt;&gt;"",CONCATENATE(",",AC199),"")&amp;IF(AH199&lt;&gt;"",CONCATENATE(",",AH199),"")&amp;IF(AM199&lt;&gt;"",CONCATENATE(",",AM199),"")&amp;IF(AR199&lt;&gt;"",CONCATENATE(",",AR199),"")&amp;IF(P199&lt;&gt;"",CONCATENATE("}",""),"")&amp;IF(OR(I199="true",I199="false",I199&lt;&gt;""), CONCATENATE(", veteran=", I199), ""),""),"")</f>
        <v>, zoneIds={181,181}, veteran=false</v>
      </c>
      <c r="AY199" s="6" t="str">
        <f aca="false">IF(F199&lt;&gt;"Not in the game (anymore)",IF(A199&lt;&gt;"",", setType="&amp;G199,"")&amp;IF(J199="true",", multiTrialSet=true",""),"")</f>
        <v>, setType=LIBSETS_SETTYPE_CYRODIIL</v>
      </c>
      <c r="AZ199" s="6" t="str">
        <f aca="false">IF(F199&lt;&gt;"Not in the game (anymore)",IF(U199&lt;&gt;"",", dropMechanic={"&amp;U199&amp;IF(Z199&lt;&gt;"",","&amp;Z199,"")&amp;IF(AE199&lt;&gt;"",","&amp;AE199,"")&amp;IF(AJ199&lt;&gt;"",","&amp;AJ199,"")&amp;IF(AO199&lt;&gt;"",","&amp;AO199,"")&amp;IF(AT199&lt;&gt;"",","&amp;AT199,"")&amp;"}"&amp;IF(U199="LIBSETS_DROP_MECHANIC_MONSTER_NAME",", dropMechanicNames={" &amp; IF(V199&lt;&gt;"","['en']='"&amp;V199&amp;"'","") &amp; IF(W199&lt;&gt;"",", ['de']='" &amp; W199&amp;"'","") &amp; "}",""),"")&amp;"},","")</f>
        <v>, dropMechanic={LIBSETS_DROP_MECHANIC_MAIL_PVP_REWARDS_FOR_THE_WORTHY,LIBSETS_DROP_MECHANIC_CITY_CYRODIIL_BRUMA}},</v>
      </c>
      <c r="BA199" s="6" t="str">
        <f aca="false">IF(F199&lt;&gt;"Not in the game (anymore)",IF(C199&lt;&gt;"",CONCATENATE(" --",C199," / ",B199,"   [",IF(Q199&lt;&gt;"",Q199,""),IF(Y199&lt;&gt;"",", "&amp;Y199,""),IF(AD199&lt;&gt;"",", "&amp;AD199,""),IF(AI199&lt;&gt;"",", "&amp;AI199,""),IF(AN199&lt;&gt;"",", "&amp;AN199,""),IF(AS199&lt;&gt;"",", "&amp;AS199,""),"]")),"")</f>
        <v> --Leki's Focus / Lekis Fokus   [Cyrodiil, Cyrodiil]</v>
      </c>
    </row>
    <row r="200" customFormat="false" ht="15" hidden="false" customHeight="false" outlineLevel="0" collapsed="false">
      <c r="A200" s="21" t="n">
        <v>238</v>
      </c>
      <c r="B200" s="0" t="s">
        <v>540</v>
      </c>
      <c r="C200" s="0" t="s">
        <v>541</v>
      </c>
      <c r="D200" s="2" t="n">
        <f aca="false">A200</f>
        <v>238</v>
      </c>
      <c r="F200" s="0" t="s">
        <v>533</v>
      </c>
      <c r="G200" s="22" t="s">
        <v>81</v>
      </c>
      <c r="I200" s="0" t="s">
        <v>56</v>
      </c>
      <c r="J200" s="0" t="s">
        <v>56</v>
      </c>
      <c r="K200" s="0" t="n">
        <v>-1</v>
      </c>
      <c r="L200" s="0" t="n">
        <v>-1</v>
      </c>
      <c r="M200" s="0" t="n">
        <v>-1</v>
      </c>
      <c r="N200" s="0" t="n">
        <v>0</v>
      </c>
      <c r="O200" s="3" t="s">
        <v>82</v>
      </c>
      <c r="P200" s="2" t="n">
        <f aca="false">IF(AND(G200&lt;&gt;"LIBSETS_SETTYPE_BATTLEGROUND",G200&lt;&gt;"LIBSETS_SETTYPE_SPECIAL",G200&lt;&gt;"LIBSETS_SETTYPE_MYTHIC"), IF(Q200&lt;&gt;"",VLOOKUP(Q200,'ESO zone constants'!$D$2:$H$4950,5,0),""),"")</f>
        <v>181</v>
      </c>
      <c r="Q200" s="0" t="str">
        <f aca="false">IF(OR(K200="",K200&lt;=0,ISERROR(K200)),IF(AND(O200&lt;&gt;"",NOT(ISERROR(O200))),O200, ""),VLOOKUP(K200,'ESO wayshrine node constants'!$A$3:$D$10003,4,0))</f>
        <v>Cyrodiil</v>
      </c>
      <c r="R200" s="0"/>
      <c r="S200" s="4" t="str">
        <f aca="false">IF(AND(R200&lt;&gt;"",NOT(ISERROR(R200))),R200,IF(P200&lt;&gt;"",IF(NOT(ISERROR(VLOOKUP(P200,'ESO Dungeon constants'!$D$3:$H$9999,5,0))),VLOOKUP(P200,'ESO Dungeon constants'!$D$3:$I$9999,6,0),VLOOKUP(P200,'ESO zone constants'!$H$2:$K$9984,4,0)),""))</f>
        <v>DLC_BASE_GAME</v>
      </c>
      <c r="T200" s="2" t="str">
        <f aca="false">IF(S200&lt;&gt;"",VLOOKUP(S200,'LibSets constants'!$B$4:$C$1000,2,0),"")</f>
        <v>Included in base game</v>
      </c>
      <c r="U200" s="5" t="s">
        <v>83</v>
      </c>
      <c r="V200" s="2" t="str">
        <f aca="false">IF(U200&lt;&gt;"",IF(U200&lt;&gt;"LIBSETS_DROP_MECHANIC_MONSTER_NAME",VLOOKUP(U200,'LibSets constants'!$I$4:$L$1000,3,0),""),"")</f>
        <v>Rewards for the worthy (Cyrodiil/Battleground mail)</v>
      </c>
      <c r="W200" s="28" t="str">
        <f aca="false">IF(U200&lt;&gt;"",IF(U200&lt;&gt;"LIBSETS_DROP_MECHANIC_MONSTER_NAME",VLOOKUP(U200,'LibSets constants'!$I$4:$L$1000,4,0),""),"")</f>
        <v>Gerechter Lohn (Cyrodiil/Schlachtfeld Mail)</v>
      </c>
      <c r="X200" s="2" t="n">
        <f aca="false">IF(G200&lt;&gt;"LIBSETS_SETTYPE_BATTLEGROUND",IF(G200&lt;&gt;"LIBSETS_SETTYPE_SPECIAL",IF(Y200&lt;&gt;"",VLOOKUP(Y200,'ESO zone constants'!$D$2:$H$4950,5,0),""),""),"")</f>
        <v>181</v>
      </c>
      <c r="Y200" s="0" t="s">
        <v>82</v>
      </c>
      <c r="Z200" s="5" t="s">
        <v>127</v>
      </c>
      <c r="AA200" s="2" t="str">
        <f aca="false">IF(Z200&lt;&gt;"",IF(Z200&lt;&gt;"LIBSETS_DROP_MECHANIC_MONSTER_NAME",VLOOKUP(Z200,'LibSets constants'!$I$4:$L$1000,3,0),""),"")</f>
        <v>City Vlastarus (quartermaster)</v>
      </c>
      <c r="AB200" s="2" t="str">
        <f aca="false">IF(Z200&lt;&gt;"",IF(Z200&lt;&gt;"LIBSETS_DROP_MECHANIC_MONSTER_NAME",VLOOKUP(Z200,'LibSets constants'!$I$4:$L$1000,4,0),""),"")</f>
        <v>Stadt Vlastarus (Quartiermeister)</v>
      </c>
      <c r="AC200" s="2" t="str">
        <f aca="false">IF(G200&lt;&gt;"LIBSETS_SETTYPE_BATTLEGROUND",IF(G200&lt;&gt;"LIBSETS_SETTYPE_SPECIAL",IF(AD200&lt;&gt;"",VLOOKUP(AD200,'ESO zone constants'!$D$2:$H$4950,5,0),""),""),"")</f>
        <v/>
      </c>
      <c r="AE200" s="0"/>
      <c r="AF200" s="2" t="str">
        <f aca="false">IF(AE200&lt;&gt;"",IF(AE200&lt;&gt;"LIBSETS_DROP_MECHANIC_MONSTER_NAME",VLOOKUP(AE200,'LibSets constants'!$I$4:$L$1000,3,0),""),"")</f>
        <v/>
      </c>
      <c r="AG200" s="2" t="str">
        <f aca="false">IF(AE200&lt;&gt;"",IF(AE200&lt;&gt;"LIBSETS_DROP_MECHANIC_MONSTER_NAME",VLOOKUP(AE200,'LibSets constants'!$I$4:$L$1000,4,0),""),"")</f>
        <v/>
      </c>
      <c r="AH200" s="2" t="str">
        <f aca="false">IF(G200&lt;&gt;"LIBSETS_SETTYPE_BATTLEGROUND",IF(G200&lt;&gt;"LIBSETS_SETTYPE_SPECIAL",IF(AI200&lt;&gt;"",VLOOKUP(AI200,'ESO zone constants'!$D$2:$H$4950,5,0),""),""),"")</f>
        <v/>
      </c>
      <c r="AJ200" s="0"/>
      <c r="AK200" s="2" t="str">
        <f aca="false">IF(AJ200&lt;&gt;"",IF(AJ200&lt;&gt;"LIBSETS_DROP_MECHANIC_MONSTER_NAME",VLOOKUP(AJ200,'LibSets constants'!$I$4:$L$1000,3,0),""),"")</f>
        <v/>
      </c>
      <c r="AL200" s="2" t="str">
        <f aca="false">IF(AJ200&lt;&gt;"",IF(AJ200&lt;&gt;"LIBSETS_DROP_MECHANIC_MONSTER_NAME",VLOOKUP(AJ200,'LibSets constants'!$I$4:$L$1000,4,0),""),"")</f>
        <v/>
      </c>
      <c r="AM200" s="2" t="str">
        <f aca="false">IF(G200&lt;&gt;"LIBSETS_SETTYPE_BATTLEGROUND",IF(G200&lt;&gt;"LIBSETS_SETTYPE_SPECIAL",IF(AN200&lt;&gt;"",VLOOKUP(AN200,'ESO zone constants'!$D$2:$H$4950,5,0),""),""),"")</f>
        <v/>
      </c>
      <c r="AO200" s="0"/>
      <c r="AP200" s="2" t="str">
        <f aca="false">IF(AO200&lt;&gt;"",IF(AO200&lt;&gt;"LIBSETS_DROP_MECHANIC_MONSTER_NAME",VLOOKUP(AO200,'LibSets constants'!$I$4:$L$1000,3,0),""),"")</f>
        <v/>
      </c>
      <c r="AQ200" s="2" t="str">
        <f aca="false">IF(AO200&lt;&gt;"",IF(AO200&lt;&gt;"LIBSETS_DROP_MECHANIC_MONSTER_NAME",VLOOKUP(AO200,'LibSets constants'!$I$4:$L$1000,4,0),""),"")</f>
        <v/>
      </c>
      <c r="AR200" s="2" t="str">
        <f aca="false">IF(G200&lt;&gt;"LIBSETS_SETTYPE_BATTLEGROUND",IF(G200&lt;&gt;"LIBSETS_SETTYPE_SPECIAL",IF(AS200&lt;&gt;"",VLOOKUP(AS200,'ESO zone constants'!$D$2:$H$4950,5,0),""),""),"")</f>
        <v/>
      </c>
      <c r="AT200" s="0"/>
      <c r="AU200" s="2" t="str">
        <f aca="false">IF(AT200&lt;&gt;"",IF(AT200&lt;&gt;"LIBSETS_DROP_MECHANIC_MONSTER_NAME",VLOOKUP(AT200,'LibSets constants'!$I$4:$L$1000,3,0),""),"")</f>
        <v/>
      </c>
      <c r="AV200" s="2" t="str">
        <f aca="false">IF(AT200&lt;&gt;"",IF(AT200&lt;&gt;"LIBSETS_DROP_MECHANIC_MONSTER_NAME",VLOOKUP(AT200,'LibSets constants'!$I$4:$L$1000,4,0),""),"")</f>
        <v/>
      </c>
      <c r="AW200" s="6" t="str">
        <f aca="false">IF(A200="???","--","")&amp;IF(F200&lt;&gt;"Not in the game (anymore)",IF(A200&lt;&gt;"",CONCATENATE("[",A200,"] = {wayshrines={")&amp;IF(K200&lt;&gt;"",CONCATENATE(K200,","),"")&amp;IF(L200&lt;&gt;"",CONCATENATE(L200,","),"")&amp;IF(M200&lt;&gt;"",CONCATENATE(M200,","),"")&amp;CONCATENATE("}")&amp;IF(VALUE(N200)&gt;0,CONCATENATE(", traitsNeeded=",N200),"")&amp;CONCATENATE(", dlcId=",IF(S200&lt;&gt;"",S200,"DLC_BASE_GAME")),""),"")</f>
        <v>[238] = {wayshrines={-1,-1,-1,}, dlcId=DLC_BASE_GAME</v>
      </c>
      <c r="AX200" s="6" t="str">
        <f aca="false">IF(F200&lt;&gt;"Not in the game (anymore)",IF(A200&lt;&gt;"",IF(P200&lt;&gt;"",CONCATENATE(", zoneIds={",P200),"")&amp;IF(X200&lt;&gt;"",CONCATENATE(",",X200),"")&amp;IF(AC200&lt;&gt;"",CONCATENATE(",",AC200),"")&amp;IF(AH200&lt;&gt;"",CONCATENATE(",",AH200),"")&amp;IF(AM200&lt;&gt;"",CONCATENATE(",",AM200),"")&amp;IF(AR200&lt;&gt;"",CONCATENATE(",",AR200),"")&amp;IF(P200&lt;&gt;"",CONCATENATE("}",""),"")&amp;IF(OR(I200="true",I200="false",I200&lt;&gt;""), CONCATENATE(", veteran=", I200), ""),""),"")</f>
        <v>, zoneIds={181,181}, veteran=false</v>
      </c>
      <c r="AY200" s="6" t="str">
        <f aca="false">IF(F200&lt;&gt;"Not in the game (anymore)",IF(A200&lt;&gt;"",", setType="&amp;G200,"")&amp;IF(J200="true",", multiTrialSet=true",""),"")</f>
        <v>, setType=LIBSETS_SETTYPE_CYRODIIL</v>
      </c>
      <c r="AZ200" s="6" t="str">
        <f aca="false">IF(F200&lt;&gt;"Not in the game (anymore)",IF(U200&lt;&gt;"",", dropMechanic={"&amp;U200&amp;IF(Z200&lt;&gt;"",","&amp;Z200,"")&amp;IF(AE200&lt;&gt;"",","&amp;AE200,"")&amp;IF(AJ200&lt;&gt;"",","&amp;AJ200,"")&amp;IF(AO200&lt;&gt;"",","&amp;AO200,"")&amp;IF(AT200&lt;&gt;"",","&amp;AT200,"")&amp;"}"&amp;IF(U200="LIBSETS_DROP_MECHANIC_MONSTER_NAME",", dropMechanicNames={" &amp; IF(V200&lt;&gt;"","['en']='"&amp;V200&amp;"'","") &amp; IF(W200&lt;&gt;"",", ['de']='" &amp; W200&amp;"'","") &amp; "}",""),"")&amp;"},","")</f>
        <v>, dropMechanic={LIBSETS_DROP_MECHANIC_MAIL_PVP_REWARDS_FOR_THE_WORTHY,LIBSETS_DROP_MECHANIC_CITY_CYRODIIL_VLASTARUS}},</v>
      </c>
      <c r="BA200" s="6" t="str">
        <f aca="false">IF(F200&lt;&gt;"Not in the game (anymore)",IF(C200&lt;&gt;"",CONCATENATE(" --",C200," / ",B200,"   [",IF(Q200&lt;&gt;"",Q200,""),IF(Y200&lt;&gt;"",", "&amp;Y200,""),IF(AD200&lt;&gt;"",", "&amp;AD200,""),IF(AI200&lt;&gt;"",", "&amp;AI200,""),IF(AN200&lt;&gt;"",", "&amp;AN200,""),IF(AS200&lt;&gt;"",", "&amp;AS200,""),"]")),"")</f>
        <v> --Fasalla's Guile / Fasallas List   [Cyrodiil, Cyrodiil]</v>
      </c>
    </row>
    <row r="201" customFormat="false" ht="15" hidden="false" customHeight="false" outlineLevel="0" collapsed="false">
      <c r="A201" s="21" t="n">
        <v>239</v>
      </c>
      <c r="B201" s="0" t="s">
        <v>542</v>
      </c>
      <c r="C201" s="0" t="s">
        <v>543</v>
      </c>
      <c r="D201" s="2" t="n">
        <f aca="false">A201</f>
        <v>239</v>
      </c>
      <c r="F201" s="0" t="s">
        <v>533</v>
      </c>
      <c r="G201" s="22" t="s">
        <v>81</v>
      </c>
      <c r="I201" s="0" t="s">
        <v>56</v>
      </c>
      <c r="J201" s="0" t="s">
        <v>56</v>
      </c>
      <c r="K201" s="0" t="n">
        <v>-1</v>
      </c>
      <c r="L201" s="0" t="n">
        <v>-1</v>
      </c>
      <c r="M201" s="0" t="n">
        <v>-1</v>
      </c>
      <c r="N201" s="0" t="n">
        <v>0</v>
      </c>
      <c r="O201" s="3" t="s">
        <v>82</v>
      </c>
      <c r="P201" s="2" t="n">
        <f aca="false">IF(AND(G201&lt;&gt;"LIBSETS_SETTYPE_BATTLEGROUND",G201&lt;&gt;"LIBSETS_SETTYPE_SPECIAL",G201&lt;&gt;"LIBSETS_SETTYPE_MYTHIC"), IF(Q201&lt;&gt;"",VLOOKUP(Q201,'ESO zone constants'!$D$2:$H$4950,5,0),""),"")</f>
        <v>181</v>
      </c>
      <c r="Q201" s="0" t="str">
        <f aca="false">IF(OR(K201="",K201&lt;=0,ISERROR(K201)),IF(AND(O201&lt;&gt;"",NOT(ISERROR(O201))),O201, ""),VLOOKUP(K201,'ESO wayshrine node constants'!$A$3:$D$10003,4,0))</f>
        <v>Cyrodiil</v>
      </c>
      <c r="R201" s="0"/>
      <c r="S201" s="4" t="str">
        <f aca="false">IF(AND(R201&lt;&gt;"",NOT(ISERROR(R201))),R201,IF(P201&lt;&gt;"",IF(NOT(ISERROR(VLOOKUP(P201,'ESO Dungeon constants'!$D$3:$H$9999,5,0))),VLOOKUP(P201,'ESO Dungeon constants'!$D$3:$I$9999,6,0),VLOOKUP(P201,'ESO zone constants'!$H$2:$K$9984,4,0)),""))</f>
        <v>DLC_BASE_GAME</v>
      </c>
      <c r="T201" s="2" t="str">
        <f aca="false">IF(S201&lt;&gt;"",VLOOKUP(S201,'LibSets constants'!$B$4:$C$1000,2,0),"")</f>
        <v>Included in base game</v>
      </c>
      <c r="U201" s="5" t="s">
        <v>83</v>
      </c>
      <c r="V201" s="23" t="str">
        <f aca="false">IF(U201&lt;&gt;"",IF(U201&lt;&gt;"LIBSETS_DROP_MECHANIC_MONSTER_NAME",VLOOKUP(U201,'LibSets constants'!$I$4:$L$1000,3,0),""),"")</f>
        <v>Rewards for the worthy (Cyrodiil/Battleground mail)</v>
      </c>
      <c r="W201" s="28" t="str">
        <f aca="false">IF(U201&lt;&gt;"",IF(U201&lt;&gt;"LIBSETS_DROP_MECHANIC_MONSTER_NAME",VLOOKUP(U201,'LibSets constants'!$I$4:$L$1000,4,0),""),"")</f>
        <v>Gerechter Lohn (Cyrodiil/Schlachtfeld Mail)</v>
      </c>
      <c r="X201" s="2" t="n">
        <f aca="false">IF(G201&lt;&gt;"LIBSETS_SETTYPE_BATTLEGROUND",IF(G201&lt;&gt;"LIBSETS_SETTYPE_SPECIAL",IF(Y201&lt;&gt;"",VLOOKUP(Y201,'ESO zone constants'!$D$2:$H$4950,5,0),""),""),"")</f>
        <v>181</v>
      </c>
      <c r="Y201" s="0" t="s">
        <v>82</v>
      </c>
      <c r="Z201" s="24" t="s">
        <v>127</v>
      </c>
      <c r="AA201" s="23" t="str">
        <f aca="false">IF(Z201&lt;&gt;"",IF(Z201&lt;&gt;"LIBSETS_DROP_MECHANIC_MONSTER_NAME",VLOOKUP(Z201,'LibSets constants'!$I$4:$L$1000,3,0),""),"")</f>
        <v>City Vlastarus (quartermaster)</v>
      </c>
      <c r="AB201" s="23" t="str">
        <f aca="false">IF(Z201&lt;&gt;"",IF(Z201&lt;&gt;"LIBSETS_DROP_MECHANIC_MONSTER_NAME",VLOOKUP(Z201,'LibSets constants'!$I$4:$L$1000,4,0),""),"")</f>
        <v>Stadt Vlastarus (Quartiermeister)</v>
      </c>
      <c r="AC201" s="2" t="str">
        <f aca="false">IF(G201&lt;&gt;"LIBSETS_SETTYPE_BATTLEGROUND",IF(G201&lt;&gt;"LIBSETS_SETTYPE_SPECIAL",IF(AD201&lt;&gt;"",VLOOKUP(AD201,'ESO zone constants'!$D$2:$H$4950,5,0),""),""),"")</f>
        <v/>
      </c>
      <c r="AE201" s="24"/>
      <c r="AF201" s="23" t="str">
        <f aca="false">IF(AE201&lt;&gt;"",IF(AE201&lt;&gt;"LIBSETS_DROP_MECHANIC_MONSTER_NAME",VLOOKUP(AE201,'LibSets constants'!$I$4:$L$1000,3,0),""),"")</f>
        <v/>
      </c>
      <c r="AG201" s="23" t="str">
        <f aca="false">IF(AE201&lt;&gt;"",IF(AE201&lt;&gt;"LIBSETS_DROP_MECHANIC_MONSTER_NAME",VLOOKUP(AE201,'LibSets constants'!$I$4:$L$1000,4,0),""),"")</f>
        <v/>
      </c>
      <c r="AH201" s="2" t="str">
        <f aca="false">IF(G201&lt;&gt;"LIBSETS_SETTYPE_BATTLEGROUND",IF(G201&lt;&gt;"LIBSETS_SETTYPE_SPECIAL",IF(AI201&lt;&gt;"",VLOOKUP(AI201,'ESO zone constants'!$D$2:$H$4950,5,0),""),""),"")</f>
        <v/>
      </c>
      <c r="AJ201" s="24"/>
      <c r="AK201" s="23" t="str">
        <f aca="false">IF(AJ201&lt;&gt;"",IF(AJ201&lt;&gt;"LIBSETS_DROP_MECHANIC_MONSTER_NAME",VLOOKUP(AJ201,'LibSets constants'!$I$4:$L$1000,3,0),""),"")</f>
        <v/>
      </c>
      <c r="AL201" s="23" t="str">
        <f aca="false">IF(AJ201&lt;&gt;"",IF(AJ201&lt;&gt;"LIBSETS_DROP_MECHANIC_MONSTER_NAME",VLOOKUP(AJ201,'LibSets constants'!$I$4:$L$1000,4,0),""),"")</f>
        <v/>
      </c>
      <c r="AM201" s="2" t="str">
        <f aca="false">IF(G201&lt;&gt;"LIBSETS_SETTYPE_BATTLEGROUND",IF(G201&lt;&gt;"LIBSETS_SETTYPE_SPECIAL",IF(AN201&lt;&gt;"",VLOOKUP(AN201,'ESO zone constants'!$D$2:$H$4950,5,0),""),""),"")</f>
        <v/>
      </c>
      <c r="AO201" s="24"/>
      <c r="AP201" s="23" t="str">
        <f aca="false">IF(AO201&lt;&gt;"",IF(AO201&lt;&gt;"LIBSETS_DROP_MECHANIC_MONSTER_NAME",VLOOKUP(AO201,'LibSets constants'!$I$4:$L$1000,3,0),""),"")</f>
        <v/>
      </c>
      <c r="AQ201" s="23" t="str">
        <f aca="false">IF(AO201&lt;&gt;"",IF(AO201&lt;&gt;"LIBSETS_DROP_MECHANIC_MONSTER_NAME",VLOOKUP(AO201,'LibSets constants'!$I$4:$L$1000,4,0),""),"")</f>
        <v/>
      </c>
      <c r="AR201" s="2" t="str">
        <f aca="false">IF(G201&lt;&gt;"LIBSETS_SETTYPE_BATTLEGROUND",IF(G201&lt;&gt;"LIBSETS_SETTYPE_SPECIAL",IF(AS201&lt;&gt;"",VLOOKUP(AS201,'ESO zone constants'!$D$2:$H$4950,5,0),""),""),"")</f>
        <v/>
      </c>
      <c r="AT201" s="24"/>
      <c r="AU201" s="23" t="str">
        <f aca="false">IF(AT201&lt;&gt;"",IF(AT201&lt;&gt;"LIBSETS_DROP_MECHANIC_MONSTER_NAME",VLOOKUP(AT201,'LibSets constants'!$I$4:$L$1000,3,0),""),"")</f>
        <v/>
      </c>
      <c r="AV201" s="23" t="str">
        <f aca="false">IF(AT201&lt;&gt;"",IF(AT201&lt;&gt;"LIBSETS_DROP_MECHANIC_MONSTER_NAME",VLOOKUP(AT201,'LibSets constants'!$I$4:$L$1000,4,0),""),"")</f>
        <v/>
      </c>
      <c r="AW201" s="6" t="str">
        <f aca="false">IF(A201="???","--","")&amp;IF(F201&lt;&gt;"Not in the game (anymore)",IF(A201&lt;&gt;"",CONCATENATE("[",A201,"] = {wayshrines={")&amp;IF(K201&lt;&gt;"",CONCATENATE(K201,","),"")&amp;IF(L201&lt;&gt;"",CONCATENATE(L201,","),"")&amp;IF(M201&lt;&gt;"",CONCATENATE(M201,","),"")&amp;CONCATENATE("}")&amp;IF(VALUE(N201)&gt;0,CONCATENATE(", traitsNeeded=",N201),"")&amp;CONCATENATE(", dlcId=",IF(S201&lt;&gt;"",S201,"DLC_BASE_GAME")),""),"")</f>
        <v>[239] = {wayshrines={-1,-1,-1,}, dlcId=DLC_BASE_GAME</v>
      </c>
      <c r="AX201" s="6" t="str">
        <f aca="false">IF(F201&lt;&gt;"Not in the game (anymore)",IF(A201&lt;&gt;"",IF(P201&lt;&gt;"",CONCATENATE(", zoneIds={",P201),"")&amp;IF(X201&lt;&gt;"",CONCATENATE(",",X201),"")&amp;IF(AC201&lt;&gt;"",CONCATENATE(",",AC201),"")&amp;IF(AH201&lt;&gt;"",CONCATENATE(",",AH201),"")&amp;IF(AM201&lt;&gt;"",CONCATENATE(",",AM201),"")&amp;IF(AR201&lt;&gt;"",CONCATENATE(",",AR201),"")&amp;IF(P201&lt;&gt;"",CONCATENATE("}",""),"")&amp;IF(OR(I201="true",I201="false",I201&lt;&gt;""), CONCATENATE(", veteran=", I201), ""),""),"")</f>
        <v>, zoneIds={181,181}, veteran=false</v>
      </c>
      <c r="AY201" s="6" t="str">
        <f aca="false">IF(F201&lt;&gt;"Not in the game (anymore)",IF(A201&lt;&gt;"",", setType="&amp;G201,"")&amp;IF(J201="true",", multiTrialSet=true",""),"")</f>
        <v>, setType=LIBSETS_SETTYPE_CYRODIIL</v>
      </c>
      <c r="AZ201" s="6" t="str">
        <f aca="false">IF(F201&lt;&gt;"Not in the game (anymore)",IF(U201&lt;&gt;"",", dropMechanic={"&amp;U201&amp;IF(Z201&lt;&gt;"",","&amp;Z201,"")&amp;IF(AE201&lt;&gt;"",","&amp;AE201,"")&amp;IF(AJ201&lt;&gt;"",","&amp;AJ201,"")&amp;IF(AO201&lt;&gt;"",","&amp;AO201,"")&amp;IF(AT201&lt;&gt;"",","&amp;AT201,"")&amp;"}"&amp;IF(U201="LIBSETS_DROP_MECHANIC_MONSTER_NAME",", dropMechanicNames={" &amp; IF(V201&lt;&gt;"","['en']='"&amp;V201&amp;"'","") &amp; IF(W201&lt;&gt;"",", ['de']='" &amp; W201&amp;"'","") &amp; "}",""),"")&amp;"},","")</f>
        <v>, dropMechanic={LIBSETS_DROP_MECHANIC_MAIL_PVP_REWARDS_FOR_THE_WORTHY,LIBSETS_DROP_MECHANIC_CITY_CYRODIIL_VLASTARUS}},</v>
      </c>
      <c r="BA201" s="6" t="str">
        <f aca="false">IF(F201&lt;&gt;"Not in the game (anymore)",IF(C201&lt;&gt;"",CONCATENATE(" --",C201," / ",B201,"   [",IF(Q201&lt;&gt;"",Q201,""),IF(Y201&lt;&gt;"",", "&amp;Y201,""),IF(AD201&lt;&gt;"",", "&amp;AD201,""),IF(AI201&lt;&gt;"",", "&amp;AI201,""),IF(AN201&lt;&gt;"",", "&amp;AN201,""),IF(AS201&lt;&gt;"",", "&amp;AS201,""),"]")),"")</f>
        <v> --Warrior's Fury / Raserei des Kriegers   [Cyrodiil, Cyrodiil]</v>
      </c>
    </row>
    <row r="202" customFormat="false" ht="15" hidden="false" customHeight="false" outlineLevel="0" collapsed="false">
      <c r="A202" s="1" t="n">
        <v>240</v>
      </c>
      <c r="B202" s="0" t="s">
        <v>544</v>
      </c>
      <c r="C202" s="0" t="s">
        <v>545</v>
      </c>
      <c r="D202" s="2" t="n">
        <f aca="false">A202</f>
        <v>240</v>
      </c>
      <c r="G202" s="22" t="s">
        <v>122</v>
      </c>
      <c r="I202" s="0" t="s">
        <v>56</v>
      </c>
      <c r="J202" s="0" t="s">
        <v>56</v>
      </c>
      <c r="K202" s="0" t="n">
        <v>254</v>
      </c>
      <c r="L202" s="0" t="n">
        <v>254</v>
      </c>
      <c r="M202" s="0" t="n">
        <v>254</v>
      </c>
      <c r="N202" s="0" t="n">
        <v>5</v>
      </c>
      <c r="O202" s="0"/>
      <c r="P202" s="2" t="n">
        <f aca="false">IF(AND(G202&lt;&gt;"LIBSETS_SETTYPE_BATTLEGROUND",G202&lt;&gt;"LIBSETS_SETTYPE_SPECIAL",G202&lt;&gt;"LIBSETS_SETTYPE_MYTHIC"), IF(Q202&lt;&gt;"",VLOOKUP(Q202,'ESO zone constants'!$D$2:$H$4950,5,0),""),"")</f>
        <v>823</v>
      </c>
      <c r="Q202" s="0" t="str">
        <f aca="false">IF(OR(K202="",K202&lt;=0,ISERROR(K202)),IF(AND(O202&lt;&gt;"",NOT(ISERROR(O202))),O202, ""),VLOOKUP(K202,'ESO wayshrine node constants'!$A$3:$D$10003,4,0))</f>
        <v>Gold Coast</v>
      </c>
      <c r="R202" s="0"/>
      <c r="S202" s="4" t="str">
        <f aca="false">IF(AND(R202&lt;&gt;"",NOT(ISERROR(R202))),R202,IF(P202&lt;&gt;"",IF(NOT(ISERROR(VLOOKUP(P202,'ESO Dungeon constants'!$D$3:$H$9999,5,0))),VLOOKUP(P202,'ESO Dungeon constants'!$D$3:$I$9999,6,0),VLOOKUP(P202,'ESO zone constants'!$H$2:$K$9984,4,0)),""))</f>
        <v>DLC_DARK_BROTHERHOOD</v>
      </c>
      <c r="T202" s="2" t="str">
        <f aca="false">IF(S202&lt;&gt;"",VLOOKUP(S202,'LibSets constants'!$B$4:$C$1000,2,0),"")</f>
        <v>Dark Brotherhood</v>
      </c>
      <c r="U202" s="0"/>
      <c r="V202" s="2" t="str">
        <f aca="false">IF(U202&lt;&gt;"",IF(U202&lt;&gt;"LIBSETS_DROP_MECHANIC_MONSTER_NAME",VLOOKUP(U202,'LibSets constants'!$I$4:$L$1000,3,0),""),"")</f>
        <v/>
      </c>
      <c r="W202" s="28" t="str">
        <f aca="false">IF(U202&lt;&gt;"",IF(U202&lt;&gt;"LIBSETS_DROP_MECHANIC_MONSTER_NAME",VLOOKUP(U202,'LibSets constants'!$I$4:$L$1000,4,0),""),"")</f>
        <v/>
      </c>
      <c r="X202" s="2" t="n">
        <f aca="false">IF(G202&lt;&gt;"LIBSETS_SETTYPE_BATTLEGROUND",IF(G202&lt;&gt;"LIBSETS_SETTYPE_SPECIAL",IF(Y202&lt;&gt;"",VLOOKUP(Y202,'ESO zone constants'!$D$2:$H$4950,5,0),""),""),"")</f>
        <v>823</v>
      </c>
      <c r="Y202" s="0" t="str">
        <f aca="false">VLOOKUP(L202,'ESO wayshrine node constants'!$A$3:$D$10003,4,0)</f>
        <v>Gold Coast</v>
      </c>
      <c r="Z202" s="0"/>
      <c r="AA202" s="2" t="str">
        <f aca="false">IF(Z202&lt;&gt;"",IF(Z202&lt;&gt;"LIBSETS_DROP_MECHANIC_MONSTER_NAME",VLOOKUP(Z202,'LibSets constants'!$I$4:$L$1000,3,0),""),"")</f>
        <v/>
      </c>
      <c r="AB202" s="2" t="str">
        <f aca="false">IF(Z202&lt;&gt;"",IF(Z202&lt;&gt;"LIBSETS_DROP_MECHANIC_MONSTER_NAME",VLOOKUP(Z202,'LibSets constants'!$I$4:$L$1000,4,0),""),"")</f>
        <v/>
      </c>
      <c r="AC202" s="2" t="n">
        <f aca="false">IF(G202&lt;&gt;"LIBSETS_SETTYPE_BATTLEGROUND",IF(G202&lt;&gt;"LIBSETS_SETTYPE_SPECIAL",IF(AD202&lt;&gt;"",VLOOKUP(AD202,'ESO zone constants'!$D$2:$H$4950,5,0),""),""),"")</f>
        <v>823</v>
      </c>
      <c r="AD202" s="0" t="str">
        <f aca="false">VLOOKUP(M202,'ESO wayshrine node constants'!$A$3:$D$10003,4,0)</f>
        <v>Gold Coast</v>
      </c>
      <c r="AE202" s="0"/>
      <c r="AF202" s="2" t="str">
        <f aca="false">IF(AE202&lt;&gt;"",IF(AE202&lt;&gt;"LIBSETS_DROP_MECHANIC_MONSTER_NAME",VLOOKUP(AE202,'LibSets constants'!$I$4:$L$1000,3,0),""),"")</f>
        <v/>
      </c>
      <c r="AG202" s="2" t="str">
        <f aca="false">IF(AE202&lt;&gt;"",IF(AE202&lt;&gt;"LIBSETS_DROP_MECHANIC_MONSTER_NAME",VLOOKUP(AE202,'LibSets constants'!$I$4:$L$1000,4,0),""),"")</f>
        <v/>
      </c>
      <c r="AH202" s="2" t="str">
        <f aca="false">IF(G202&lt;&gt;"LIBSETS_SETTYPE_BATTLEGROUND",IF(G202&lt;&gt;"LIBSETS_SETTYPE_SPECIAL",IF(AI202&lt;&gt;"",VLOOKUP(AI202,'ESO zone constants'!$D$2:$H$4950,5,0),""),""),"")</f>
        <v/>
      </c>
      <c r="AJ202" s="0"/>
      <c r="AK202" s="2" t="str">
        <f aca="false">IF(AJ202&lt;&gt;"",IF(AJ202&lt;&gt;"LIBSETS_DROP_MECHANIC_MONSTER_NAME",VLOOKUP(AJ202,'LibSets constants'!$I$4:$L$1000,3,0),""),"")</f>
        <v/>
      </c>
      <c r="AL202" s="2" t="str">
        <f aca="false">IF(AJ202&lt;&gt;"",IF(AJ202&lt;&gt;"LIBSETS_DROP_MECHANIC_MONSTER_NAME",VLOOKUP(AJ202,'LibSets constants'!$I$4:$L$1000,4,0),""),"")</f>
        <v/>
      </c>
      <c r="AM202" s="2" t="str">
        <f aca="false">IF(G202&lt;&gt;"LIBSETS_SETTYPE_BATTLEGROUND",IF(G202&lt;&gt;"LIBSETS_SETTYPE_SPECIAL",IF(AN202&lt;&gt;"",VLOOKUP(AN202,'ESO zone constants'!$D$2:$H$4950,5,0),""),""),"")</f>
        <v/>
      </c>
      <c r="AO202" s="0"/>
      <c r="AP202" s="2" t="str">
        <f aca="false">IF(AO202&lt;&gt;"",IF(AO202&lt;&gt;"LIBSETS_DROP_MECHANIC_MONSTER_NAME",VLOOKUP(AO202,'LibSets constants'!$I$4:$L$1000,3,0),""),"")</f>
        <v/>
      </c>
      <c r="AQ202" s="2" t="str">
        <f aca="false">IF(AO202&lt;&gt;"",IF(AO202&lt;&gt;"LIBSETS_DROP_MECHANIC_MONSTER_NAME",VLOOKUP(AO202,'LibSets constants'!$I$4:$L$1000,4,0),""),"")</f>
        <v/>
      </c>
      <c r="AR202" s="2" t="str">
        <f aca="false">IF(G202&lt;&gt;"LIBSETS_SETTYPE_BATTLEGROUND",IF(G202&lt;&gt;"LIBSETS_SETTYPE_SPECIAL",IF(AS202&lt;&gt;"",VLOOKUP(AS202,'ESO zone constants'!$D$2:$H$4950,5,0),""),""),"")</f>
        <v/>
      </c>
      <c r="AT202" s="0"/>
      <c r="AU202" s="2" t="str">
        <f aca="false">IF(AT202&lt;&gt;"",IF(AT202&lt;&gt;"LIBSETS_DROP_MECHANIC_MONSTER_NAME",VLOOKUP(AT202,'LibSets constants'!$I$4:$L$1000,3,0),""),"")</f>
        <v/>
      </c>
      <c r="AV202" s="2" t="str">
        <f aca="false">IF(AT202&lt;&gt;"",IF(AT202&lt;&gt;"LIBSETS_DROP_MECHANIC_MONSTER_NAME",VLOOKUP(AT202,'LibSets constants'!$I$4:$L$1000,4,0),""),"")</f>
        <v/>
      </c>
      <c r="AW202" s="6" t="str">
        <f aca="false">IF(A202="???","--","")&amp;IF(F202&lt;&gt;"Not in the game (anymore)",IF(A202&lt;&gt;"",CONCATENATE("[",A202,"] = {wayshrines={")&amp;IF(K202&lt;&gt;"",CONCATENATE(K202,","),"")&amp;IF(L202&lt;&gt;"",CONCATENATE(L202,","),"")&amp;IF(M202&lt;&gt;"",CONCATENATE(M202,","),"")&amp;CONCATENATE("}")&amp;IF(VALUE(N202)&gt;0,CONCATENATE(", traitsNeeded=",N202),"")&amp;CONCATENATE(", dlcId=",IF(S202&lt;&gt;"",S202,"DLC_BASE_GAME")),""),"")</f>
        <v>[240] = {wayshrines={254,254,254,}, traitsNeeded=5, dlcId=DLC_DARK_BROTHERHOOD</v>
      </c>
      <c r="AX202" s="6" t="str">
        <f aca="false">IF(F202&lt;&gt;"Not in the game (anymore)",IF(A202&lt;&gt;"",IF(P202&lt;&gt;"",CONCATENATE(", zoneIds={",P202),"")&amp;IF(X202&lt;&gt;"",CONCATENATE(",",X202),"")&amp;IF(AC202&lt;&gt;"",CONCATENATE(",",AC202),"")&amp;IF(AH202&lt;&gt;"",CONCATENATE(",",AH202),"")&amp;IF(AM202&lt;&gt;"",CONCATENATE(",",AM202),"")&amp;IF(AR202&lt;&gt;"",CONCATENATE(",",AR202),"")&amp;IF(P202&lt;&gt;"",CONCATENATE("}",""),"")&amp;IF(OR(I202="true",I202="false",I202&lt;&gt;""), CONCATENATE(", veteran=", I202), ""),""),"")</f>
        <v>, zoneIds={823,823,823}, veteran=false</v>
      </c>
      <c r="AY202" s="6" t="str">
        <f aca="false">IF(F202&lt;&gt;"Not in the game (anymore)",IF(A202&lt;&gt;"",", setType="&amp;G202,"")&amp;IF(J202="true",", multiTrialSet=true",""),"")</f>
        <v>, setType=LIBSETS_SETTYPE_CRAFTED</v>
      </c>
      <c r="AZ202" s="6" t="str">
        <f aca="false">IF(F202&lt;&gt;"Not in the game (anymore)",IF(U202&lt;&gt;"",", dropMechanic={"&amp;U202&amp;IF(Z202&lt;&gt;"",","&amp;Z202,"")&amp;IF(AE202&lt;&gt;"",","&amp;AE202,"")&amp;IF(AJ202&lt;&gt;"",","&amp;AJ202,"")&amp;IF(AO202&lt;&gt;"",","&amp;AO202,"")&amp;IF(AT202&lt;&gt;"",","&amp;AT202,"")&amp;"}"&amp;IF(U202="LIBSETS_DROP_MECHANIC_MONSTER_NAME",", dropMechanicNames={" &amp; IF(V202&lt;&gt;"","['en']='"&amp;V202&amp;"'","") &amp; IF(W202&lt;&gt;"",", ['de']='" &amp; W202&amp;"'","") &amp; "}",""),"")&amp;"},","")</f>
        <v>},</v>
      </c>
      <c r="BA202" s="6" t="str">
        <f aca="false">IF(F202&lt;&gt;"Not in the game (anymore)",IF(C202&lt;&gt;"",CONCATENATE(" --",C202," / ",B202,"   [",IF(Q202&lt;&gt;"",Q202,""),IF(Y202&lt;&gt;"",", "&amp;Y202,""),IF(AD202&lt;&gt;"",", "&amp;AD202,""),IF(AI202&lt;&gt;"",", "&amp;AI202,""),IF(AN202&lt;&gt;"",", "&amp;AN202,""),IF(AS202&lt;&gt;"",", "&amp;AS202,""),"]")),"")</f>
        <v> --Kvatch Gladiator / Gladiator von Kvatch   [Gold Coast, Gold Coast, Gold Coast]</v>
      </c>
    </row>
    <row r="203" customFormat="false" ht="15" hidden="false" customHeight="false" outlineLevel="0" collapsed="false">
      <c r="A203" s="1" t="n">
        <v>241</v>
      </c>
      <c r="B203" s="0" t="s">
        <v>546</v>
      </c>
      <c r="C203" s="0" t="s">
        <v>547</v>
      </c>
      <c r="D203" s="2" t="n">
        <f aca="false">A203</f>
        <v>241</v>
      </c>
      <c r="G203" s="22" t="s">
        <v>122</v>
      </c>
      <c r="I203" s="0" t="s">
        <v>56</v>
      </c>
      <c r="J203" s="0" t="s">
        <v>56</v>
      </c>
      <c r="K203" s="0" t="n">
        <v>251</v>
      </c>
      <c r="L203" s="0" t="n">
        <v>251</v>
      </c>
      <c r="M203" s="0" t="n">
        <v>251</v>
      </c>
      <c r="N203" s="0" t="n">
        <v>7</v>
      </c>
      <c r="O203" s="0"/>
      <c r="P203" s="2" t="n">
        <f aca="false">IF(AND(G203&lt;&gt;"LIBSETS_SETTYPE_BATTLEGROUND",G203&lt;&gt;"LIBSETS_SETTYPE_SPECIAL",G203&lt;&gt;"LIBSETS_SETTYPE_MYTHIC"), IF(Q203&lt;&gt;"",VLOOKUP(Q203,'ESO zone constants'!$D$2:$H$4950,5,0),""),"")</f>
        <v>823</v>
      </c>
      <c r="Q203" s="0" t="str">
        <f aca="false">IF(OR(K203="",K203&lt;=0,ISERROR(K203)),IF(AND(O203&lt;&gt;"",NOT(ISERROR(O203))),O203, ""),VLOOKUP(K203,'ESO wayshrine node constants'!$A$3:$D$10003,4,0))</f>
        <v>Gold Coast</v>
      </c>
      <c r="R203" s="0"/>
      <c r="S203" s="4" t="str">
        <f aca="false">IF(AND(R203&lt;&gt;"",NOT(ISERROR(R203))),R203,IF(P203&lt;&gt;"",IF(NOT(ISERROR(VLOOKUP(P203,'ESO Dungeon constants'!$D$3:$H$9999,5,0))),VLOOKUP(P203,'ESO Dungeon constants'!$D$3:$I$9999,6,0),VLOOKUP(P203,'ESO zone constants'!$H$2:$K$9984,4,0)),""))</f>
        <v>DLC_DARK_BROTHERHOOD</v>
      </c>
      <c r="T203" s="2" t="str">
        <f aca="false">IF(S203&lt;&gt;"",VLOOKUP(S203,'LibSets constants'!$B$4:$C$1000,2,0),"")</f>
        <v>Dark Brotherhood</v>
      </c>
      <c r="U203" s="0"/>
      <c r="V203" s="23" t="str">
        <f aca="false">IF(U203&lt;&gt;"",IF(U203&lt;&gt;"LIBSETS_DROP_MECHANIC_MONSTER_NAME",VLOOKUP(U203,'LibSets constants'!$I$4:$L$1000,3,0),""),"")</f>
        <v/>
      </c>
      <c r="W203" s="28" t="str">
        <f aca="false">IF(U203&lt;&gt;"",IF(U203&lt;&gt;"LIBSETS_DROP_MECHANIC_MONSTER_NAME",VLOOKUP(U203,'LibSets constants'!$I$4:$L$1000,4,0),""),"")</f>
        <v/>
      </c>
      <c r="X203" s="2" t="n">
        <f aca="false">IF(G203&lt;&gt;"LIBSETS_SETTYPE_BATTLEGROUND",IF(G203&lt;&gt;"LIBSETS_SETTYPE_SPECIAL",IF(Y203&lt;&gt;"",VLOOKUP(Y203,'ESO zone constants'!$D$2:$H$4950,5,0),""),""),"")</f>
        <v>823</v>
      </c>
      <c r="Y203" s="0" t="str">
        <f aca="false">VLOOKUP(L203,'ESO wayshrine node constants'!$A$3:$D$10003,4,0)</f>
        <v>Gold Coast</v>
      </c>
      <c r="Z203" s="24"/>
      <c r="AA203" s="23" t="str">
        <f aca="false">IF(Z203&lt;&gt;"",IF(Z203&lt;&gt;"LIBSETS_DROP_MECHANIC_MONSTER_NAME",VLOOKUP(Z203,'LibSets constants'!$I$4:$L$1000,3,0),""),"")</f>
        <v/>
      </c>
      <c r="AB203" s="23" t="str">
        <f aca="false">IF(Z203&lt;&gt;"",IF(Z203&lt;&gt;"LIBSETS_DROP_MECHANIC_MONSTER_NAME",VLOOKUP(Z203,'LibSets constants'!$I$4:$L$1000,4,0),""),"")</f>
        <v/>
      </c>
      <c r="AC203" s="2" t="n">
        <f aca="false">IF(G203&lt;&gt;"LIBSETS_SETTYPE_BATTLEGROUND",IF(G203&lt;&gt;"LIBSETS_SETTYPE_SPECIAL",IF(AD203&lt;&gt;"",VLOOKUP(AD203,'ESO zone constants'!$D$2:$H$4950,5,0),""),""),"")</f>
        <v>823</v>
      </c>
      <c r="AD203" s="0" t="str">
        <f aca="false">VLOOKUP(M203,'ESO wayshrine node constants'!$A$3:$D$10003,4,0)</f>
        <v>Gold Coast</v>
      </c>
      <c r="AE203" s="24"/>
      <c r="AF203" s="23" t="str">
        <f aca="false">IF(AE203&lt;&gt;"",IF(AE203&lt;&gt;"LIBSETS_DROP_MECHANIC_MONSTER_NAME",VLOOKUP(AE203,'LibSets constants'!$I$4:$L$1000,3,0),""),"")</f>
        <v/>
      </c>
      <c r="AG203" s="23" t="str">
        <f aca="false">IF(AE203&lt;&gt;"",IF(AE203&lt;&gt;"LIBSETS_DROP_MECHANIC_MONSTER_NAME",VLOOKUP(AE203,'LibSets constants'!$I$4:$L$1000,4,0),""),"")</f>
        <v/>
      </c>
      <c r="AH203" s="2" t="str">
        <f aca="false">IF(G203&lt;&gt;"LIBSETS_SETTYPE_BATTLEGROUND",IF(G203&lt;&gt;"LIBSETS_SETTYPE_SPECIAL",IF(AI203&lt;&gt;"",VLOOKUP(AI203,'ESO zone constants'!$D$2:$H$4950,5,0),""),""),"")</f>
        <v/>
      </c>
      <c r="AJ203" s="24"/>
      <c r="AK203" s="23" t="str">
        <f aca="false">IF(AJ203&lt;&gt;"",IF(AJ203&lt;&gt;"LIBSETS_DROP_MECHANIC_MONSTER_NAME",VLOOKUP(AJ203,'LibSets constants'!$I$4:$L$1000,3,0),""),"")</f>
        <v/>
      </c>
      <c r="AL203" s="23" t="str">
        <f aca="false">IF(AJ203&lt;&gt;"",IF(AJ203&lt;&gt;"LIBSETS_DROP_MECHANIC_MONSTER_NAME",VLOOKUP(AJ203,'LibSets constants'!$I$4:$L$1000,4,0),""),"")</f>
        <v/>
      </c>
      <c r="AM203" s="2" t="str">
        <f aca="false">IF(G203&lt;&gt;"LIBSETS_SETTYPE_BATTLEGROUND",IF(G203&lt;&gt;"LIBSETS_SETTYPE_SPECIAL",IF(AN203&lt;&gt;"",VLOOKUP(AN203,'ESO zone constants'!$D$2:$H$4950,5,0),""),""),"")</f>
        <v/>
      </c>
      <c r="AO203" s="24"/>
      <c r="AP203" s="23" t="str">
        <f aca="false">IF(AO203&lt;&gt;"",IF(AO203&lt;&gt;"LIBSETS_DROP_MECHANIC_MONSTER_NAME",VLOOKUP(AO203,'LibSets constants'!$I$4:$L$1000,3,0),""),"")</f>
        <v/>
      </c>
      <c r="AQ203" s="23" t="str">
        <f aca="false">IF(AO203&lt;&gt;"",IF(AO203&lt;&gt;"LIBSETS_DROP_MECHANIC_MONSTER_NAME",VLOOKUP(AO203,'LibSets constants'!$I$4:$L$1000,4,0),""),"")</f>
        <v/>
      </c>
      <c r="AR203" s="2" t="str">
        <f aca="false">IF(G203&lt;&gt;"LIBSETS_SETTYPE_BATTLEGROUND",IF(G203&lt;&gt;"LIBSETS_SETTYPE_SPECIAL",IF(AS203&lt;&gt;"",VLOOKUP(AS203,'ESO zone constants'!$D$2:$H$4950,5,0),""),""),"")</f>
        <v/>
      </c>
      <c r="AT203" s="24"/>
      <c r="AU203" s="23" t="str">
        <f aca="false">IF(AT203&lt;&gt;"",IF(AT203&lt;&gt;"LIBSETS_DROP_MECHANIC_MONSTER_NAME",VLOOKUP(AT203,'LibSets constants'!$I$4:$L$1000,3,0),""),"")</f>
        <v/>
      </c>
      <c r="AV203" s="23" t="str">
        <f aca="false">IF(AT203&lt;&gt;"",IF(AT203&lt;&gt;"LIBSETS_DROP_MECHANIC_MONSTER_NAME",VLOOKUP(AT203,'LibSets constants'!$I$4:$L$1000,4,0),""),"")</f>
        <v/>
      </c>
      <c r="AW203" s="6" t="str">
        <f aca="false">IF(A203="???","--","")&amp;IF(F203&lt;&gt;"Not in the game (anymore)",IF(A203&lt;&gt;"",CONCATENATE("[",A203,"] = {wayshrines={")&amp;IF(K203&lt;&gt;"",CONCATENATE(K203,","),"")&amp;IF(L203&lt;&gt;"",CONCATENATE(L203,","),"")&amp;IF(M203&lt;&gt;"",CONCATENATE(M203,","),"")&amp;CONCATENATE("}")&amp;IF(VALUE(N203)&gt;0,CONCATENATE(", traitsNeeded=",N203),"")&amp;CONCATENATE(", dlcId=",IF(S203&lt;&gt;"",S203,"DLC_BASE_GAME")),""),"")</f>
        <v>[241] = {wayshrines={251,251,251,}, traitsNeeded=7, dlcId=DLC_DARK_BROTHERHOOD</v>
      </c>
      <c r="AX203" s="6" t="str">
        <f aca="false">IF(F203&lt;&gt;"Not in the game (anymore)",IF(A203&lt;&gt;"",IF(P203&lt;&gt;"",CONCATENATE(", zoneIds={",P203),"")&amp;IF(X203&lt;&gt;"",CONCATENATE(",",X203),"")&amp;IF(AC203&lt;&gt;"",CONCATENATE(",",AC203),"")&amp;IF(AH203&lt;&gt;"",CONCATENATE(",",AH203),"")&amp;IF(AM203&lt;&gt;"",CONCATENATE(",",AM203),"")&amp;IF(AR203&lt;&gt;"",CONCATENATE(",",AR203),"")&amp;IF(P203&lt;&gt;"",CONCATENATE("}",""),"")&amp;IF(OR(I203="true",I203="false",I203&lt;&gt;""), CONCATENATE(", veteran=", I203), ""),""),"")</f>
        <v>, zoneIds={823,823,823}, veteran=false</v>
      </c>
      <c r="AY203" s="6" t="str">
        <f aca="false">IF(F203&lt;&gt;"Not in the game (anymore)",IF(A203&lt;&gt;"",", setType="&amp;G203,"")&amp;IF(J203="true",", multiTrialSet=true",""),"")</f>
        <v>, setType=LIBSETS_SETTYPE_CRAFTED</v>
      </c>
      <c r="AZ203" s="6" t="str">
        <f aca="false">IF(F203&lt;&gt;"Not in the game (anymore)",IF(U203&lt;&gt;"",", dropMechanic={"&amp;U203&amp;IF(Z203&lt;&gt;"",","&amp;Z203,"")&amp;IF(AE203&lt;&gt;"",","&amp;AE203,"")&amp;IF(AJ203&lt;&gt;"",","&amp;AJ203,"")&amp;IF(AO203&lt;&gt;"",","&amp;AO203,"")&amp;IF(AT203&lt;&gt;"",","&amp;AT203,"")&amp;"}"&amp;IF(U203="LIBSETS_DROP_MECHANIC_MONSTER_NAME",", dropMechanicNames={" &amp; IF(V203&lt;&gt;"","['en']='"&amp;V203&amp;"'","") &amp; IF(W203&lt;&gt;"",", ['de']='" &amp; W203&amp;"'","") &amp; "}",""),"")&amp;"},","")</f>
        <v>},</v>
      </c>
      <c r="BA203" s="6" t="str">
        <f aca="false">IF(F203&lt;&gt;"Not in the game (anymore)",IF(C203&lt;&gt;"",CONCATENATE(" --",C203," / ",B203,"   [",IF(Q203&lt;&gt;"",Q203,""),IF(Y203&lt;&gt;"",", "&amp;Y203,""),IF(AD203&lt;&gt;"",", "&amp;AD203,""),IF(AI203&lt;&gt;"",", "&amp;AI203,""),IF(AN203&lt;&gt;"",", "&amp;AN203,""),IF(AS203&lt;&gt;"",", "&amp;AS203,""),"]")),"")</f>
        <v> --Varen's Legacy / Varens Erbe   [Gold Coast, Gold Coast, Gold Coast]</v>
      </c>
    </row>
    <row r="204" customFormat="false" ht="15" hidden="false" customHeight="false" outlineLevel="0" collapsed="false">
      <c r="A204" s="1" t="n">
        <v>242</v>
      </c>
      <c r="B204" s="0" t="s">
        <v>548</v>
      </c>
      <c r="C204" s="0" t="s">
        <v>549</v>
      </c>
      <c r="D204" s="2" t="n">
        <f aca="false">A204</f>
        <v>242</v>
      </c>
      <c r="G204" s="22" t="s">
        <v>122</v>
      </c>
      <c r="I204" s="0" t="s">
        <v>56</v>
      </c>
      <c r="J204" s="0" t="s">
        <v>56</v>
      </c>
      <c r="K204" s="0" t="n">
        <v>254</v>
      </c>
      <c r="L204" s="0" t="n">
        <v>254</v>
      </c>
      <c r="M204" s="0" t="n">
        <v>254</v>
      </c>
      <c r="N204" s="0" t="n">
        <v>9</v>
      </c>
      <c r="O204" s="0"/>
      <c r="P204" s="2" t="n">
        <f aca="false">IF(AND(G204&lt;&gt;"LIBSETS_SETTYPE_BATTLEGROUND",G204&lt;&gt;"LIBSETS_SETTYPE_SPECIAL",G204&lt;&gt;"LIBSETS_SETTYPE_MYTHIC"), IF(Q204&lt;&gt;"",VLOOKUP(Q204,'ESO zone constants'!$D$2:$H$4950,5,0),""),"")</f>
        <v>823</v>
      </c>
      <c r="Q204" s="0" t="str">
        <f aca="false">IF(OR(K204="",K204&lt;=0,ISERROR(K204)),IF(AND(O204&lt;&gt;"",NOT(ISERROR(O204))),O204, ""),VLOOKUP(K204,'ESO wayshrine node constants'!$A$3:$D$10003,4,0))</f>
        <v>Gold Coast</v>
      </c>
      <c r="R204" s="0"/>
      <c r="S204" s="4" t="str">
        <f aca="false">IF(AND(R204&lt;&gt;"",NOT(ISERROR(R204))),R204,IF(P204&lt;&gt;"",IF(NOT(ISERROR(VLOOKUP(P204,'ESO Dungeon constants'!$D$3:$H$9999,5,0))),VLOOKUP(P204,'ESO Dungeon constants'!$D$3:$I$9999,6,0),VLOOKUP(P204,'ESO zone constants'!$H$2:$K$9984,4,0)),""))</f>
        <v>DLC_DARK_BROTHERHOOD</v>
      </c>
      <c r="T204" s="2" t="str">
        <f aca="false">IF(S204&lt;&gt;"",VLOOKUP(S204,'LibSets constants'!$B$4:$C$1000,2,0),"")</f>
        <v>Dark Brotherhood</v>
      </c>
      <c r="U204" s="0"/>
      <c r="V204" s="23" t="str">
        <f aca="false">IF(U204&lt;&gt;"",IF(U204&lt;&gt;"LIBSETS_DROP_MECHANIC_MONSTER_NAME",VLOOKUP(U204,'LibSets constants'!$I$4:$L$1000,3,0),""),"")</f>
        <v/>
      </c>
      <c r="W204" s="28" t="str">
        <f aca="false">IF(U204&lt;&gt;"",IF(U204&lt;&gt;"LIBSETS_DROP_MECHANIC_MONSTER_NAME",VLOOKUP(U204,'LibSets constants'!$I$4:$L$1000,4,0),""),"")</f>
        <v/>
      </c>
      <c r="X204" s="2" t="n">
        <f aca="false">IF(G204&lt;&gt;"LIBSETS_SETTYPE_BATTLEGROUND",IF(G204&lt;&gt;"LIBSETS_SETTYPE_SPECIAL",IF(Y204&lt;&gt;"",VLOOKUP(Y204,'ESO zone constants'!$D$2:$H$4950,5,0),""),""),"")</f>
        <v>823</v>
      </c>
      <c r="Y204" s="0" t="str">
        <f aca="false">VLOOKUP(L204,'ESO wayshrine node constants'!$A$3:$D$10003,4,0)</f>
        <v>Gold Coast</v>
      </c>
      <c r="Z204" s="24"/>
      <c r="AA204" s="23" t="str">
        <f aca="false">IF(Z204&lt;&gt;"",IF(Z204&lt;&gt;"LIBSETS_DROP_MECHANIC_MONSTER_NAME",VLOOKUP(Z204,'LibSets constants'!$I$4:$L$1000,3,0),""),"")</f>
        <v/>
      </c>
      <c r="AB204" s="23" t="str">
        <f aca="false">IF(Z204&lt;&gt;"",IF(Z204&lt;&gt;"LIBSETS_DROP_MECHANIC_MONSTER_NAME",VLOOKUP(Z204,'LibSets constants'!$I$4:$L$1000,4,0),""),"")</f>
        <v/>
      </c>
      <c r="AC204" s="2" t="n">
        <f aca="false">IF(G204&lt;&gt;"LIBSETS_SETTYPE_BATTLEGROUND",IF(G204&lt;&gt;"LIBSETS_SETTYPE_SPECIAL",IF(AD204&lt;&gt;"",VLOOKUP(AD204,'ESO zone constants'!$D$2:$H$4950,5,0),""),""),"")</f>
        <v>823</v>
      </c>
      <c r="AD204" s="0" t="str">
        <f aca="false">VLOOKUP(M204,'ESO wayshrine node constants'!$A$3:$D$10003,4,0)</f>
        <v>Gold Coast</v>
      </c>
      <c r="AE204" s="24"/>
      <c r="AF204" s="23" t="str">
        <f aca="false">IF(AE204&lt;&gt;"",IF(AE204&lt;&gt;"LIBSETS_DROP_MECHANIC_MONSTER_NAME",VLOOKUP(AE204,'LibSets constants'!$I$4:$L$1000,3,0),""),"")</f>
        <v/>
      </c>
      <c r="AG204" s="23" t="str">
        <f aca="false">IF(AE204&lt;&gt;"",IF(AE204&lt;&gt;"LIBSETS_DROP_MECHANIC_MONSTER_NAME",VLOOKUP(AE204,'LibSets constants'!$I$4:$L$1000,4,0),""),"")</f>
        <v/>
      </c>
      <c r="AH204" s="2" t="str">
        <f aca="false">IF(G204&lt;&gt;"LIBSETS_SETTYPE_BATTLEGROUND",IF(G204&lt;&gt;"LIBSETS_SETTYPE_SPECIAL",IF(AI204&lt;&gt;"",VLOOKUP(AI204,'ESO zone constants'!$D$2:$H$4950,5,0),""),""),"")</f>
        <v/>
      </c>
      <c r="AJ204" s="24"/>
      <c r="AK204" s="23" t="str">
        <f aca="false">IF(AJ204&lt;&gt;"",IF(AJ204&lt;&gt;"LIBSETS_DROP_MECHANIC_MONSTER_NAME",VLOOKUP(AJ204,'LibSets constants'!$I$4:$L$1000,3,0),""),"")</f>
        <v/>
      </c>
      <c r="AL204" s="23" t="str">
        <f aca="false">IF(AJ204&lt;&gt;"",IF(AJ204&lt;&gt;"LIBSETS_DROP_MECHANIC_MONSTER_NAME",VLOOKUP(AJ204,'LibSets constants'!$I$4:$L$1000,4,0),""),"")</f>
        <v/>
      </c>
      <c r="AM204" s="2" t="str">
        <f aca="false">IF(G204&lt;&gt;"LIBSETS_SETTYPE_BATTLEGROUND",IF(G204&lt;&gt;"LIBSETS_SETTYPE_SPECIAL",IF(AN204&lt;&gt;"",VLOOKUP(AN204,'ESO zone constants'!$D$2:$H$4950,5,0),""),""),"")</f>
        <v/>
      </c>
      <c r="AO204" s="24"/>
      <c r="AP204" s="23" t="str">
        <f aca="false">IF(AO204&lt;&gt;"",IF(AO204&lt;&gt;"LIBSETS_DROP_MECHANIC_MONSTER_NAME",VLOOKUP(AO204,'LibSets constants'!$I$4:$L$1000,3,0),""),"")</f>
        <v/>
      </c>
      <c r="AQ204" s="23" t="str">
        <f aca="false">IF(AO204&lt;&gt;"",IF(AO204&lt;&gt;"LIBSETS_DROP_MECHANIC_MONSTER_NAME",VLOOKUP(AO204,'LibSets constants'!$I$4:$L$1000,4,0),""),"")</f>
        <v/>
      </c>
      <c r="AR204" s="2" t="str">
        <f aca="false">IF(G204&lt;&gt;"LIBSETS_SETTYPE_BATTLEGROUND",IF(G204&lt;&gt;"LIBSETS_SETTYPE_SPECIAL",IF(AS204&lt;&gt;"",VLOOKUP(AS204,'ESO zone constants'!$D$2:$H$4950,5,0),""),""),"")</f>
        <v/>
      </c>
      <c r="AT204" s="24"/>
      <c r="AU204" s="23" t="str">
        <f aca="false">IF(AT204&lt;&gt;"",IF(AT204&lt;&gt;"LIBSETS_DROP_MECHANIC_MONSTER_NAME",VLOOKUP(AT204,'LibSets constants'!$I$4:$L$1000,3,0),""),"")</f>
        <v/>
      </c>
      <c r="AV204" s="23" t="str">
        <f aca="false">IF(AT204&lt;&gt;"",IF(AT204&lt;&gt;"LIBSETS_DROP_MECHANIC_MONSTER_NAME",VLOOKUP(AT204,'LibSets constants'!$I$4:$L$1000,4,0),""),"")</f>
        <v/>
      </c>
      <c r="AW204" s="6" t="str">
        <f aca="false">IF(A204="???","--","")&amp;IF(F204&lt;&gt;"Not in the game (anymore)",IF(A204&lt;&gt;"",CONCATENATE("[",A204,"] = {wayshrines={")&amp;IF(K204&lt;&gt;"",CONCATENATE(K204,","),"")&amp;IF(L204&lt;&gt;"",CONCATENATE(L204,","),"")&amp;IF(M204&lt;&gt;"",CONCATENATE(M204,","),"")&amp;CONCATENATE("}")&amp;IF(VALUE(N204)&gt;0,CONCATENATE(", traitsNeeded=",N204),"")&amp;CONCATENATE(", dlcId=",IF(S204&lt;&gt;"",S204,"DLC_BASE_GAME")),""),"")</f>
        <v>[242] = {wayshrines={254,254,254,}, traitsNeeded=9, dlcId=DLC_DARK_BROTHERHOOD</v>
      </c>
      <c r="AX204" s="6" t="str">
        <f aca="false">IF(F204&lt;&gt;"Not in the game (anymore)",IF(A204&lt;&gt;"",IF(P204&lt;&gt;"",CONCATENATE(", zoneIds={",P204),"")&amp;IF(X204&lt;&gt;"",CONCATENATE(",",X204),"")&amp;IF(AC204&lt;&gt;"",CONCATENATE(",",AC204),"")&amp;IF(AH204&lt;&gt;"",CONCATENATE(",",AH204),"")&amp;IF(AM204&lt;&gt;"",CONCATENATE(",",AM204),"")&amp;IF(AR204&lt;&gt;"",CONCATENATE(",",AR204),"")&amp;IF(P204&lt;&gt;"",CONCATENATE("}",""),"")&amp;IF(OR(I204="true",I204="false",I204&lt;&gt;""), CONCATENATE(", veteran=", I204), ""),""),"")</f>
        <v>, zoneIds={823,823,823}, veteran=false</v>
      </c>
      <c r="AY204" s="6" t="str">
        <f aca="false">IF(F204&lt;&gt;"Not in the game (anymore)",IF(A204&lt;&gt;"",", setType="&amp;G204,"")&amp;IF(J204="true",", multiTrialSet=true",""),"")</f>
        <v>, setType=LIBSETS_SETTYPE_CRAFTED</v>
      </c>
      <c r="AZ204" s="6" t="str">
        <f aca="false">IF(F204&lt;&gt;"Not in the game (anymore)",IF(U204&lt;&gt;"",", dropMechanic={"&amp;U204&amp;IF(Z204&lt;&gt;"",","&amp;Z204,"")&amp;IF(AE204&lt;&gt;"",","&amp;AE204,"")&amp;IF(AJ204&lt;&gt;"",","&amp;AJ204,"")&amp;IF(AO204&lt;&gt;"",","&amp;AO204,"")&amp;IF(AT204&lt;&gt;"",","&amp;AT204,"")&amp;"}"&amp;IF(U204="LIBSETS_DROP_MECHANIC_MONSTER_NAME",", dropMechanicNames={" &amp; IF(V204&lt;&gt;"","['en']='"&amp;V204&amp;"'","") &amp; IF(W204&lt;&gt;"",", ['de']='" &amp; W204&amp;"'","") &amp; "}",""),"")&amp;"},","")</f>
        <v>},</v>
      </c>
      <c r="BA204" s="6" t="str">
        <f aca="false">IF(F204&lt;&gt;"Not in the game (anymore)",IF(C204&lt;&gt;"",CONCATENATE(" --",C204," / ",B204,"   [",IF(Q204&lt;&gt;"",Q204,""),IF(Y204&lt;&gt;"",", "&amp;Y204,""),IF(AD204&lt;&gt;"",", "&amp;AD204,""),IF(AI204&lt;&gt;"",", "&amp;AI204,""),IF(AN204&lt;&gt;"",", "&amp;AN204,""),IF(AS204&lt;&gt;"",", "&amp;AS204,""),"]")),"")</f>
        <v> --Pelinal's Aptitude / Pelinals Talent   [Gold Coast, Gold Coast, Gold Coast]</v>
      </c>
    </row>
    <row r="205" customFormat="false" ht="15" hidden="false" customHeight="false" outlineLevel="0" collapsed="false">
      <c r="A205" s="21" t="n">
        <v>243</v>
      </c>
      <c r="B205" s="0" t="s">
        <v>550</v>
      </c>
      <c r="C205" s="0" t="s">
        <v>551</v>
      </c>
      <c r="D205" s="2" t="n">
        <f aca="false">A205</f>
        <v>243</v>
      </c>
      <c r="G205" s="22" t="s">
        <v>60</v>
      </c>
      <c r="I205" s="0" t="s">
        <v>56</v>
      </c>
      <c r="J205" s="0" t="s">
        <v>56</v>
      </c>
      <c r="K205" s="0" t="n">
        <v>-1</v>
      </c>
      <c r="L205" s="0" t="n">
        <v>-1</v>
      </c>
      <c r="M205" s="0" t="n">
        <v>-1</v>
      </c>
      <c r="N205" s="0" t="n">
        <v>0</v>
      </c>
      <c r="O205" s="3" t="s">
        <v>552</v>
      </c>
      <c r="P205" s="2" t="n">
        <f aca="false">IF(AND(G205&lt;&gt;"LIBSETS_SETTYPE_BATTLEGROUND",G205&lt;&gt;"LIBSETS_SETTYPE_SPECIAL",G205&lt;&gt;"LIBSETS_SETTYPE_MYTHIC"), IF(Q205&lt;&gt;"",VLOOKUP(Q205,'ESO zone constants'!$D$2:$H$4950,5,0),""),"")</f>
        <v>823</v>
      </c>
      <c r="Q205" s="0" t="str">
        <f aca="false">IF(OR(K205="",K205&lt;=0,ISERROR(K205)),IF(AND(O205&lt;&gt;"",NOT(ISERROR(O205))),O205, ""),VLOOKUP(K205,'ESO wayshrine node constants'!$A$3:$D$10003,4,0))</f>
        <v>Gold Coast</v>
      </c>
      <c r="R205" s="0"/>
      <c r="S205" s="4" t="str">
        <f aca="false">IF(AND(R205&lt;&gt;"",NOT(ISERROR(R205))),R205,IF(P205&lt;&gt;"",IF(NOT(ISERROR(VLOOKUP(P205,'ESO Dungeon constants'!$D$3:$H$9999,5,0))),VLOOKUP(P205,'ESO Dungeon constants'!$D$3:$I$9999,6,0),VLOOKUP(P205,'ESO zone constants'!$H$2:$K$9984,4,0)),""))</f>
        <v>DLC_DARK_BROTHERHOOD</v>
      </c>
      <c r="T205" s="2" t="str">
        <f aca="false">IF(S205&lt;&gt;"",VLOOKUP(S205,'LibSets constants'!$B$4:$C$1000,2,0),"")</f>
        <v>Dark Brotherhood</v>
      </c>
      <c r="U205" s="5" t="s">
        <v>62</v>
      </c>
      <c r="V205" s="2" t="str">
        <f aca="false">IF(U205&lt;&gt;"",IF(U205&lt;&gt;"LIBSETS_DROP_MECHANIC_MONSTER_NAME",VLOOKUP(U205,'LibSets constants'!$I$4:$L$1000,3,0),""),"")</f>
        <v>Delve bosses have a chance to drop a waist or feet.</v>
      </c>
      <c r="W205" s="2" t="str">
        <f aca="false">IF(U205&lt;&gt;"",IF(U205&lt;&gt;"LIBSETS_DROP_MECHANIC_MONSTER_NAME",VLOOKUP(U205,'LibSets constants'!$I$4:$L$1000,4,0),""),"")</f>
        <v>Bosse in Gewölben haben die Chance, eine Taille oder Füße fallen zu lassen.</v>
      </c>
      <c r="X205" s="2" t="str">
        <f aca="false">IF(G205&lt;&gt;"LIBSETS_SETTYPE_BATTLEGROUND",IF(G205&lt;&gt;"LIBSETS_SETTYPE_SPECIAL",IF(Y205&lt;&gt;"",VLOOKUP(Y205,'ESO zone constants'!$D$2:$H$4950,5,0),""),""),"")</f>
        <v/>
      </c>
      <c r="Z205" s="5" t="s">
        <v>63</v>
      </c>
      <c r="AA205" s="2" t="str">
        <f aca="false">IF(Z205&lt;&gt;"",IF(Z205&lt;&gt;"LIBSETS_DROP_MECHANIC_MONSTER_NAME",VLOOKUP(Z205,'LibSets constants'!$I$4:$L$1000,3,0),""),"")</f>
        <v>Overland group bosses have a 100% chance to drop head, chest, legs, or weapon.</v>
      </c>
      <c r="AB205" s="2" t="str">
        <f aca="false">IF(Z205&lt;&gt;"",IF(Z205&lt;&gt;"LIBSETS_DROP_MECHANIC_MONSTER_NAME",VLOOKUP(Z205,'LibSets constants'!$I$4:$L$1000,4,0),""),"")</f>
        <v>Überland Gruppenbosse haben eine Chance von 100%, Kopf, Brust, Beine oder Waffen fallen zu lassen.</v>
      </c>
      <c r="AC205" s="2" t="str">
        <f aca="false">IF(G205&lt;&gt;"LIBSETS_SETTYPE_BATTLEGROUND",IF(G205&lt;&gt;"LIBSETS_SETTYPE_SPECIAL",IF(AD205&lt;&gt;"",VLOOKUP(AD205,'ESO zone constants'!$D$2:$H$4950,5,0),""),""),"")</f>
        <v/>
      </c>
      <c r="AE205" s="5" t="s">
        <v>64</v>
      </c>
      <c r="AF205" s="2" t="str">
        <f aca="false">IF(AE205&lt;&gt;"",IF(AE205&lt;&gt;"LIBSETS_DROP_MECHANIC_MONSTER_NAME",VLOOKUP(AE205,'LibSets constants'!$I$4:$L$1000,3,0),""),"")</f>
        <v>Public dungeon bosses have a chance to drop a shoulder, hand, or weapon.</v>
      </c>
      <c r="AG205" s="2" t="str">
        <f aca="false">IF(AE205&lt;&gt;"",IF(AE205&lt;&gt;"LIBSETS_DROP_MECHANIC_MONSTER_NAME",VLOOKUP(AE205,'LibSets constants'!$I$4:$L$1000,4,0),""),"")</f>
        <v>Öffentliche Dungeon-Bosse haben die Möglichkeit, eine Schulter, Handschuhe oder eine Waffe fallen zu lassen.</v>
      </c>
      <c r="AH205" s="2" t="str">
        <f aca="false">IF(G205&lt;&gt;"LIBSETS_SETTYPE_BATTLEGROUND",IF(G205&lt;&gt;"LIBSETS_SETTYPE_SPECIAL",IF(AI205&lt;&gt;"",VLOOKUP(AI205,'ESO zone constants'!$D$2:$H$4950,5,0),""),""),"")</f>
        <v/>
      </c>
      <c r="AJ205" s="5" t="s">
        <v>65</v>
      </c>
      <c r="AK205" s="2" t="str">
        <f aca="false">IF(AJ205&lt;&gt;"",IF(AJ205&lt;&gt;"LIBSETS_DROP_MECHANIC_MONSTER_NAME",VLOOKUP(AJ205,'LibSets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2" t="str">
        <f aca="false">IF(AJ205&lt;&gt;"",IF(AJ205&lt;&gt;"LIBSETS_DROP_MECHANIC_MONSTER_NAME",VLOOKUP(AJ205,'LibSets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2" t="str">
        <f aca="false">IF(G205&lt;&gt;"LIBSETS_SETTYPE_BATTLEGROUND",IF(G205&lt;&gt;"LIBSETS_SETTYPE_SPECIAL",IF(AN205&lt;&gt;"",VLOOKUP(AN205,'ESO zone constants'!$D$2:$H$4950,5,0),""),""),"")</f>
        <v/>
      </c>
      <c r="AO205" s="0"/>
      <c r="AP205" s="2" t="str">
        <f aca="false">IF(AO205&lt;&gt;"",IF(AO205&lt;&gt;"LIBSETS_DROP_MECHANIC_MONSTER_NAME",VLOOKUP(AO205,'LibSets constants'!$I$4:$L$1000,3,0),""),"")</f>
        <v/>
      </c>
      <c r="AQ205" s="2" t="str">
        <f aca="false">IF(AO205&lt;&gt;"",IF(AO205&lt;&gt;"LIBSETS_DROP_MECHANIC_MONSTER_NAME",VLOOKUP(AO205,'LibSets constants'!$I$4:$L$1000,4,0),""),"")</f>
        <v/>
      </c>
      <c r="AR205" s="2" t="str">
        <f aca="false">IF(G205&lt;&gt;"LIBSETS_SETTYPE_BATTLEGROUND",IF(G205&lt;&gt;"LIBSETS_SETTYPE_SPECIAL",IF(AS205&lt;&gt;"",VLOOKUP(AS205,'ESO zone constants'!$D$2:$H$4950,5,0),""),""),"")</f>
        <v/>
      </c>
      <c r="AT205" s="0"/>
      <c r="AU205" s="2" t="str">
        <f aca="false">IF(AT205&lt;&gt;"",IF(AT205&lt;&gt;"LIBSETS_DROP_MECHANIC_MONSTER_NAME",VLOOKUP(AT205,'LibSets constants'!$I$4:$L$1000,3,0),""),"")</f>
        <v/>
      </c>
      <c r="AV205" s="2" t="str">
        <f aca="false">IF(AT205&lt;&gt;"",IF(AT205&lt;&gt;"LIBSETS_DROP_MECHANIC_MONSTER_NAME",VLOOKUP(AT205,'LibSets constants'!$I$4:$L$1000,4,0),""),"")</f>
        <v/>
      </c>
      <c r="AW205" s="6" t="str">
        <f aca="false">IF(A205="???","--","")&amp;IF(F205&lt;&gt;"Not in the game (anymore)",IF(A205&lt;&gt;"",CONCATENATE("[",A205,"] = {wayshrines={")&amp;IF(K205&lt;&gt;"",CONCATENATE(K205,","),"")&amp;IF(L205&lt;&gt;"",CONCATENATE(L205,","),"")&amp;IF(M205&lt;&gt;"",CONCATENATE(M205,","),"")&amp;CONCATENATE("}")&amp;IF(VALUE(N205)&gt;0,CONCATENATE(", traitsNeeded=",N205),"")&amp;CONCATENATE(", dlcId=",IF(S205&lt;&gt;"",S205,"DLC_BASE_GAME")),""),"")</f>
        <v>[243] = {wayshrines={-1,-1,-1,}, dlcId=DLC_DARK_BROTHERHOOD</v>
      </c>
      <c r="AX205" s="6" t="str">
        <f aca="false">IF(F205&lt;&gt;"Not in the game (anymore)",IF(A205&lt;&gt;"",IF(P205&lt;&gt;"",CONCATENATE(", zoneIds={",P205),"")&amp;IF(X205&lt;&gt;"",CONCATENATE(",",X205),"")&amp;IF(AC205&lt;&gt;"",CONCATENATE(",",AC205),"")&amp;IF(AH205&lt;&gt;"",CONCATENATE(",",AH205),"")&amp;IF(AM205&lt;&gt;"",CONCATENATE(",",AM205),"")&amp;IF(AR205&lt;&gt;"",CONCATENATE(",",AR205),"")&amp;IF(P205&lt;&gt;"",CONCATENATE("}",""),"")&amp;IF(OR(I205="true",I205="false",I205&lt;&gt;""), CONCATENATE(", veteran=", I205), ""),""),"")</f>
        <v>, zoneIds={823}, veteran=false</v>
      </c>
      <c r="AY205" s="6" t="str">
        <f aca="false">IF(F205&lt;&gt;"Not in the game (anymore)",IF(A205&lt;&gt;"",", setType="&amp;G205,"")&amp;IF(J205="true",", multiTrialSet=true",""),"")</f>
        <v>, setType=LIBSETS_SETTYPE_OVERLAND</v>
      </c>
      <c r="AZ205" s="6" t="str">
        <f aca="false">IF(F205&lt;&gt;"Not in the game (anymore)",IF(U205&lt;&gt;"",", dropMechanic={"&amp;U205&amp;IF(Z205&lt;&gt;"",","&amp;Z205,"")&amp;IF(AE205&lt;&gt;"",","&amp;AE205,"")&amp;IF(AJ205&lt;&gt;"",","&amp;AJ205,"")&amp;IF(AO205&lt;&gt;"",","&amp;AO205,"")&amp;IF(AT205&lt;&gt;"",","&amp;AT205,"")&amp;"}"&amp;IF(U205="LIBSETS_DROP_MECHANIC_MONSTER_NAME",", dropMechanicNames={" &amp; IF(V205&lt;&gt;"","['en']='"&amp;V205&amp;"'","") &amp; IF(W205&lt;&gt;"",", ['de']='" &amp; W205&amp;"'","") &amp; "}",""),"")&amp;"},","")</f>
        <v>, dropMechanic={LIBSETS_DROP_MECHANIC_OVERLAND_BOSS_DELVE,LIBSETS_DROP_MECHANIC_OVERLAND_WORLDBOSS,LIBSETS_DROP_MECHANIC_OVERLAND_BOSS_PUBLIC_DUNGEON,LIBSETS_DROP_MECHANIC_OVERLAND_CHEST}},</v>
      </c>
      <c r="BA205" s="6" t="str">
        <f aca="false">IF(F205&lt;&gt;"Not in the game (anymore)",IF(C205&lt;&gt;"",CONCATENATE(" --",C205," / ",B205,"   [",IF(Q205&lt;&gt;"",Q205,""),IF(Y205&lt;&gt;"",", "&amp;Y205,""),IF(AD205&lt;&gt;"",", "&amp;AD205,""),IF(AI205&lt;&gt;"",", "&amp;AI205,""),IF(AN205&lt;&gt;"",", "&amp;AN205,""),IF(AS205&lt;&gt;"",", "&amp;AS205,""),"]")),"")</f>
        <v> --Hide of Morihaus / Haut von Morihaus   [Gold Coast]</v>
      </c>
    </row>
    <row r="206" customFormat="false" ht="15" hidden="false" customHeight="false" outlineLevel="0" collapsed="false">
      <c r="A206" s="21" t="n">
        <v>244</v>
      </c>
      <c r="B206" s="0" t="s">
        <v>553</v>
      </c>
      <c r="C206" s="0" t="s">
        <v>554</v>
      </c>
      <c r="D206" s="2" t="n">
        <f aca="false">A206</f>
        <v>244</v>
      </c>
      <c r="G206" s="22" t="s">
        <v>60</v>
      </c>
      <c r="I206" s="0" t="s">
        <v>56</v>
      </c>
      <c r="J206" s="0" t="s">
        <v>56</v>
      </c>
      <c r="K206" s="0" t="n">
        <v>-1</v>
      </c>
      <c r="L206" s="0" t="n">
        <v>-1</v>
      </c>
      <c r="M206" s="0" t="n">
        <v>-1</v>
      </c>
      <c r="N206" s="0" t="n">
        <v>0</v>
      </c>
      <c r="O206" s="3" t="s">
        <v>552</v>
      </c>
      <c r="P206" s="2" t="n">
        <f aca="false">IF(AND(G206&lt;&gt;"LIBSETS_SETTYPE_BATTLEGROUND",G206&lt;&gt;"LIBSETS_SETTYPE_SPECIAL",G206&lt;&gt;"LIBSETS_SETTYPE_MYTHIC"), IF(Q206&lt;&gt;"",VLOOKUP(Q206,'ESO zone constants'!$D$2:$H$4950,5,0),""),"")</f>
        <v>823</v>
      </c>
      <c r="Q206" s="0" t="str">
        <f aca="false">IF(OR(K206="",K206&lt;=0,ISERROR(K206)),IF(AND(O206&lt;&gt;"",NOT(ISERROR(O206))),O206, ""),VLOOKUP(K206,'ESO wayshrine node constants'!$A$3:$D$10003,4,0))</f>
        <v>Gold Coast</v>
      </c>
      <c r="R206" s="0"/>
      <c r="S206" s="4" t="str">
        <f aca="false">IF(AND(R206&lt;&gt;"",NOT(ISERROR(R206))),R206,IF(P206&lt;&gt;"",IF(NOT(ISERROR(VLOOKUP(P206,'ESO Dungeon constants'!$D$3:$H$9999,5,0))),VLOOKUP(P206,'ESO Dungeon constants'!$D$3:$I$9999,6,0),VLOOKUP(P206,'ESO zone constants'!$H$2:$K$9984,4,0)),""))</f>
        <v>DLC_DARK_BROTHERHOOD</v>
      </c>
      <c r="T206" s="2" t="str">
        <f aca="false">IF(S206&lt;&gt;"",VLOOKUP(S206,'LibSets constants'!$B$4:$C$1000,2,0),"")</f>
        <v>Dark Brotherhood</v>
      </c>
      <c r="U206" s="5" t="s">
        <v>62</v>
      </c>
      <c r="V206" s="2" t="str">
        <f aca="false">IF(U206&lt;&gt;"",IF(U206&lt;&gt;"LIBSETS_DROP_MECHANIC_MONSTER_NAME",VLOOKUP(U206,'LibSets constants'!$I$4:$L$1000,3,0),""),"")</f>
        <v>Delve bosses have a chance to drop a waist or feet.</v>
      </c>
      <c r="W206" s="2" t="str">
        <f aca="false">IF(U206&lt;&gt;"",IF(U206&lt;&gt;"LIBSETS_DROP_MECHANIC_MONSTER_NAME",VLOOKUP(U206,'LibSets constants'!$I$4:$L$1000,4,0),""),"")</f>
        <v>Bosse in Gewölben haben die Chance, eine Taille oder Füße fallen zu lassen.</v>
      </c>
      <c r="X206" s="2" t="str">
        <f aca="false">IF(G206&lt;&gt;"LIBSETS_SETTYPE_BATTLEGROUND",IF(G206&lt;&gt;"LIBSETS_SETTYPE_SPECIAL",IF(Y206&lt;&gt;"",VLOOKUP(Y206,'ESO zone constants'!$D$2:$H$4950,5,0),""),""),"")</f>
        <v/>
      </c>
      <c r="Z206" s="5" t="s">
        <v>63</v>
      </c>
      <c r="AA206" s="2" t="str">
        <f aca="false">IF(Z206&lt;&gt;"",IF(Z206&lt;&gt;"LIBSETS_DROP_MECHANIC_MONSTER_NAME",VLOOKUP(Z206,'LibSets constants'!$I$4:$L$1000,3,0),""),"")</f>
        <v>Overland group bosses have a 100% chance to drop head, chest, legs, or weapon.</v>
      </c>
      <c r="AB206" s="2" t="str">
        <f aca="false">IF(Z206&lt;&gt;"",IF(Z206&lt;&gt;"LIBSETS_DROP_MECHANIC_MONSTER_NAME",VLOOKUP(Z206,'LibSets constants'!$I$4:$L$1000,4,0),""),"")</f>
        <v>Überland Gruppenbosse haben eine Chance von 100%, Kopf, Brust, Beine oder Waffen fallen zu lassen.</v>
      </c>
      <c r="AC206" s="2" t="str">
        <f aca="false">IF(G206&lt;&gt;"LIBSETS_SETTYPE_BATTLEGROUND",IF(G206&lt;&gt;"LIBSETS_SETTYPE_SPECIAL",IF(AD206&lt;&gt;"",VLOOKUP(AD206,'ESO zone constants'!$D$2:$H$4950,5,0),""),""),"")</f>
        <v/>
      </c>
      <c r="AE206" s="5" t="s">
        <v>64</v>
      </c>
      <c r="AF206" s="2" t="str">
        <f aca="false">IF(AE206&lt;&gt;"",IF(AE206&lt;&gt;"LIBSETS_DROP_MECHANIC_MONSTER_NAME",VLOOKUP(AE206,'LibSets constants'!$I$4:$L$1000,3,0),""),"")</f>
        <v>Public dungeon bosses have a chance to drop a shoulder, hand, or weapon.</v>
      </c>
      <c r="AG206" s="2" t="str">
        <f aca="false">IF(AE206&lt;&gt;"",IF(AE206&lt;&gt;"LIBSETS_DROP_MECHANIC_MONSTER_NAME",VLOOKUP(AE206,'LibSets constants'!$I$4:$L$1000,4,0),""),"")</f>
        <v>Öffentliche Dungeon-Bosse haben die Möglichkeit, eine Schulter, Handschuhe oder eine Waffe fallen zu lassen.</v>
      </c>
      <c r="AH206" s="2" t="str">
        <f aca="false">IF(G206&lt;&gt;"LIBSETS_SETTYPE_BATTLEGROUND",IF(G206&lt;&gt;"LIBSETS_SETTYPE_SPECIAL",IF(AI206&lt;&gt;"",VLOOKUP(AI206,'ESO zone constants'!$D$2:$H$4950,5,0),""),""),"")</f>
        <v/>
      </c>
      <c r="AJ206" s="5" t="s">
        <v>65</v>
      </c>
      <c r="AK206" s="2" t="str">
        <f aca="false">IF(AJ206&lt;&gt;"",IF(AJ206&lt;&gt;"LIBSETS_DROP_MECHANIC_MONSTER_NAME",VLOOKUP(AJ206,'LibSets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2" t="str">
        <f aca="false">IF(AJ206&lt;&gt;"",IF(AJ206&lt;&gt;"LIBSETS_DROP_MECHANIC_MONSTER_NAME",VLOOKUP(AJ206,'LibSets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2" t="str">
        <f aca="false">IF(G206&lt;&gt;"LIBSETS_SETTYPE_BATTLEGROUND",IF(G206&lt;&gt;"LIBSETS_SETTYPE_SPECIAL",IF(AN206&lt;&gt;"",VLOOKUP(AN206,'ESO zone constants'!$D$2:$H$4950,5,0),""),""),"")</f>
        <v/>
      </c>
      <c r="AO206" s="0"/>
      <c r="AP206" s="2" t="str">
        <f aca="false">IF(AO206&lt;&gt;"",IF(AO206&lt;&gt;"LIBSETS_DROP_MECHANIC_MONSTER_NAME",VLOOKUP(AO206,'LibSets constants'!$I$4:$L$1000,3,0),""),"")</f>
        <v/>
      </c>
      <c r="AQ206" s="2" t="str">
        <f aca="false">IF(AO206&lt;&gt;"",IF(AO206&lt;&gt;"LIBSETS_DROP_MECHANIC_MONSTER_NAME",VLOOKUP(AO206,'LibSets constants'!$I$4:$L$1000,4,0),""),"")</f>
        <v/>
      </c>
      <c r="AR206" s="2" t="str">
        <f aca="false">IF(G206&lt;&gt;"LIBSETS_SETTYPE_BATTLEGROUND",IF(G206&lt;&gt;"LIBSETS_SETTYPE_SPECIAL",IF(AS206&lt;&gt;"",VLOOKUP(AS206,'ESO zone constants'!$D$2:$H$4950,5,0),""),""),"")</f>
        <v/>
      </c>
      <c r="AT206" s="0"/>
      <c r="AU206" s="2" t="str">
        <f aca="false">IF(AT206&lt;&gt;"",IF(AT206&lt;&gt;"LIBSETS_DROP_MECHANIC_MONSTER_NAME",VLOOKUP(AT206,'LibSets constants'!$I$4:$L$1000,3,0),""),"")</f>
        <v/>
      </c>
      <c r="AV206" s="2" t="str">
        <f aca="false">IF(AT206&lt;&gt;"",IF(AT206&lt;&gt;"LIBSETS_DROP_MECHANIC_MONSTER_NAME",VLOOKUP(AT206,'LibSets constants'!$I$4:$L$1000,4,0),""),"")</f>
        <v/>
      </c>
      <c r="AW206" s="6" t="str">
        <f aca="false">IF(A206="???","--","")&amp;IF(F206&lt;&gt;"Not in the game (anymore)",IF(A206&lt;&gt;"",CONCATENATE("[",A206,"] = {wayshrines={")&amp;IF(K206&lt;&gt;"",CONCATENATE(K206,","),"")&amp;IF(L206&lt;&gt;"",CONCATENATE(L206,","),"")&amp;IF(M206&lt;&gt;"",CONCATENATE(M206,","),"")&amp;CONCATENATE("}")&amp;IF(VALUE(N206)&gt;0,CONCATENATE(", traitsNeeded=",N206),"")&amp;CONCATENATE(", dlcId=",IF(S206&lt;&gt;"",S206,"DLC_BASE_GAME")),""),"")</f>
        <v>[244] = {wayshrines={-1,-1,-1,}, dlcId=DLC_DARK_BROTHERHOOD</v>
      </c>
      <c r="AX206" s="6" t="str">
        <f aca="false">IF(F206&lt;&gt;"Not in the game (anymore)",IF(A206&lt;&gt;"",IF(P206&lt;&gt;"",CONCATENATE(", zoneIds={",P206),"")&amp;IF(X206&lt;&gt;"",CONCATENATE(",",X206),"")&amp;IF(AC206&lt;&gt;"",CONCATENATE(",",AC206),"")&amp;IF(AH206&lt;&gt;"",CONCATENATE(",",AH206),"")&amp;IF(AM206&lt;&gt;"",CONCATENATE(",",AM206),"")&amp;IF(AR206&lt;&gt;"",CONCATENATE(",",AR206),"")&amp;IF(P206&lt;&gt;"",CONCATENATE("}",""),"")&amp;IF(OR(I206="true",I206="false",I206&lt;&gt;""), CONCATENATE(", veteran=", I206), ""),""),"")</f>
        <v>, zoneIds={823}, veteran=false</v>
      </c>
      <c r="AY206" s="6" t="str">
        <f aca="false">IF(F206&lt;&gt;"Not in the game (anymore)",IF(A206&lt;&gt;"",", setType="&amp;G206,"")&amp;IF(J206="true",", multiTrialSet=true",""),"")</f>
        <v>, setType=LIBSETS_SETTYPE_OVERLAND</v>
      </c>
      <c r="AZ206" s="6" t="str">
        <f aca="false">IF(F206&lt;&gt;"Not in the game (anymore)",IF(U206&lt;&gt;"",", dropMechanic={"&amp;U206&amp;IF(Z206&lt;&gt;"",","&amp;Z206,"")&amp;IF(AE206&lt;&gt;"",","&amp;AE206,"")&amp;IF(AJ206&lt;&gt;"",","&amp;AJ206,"")&amp;IF(AO206&lt;&gt;"",","&amp;AO206,"")&amp;IF(AT206&lt;&gt;"",","&amp;AT206,"")&amp;"}"&amp;IF(U206="LIBSETS_DROP_MECHANIC_MONSTER_NAME",", dropMechanicNames={" &amp; IF(V206&lt;&gt;"","['en']='"&amp;V206&amp;"'","") &amp; IF(W206&lt;&gt;"",", ['de']='" &amp; W206&amp;"'","") &amp; "}",""),"")&amp;"},","")</f>
        <v>, dropMechanic={LIBSETS_DROP_MECHANIC_OVERLAND_BOSS_DELVE,LIBSETS_DROP_MECHANIC_OVERLAND_WORLDBOSS,LIBSETS_DROP_MECHANIC_OVERLAND_BOSS_PUBLIC_DUNGEON,LIBSETS_DROP_MECHANIC_OVERLAND_CHEST}},</v>
      </c>
      <c r="BA206" s="6" t="str">
        <f aca="false">IF(F206&lt;&gt;"Not in the game (anymore)",IF(C206&lt;&gt;"",CONCATENATE(" --",C206," / ",B206,"   [",IF(Q206&lt;&gt;"",Q206,""),IF(Y206&lt;&gt;"",", "&amp;Y206,""),IF(AD206&lt;&gt;"",", "&amp;AD206,""),IF(AI206&lt;&gt;"",", "&amp;AI206,""),IF(AN206&lt;&gt;"",", "&amp;AN206,""),IF(AS206&lt;&gt;"",", "&amp;AS206,""),"]")),"")</f>
        <v> --Flanking Strategist / Flankierender Stratege   [Gold Coast]</v>
      </c>
    </row>
    <row r="207" customFormat="false" ht="15" hidden="false" customHeight="false" outlineLevel="0" collapsed="false">
      <c r="A207" s="21" t="n">
        <v>245</v>
      </c>
      <c r="B207" s="0" t="s">
        <v>555</v>
      </c>
      <c r="C207" s="0" t="s">
        <v>556</v>
      </c>
      <c r="D207" s="2" t="n">
        <f aca="false">A207</f>
        <v>245</v>
      </c>
      <c r="G207" s="22" t="s">
        <v>60</v>
      </c>
      <c r="I207" s="0" t="s">
        <v>56</v>
      </c>
      <c r="J207" s="0" t="s">
        <v>56</v>
      </c>
      <c r="K207" s="0" t="n">
        <v>-1</v>
      </c>
      <c r="L207" s="0" t="n">
        <v>-1</v>
      </c>
      <c r="M207" s="0" t="n">
        <v>-1</v>
      </c>
      <c r="N207" s="0" t="n">
        <v>0</v>
      </c>
      <c r="O207" s="3" t="s">
        <v>552</v>
      </c>
      <c r="P207" s="2" t="n">
        <f aca="false">IF(AND(G207&lt;&gt;"LIBSETS_SETTYPE_BATTLEGROUND",G207&lt;&gt;"LIBSETS_SETTYPE_SPECIAL",G207&lt;&gt;"LIBSETS_SETTYPE_MYTHIC"), IF(Q207&lt;&gt;"",VLOOKUP(Q207,'ESO zone constants'!$D$2:$H$4950,5,0),""),"")</f>
        <v>823</v>
      </c>
      <c r="Q207" s="0" t="str">
        <f aca="false">IF(OR(K207="",K207&lt;=0,ISERROR(K207)),IF(AND(O207&lt;&gt;"",NOT(ISERROR(O207))),O207, ""),VLOOKUP(K207,'ESO wayshrine node constants'!$A$3:$D$10003,4,0))</f>
        <v>Gold Coast</v>
      </c>
      <c r="R207" s="0"/>
      <c r="S207" s="4" t="str">
        <f aca="false">IF(AND(R207&lt;&gt;"",NOT(ISERROR(R207))),R207,IF(P207&lt;&gt;"",IF(NOT(ISERROR(VLOOKUP(P207,'ESO Dungeon constants'!$D$3:$H$9999,5,0))),VLOOKUP(P207,'ESO Dungeon constants'!$D$3:$I$9999,6,0),VLOOKUP(P207,'ESO zone constants'!$H$2:$K$9984,4,0)),""))</f>
        <v>DLC_DARK_BROTHERHOOD</v>
      </c>
      <c r="T207" s="2" t="str">
        <f aca="false">IF(S207&lt;&gt;"",VLOOKUP(S207,'LibSets constants'!$B$4:$C$1000,2,0),"")</f>
        <v>Dark Brotherhood</v>
      </c>
      <c r="U207" s="5" t="s">
        <v>62</v>
      </c>
      <c r="V207" s="33" t="str">
        <f aca="false">IF(U207&lt;&gt;"",IF(U207&lt;&gt;"LIBSETS_DROP_MECHANIC_MONSTER_NAME",VLOOKUP(U207,'LibSets constants'!$I$4:$L$1000,3,0),""),"")</f>
        <v>Delve bosses have a chance to drop a waist or feet.</v>
      </c>
      <c r="W207" s="2" t="str">
        <f aca="false">IF(U207&lt;&gt;"",IF(U207&lt;&gt;"LIBSETS_DROP_MECHANIC_MONSTER_NAME",VLOOKUP(U207,'LibSets constants'!$I$4:$L$1000,4,0),""),"")</f>
        <v>Bosse in Gewölben haben die Chance, eine Taille oder Füße fallen zu lassen.</v>
      </c>
      <c r="X207" s="2" t="str">
        <f aca="false">IF(G207&lt;&gt;"LIBSETS_SETTYPE_BATTLEGROUND",IF(G207&lt;&gt;"LIBSETS_SETTYPE_SPECIAL",IF(Y207&lt;&gt;"",VLOOKUP(Y207,'ESO zone constants'!$D$2:$H$4950,5,0),""),""),"")</f>
        <v/>
      </c>
      <c r="Z207" s="34" t="s">
        <v>63</v>
      </c>
      <c r="AA207" s="33" t="str">
        <f aca="false">IF(Z207&lt;&gt;"",IF(Z207&lt;&gt;"LIBSETS_DROP_MECHANIC_MONSTER_NAME",VLOOKUP(Z207,'LibSets constants'!$I$4:$L$1000,3,0),""),"")</f>
        <v>Overland group bosses have a 100% chance to drop head, chest, legs, or weapon.</v>
      </c>
      <c r="AB207" s="33" t="str">
        <f aca="false">IF(Z207&lt;&gt;"",IF(Z207&lt;&gt;"LIBSETS_DROP_MECHANIC_MONSTER_NAME",VLOOKUP(Z207,'LibSets constants'!$I$4:$L$1000,4,0),""),"")</f>
        <v>Überland Gruppenbosse haben eine Chance von 100%, Kopf, Brust, Beine oder Waffen fallen zu lassen.</v>
      </c>
      <c r="AC207" s="2" t="str">
        <f aca="false">IF(G207&lt;&gt;"LIBSETS_SETTYPE_BATTLEGROUND",IF(G207&lt;&gt;"LIBSETS_SETTYPE_SPECIAL",IF(AD207&lt;&gt;"",VLOOKUP(AD207,'ESO zone constants'!$D$2:$H$4950,5,0),""),""),"")</f>
        <v/>
      </c>
      <c r="AE207" s="34" t="s">
        <v>64</v>
      </c>
      <c r="AF207" s="33" t="str">
        <f aca="false">IF(AE207&lt;&gt;"",IF(AE207&lt;&gt;"LIBSETS_DROP_MECHANIC_MONSTER_NAME",VLOOKUP(AE207,'LibSets constants'!$I$4:$L$1000,3,0),""),"")</f>
        <v>Public dungeon bosses have a chance to drop a shoulder, hand, or weapon.</v>
      </c>
      <c r="AG207" s="33" t="str">
        <f aca="false">IF(AE207&lt;&gt;"",IF(AE207&lt;&gt;"LIBSETS_DROP_MECHANIC_MONSTER_NAME",VLOOKUP(AE207,'LibSets constants'!$I$4:$L$1000,4,0),""),"")</f>
        <v>Öffentliche Dungeon-Bosse haben die Möglichkeit, eine Schulter, Handschuhe oder eine Waffe fallen zu lassen.</v>
      </c>
      <c r="AH207" s="2" t="str">
        <f aca="false">IF(G207&lt;&gt;"LIBSETS_SETTYPE_BATTLEGROUND",IF(G207&lt;&gt;"LIBSETS_SETTYPE_SPECIAL",IF(AI207&lt;&gt;"",VLOOKUP(AI207,'ESO zone constants'!$D$2:$H$4950,5,0),""),""),"")</f>
        <v/>
      </c>
      <c r="AJ207" s="34" t="s">
        <v>65</v>
      </c>
      <c r="AK207" s="33" t="str">
        <f aca="false">IF(AJ207&lt;&gt;"",IF(AJ207&lt;&gt;"LIBSETS_DROP_MECHANIC_MONSTER_NAME",VLOOKUP(AJ207,'LibSets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33" t="str">
        <f aca="false">IF(AJ207&lt;&gt;"",IF(AJ207&lt;&gt;"LIBSETS_DROP_MECHANIC_MONSTER_NAME",VLOOKUP(AJ207,'LibSets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2" t="str">
        <f aca="false">IF(G207&lt;&gt;"LIBSETS_SETTYPE_BATTLEGROUND",IF(G207&lt;&gt;"LIBSETS_SETTYPE_SPECIAL",IF(AN207&lt;&gt;"",VLOOKUP(AN207,'ESO zone constants'!$D$2:$H$4950,5,0),""),""),"")</f>
        <v/>
      </c>
      <c r="AO207" s="34"/>
      <c r="AP207" s="33" t="str">
        <f aca="false">IF(AO207&lt;&gt;"",IF(AO207&lt;&gt;"LIBSETS_DROP_MECHANIC_MONSTER_NAME",VLOOKUP(AO207,'LibSets constants'!$I$4:$L$1000,3,0),""),"")</f>
        <v/>
      </c>
      <c r="AQ207" s="33" t="str">
        <f aca="false">IF(AO207&lt;&gt;"",IF(AO207&lt;&gt;"LIBSETS_DROP_MECHANIC_MONSTER_NAME",VLOOKUP(AO207,'LibSets constants'!$I$4:$L$1000,4,0),""),"")</f>
        <v/>
      </c>
      <c r="AR207" s="2" t="str">
        <f aca="false">IF(G207&lt;&gt;"LIBSETS_SETTYPE_BATTLEGROUND",IF(G207&lt;&gt;"LIBSETS_SETTYPE_SPECIAL",IF(AS207&lt;&gt;"",VLOOKUP(AS207,'ESO zone constants'!$D$2:$H$4950,5,0),""),""),"")</f>
        <v/>
      </c>
      <c r="AT207" s="34"/>
      <c r="AU207" s="33" t="str">
        <f aca="false">IF(AT207&lt;&gt;"",IF(AT207&lt;&gt;"LIBSETS_DROP_MECHANIC_MONSTER_NAME",VLOOKUP(AT207,'LibSets constants'!$I$4:$L$1000,3,0),""),"")</f>
        <v/>
      </c>
      <c r="AV207" s="33" t="str">
        <f aca="false">IF(AT207&lt;&gt;"",IF(AT207&lt;&gt;"LIBSETS_DROP_MECHANIC_MONSTER_NAME",VLOOKUP(AT207,'LibSets constants'!$I$4:$L$1000,4,0),""),"")</f>
        <v/>
      </c>
      <c r="AW207" s="6" t="str">
        <f aca="false">IF(A207="???","--","")&amp;IF(F207&lt;&gt;"Not in the game (anymore)",IF(A207&lt;&gt;"",CONCATENATE("[",A207,"] = {wayshrines={")&amp;IF(K207&lt;&gt;"",CONCATENATE(K207,","),"")&amp;IF(L207&lt;&gt;"",CONCATENATE(L207,","),"")&amp;IF(M207&lt;&gt;"",CONCATENATE(M207,","),"")&amp;CONCATENATE("}")&amp;IF(VALUE(N207)&gt;0,CONCATENATE(", traitsNeeded=",N207),"")&amp;CONCATENATE(", dlcId=",IF(S207&lt;&gt;"",S207,"DLC_BASE_GAME")),""),"")</f>
        <v>[245] = {wayshrines={-1,-1,-1,}, dlcId=DLC_DARK_BROTHERHOOD</v>
      </c>
      <c r="AX207" s="6" t="str">
        <f aca="false">IF(F207&lt;&gt;"Not in the game (anymore)",IF(A207&lt;&gt;"",IF(P207&lt;&gt;"",CONCATENATE(", zoneIds={",P207),"")&amp;IF(X207&lt;&gt;"",CONCATENATE(",",X207),"")&amp;IF(AC207&lt;&gt;"",CONCATENATE(",",AC207),"")&amp;IF(AH207&lt;&gt;"",CONCATENATE(",",AH207),"")&amp;IF(AM207&lt;&gt;"",CONCATENATE(",",AM207),"")&amp;IF(AR207&lt;&gt;"",CONCATENATE(",",AR207),"")&amp;IF(P207&lt;&gt;"",CONCATENATE("}",""),"")&amp;IF(OR(I207="true",I207="false",I207&lt;&gt;""), CONCATENATE(", veteran=", I207), ""),""),"")</f>
        <v>, zoneIds={823}, veteran=false</v>
      </c>
      <c r="AY207" s="6" t="str">
        <f aca="false">IF(F207&lt;&gt;"Not in the game (anymore)",IF(A207&lt;&gt;"",", setType="&amp;G207,"")&amp;IF(J207="true",", multiTrialSet=true",""),"")</f>
        <v>, setType=LIBSETS_SETTYPE_OVERLAND</v>
      </c>
      <c r="AZ207" s="6" t="str">
        <f aca="false">IF(F207&lt;&gt;"Not in the game (anymore)",IF(U207&lt;&gt;"",", dropMechanic={"&amp;U207&amp;IF(Z207&lt;&gt;"",","&amp;Z207,"")&amp;IF(AE207&lt;&gt;"",","&amp;AE207,"")&amp;IF(AJ207&lt;&gt;"",","&amp;AJ207,"")&amp;IF(AO207&lt;&gt;"",","&amp;AO207,"")&amp;IF(AT207&lt;&gt;"",","&amp;AT207,"")&amp;"}"&amp;IF(U207="LIBSETS_DROP_MECHANIC_MONSTER_NAME",", dropMechanicNames={" &amp; IF(V207&lt;&gt;"","['en']='"&amp;V207&amp;"'","") &amp; IF(W207&lt;&gt;"",", ['de']='" &amp; W207&amp;"'","") &amp; "}",""),"")&amp;"},","")</f>
        <v>, dropMechanic={LIBSETS_DROP_MECHANIC_OVERLAND_BOSS_DELVE,LIBSETS_DROP_MECHANIC_OVERLAND_WORLDBOSS,LIBSETS_DROP_MECHANIC_OVERLAND_BOSS_PUBLIC_DUNGEON,LIBSETS_DROP_MECHANIC_OVERLAND_CHEST}},</v>
      </c>
      <c r="BA207" s="6" t="str">
        <f aca="false">IF(F207&lt;&gt;"Not in the game (anymore)",IF(C207&lt;&gt;"",CONCATENATE(" --",C207," / ",B207,"   [",IF(Q207&lt;&gt;"",Q207,""),IF(Y207&lt;&gt;"",", "&amp;Y207,""),IF(AD207&lt;&gt;"",", "&amp;AD207,""),IF(AI207&lt;&gt;"",", "&amp;AI207,""),IF(AN207&lt;&gt;"",", "&amp;AN207,""),IF(AS207&lt;&gt;"",", "&amp;AS207,""),"]")),"")</f>
        <v> --Sithis' Touch / Sithis' Berührung   [Gold Coast]</v>
      </c>
    </row>
    <row r="208" customFormat="false" ht="15" hidden="false" customHeight="false" outlineLevel="0" collapsed="false">
      <c r="A208" s="21" t="n">
        <v>246</v>
      </c>
      <c r="B208" s="0" t="s">
        <v>557</v>
      </c>
      <c r="C208" s="0" t="s">
        <v>558</v>
      </c>
      <c r="D208" s="2" t="n">
        <f aca="false">A208</f>
        <v>246</v>
      </c>
      <c r="F208" s="0" t="s">
        <v>436</v>
      </c>
      <c r="G208" s="22" t="s">
        <v>437</v>
      </c>
      <c r="I208" s="0" t="s">
        <v>56</v>
      </c>
      <c r="J208" s="0" t="s">
        <v>56</v>
      </c>
      <c r="K208" s="0" t="n">
        <v>-1</v>
      </c>
      <c r="L208" s="0" t="n">
        <v>-1</v>
      </c>
      <c r="M208" s="0" t="n">
        <v>-1</v>
      </c>
      <c r="N208" s="0" t="n">
        <v>0</v>
      </c>
      <c r="O208" s="3" t="s">
        <v>438</v>
      </c>
      <c r="P208" s="2" t="n">
        <f aca="false">IF(AND(G208&lt;&gt;"LIBSETS_SETTYPE_BATTLEGROUND",G208&lt;&gt;"LIBSETS_SETTYPE_SPECIAL",G208&lt;&gt;"LIBSETS_SETTYPE_MYTHIC"), IF(Q208&lt;&gt;"",VLOOKUP(Q208,'ESO zone constants'!$D$2:$H$4950,5,0),""),"")</f>
        <v>643</v>
      </c>
      <c r="Q208" s="0" t="str">
        <f aca="false">IF(OR(K208="",K208&lt;=0,ISERROR(K208)),IF(AND(O208&lt;&gt;"",NOT(ISERROR(O208))),O208, ""),VLOOKUP(K208,'ESO wayshrine node constants'!$A$3:$D$10003,4,0))</f>
        <v>Imperial Sewers</v>
      </c>
      <c r="R208" s="0"/>
      <c r="S208" s="4" t="str">
        <f aca="false">IF(AND(R208&lt;&gt;"",NOT(ISERROR(R208))),R208,IF(P208&lt;&gt;"",IF(NOT(ISERROR(VLOOKUP(P208,'ESO Dungeon constants'!$D$3:$H$9999,5,0))),VLOOKUP(P208,'ESO Dungeon constants'!$D$3:$I$9999,6,0),VLOOKUP(P208,'ESO zone constants'!$H$2:$K$9984,4,0)),""))</f>
        <v>DLC_IMPERIAL_CITY</v>
      </c>
      <c r="T208" s="2" t="str">
        <f aca="false">IF(S208&lt;&gt;"",VLOOKUP(S208,'LibSets constants'!$B$4:$C$1000,2,0),"")</f>
        <v>Imperial City</v>
      </c>
      <c r="U208" s="0"/>
      <c r="V208" s="33" t="str">
        <f aca="false">IF(U208&lt;&gt;"",IF(U208&lt;&gt;"LIBSETS_DROP_MECHANIC_MONSTER_NAME",VLOOKUP(U208,'LibSets constants'!$I$4:$L$1000,3,0),""),"")</f>
        <v/>
      </c>
      <c r="W208" s="28" t="str">
        <f aca="false">IF(U208&lt;&gt;"",IF(U208&lt;&gt;"LIBSETS_DROP_MECHANIC_MONSTER_NAME",VLOOKUP(U208,'LibSets constants'!$I$4:$L$1000,4,0),""),"")</f>
        <v/>
      </c>
      <c r="X208" s="2" t="str">
        <f aca="false">IF(G208&lt;&gt;"LIBSETS_SETTYPE_BATTLEGROUND",IF(G208&lt;&gt;"LIBSETS_SETTYPE_SPECIAL",IF(Y208&lt;&gt;"",VLOOKUP(Y208,'ESO zone constants'!$D$2:$H$4950,5,0),""),""),"")</f>
        <v/>
      </c>
      <c r="Z208" s="34"/>
      <c r="AA208" s="33" t="str">
        <f aca="false">IF(Z208&lt;&gt;"",IF(Z208&lt;&gt;"LIBSETS_DROP_MECHANIC_MONSTER_NAME",VLOOKUP(Z208,'LibSets constants'!$I$4:$L$1000,3,0),""),"")</f>
        <v/>
      </c>
      <c r="AB208" s="33" t="str">
        <f aca="false">IF(Z208&lt;&gt;"",IF(Z208&lt;&gt;"LIBSETS_DROP_MECHANIC_MONSTER_NAME",VLOOKUP(Z208,'LibSets constants'!$I$4:$L$1000,4,0),""),"")</f>
        <v/>
      </c>
      <c r="AC208" s="2" t="str">
        <f aca="false">IF(G208&lt;&gt;"LIBSETS_SETTYPE_BATTLEGROUND",IF(G208&lt;&gt;"LIBSETS_SETTYPE_SPECIAL",IF(AD208&lt;&gt;"",VLOOKUP(AD208,'ESO zone constants'!$D$2:$H$4950,5,0),""),""),"")</f>
        <v/>
      </c>
      <c r="AE208" s="34"/>
      <c r="AF208" s="33" t="str">
        <f aca="false">IF(AE208&lt;&gt;"",IF(AE208&lt;&gt;"LIBSETS_DROP_MECHANIC_MONSTER_NAME",VLOOKUP(AE208,'LibSets constants'!$I$4:$L$1000,3,0),""),"")</f>
        <v/>
      </c>
      <c r="AG208" s="33" t="str">
        <f aca="false">IF(AE208&lt;&gt;"",IF(AE208&lt;&gt;"LIBSETS_DROP_MECHANIC_MONSTER_NAME",VLOOKUP(AE208,'LibSets constants'!$I$4:$L$1000,4,0),""),"")</f>
        <v/>
      </c>
      <c r="AH208" s="2" t="str">
        <f aca="false">IF(G208&lt;&gt;"LIBSETS_SETTYPE_BATTLEGROUND",IF(G208&lt;&gt;"LIBSETS_SETTYPE_SPECIAL",IF(AI208&lt;&gt;"",VLOOKUP(AI208,'ESO zone constants'!$D$2:$H$4950,5,0),""),""),"")</f>
        <v/>
      </c>
      <c r="AJ208" s="34"/>
      <c r="AK208" s="33" t="str">
        <f aca="false">IF(AJ208&lt;&gt;"",IF(AJ208&lt;&gt;"LIBSETS_DROP_MECHANIC_MONSTER_NAME",VLOOKUP(AJ208,'LibSets constants'!$I$4:$L$1000,3,0),""),"")</f>
        <v/>
      </c>
      <c r="AL208" s="33" t="str">
        <f aca="false">IF(AJ208&lt;&gt;"",IF(AJ208&lt;&gt;"LIBSETS_DROP_MECHANIC_MONSTER_NAME",VLOOKUP(AJ208,'LibSets constants'!$I$4:$L$1000,4,0),""),"")</f>
        <v/>
      </c>
      <c r="AM208" s="2" t="str">
        <f aca="false">IF(G208&lt;&gt;"LIBSETS_SETTYPE_BATTLEGROUND",IF(G208&lt;&gt;"LIBSETS_SETTYPE_SPECIAL",IF(AN208&lt;&gt;"",VLOOKUP(AN208,'ESO zone constants'!$D$2:$H$4950,5,0),""),""),"")</f>
        <v/>
      </c>
      <c r="AO208" s="34"/>
      <c r="AP208" s="33" t="str">
        <f aca="false">IF(AO208&lt;&gt;"",IF(AO208&lt;&gt;"LIBSETS_DROP_MECHANIC_MONSTER_NAME",VLOOKUP(AO208,'LibSets constants'!$I$4:$L$1000,3,0),""),"")</f>
        <v/>
      </c>
      <c r="AQ208" s="33" t="str">
        <f aca="false">IF(AO208&lt;&gt;"",IF(AO208&lt;&gt;"LIBSETS_DROP_MECHANIC_MONSTER_NAME",VLOOKUP(AO208,'LibSets constants'!$I$4:$L$1000,4,0),""),"")</f>
        <v/>
      </c>
      <c r="AR208" s="2" t="str">
        <f aca="false">IF(G208&lt;&gt;"LIBSETS_SETTYPE_BATTLEGROUND",IF(G208&lt;&gt;"LIBSETS_SETTYPE_SPECIAL",IF(AS208&lt;&gt;"",VLOOKUP(AS208,'ESO zone constants'!$D$2:$H$4950,5,0),""),""),"")</f>
        <v/>
      </c>
      <c r="AT208" s="34"/>
      <c r="AU208" s="33" t="str">
        <f aca="false">IF(AT208&lt;&gt;"",IF(AT208&lt;&gt;"LIBSETS_DROP_MECHANIC_MONSTER_NAME",VLOOKUP(AT208,'LibSets constants'!$I$4:$L$1000,3,0),""),"")</f>
        <v/>
      </c>
      <c r="AV208" s="33" t="str">
        <f aca="false">IF(AT208&lt;&gt;"",IF(AT208&lt;&gt;"LIBSETS_DROP_MECHANIC_MONSTER_NAME",VLOOKUP(AT208,'LibSets constants'!$I$4:$L$1000,4,0),""),"")</f>
        <v/>
      </c>
      <c r="AW208" s="6" t="str">
        <f aca="false">IF(A208="???","--","")&amp;IF(F208&lt;&gt;"Not in the game (anymore)",IF(A208&lt;&gt;"",CONCATENATE("[",A208,"] = {wayshrines={")&amp;IF(K208&lt;&gt;"",CONCATENATE(K208,","),"")&amp;IF(L208&lt;&gt;"",CONCATENATE(L208,","),"")&amp;IF(M208&lt;&gt;"",CONCATENATE(M208,","),"")&amp;CONCATENATE("}")&amp;IF(VALUE(N208)&gt;0,CONCATENATE(", traitsNeeded=",N208),"")&amp;CONCATENATE(", dlcId=",IF(S208&lt;&gt;"",S208,"DLC_BASE_GAME")),""),"")</f>
        <v>[246] = {wayshrines={-1,-1,-1,}, dlcId=DLC_IMPERIAL_CITY</v>
      </c>
      <c r="AX208" s="6" t="str">
        <f aca="false">IF(F208&lt;&gt;"Not in the game (anymore)",IF(A208&lt;&gt;"",IF(P208&lt;&gt;"",CONCATENATE(", zoneIds={",P208),"")&amp;IF(X208&lt;&gt;"",CONCATENATE(",",X208),"")&amp;IF(AC208&lt;&gt;"",CONCATENATE(",",AC208),"")&amp;IF(AH208&lt;&gt;"",CONCATENATE(",",AH208),"")&amp;IF(AM208&lt;&gt;"",CONCATENATE(",",AM208),"")&amp;IF(AR208&lt;&gt;"",CONCATENATE(",",AR208),"")&amp;IF(P208&lt;&gt;"",CONCATENATE("}",""),"")&amp;IF(OR(I208="true",I208="false",I208&lt;&gt;""), CONCATENATE(", veteran=", I208), ""),""),"")</f>
        <v>, zoneIds={643}, veteran=false</v>
      </c>
      <c r="AY208" s="6" t="str">
        <f aca="false">IF(F208&lt;&gt;"Not in the game (anymore)",IF(A208&lt;&gt;"",", setType="&amp;G208,"")&amp;IF(J208="true",", multiTrialSet=true",""),"")</f>
        <v>, setType=LIBSETS_SETTYPE_IMPERIALCITY</v>
      </c>
      <c r="AZ208" s="6" t="str">
        <f aca="false">IF(F208&lt;&gt;"Not in the game (anymore)",IF(U208&lt;&gt;"",", dropMechanic={"&amp;U208&amp;IF(Z208&lt;&gt;"",","&amp;Z208,"")&amp;IF(AE208&lt;&gt;"",","&amp;AE208,"")&amp;IF(AJ208&lt;&gt;"",","&amp;AJ208,"")&amp;IF(AO208&lt;&gt;"",","&amp;AO208,"")&amp;IF(AT208&lt;&gt;"",","&amp;AT208,"")&amp;"}"&amp;IF(U208="LIBSETS_DROP_MECHANIC_MONSTER_NAME",", dropMechanicNames={" &amp; IF(V208&lt;&gt;"","['en']='"&amp;V208&amp;"'","") &amp; IF(W208&lt;&gt;"",", ['de']='" &amp; W208&amp;"'","") &amp; "}",""),"")&amp;"},","")</f>
        <v>},</v>
      </c>
      <c r="BA208" s="6" t="str">
        <f aca="false">IF(F208&lt;&gt;"Not in the game (anymore)",IF(C208&lt;&gt;"",CONCATENATE(" --",C208," / ",B208,"   [",IF(Q208&lt;&gt;"",Q208,""),IF(Y208&lt;&gt;"",", "&amp;Y208,""),IF(AD208&lt;&gt;"",", "&amp;AD208,""),IF(AI208&lt;&gt;"",", "&amp;AI208,""),IF(AN208&lt;&gt;"",", "&amp;AN208,""),IF(AS208&lt;&gt;"",", "&amp;AS208,""),"]")),"")</f>
        <v> --Galerion's Revenge / Galerions Revanche   [Imperial Sewers]</v>
      </c>
    </row>
    <row r="209" customFormat="false" ht="15" hidden="false" customHeight="false" outlineLevel="0" collapsed="false">
      <c r="A209" s="21" t="n">
        <v>247</v>
      </c>
      <c r="B209" s="0" t="s">
        <v>559</v>
      </c>
      <c r="C209" s="0" t="s">
        <v>560</v>
      </c>
      <c r="D209" s="2" t="n">
        <f aca="false">A209</f>
        <v>247</v>
      </c>
      <c r="F209" s="0" t="s">
        <v>436</v>
      </c>
      <c r="G209" s="22" t="s">
        <v>437</v>
      </c>
      <c r="I209" s="0" t="s">
        <v>56</v>
      </c>
      <c r="J209" s="0" t="s">
        <v>56</v>
      </c>
      <c r="K209" s="0" t="n">
        <v>-1</v>
      </c>
      <c r="L209" s="0" t="n">
        <v>-1</v>
      </c>
      <c r="M209" s="0" t="n">
        <v>-1</v>
      </c>
      <c r="N209" s="0" t="n">
        <v>0</v>
      </c>
      <c r="O209" s="3" t="s">
        <v>438</v>
      </c>
      <c r="P209" s="2" t="n">
        <f aca="false">IF(AND(G209&lt;&gt;"LIBSETS_SETTYPE_BATTLEGROUND",G209&lt;&gt;"LIBSETS_SETTYPE_SPECIAL",G209&lt;&gt;"LIBSETS_SETTYPE_MYTHIC"), IF(Q209&lt;&gt;"",VLOOKUP(Q209,'ESO zone constants'!$D$2:$H$4950,5,0),""),"")</f>
        <v>643</v>
      </c>
      <c r="Q209" s="0" t="str">
        <f aca="false">IF(OR(K209="",K209&lt;=0,ISERROR(K209)),IF(AND(O209&lt;&gt;"",NOT(ISERROR(O209))),O209, ""),VLOOKUP(K209,'ESO wayshrine node constants'!$A$3:$D$10003,4,0))</f>
        <v>Imperial Sewers</v>
      </c>
      <c r="R209" s="0"/>
      <c r="S209" s="4" t="str">
        <f aca="false">IF(AND(R209&lt;&gt;"",NOT(ISERROR(R209))),R209,IF(P209&lt;&gt;"",IF(NOT(ISERROR(VLOOKUP(P209,'ESO Dungeon constants'!$D$3:$H$9999,5,0))),VLOOKUP(P209,'ESO Dungeon constants'!$D$3:$I$9999,6,0),VLOOKUP(P209,'ESO zone constants'!$H$2:$K$9984,4,0)),""))</f>
        <v>DLC_IMPERIAL_CITY</v>
      </c>
      <c r="T209" s="2" t="str">
        <f aca="false">IF(S209&lt;&gt;"",VLOOKUP(S209,'LibSets constants'!$B$4:$C$1000,2,0),"")</f>
        <v>Imperial City</v>
      </c>
      <c r="U209" s="0"/>
      <c r="V209" s="33" t="str">
        <f aca="false">IF(U209&lt;&gt;"",IF(U209&lt;&gt;"LIBSETS_DROP_MECHANIC_MONSTER_NAME",VLOOKUP(U209,'LibSets constants'!$I$4:$L$1000,3,0),""),"")</f>
        <v/>
      </c>
      <c r="W209" s="28" t="str">
        <f aca="false">IF(U209&lt;&gt;"",IF(U209&lt;&gt;"LIBSETS_DROP_MECHANIC_MONSTER_NAME",VLOOKUP(U209,'LibSets constants'!$I$4:$L$1000,4,0),""),"")</f>
        <v/>
      </c>
      <c r="X209" s="2" t="str">
        <f aca="false">IF(G209&lt;&gt;"LIBSETS_SETTYPE_BATTLEGROUND",IF(G209&lt;&gt;"LIBSETS_SETTYPE_SPECIAL",IF(Y209&lt;&gt;"",VLOOKUP(Y209,'ESO zone constants'!$D$2:$H$4950,5,0),""),""),"")</f>
        <v/>
      </c>
      <c r="Z209" s="34"/>
      <c r="AA209" s="33" t="str">
        <f aca="false">IF(Z209&lt;&gt;"",IF(Z209&lt;&gt;"LIBSETS_DROP_MECHANIC_MONSTER_NAME",VLOOKUP(Z209,'LibSets constants'!$I$4:$L$1000,3,0),""),"")</f>
        <v/>
      </c>
      <c r="AB209" s="33" t="str">
        <f aca="false">IF(Z209&lt;&gt;"",IF(Z209&lt;&gt;"LIBSETS_DROP_MECHANIC_MONSTER_NAME",VLOOKUP(Z209,'LibSets constants'!$I$4:$L$1000,4,0),""),"")</f>
        <v/>
      </c>
      <c r="AC209" s="2" t="str">
        <f aca="false">IF(G209&lt;&gt;"LIBSETS_SETTYPE_BATTLEGROUND",IF(G209&lt;&gt;"LIBSETS_SETTYPE_SPECIAL",IF(AD209&lt;&gt;"",VLOOKUP(AD209,'ESO zone constants'!$D$2:$H$4950,5,0),""),""),"")</f>
        <v/>
      </c>
      <c r="AE209" s="34"/>
      <c r="AF209" s="33" t="str">
        <f aca="false">IF(AE209&lt;&gt;"",IF(AE209&lt;&gt;"LIBSETS_DROP_MECHANIC_MONSTER_NAME",VLOOKUP(AE209,'LibSets constants'!$I$4:$L$1000,3,0),""),"")</f>
        <v/>
      </c>
      <c r="AG209" s="33" t="str">
        <f aca="false">IF(AE209&lt;&gt;"",IF(AE209&lt;&gt;"LIBSETS_DROP_MECHANIC_MONSTER_NAME",VLOOKUP(AE209,'LibSets constants'!$I$4:$L$1000,4,0),""),"")</f>
        <v/>
      </c>
      <c r="AH209" s="2" t="str">
        <f aca="false">IF(G209&lt;&gt;"LIBSETS_SETTYPE_BATTLEGROUND",IF(G209&lt;&gt;"LIBSETS_SETTYPE_SPECIAL",IF(AI209&lt;&gt;"",VLOOKUP(AI209,'ESO zone constants'!$D$2:$H$4950,5,0),""),""),"")</f>
        <v/>
      </c>
      <c r="AJ209" s="34"/>
      <c r="AK209" s="33" t="str">
        <f aca="false">IF(AJ209&lt;&gt;"",IF(AJ209&lt;&gt;"LIBSETS_DROP_MECHANIC_MONSTER_NAME",VLOOKUP(AJ209,'LibSets constants'!$I$4:$L$1000,3,0),""),"")</f>
        <v/>
      </c>
      <c r="AL209" s="33" t="str">
        <f aca="false">IF(AJ209&lt;&gt;"",IF(AJ209&lt;&gt;"LIBSETS_DROP_MECHANIC_MONSTER_NAME",VLOOKUP(AJ209,'LibSets constants'!$I$4:$L$1000,4,0),""),"")</f>
        <v/>
      </c>
      <c r="AM209" s="2" t="str">
        <f aca="false">IF(G209&lt;&gt;"LIBSETS_SETTYPE_BATTLEGROUND",IF(G209&lt;&gt;"LIBSETS_SETTYPE_SPECIAL",IF(AN209&lt;&gt;"",VLOOKUP(AN209,'ESO zone constants'!$D$2:$H$4950,5,0),""),""),"")</f>
        <v/>
      </c>
      <c r="AO209" s="34"/>
      <c r="AP209" s="33" t="str">
        <f aca="false">IF(AO209&lt;&gt;"",IF(AO209&lt;&gt;"LIBSETS_DROP_MECHANIC_MONSTER_NAME",VLOOKUP(AO209,'LibSets constants'!$I$4:$L$1000,3,0),""),"")</f>
        <v/>
      </c>
      <c r="AQ209" s="33" t="str">
        <f aca="false">IF(AO209&lt;&gt;"",IF(AO209&lt;&gt;"LIBSETS_DROP_MECHANIC_MONSTER_NAME",VLOOKUP(AO209,'LibSets constants'!$I$4:$L$1000,4,0),""),"")</f>
        <v/>
      </c>
      <c r="AR209" s="2" t="str">
        <f aca="false">IF(G209&lt;&gt;"LIBSETS_SETTYPE_BATTLEGROUND",IF(G209&lt;&gt;"LIBSETS_SETTYPE_SPECIAL",IF(AS209&lt;&gt;"",VLOOKUP(AS209,'ESO zone constants'!$D$2:$H$4950,5,0),""),""),"")</f>
        <v/>
      </c>
      <c r="AT209" s="34"/>
      <c r="AU209" s="33" t="str">
        <f aca="false">IF(AT209&lt;&gt;"",IF(AT209&lt;&gt;"LIBSETS_DROP_MECHANIC_MONSTER_NAME",VLOOKUP(AT209,'LibSets constants'!$I$4:$L$1000,3,0),""),"")</f>
        <v/>
      </c>
      <c r="AV209" s="33" t="str">
        <f aca="false">IF(AT209&lt;&gt;"",IF(AT209&lt;&gt;"LIBSETS_DROP_MECHANIC_MONSTER_NAME",VLOOKUP(AT209,'LibSets constants'!$I$4:$L$1000,4,0),""),"")</f>
        <v/>
      </c>
      <c r="AW209" s="6" t="str">
        <f aca="false">IF(A209="???","--","")&amp;IF(F209&lt;&gt;"Not in the game (anymore)",IF(A209&lt;&gt;"",CONCATENATE("[",A209,"] = {wayshrines={")&amp;IF(K209&lt;&gt;"",CONCATENATE(K209,","),"")&amp;IF(L209&lt;&gt;"",CONCATENATE(L209,","),"")&amp;IF(M209&lt;&gt;"",CONCATENATE(M209,","),"")&amp;CONCATENATE("}")&amp;IF(VALUE(N209)&gt;0,CONCATENATE(", traitsNeeded=",N209),"")&amp;CONCATENATE(", dlcId=",IF(S209&lt;&gt;"",S209,"DLC_BASE_GAME")),""),"")</f>
        <v>[247] = {wayshrines={-1,-1,-1,}, dlcId=DLC_IMPERIAL_CITY</v>
      </c>
      <c r="AX209" s="6" t="str">
        <f aca="false">IF(F209&lt;&gt;"Not in the game (anymore)",IF(A209&lt;&gt;"",IF(P209&lt;&gt;"",CONCATENATE(", zoneIds={",P209),"")&amp;IF(X209&lt;&gt;"",CONCATENATE(",",X209),"")&amp;IF(AC209&lt;&gt;"",CONCATENATE(",",AC209),"")&amp;IF(AH209&lt;&gt;"",CONCATENATE(",",AH209),"")&amp;IF(AM209&lt;&gt;"",CONCATENATE(",",AM209),"")&amp;IF(AR209&lt;&gt;"",CONCATENATE(",",AR209),"")&amp;IF(P209&lt;&gt;"",CONCATENATE("}",""),"")&amp;IF(OR(I209="true",I209="false",I209&lt;&gt;""), CONCATENATE(", veteran=", I209), ""),""),"")</f>
        <v>, zoneIds={643}, veteran=false</v>
      </c>
      <c r="AY209" s="6" t="str">
        <f aca="false">IF(F209&lt;&gt;"Not in the game (anymore)",IF(A209&lt;&gt;"",", setType="&amp;G209,"")&amp;IF(J209="true",", multiTrialSet=true",""),"")</f>
        <v>, setType=LIBSETS_SETTYPE_IMPERIALCITY</v>
      </c>
      <c r="AZ209" s="6" t="str">
        <f aca="false">IF(F209&lt;&gt;"Not in the game (anymore)",IF(U209&lt;&gt;"",", dropMechanic={"&amp;U209&amp;IF(Z209&lt;&gt;"",","&amp;Z209,"")&amp;IF(AE209&lt;&gt;"",","&amp;AE209,"")&amp;IF(AJ209&lt;&gt;"",","&amp;AJ209,"")&amp;IF(AO209&lt;&gt;"",","&amp;AO209,"")&amp;IF(AT209&lt;&gt;"",","&amp;AT209,"")&amp;"}"&amp;IF(U209="LIBSETS_DROP_MECHANIC_MONSTER_NAME",", dropMechanicNames={" &amp; IF(V209&lt;&gt;"","['en']='"&amp;V209&amp;"'","") &amp; IF(W209&lt;&gt;"",", ['de']='" &amp; W209&amp;"'","") &amp; "}",""),"")&amp;"},","")</f>
        <v>},</v>
      </c>
      <c r="BA209" s="6" t="str">
        <f aca="false">IF(F209&lt;&gt;"Not in the game (anymore)",IF(C209&lt;&gt;"",CONCATENATE(" --",C209," / ",B209,"   [",IF(Q209&lt;&gt;"",Q209,""),IF(Y209&lt;&gt;"",", "&amp;Y209,""),IF(AD209&lt;&gt;"",", "&amp;AD209,""),IF(AI209&lt;&gt;"",", "&amp;AI209,""),IF(AN209&lt;&gt;"",", "&amp;AN209,""),IF(AS209&lt;&gt;"",", "&amp;AS209,""),"]")),"")</f>
        <v> --Vicecanon of Venom / Vizekanoniker des Gifts   [Imperial Sewers]</v>
      </c>
    </row>
    <row r="210" customFormat="false" ht="15" hidden="false" customHeight="false" outlineLevel="0" collapsed="false">
      <c r="A210" s="21" t="n">
        <v>248</v>
      </c>
      <c r="B210" s="0" t="s">
        <v>561</v>
      </c>
      <c r="C210" s="0" t="s">
        <v>562</v>
      </c>
      <c r="D210" s="2" t="n">
        <f aca="false">A210</f>
        <v>248</v>
      </c>
      <c r="F210" s="0" t="s">
        <v>436</v>
      </c>
      <c r="G210" s="22" t="s">
        <v>437</v>
      </c>
      <c r="I210" s="0" t="s">
        <v>56</v>
      </c>
      <c r="J210" s="0" t="s">
        <v>56</v>
      </c>
      <c r="K210" s="0" t="n">
        <v>-1</v>
      </c>
      <c r="L210" s="0" t="n">
        <v>-1</v>
      </c>
      <c r="M210" s="0" t="n">
        <v>-1</v>
      </c>
      <c r="N210" s="0" t="n">
        <v>0</v>
      </c>
      <c r="O210" s="3" t="s">
        <v>438</v>
      </c>
      <c r="P210" s="2" t="n">
        <f aca="false">IF(AND(G210&lt;&gt;"LIBSETS_SETTYPE_BATTLEGROUND",G210&lt;&gt;"LIBSETS_SETTYPE_SPECIAL",G210&lt;&gt;"LIBSETS_SETTYPE_MYTHIC"), IF(Q210&lt;&gt;"",VLOOKUP(Q210,'ESO zone constants'!$D$2:$H$4950,5,0),""),"")</f>
        <v>643</v>
      </c>
      <c r="Q210" s="0" t="str">
        <f aca="false">IF(OR(K210="",K210&lt;=0,ISERROR(K210)),IF(AND(O210&lt;&gt;"",NOT(ISERROR(O210))),O210, ""),VLOOKUP(K210,'ESO wayshrine node constants'!$A$3:$D$10003,4,0))</f>
        <v>Imperial Sewers</v>
      </c>
      <c r="R210" s="0"/>
      <c r="S210" s="4" t="str">
        <f aca="false">IF(AND(R210&lt;&gt;"",NOT(ISERROR(R210))),R210,IF(P210&lt;&gt;"",IF(NOT(ISERROR(VLOOKUP(P210,'ESO Dungeon constants'!$D$3:$H$9999,5,0))),VLOOKUP(P210,'ESO Dungeon constants'!$D$3:$I$9999,6,0),VLOOKUP(P210,'ESO zone constants'!$H$2:$K$9984,4,0)),""))</f>
        <v>DLC_IMPERIAL_CITY</v>
      </c>
      <c r="T210" s="2" t="str">
        <f aca="false">IF(S210&lt;&gt;"",VLOOKUP(S210,'LibSets constants'!$B$4:$C$1000,2,0),"")</f>
        <v>Imperial City</v>
      </c>
      <c r="U210" s="0"/>
      <c r="V210" s="33" t="str">
        <f aca="false">IF(U210&lt;&gt;"",IF(U210&lt;&gt;"LIBSETS_DROP_MECHANIC_MONSTER_NAME",VLOOKUP(U210,'LibSets constants'!$I$4:$L$1000,3,0),""),"")</f>
        <v/>
      </c>
      <c r="W210" s="28" t="str">
        <f aca="false">IF(U210&lt;&gt;"",IF(U210&lt;&gt;"LIBSETS_DROP_MECHANIC_MONSTER_NAME",VLOOKUP(U210,'LibSets constants'!$I$4:$L$1000,4,0),""),"")</f>
        <v/>
      </c>
      <c r="X210" s="2" t="str">
        <f aca="false">IF(G210&lt;&gt;"LIBSETS_SETTYPE_BATTLEGROUND",IF(G210&lt;&gt;"LIBSETS_SETTYPE_SPECIAL",IF(Y210&lt;&gt;"",VLOOKUP(Y210,'ESO zone constants'!$D$2:$H$4950,5,0),""),""),"")</f>
        <v/>
      </c>
      <c r="Z210" s="34"/>
      <c r="AA210" s="33" t="str">
        <f aca="false">IF(Z210&lt;&gt;"",IF(Z210&lt;&gt;"LIBSETS_DROP_MECHANIC_MONSTER_NAME",VLOOKUP(Z210,'LibSets constants'!$I$4:$L$1000,3,0),""),"")</f>
        <v/>
      </c>
      <c r="AB210" s="33" t="str">
        <f aca="false">IF(Z210&lt;&gt;"",IF(Z210&lt;&gt;"LIBSETS_DROP_MECHANIC_MONSTER_NAME",VLOOKUP(Z210,'LibSets constants'!$I$4:$L$1000,4,0),""),"")</f>
        <v/>
      </c>
      <c r="AC210" s="2" t="str">
        <f aca="false">IF(G210&lt;&gt;"LIBSETS_SETTYPE_BATTLEGROUND",IF(G210&lt;&gt;"LIBSETS_SETTYPE_SPECIAL",IF(AD210&lt;&gt;"",VLOOKUP(AD210,'ESO zone constants'!$D$2:$H$4950,5,0),""),""),"")</f>
        <v/>
      </c>
      <c r="AE210" s="34"/>
      <c r="AF210" s="33" t="str">
        <f aca="false">IF(AE210&lt;&gt;"",IF(AE210&lt;&gt;"LIBSETS_DROP_MECHANIC_MONSTER_NAME",VLOOKUP(AE210,'LibSets constants'!$I$4:$L$1000,3,0),""),"")</f>
        <v/>
      </c>
      <c r="AG210" s="33" t="str">
        <f aca="false">IF(AE210&lt;&gt;"",IF(AE210&lt;&gt;"LIBSETS_DROP_MECHANIC_MONSTER_NAME",VLOOKUP(AE210,'LibSets constants'!$I$4:$L$1000,4,0),""),"")</f>
        <v/>
      </c>
      <c r="AH210" s="2" t="str">
        <f aca="false">IF(G210&lt;&gt;"LIBSETS_SETTYPE_BATTLEGROUND",IF(G210&lt;&gt;"LIBSETS_SETTYPE_SPECIAL",IF(AI210&lt;&gt;"",VLOOKUP(AI210,'ESO zone constants'!$D$2:$H$4950,5,0),""),""),"")</f>
        <v/>
      </c>
      <c r="AJ210" s="34"/>
      <c r="AK210" s="33" t="str">
        <f aca="false">IF(AJ210&lt;&gt;"",IF(AJ210&lt;&gt;"LIBSETS_DROP_MECHANIC_MONSTER_NAME",VLOOKUP(AJ210,'LibSets constants'!$I$4:$L$1000,3,0),""),"")</f>
        <v/>
      </c>
      <c r="AL210" s="33" t="str">
        <f aca="false">IF(AJ210&lt;&gt;"",IF(AJ210&lt;&gt;"LIBSETS_DROP_MECHANIC_MONSTER_NAME",VLOOKUP(AJ210,'LibSets constants'!$I$4:$L$1000,4,0),""),"")</f>
        <v/>
      </c>
      <c r="AM210" s="2" t="str">
        <f aca="false">IF(G210&lt;&gt;"LIBSETS_SETTYPE_BATTLEGROUND",IF(G210&lt;&gt;"LIBSETS_SETTYPE_SPECIAL",IF(AN210&lt;&gt;"",VLOOKUP(AN210,'ESO zone constants'!$D$2:$H$4950,5,0),""),""),"")</f>
        <v/>
      </c>
      <c r="AO210" s="34"/>
      <c r="AP210" s="33" t="str">
        <f aca="false">IF(AO210&lt;&gt;"",IF(AO210&lt;&gt;"LIBSETS_DROP_MECHANIC_MONSTER_NAME",VLOOKUP(AO210,'LibSets constants'!$I$4:$L$1000,3,0),""),"")</f>
        <v/>
      </c>
      <c r="AQ210" s="33" t="str">
        <f aca="false">IF(AO210&lt;&gt;"",IF(AO210&lt;&gt;"LIBSETS_DROP_MECHANIC_MONSTER_NAME",VLOOKUP(AO210,'LibSets constants'!$I$4:$L$1000,4,0),""),"")</f>
        <v/>
      </c>
      <c r="AR210" s="2" t="str">
        <f aca="false">IF(G210&lt;&gt;"LIBSETS_SETTYPE_BATTLEGROUND",IF(G210&lt;&gt;"LIBSETS_SETTYPE_SPECIAL",IF(AS210&lt;&gt;"",VLOOKUP(AS210,'ESO zone constants'!$D$2:$H$4950,5,0),""),""),"")</f>
        <v/>
      </c>
      <c r="AT210" s="34"/>
      <c r="AU210" s="33" t="str">
        <f aca="false">IF(AT210&lt;&gt;"",IF(AT210&lt;&gt;"LIBSETS_DROP_MECHANIC_MONSTER_NAME",VLOOKUP(AT210,'LibSets constants'!$I$4:$L$1000,3,0),""),"")</f>
        <v/>
      </c>
      <c r="AV210" s="33" t="str">
        <f aca="false">IF(AT210&lt;&gt;"",IF(AT210&lt;&gt;"LIBSETS_DROP_MECHANIC_MONSTER_NAME",VLOOKUP(AT210,'LibSets constants'!$I$4:$L$1000,4,0),""),"")</f>
        <v/>
      </c>
      <c r="AW210" s="6" t="str">
        <f aca="false">IF(A210="???","--","")&amp;IF(F210&lt;&gt;"Not in the game (anymore)",IF(A210&lt;&gt;"",CONCATENATE("[",A210,"] = {wayshrines={")&amp;IF(K210&lt;&gt;"",CONCATENATE(K210,","),"")&amp;IF(L210&lt;&gt;"",CONCATENATE(L210,","),"")&amp;IF(M210&lt;&gt;"",CONCATENATE(M210,","),"")&amp;CONCATENATE("}")&amp;IF(VALUE(N210)&gt;0,CONCATENATE(", traitsNeeded=",N210),"")&amp;CONCATENATE(", dlcId=",IF(S210&lt;&gt;"",S210,"DLC_BASE_GAME")),""),"")</f>
        <v>[248] = {wayshrines={-1,-1,-1,}, dlcId=DLC_IMPERIAL_CITY</v>
      </c>
      <c r="AX210" s="6" t="str">
        <f aca="false">IF(F210&lt;&gt;"Not in the game (anymore)",IF(A210&lt;&gt;"",IF(P210&lt;&gt;"",CONCATENATE(", zoneIds={",P210),"")&amp;IF(X210&lt;&gt;"",CONCATENATE(",",X210),"")&amp;IF(AC210&lt;&gt;"",CONCATENATE(",",AC210),"")&amp;IF(AH210&lt;&gt;"",CONCATENATE(",",AH210),"")&amp;IF(AM210&lt;&gt;"",CONCATENATE(",",AM210),"")&amp;IF(AR210&lt;&gt;"",CONCATENATE(",",AR210),"")&amp;IF(P210&lt;&gt;"",CONCATENATE("}",""),"")&amp;IF(OR(I210="true",I210="false",I210&lt;&gt;""), CONCATENATE(", veteran=", I210), ""),""),"")</f>
        <v>, zoneIds={643}, veteran=false</v>
      </c>
      <c r="AY210" s="6" t="str">
        <f aca="false">IF(F210&lt;&gt;"Not in the game (anymore)",IF(A210&lt;&gt;"",", setType="&amp;G210,"")&amp;IF(J210="true",", multiTrialSet=true",""),"")</f>
        <v>, setType=LIBSETS_SETTYPE_IMPERIALCITY</v>
      </c>
      <c r="AZ210" s="6" t="str">
        <f aca="false">IF(F210&lt;&gt;"Not in the game (anymore)",IF(U210&lt;&gt;"",", dropMechanic={"&amp;U210&amp;IF(Z210&lt;&gt;"",","&amp;Z210,"")&amp;IF(AE210&lt;&gt;"",","&amp;AE210,"")&amp;IF(AJ210&lt;&gt;"",","&amp;AJ210,"")&amp;IF(AO210&lt;&gt;"",","&amp;AO210,"")&amp;IF(AT210&lt;&gt;"",","&amp;AT210,"")&amp;"}"&amp;IF(U210="LIBSETS_DROP_MECHANIC_MONSTER_NAME",", dropMechanicNames={" &amp; IF(V210&lt;&gt;"","['en']='"&amp;V210&amp;"'","") &amp; IF(W210&lt;&gt;"",", ['de']='" &amp; W210&amp;"'","") &amp; "}",""),"")&amp;"},","")</f>
        <v>},</v>
      </c>
      <c r="BA210" s="6" t="str">
        <f aca="false">IF(F210&lt;&gt;"Not in the game (anymore)",IF(C210&lt;&gt;"",CONCATENATE(" --",C210," / ",B210,"   [",IF(Q210&lt;&gt;"",Q210,""),IF(Y210&lt;&gt;"",", "&amp;Y210,""),IF(AD210&lt;&gt;"",", "&amp;AD210,""),IF(AI210&lt;&gt;"",", "&amp;AI210,""),IF(AN210&lt;&gt;"",", "&amp;AN210,""),IF(AS210&lt;&gt;"",", "&amp;AS210,""),"]")),"")</f>
        <v> --Thews of the Harbinger / Muskeln des Vorboten   [Imperial Sewers]</v>
      </c>
    </row>
    <row r="211" customFormat="false" ht="15" hidden="false" customHeight="false" outlineLevel="0" collapsed="false">
      <c r="A211" s="21" t="n">
        <v>253</v>
      </c>
      <c r="B211" s="0" t="s">
        <v>563</v>
      </c>
      <c r="C211" s="0" t="s">
        <v>564</v>
      </c>
      <c r="D211" s="2" t="n">
        <f aca="false">A211</f>
        <v>253</v>
      </c>
      <c r="F211" s="0" t="s">
        <v>436</v>
      </c>
      <c r="G211" s="22" t="s">
        <v>437</v>
      </c>
      <c r="I211" s="0" t="s">
        <v>56</v>
      </c>
      <c r="J211" s="0" t="s">
        <v>56</v>
      </c>
      <c r="K211" s="0" t="n">
        <v>-1</v>
      </c>
      <c r="L211" s="0" t="n">
        <v>-1</v>
      </c>
      <c r="M211" s="0" t="n">
        <v>-1</v>
      </c>
      <c r="N211" s="0" t="n">
        <v>0</v>
      </c>
      <c r="O211" s="3" t="s">
        <v>438</v>
      </c>
      <c r="P211" s="2" t="n">
        <f aca="false">IF(AND(G211&lt;&gt;"LIBSETS_SETTYPE_BATTLEGROUND",G211&lt;&gt;"LIBSETS_SETTYPE_SPECIAL",G211&lt;&gt;"LIBSETS_SETTYPE_MYTHIC"), IF(Q211&lt;&gt;"",VLOOKUP(Q211,'ESO zone constants'!$D$2:$H$4950,5,0),""),"")</f>
        <v>643</v>
      </c>
      <c r="Q211" s="0" t="str">
        <f aca="false">IF(OR(K211="",K211&lt;=0,ISERROR(K211)),IF(AND(O211&lt;&gt;"",NOT(ISERROR(O211))),O211, ""),VLOOKUP(K211,'ESO wayshrine node constants'!$A$3:$D$10003,4,0))</f>
        <v>Imperial Sewers</v>
      </c>
      <c r="R211" s="0"/>
      <c r="S211" s="4" t="str">
        <f aca="false">IF(AND(R211&lt;&gt;"",NOT(ISERROR(R211))),R211,IF(P211&lt;&gt;"",IF(NOT(ISERROR(VLOOKUP(P211,'ESO Dungeon constants'!$D$3:$H$9999,5,0))),VLOOKUP(P211,'ESO Dungeon constants'!$D$3:$I$9999,6,0),VLOOKUP(P211,'ESO zone constants'!$H$2:$K$9984,4,0)),""))</f>
        <v>DLC_IMPERIAL_CITY</v>
      </c>
      <c r="T211" s="2" t="str">
        <f aca="false">IF(S211&lt;&gt;"",VLOOKUP(S211,'LibSets constants'!$B$4:$C$1000,2,0),"")</f>
        <v>Imperial City</v>
      </c>
      <c r="U211" s="0"/>
      <c r="V211" s="33" t="str">
        <f aca="false">IF(U211&lt;&gt;"",IF(U211&lt;&gt;"LIBSETS_DROP_MECHANIC_MONSTER_NAME",VLOOKUP(U211,'LibSets constants'!$I$4:$L$1000,3,0),""),"")</f>
        <v/>
      </c>
      <c r="W211" s="28" t="str">
        <f aca="false">IF(U211&lt;&gt;"",IF(U211&lt;&gt;"LIBSETS_DROP_MECHANIC_MONSTER_NAME",VLOOKUP(U211,'LibSets constants'!$I$4:$L$1000,4,0),""),"")</f>
        <v/>
      </c>
      <c r="X211" s="2" t="str">
        <f aca="false">IF(G211&lt;&gt;"LIBSETS_SETTYPE_BATTLEGROUND",IF(G211&lt;&gt;"LIBSETS_SETTYPE_SPECIAL",IF(Y211&lt;&gt;"",VLOOKUP(Y211,'ESO zone constants'!$D$2:$H$4950,5,0),""),""),"")</f>
        <v/>
      </c>
      <c r="Z211" s="34"/>
      <c r="AA211" s="33" t="str">
        <f aca="false">IF(Z211&lt;&gt;"",IF(Z211&lt;&gt;"LIBSETS_DROP_MECHANIC_MONSTER_NAME",VLOOKUP(Z211,'LibSets constants'!$I$4:$L$1000,3,0),""),"")</f>
        <v/>
      </c>
      <c r="AB211" s="33" t="str">
        <f aca="false">IF(Z211&lt;&gt;"",IF(Z211&lt;&gt;"LIBSETS_DROP_MECHANIC_MONSTER_NAME",VLOOKUP(Z211,'LibSets constants'!$I$4:$L$1000,4,0),""),"")</f>
        <v/>
      </c>
      <c r="AC211" s="2" t="str">
        <f aca="false">IF(G211&lt;&gt;"LIBSETS_SETTYPE_BATTLEGROUND",IF(G211&lt;&gt;"LIBSETS_SETTYPE_SPECIAL",IF(AD211&lt;&gt;"",VLOOKUP(AD211,'ESO zone constants'!$D$2:$H$4950,5,0),""),""),"")</f>
        <v/>
      </c>
      <c r="AE211" s="34"/>
      <c r="AF211" s="33" t="str">
        <f aca="false">IF(AE211&lt;&gt;"",IF(AE211&lt;&gt;"LIBSETS_DROP_MECHANIC_MONSTER_NAME",VLOOKUP(AE211,'LibSets constants'!$I$4:$L$1000,3,0),""),"")</f>
        <v/>
      </c>
      <c r="AG211" s="33" t="str">
        <f aca="false">IF(AE211&lt;&gt;"",IF(AE211&lt;&gt;"LIBSETS_DROP_MECHANIC_MONSTER_NAME",VLOOKUP(AE211,'LibSets constants'!$I$4:$L$1000,4,0),""),"")</f>
        <v/>
      </c>
      <c r="AH211" s="2" t="str">
        <f aca="false">IF(G211&lt;&gt;"LIBSETS_SETTYPE_BATTLEGROUND",IF(G211&lt;&gt;"LIBSETS_SETTYPE_SPECIAL",IF(AI211&lt;&gt;"",VLOOKUP(AI211,'ESO zone constants'!$D$2:$H$4950,5,0),""),""),"")</f>
        <v/>
      </c>
      <c r="AJ211" s="34"/>
      <c r="AK211" s="33" t="str">
        <f aca="false">IF(AJ211&lt;&gt;"",IF(AJ211&lt;&gt;"LIBSETS_DROP_MECHANIC_MONSTER_NAME",VLOOKUP(AJ211,'LibSets constants'!$I$4:$L$1000,3,0),""),"")</f>
        <v/>
      </c>
      <c r="AL211" s="33" t="str">
        <f aca="false">IF(AJ211&lt;&gt;"",IF(AJ211&lt;&gt;"LIBSETS_DROP_MECHANIC_MONSTER_NAME",VLOOKUP(AJ211,'LibSets constants'!$I$4:$L$1000,4,0),""),"")</f>
        <v/>
      </c>
      <c r="AM211" s="2" t="str">
        <f aca="false">IF(G211&lt;&gt;"LIBSETS_SETTYPE_BATTLEGROUND",IF(G211&lt;&gt;"LIBSETS_SETTYPE_SPECIAL",IF(AN211&lt;&gt;"",VLOOKUP(AN211,'ESO zone constants'!$D$2:$H$4950,5,0),""),""),"")</f>
        <v/>
      </c>
      <c r="AO211" s="34"/>
      <c r="AP211" s="33" t="str">
        <f aca="false">IF(AO211&lt;&gt;"",IF(AO211&lt;&gt;"LIBSETS_DROP_MECHANIC_MONSTER_NAME",VLOOKUP(AO211,'LibSets constants'!$I$4:$L$1000,3,0),""),"")</f>
        <v/>
      </c>
      <c r="AQ211" s="33" t="str">
        <f aca="false">IF(AO211&lt;&gt;"",IF(AO211&lt;&gt;"LIBSETS_DROP_MECHANIC_MONSTER_NAME",VLOOKUP(AO211,'LibSets constants'!$I$4:$L$1000,4,0),""),"")</f>
        <v/>
      </c>
      <c r="AR211" s="2" t="str">
        <f aca="false">IF(G211&lt;&gt;"LIBSETS_SETTYPE_BATTLEGROUND",IF(G211&lt;&gt;"LIBSETS_SETTYPE_SPECIAL",IF(AS211&lt;&gt;"",VLOOKUP(AS211,'ESO zone constants'!$D$2:$H$4950,5,0),""),""),"")</f>
        <v/>
      </c>
      <c r="AT211" s="34"/>
      <c r="AU211" s="33" t="str">
        <f aca="false">IF(AT211&lt;&gt;"",IF(AT211&lt;&gt;"LIBSETS_DROP_MECHANIC_MONSTER_NAME",VLOOKUP(AT211,'LibSets constants'!$I$4:$L$1000,3,0),""),"")</f>
        <v/>
      </c>
      <c r="AV211" s="33" t="str">
        <f aca="false">IF(AT211&lt;&gt;"",IF(AT211&lt;&gt;"LIBSETS_DROP_MECHANIC_MONSTER_NAME",VLOOKUP(AT211,'LibSets constants'!$I$4:$L$1000,4,0),""),"")</f>
        <v/>
      </c>
      <c r="AW211" s="6" t="str">
        <f aca="false">IF(A211="???","--","")&amp;IF(F211&lt;&gt;"Not in the game (anymore)",IF(A211&lt;&gt;"",CONCATENATE("[",A211,"] = {wayshrines={")&amp;IF(K211&lt;&gt;"",CONCATENATE(K211,","),"")&amp;IF(L211&lt;&gt;"",CONCATENATE(L211,","),"")&amp;IF(M211&lt;&gt;"",CONCATENATE(M211,","),"")&amp;CONCATENATE("}")&amp;IF(VALUE(N211)&gt;0,CONCATENATE(", traitsNeeded=",N211),"")&amp;CONCATENATE(", dlcId=",IF(S211&lt;&gt;"",S211,"DLC_BASE_GAME")),""),"")</f>
        <v>[253] = {wayshrines={-1,-1,-1,}, dlcId=DLC_IMPERIAL_CITY</v>
      </c>
      <c r="AX211" s="6" t="str">
        <f aca="false">IF(F211&lt;&gt;"Not in the game (anymore)",IF(A211&lt;&gt;"",IF(P211&lt;&gt;"",CONCATENATE(", zoneIds={",P211),"")&amp;IF(X211&lt;&gt;"",CONCATENATE(",",X211),"")&amp;IF(AC211&lt;&gt;"",CONCATENATE(",",AC211),"")&amp;IF(AH211&lt;&gt;"",CONCATENATE(",",AH211),"")&amp;IF(AM211&lt;&gt;"",CONCATENATE(",",AM211),"")&amp;IF(AR211&lt;&gt;"",CONCATENATE(",",AR211),"")&amp;IF(P211&lt;&gt;"",CONCATENATE("}",""),"")&amp;IF(OR(I211="true",I211="false",I211&lt;&gt;""), CONCATENATE(", veteran=", I211), ""),""),"")</f>
        <v>, zoneIds={643}, veteran=false</v>
      </c>
      <c r="AY211" s="6" t="str">
        <f aca="false">IF(F211&lt;&gt;"Not in the game (anymore)",IF(A211&lt;&gt;"",", setType="&amp;G211,"")&amp;IF(J211="true",", multiTrialSet=true",""),"")</f>
        <v>, setType=LIBSETS_SETTYPE_IMPERIALCITY</v>
      </c>
      <c r="AZ211" s="6" t="str">
        <f aca="false">IF(F211&lt;&gt;"Not in the game (anymore)",IF(U211&lt;&gt;"",", dropMechanic={"&amp;U211&amp;IF(Z211&lt;&gt;"",","&amp;Z211,"")&amp;IF(AE211&lt;&gt;"",","&amp;AE211,"")&amp;IF(AJ211&lt;&gt;"",","&amp;AJ211,"")&amp;IF(AO211&lt;&gt;"",","&amp;AO211,"")&amp;IF(AT211&lt;&gt;"",","&amp;AT211,"")&amp;"}"&amp;IF(U211="LIBSETS_DROP_MECHANIC_MONSTER_NAME",", dropMechanicNames={" &amp; IF(V211&lt;&gt;"","['en']='"&amp;V211&amp;"'","") &amp; IF(W211&lt;&gt;"",", ['de']='" &amp; W211&amp;"'","") &amp; "}",""),"")&amp;"},","")</f>
        <v>},</v>
      </c>
      <c r="BA211" s="6" t="str">
        <f aca="false">IF(F211&lt;&gt;"Not in the game (anymore)",IF(C211&lt;&gt;"",CONCATENATE(" --",C211," / ",B211,"   [",IF(Q211&lt;&gt;"",Q211,""),IF(Y211&lt;&gt;"",", "&amp;Y211,""),IF(AD211&lt;&gt;"",", "&amp;AD211,""),IF(AI211&lt;&gt;"",", "&amp;AI211,""),IF(AN211&lt;&gt;"",", "&amp;AN211,""),IF(AS211&lt;&gt;"",", "&amp;AS211,""),"]")),"")</f>
        <v> --Imperial Physique / Kaiserliche Physis   [Imperial Sewers]</v>
      </c>
    </row>
    <row r="212" customFormat="false" ht="15" hidden="false" customHeight="false" outlineLevel="0" collapsed="false">
      <c r="A212" s="1" t="n">
        <v>256</v>
      </c>
      <c r="B212" s="0" t="s">
        <v>565</v>
      </c>
      <c r="C212" s="0" t="s">
        <v>566</v>
      </c>
      <c r="D212" s="2" t="n">
        <f aca="false">A212</f>
        <v>256</v>
      </c>
      <c r="G212" s="22" t="s">
        <v>388</v>
      </c>
      <c r="H212" s="0" t="n">
        <v>3</v>
      </c>
      <c r="I212" s="0" t="s">
        <v>389</v>
      </c>
      <c r="J212" s="0" t="s">
        <v>56</v>
      </c>
      <c r="K212" s="0" t="n">
        <v>-1</v>
      </c>
      <c r="L212" s="0" t="n">
        <v>-1</v>
      </c>
      <c r="M212" s="0" t="n">
        <v>-1</v>
      </c>
      <c r="N212" s="0" t="n">
        <v>0</v>
      </c>
      <c r="O212" s="3" t="s">
        <v>567</v>
      </c>
      <c r="P212" s="2" t="n">
        <f aca="false">IF(AND(G212&lt;&gt;"LIBSETS_SETTYPE_BATTLEGROUND",G212&lt;&gt;"LIBSETS_SETTYPE_SPECIAL",G212&lt;&gt;"LIBSETS_SETTYPE_MYTHIC"), IF(Q212&lt;&gt;"",VLOOKUP(Q212,'ESO zone constants'!$D$2:$H$4950,5,0),""),"")</f>
        <v>843</v>
      </c>
      <c r="Q212" s="0" t="str">
        <f aca="false">IF(OR(K212="",K212&lt;=0,ISERROR(K212)),IF(AND(O212&lt;&gt;"",NOT(ISERROR(O212))),O212, ""),VLOOKUP(K212,'ESO wayshrine node constants'!$A$3:$D$10003,4,0))</f>
        <v>Ruins of Mazzatun</v>
      </c>
      <c r="R212" s="0"/>
      <c r="S212" s="4" t="str">
        <f aca="false">IF(AND(R212&lt;&gt;"",NOT(ISERROR(R212))),R212,IF(P212&lt;&gt;"",IF(NOT(ISERROR(VLOOKUP(P212,'ESO Dungeon constants'!$D$3:$H$9999,5,0))),VLOOKUP(P212,'ESO Dungeon constants'!$D$3:$I$9999,6,0),VLOOKUP(P212,'ESO zone constants'!$H$2:$K$9984,4,0)),""))</f>
        <v>DLC_SHADOWS_OF_THE_HIST</v>
      </c>
      <c r="T212" s="2" t="str">
        <f aca="false">IF(S212&lt;&gt;"",VLOOKUP(S212,'LibSets constants'!$B$4:$C$1000,2,0),"")</f>
        <v>Shadows of the Hist</v>
      </c>
      <c r="U212" s="5" t="s">
        <v>340</v>
      </c>
      <c r="V212" s="35" t="s">
        <v>568</v>
      </c>
      <c r="W212" s="28" t="s">
        <v>569</v>
      </c>
      <c r="X212" s="2" t="str">
        <f aca="false">IF(G212&lt;&gt;"LIBSETS_SETTYPE_BATTLEGROUND",IF(G212&lt;&gt;"LIBSETS_SETTYPE_SPECIAL",IF(Y212&lt;&gt;"",VLOOKUP(Y212,'ESO zone constants'!$D$2:$H$4950,5,0),""),""),"")</f>
        <v/>
      </c>
      <c r="Z212" s="35"/>
      <c r="AA212" s="35"/>
      <c r="AB212" s="35"/>
      <c r="AC212" s="2" t="str">
        <f aca="false">IF(G212&lt;&gt;"LIBSETS_SETTYPE_BATTLEGROUND",IF(G212&lt;&gt;"LIBSETS_SETTYPE_SPECIAL",IF(AD212&lt;&gt;"",VLOOKUP(AD212,'ESO zone constants'!$D$2:$H$4950,5,0),""),""),"")</f>
        <v/>
      </c>
      <c r="AE212" s="35"/>
      <c r="AF212" s="35"/>
      <c r="AG212" s="35"/>
      <c r="AH212" s="2" t="str">
        <f aca="false">IF(G212&lt;&gt;"LIBSETS_SETTYPE_BATTLEGROUND",IF(G212&lt;&gt;"LIBSETS_SETTYPE_SPECIAL",IF(AI212&lt;&gt;"",VLOOKUP(AI212,'ESO zone constants'!$D$2:$H$4950,5,0),""),""),"")</f>
        <v/>
      </c>
      <c r="AJ212" s="35"/>
      <c r="AK212" s="35"/>
      <c r="AL212" s="35"/>
      <c r="AM212" s="2" t="str">
        <f aca="false">IF(G212&lt;&gt;"LIBSETS_SETTYPE_BATTLEGROUND",IF(G212&lt;&gt;"LIBSETS_SETTYPE_SPECIAL",IF(AN212&lt;&gt;"",VLOOKUP(AN212,'ESO zone constants'!$D$2:$H$4950,5,0),""),""),"")</f>
        <v/>
      </c>
      <c r="AO212" s="35"/>
      <c r="AP212" s="35"/>
      <c r="AQ212" s="35"/>
      <c r="AR212" s="2" t="str">
        <f aca="false">IF(G212&lt;&gt;"LIBSETS_SETTYPE_BATTLEGROUND",IF(G212&lt;&gt;"LIBSETS_SETTYPE_SPECIAL",IF(AS212&lt;&gt;"",VLOOKUP(AS212,'ESO zone constants'!$D$2:$H$4950,5,0),""),""),"")</f>
        <v/>
      </c>
      <c r="AT212" s="35"/>
      <c r="AU212" s="35"/>
      <c r="AV212" s="35"/>
      <c r="AW212" s="6" t="str">
        <f aca="false">IF(A212="???","--","")&amp;IF(F212&lt;&gt;"Not in the game (anymore)",IF(A212&lt;&gt;"",CONCATENATE("[",A212,"] = {wayshrines={")&amp;IF(K212&lt;&gt;"",CONCATENATE(K212,","),"")&amp;IF(L212&lt;&gt;"",CONCATENATE(L212,","),"")&amp;IF(M212&lt;&gt;"",CONCATENATE(M212,","),"")&amp;CONCATENATE("}")&amp;IF(VALUE(N212)&gt;0,CONCATENATE(", traitsNeeded=",N212),"")&amp;CONCATENATE(", dlcId=",IF(S212&lt;&gt;"",S212,"DLC_BASE_GAME")),""),"")</f>
        <v>[256] = {wayshrines={-1,-1,-1,}, dlcId=DLC_SHADOWS_OF_THE_HIST</v>
      </c>
      <c r="AX212" s="6" t="str">
        <f aca="false">IF(F212&lt;&gt;"Not in the game (anymore)",IF(A212&lt;&gt;"",IF(P212&lt;&gt;"",CONCATENATE(", zoneIds={",P212),"")&amp;IF(X212&lt;&gt;"",CONCATENATE(",",X212),"")&amp;IF(AC212&lt;&gt;"",CONCATENATE(",",AC212),"")&amp;IF(AH212&lt;&gt;"",CONCATENATE(",",AH212),"")&amp;IF(AM212&lt;&gt;"",CONCATENATE(",",AM212),"")&amp;IF(AR212&lt;&gt;"",CONCATENATE(",",AR212),"")&amp;IF(P212&lt;&gt;"",CONCATENATE("}",""),"")&amp;IF(OR(I212="true",I212="false",I212&lt;&gt;""), CONCATENATE(", veteran=", I212), ""),""),"")</f>
        <v>, zoneIds={843}, veteran={[EQUIP_TYPE_HEAD]=true, [EQUIP_TYPE_SHOULDERS]=false}</v>
      </c>
      <c r="AY212" s="6" t="str">
        <f aca="false">IF(F212&lt;&gt;"Not in the game (anymore)",IF(A212&lt;&gt;"",", setType="&amp;G212,"")&amp;IF(J212="true",", multiTrialSet=true",""),"")</f>
        <v>, setType=LIBSETS_SETTYPE_MONSTER</v>
      </c>
      <c r="AZ212" s="6" t="str">
        <f aca="false">IF(F212&lt;&gt;"Not in the game (anymore)",IF(U212&lt;&gt;"",", dropMechanic={"&amp;U212&amp;IF(Z212&lt;&gt;"",","&amp;Z212,"")&amp;IF(AE212&lt;&gt;"",","&amp;AE212,"")&amp;IF(AJ212&lt;&gt;"",","&amp;AJ212,"")&amp;IF(AO212&lt;&gt;"",","&amp;AO212,"")&amp;IF(AT212&lt;&gt;"",","&amp;AT212,"")&amp;"}"&amp;IF(U212="LIBSETS_DROP_MECHANIC_MONSTER_NAME",", dropMechanicNames={" &amp; IF(V212&lt;&gt;"","['en']='"&amp;V212&amp;"'","") &amp; IF(W212&lt;&gt;"",", ['de']='" &amp; W212&amp;"'","") &amp; "}",""),"")&amp;"},","")</f>
        <v>, dropMechanic={LIBSETS_DROP_MECHANIC_MONSTER_NAME}, dropMechanicNames={['en']='Tree-Minder Na-Kesh', ['de']='Baumhirtin Na-Kesh'}},</v>
      </c>
      <c r="BA212" s="6" t="str">
        <f aca="false">IF(F212&lt;&gt;"Not in the game (anymore)",IF(C212&lt;&gt;"",CONCATENATE(" --",C212," / ",B212,"   [",IF(Q212&lt;&gt;"",Q212,""),IF(Y212&lt;&gt;"",", "&amp;Y212,""),IF(AD212&lt;&gt;"",", "&amp;AD212,""),IF(AI212&lt;&gt;"",", "&amp;AI212,""),IF(AN212&lt;&gt;"",", "&amp;AN212,""),IF(AS212&lt;&gt;"",", "&amp;AS212,""),"]")),"")</f>
        <v> --Mighty Chudan / Mächtiger Chudan   [Ruins of Mazzatun]</v>
      </c>
    </row>
    <row r="213" customFormat="false" ht="15" hidden="false" customHeight="false" outlineLevel="0" collapsed="false">
      <c r="A213" s="1" t="n">
        <v>257</v>
      </c>
      <c r="B213" s="0" t="s">
        <v>570</v>
      </c>
      <c r="C213" s="0" t="s">
        <v>570</v>
      </c>
      <c r="D213" s="2" t="n">
        <f aca="false">A213</f>
        <v>257</v>
      </c>
      <c r="G213" s="22" t="s">
        <v>388</v>
      </c>
      <c r="H213" s="0" t="n">
        <v>3</v>
      </c>
      <c r="I213" s="0" t="s">
        <v>389</v>
      </c>
      <c r="J213" s="0" t="s">
        <v>56</v>
      </c>
      <c r="K213" s="0" t="n">
        <v>-1</v>
      </c>
      <c r="L213" s="0" t="n">
        <v>-1</v>
      </c>
      <c r="M213" s="0" t="n">
        <v>-1</v>
      </c>
      <c r="N213" s="0" t="n">
        <v>0</v>
      </c>
      <c r="O213" s="3" t="s">
        <v>571</v>
      </c>
      <c r="P213" s="2" t="n">
        <f aca="false">IF(AND(G213&lt;&gt;"LIBSETS_SETTYPE_BATTLEGROUND",G213&lt;&gt;"LIBSETS_SETTYPE_SPECIAL",G213&lt;&gt;"LIBSETS_SETTYPE_MYTHIC"), IF(Q213&lt;&gt;"",VLOOKUP(Q213,'ESO zone constants'!$D$2:$H$4950,5,0),""),"")</f>
        <v>848</v>
      </c>
      <c r="Q213" s="0" t="str">
        <f aca="false">IF(OR(K213="",K213&lt;=0,ISERROR(K213)),IF(AND(O213&lt;&gt;"",NOT(ISERROR(O213))),O213, ""),VLOOKUP(K213,'ESO wayshrine node constants'!$A$3:$D$10003,4,0))</f>
        <v>Cradle of Shadows</v>
      </c>
      <c r="R213" s="0"/>
      <c r="S213" s="4" t="str">
        <f aca="false">IF(AND(R213&lt;&gt;"",NOT(ISERROR(R213))),R213,IF(P213&lt;&gt;"",IF(NOT(ISERROR(VLOOKUP(P213,'ESO Dungeon constants'!$D$3:$H$9999,5,0))),VLOOKUP(P213,'ESO Dungeon constants'!$D$3:$I$9999,6,0),VLOOKUP(P213,'ESO zone constants'!$H$2:$K$9984,4,0)),""))</f>
        <v>DLC_SHADOWS_OF_THE_HIST</v>
      </c>
      <c r="T213" s="2" t="str">
        <f aca="false">IF(S213&lt;&gt;"",VLOOKUP(S213,'LibSets constants'!$B$4:$C$1000,2,0),"")</f>
        <v>Shadows of the Hist</v>
      </c>
      <c r="U213" s="5" t="s">
        <v>340</v>
      </c>
      <c r="V213" s="35" t="s">
        <v>570</v>
      </c>
      <c r="W213" s="28" t="s">
        <v>570</v>
      </c>
      <c r="X213" s="2" t="str">
        <f aca="false">IF(G213&lt;&gt;"LIBSETS_SETTYPE_BATTLEGROUND",IF(G213&lt;&gt;"LIBSETS_SETTYPE_SPECIAL",IF(Y213&lt;&gt;"",VLOOKUP(Y213,'ESO zone constants'!$D$2:$H$4950,5,0),""),""),"")</f>
        <v/>
      </c>
      <c r="Z213" s="35"/>
      <c r="AA213" s="35"/>
      <c r="AB213" s="35"/>
      <c r="AC213" s="2" t="str">
        <f aca="false">IF(G213&lt;&gt;"LIBSETS_SETTYPE_BATTLEGROUND",IF(G213&lt;&gt;"LIBSETS_SETTYPE_SPECIAL",IF(AD213&lt;&gt;"",VLOOKUP(AD213,'ESO zone constants'!$D$2:$H$4950,5,0),""),""),"")</f>
        <v/>
      </c>
      <c r="AE213" s="35"/>
      <c r="AF213" s="35"/>
      <c r="AG213" s="35"/>
      <c r="AH213" s="2" t="str">
        <f aca="false">IF(G213&lt;&gt;"LIBSETS_SETTYPE_BATTLEGROUND",IF(G213&lt;&gt;"LIBSETS_SETTYPE_SPECIAL",IF(AI213&lt;&gt;"",VLOOKUP(AI213,'ESO zone constants'!$D$2:$H$4950,5,0),""),""),"")</f>
        <v/>
      </c>
      <c r="AJ213" s="35"/>
      <c r="AK213" s="35"/>
      <c r="AL213" s="35"/>
      <c r="AM213" s="2" t="str">
        <f aca="false">IF(G213&lt;&gt;"LIBSETS_SETTYPE_BATTLEGROUND",IF(G213&lt;&gt;"LIBSETS_SETTYPE_SPECIAL",IF(AN213&lt;&gt;"",VLOOKUP(AN213,'ESO zone constants'!$D$2:$H$4950,5,0),""),""),"")</f>
        <v/>
      </c>
      <c r="AO213" s="35"/>
      <c r="AP213" s="35"/>
      <c r="AQ213" s="35"/>
      <c r="AR213" s="2" t="str">
        <f aca="false">IF(G213&lt;&gt;"LIBSETS_SETTYPE_BATTLEGROUND",IF(G213&lt;&gt;"LIBSETS_SETTYPE_SPECIAL",IF(AS213&lt;&gt;"",VLOOKUP(AS213,'ESO zone constants'!$D$2:$H$4950,5,0),""),""),"")</f>
        <v/>
      </c>
      <c r="AT213" s="35"/>
      <c r="AU213" s="35"/>
      <c r="AV213" s="35"/>
      <c r="AW213" s="6" t="str">
        <f aca="false">IF(A213="???","--","")&amp;IF(F213&lt;&gt;"Not in the game (anymore)",IF(A213&lt;&gt;"",CONCATENATE("[",A213,"] = {wayshrines={")&amp;IF(K213&lt;&gt;"",CONCATENATE(K213,","),"")&amp;IF(L213&lt;&gt;"",CONCATENATE(L213,","),"")&amp;IF(M213&lt;&gt;"",CONCATENATE(M213,","),"")&amp;CONCATENATE("}")&amp;IF(VALUE(N213)&gt;0,CONCATENATE(", traitsNeeded=",N213),"")&amp;CONCATENATE(", dlcId=",IF(S213&lt;&gt;"",S213,"DLC_BASE_GAME")),""),"")</f>
        <v>[257] = {wayshrines={-1,-1,-1,}, dlcId=DLC_SHADOWS_OF_THE_HIST</v>
      </c>
      <c r="AX213" s="6" t="str">
        <f aca="false">IF(F213&lt;&gt;"Not in the game (anymore)",IF(A213&lt;&gt;"",IF(P213&lt;&gt;"",CONCATENATE(", zoneIds={",P213),"")&amp;IF(X213&lt;&gt;"",CONCATENATE(",",X213),"")&amp;IF(AC213&lt;&gt;"",CONCATENATE(",",AC213),"")&amp;IF(AH213&lt;&gt;"",CONCATENATE(",",AH213),"")&amp;IF(AM213&lt;&gt;"",CONCATENATE(",",AM213),"")&amp;IF(AR213&lt;&gt;"",CONCATENATE(",",AR213),"")&amp;IF(P213&lt;&gt;"",CONCATENATE("}",""),"")&amp;IF(OR(I213="true",I213="false",I213&lt;&gt;""), CONCATENATE(", veteran=", I213), ""),""),"")</f>
        <v>, zoneIds={848}, veteran={[EQUIP_TYPE_HEAD]=true, [EQUIP_TYPE_SHOULDERS]=false}</v>
      </c>
      <c r="AY213" s="6" t="str">
        <f aca="false">IF(F213&lt;&gt;"Not in the game (anymore)",IF(A213&lt;&gt;"",", setType="&amp;G213,"")&amp;IF(J213="true",", multiTrialSet=true",""),"")</f>
        <v>, setType=LIBSETS_SETTYPE_MONSTER</v>
      </c>
      <c r="AZ213" s="6" t="str">
        <f aca="false">IF(F213&lt;&gt;"Not in the game (anymore)",IF(U213&lt;&gt;"",", dropMechanic={"&amp;U213&amp;IF(Z213&lt;&gt;"",","&amp;Z213,"")&amp;IF(AE213&lt;&gt;"",","&amp;AE213,"")&amp;IF(AJ213&lt;&gt;"",","&amp;AJ213,"")&amp;IF(AO213&lt;&gt;"",","&amp;AO213,"")&amp;IF(AT213&lt;&gt;"",","&amp;AT213,"")&amp;"}"&amp;IF(U213="LIBSETS_DROP_MECHANIC_MONSTER_NAME",", dropMechanicNames={" &amp; IF(V213&lt;&gt;"","['en']='"&amp;V213&amp;"'","") &amp; IF(W213&lt;&gt;"",", ['de']='" &amp; W213&amp;"'","") &amp; "}",""),"")&amp;"},","")</f>
        <v>, dropMechanic={LIBSETS_DROP_MECHANIC_MONSTER_NAME}, dropMechanicNames={['en']='Velidreth', ['de']='Velidreth'}},</v>
      </c>
      <c r="BA213" s="6" t="str">
        <f aca="false">IF(F213&lt;&gt;"Not in the game (anymore)",IF(C213&lt;&gt;"",CONCATENATE(" --",C213," / ",B213,"   [",IF(Q213&lt;&gt;"",Q213,""),IF(Y213&lt;&gt;"",", "&amp;Y213,""),IF(AD213&lt;&gt;"",", "&amp;AD213,""),IF(AI213&lt;&gt;"",", "&amp;AI213,""),IF(AN213&lt;&gt;"",", "&amp;AN213,""),IF(AS213&lt;&gt;"",", "&amp;AS213,""),"]")),"")</f>
        <v> --Velidreth / Velidreth   [Cradle of Shadows]</v>
      </c>
    </row>
    <row r="214" customFormat="false" ht="15" hidden="false" customHeight="false" outlineLevel="0" collapsed="false">
      <c r="A214" s="21" t="n">
        <v>258</v>
      </c>
      <c r="B214" s="0" t="s">
        <v>572</v>
      </c>
      <c r="C214" s="0" t="s">
        <v>573</v>
      </c>
      <c r="D214" s="2" t="n">
        <f aca="false">A214</f>
        <v>258</v>
      </c>
      <c r="G214" s="22" t="s">
        <v>55</v>
      </c>
      <c r="I214" s="0" t="s">
        <v>56</v>
      </c>
      <c r="J214" s="0" t="s">
        <v>56</v>
      </c>
      <c r="K214" s="0" t="n">
        <v>-1</v>
      </c>
      <c r="L214" s="0" t="n">
        <v>-1</v>
      </c>
      <c r="M214" s="0" t="n">
        <v>-1</v>
      </c>
      <c r="N214" s="0" t="n">
        <v>0</v>
      </c>
      <c r="O214" s="3" t="s">
        <v>567</v>
      </c>
      <c r="P214" s="2" t="n">
        <f aca="false">IF(AND(G214&lt;&gt;"LIBSETS_SETTYPE_BATTLEGROUND",G214&lt;&gt;"LIBSETS_SETTYPE_SPECIAL",G214&lt;&gt;"LIBSETS_SETTYPE_MYTHIC"), IF(Q214&lt;&gt;"",VLOOKUP(Q214,'ESO zone constants'!$D$2:$H$4950,5,0),""),"")</f>
        <v>843</v>
      </c>
      <c r="Q214" s="0" t="str">
        <f aca="false">IF(OR(K214="",K214&lt;=0,ISERROR(K214)),IF(AND(O214&lt;&gt;"",NOT(ISERROR(O214))),O214, ""),VLOOKUP(K214,'ESO wayshrine node constants'!$A$3:$D$10003,4,0))</f>
        <v>Ruins of Mazzatun</v>
      </c>
      <c r="R214" s="0"/>
      <c r="S214" s="4" t="str">
        <f aca="false">IF(AND(R214&lt;&gt;"",NOT(ISERROR(R214))),R214,IF(P214&lt;&gt;"",IF(NOT(ISERROR(VLOOKUP(P214,'ESO Dungeon constants'!$D$3:$H$9999,5,0))),VLOOKUP(P214,'ESO Dungeon constants'!$D$3:$I$9999,6,0),VLOOKUP(P214,'ESO zone constants'!$H$2:$K$9984,4,0)),""))</f>
        <v>DLC_SHADOWS_OF_THE_HIST</v>
      </c>
      <c r="T214" s="2" t="str">
        <f aca="false">IF(S214&lt;&gt;"",VLOOKUP(S214,'LibSets constants'!$B$4:$C$1000,2,0),"")</f>
        <v>Shadows of the Hist</v>
      </c>
      <c r="U214" s="0"/>
      <c r="V214" s="33" t="str">
        <f aca="false">IF(U214&lt;&gt;"",IF(U214&lt;&gt;"LIBSETS_DROP_MECHANIC_MONSTER_NAME",VLOOKUP(U214,'LibSets constants'!$I$4:$L$1000,3,0),""),"")</f>
        <v/>
      </c>
      <c r="W214" s="28" t="str">
        <f aca="false">IF(U214&lt;&gt;"",IF(U214&lt;&gt;"LIBSETS_DROP_MECHANIC_MONSTER_NAME",VLOOKUP(U214,'LibSets constants'!$I$4:$L$1000,4,0),""),"")</f>
        <v/>
      </c>
      <c r="X214" s="2" t="str">
        <f aca="false">IF(G214&lt;&gt;"LIBSETS_SETTYPE_BATTLEGROUND",IF(G214&lt;&gt;"LIBSETS_SETTYPE_SPECIAL",IF(Y214&lt;&gt;"",VLOOKUP(Y214,'ESO zone constants'!$D$2:$H$4950,5,0),""),""),"")</f>
        <v/>
      </c>
      <c r="Z214" s="34"/>
      <c r="AA214" s="33" t="str">
        <f aca="false">IF(Z214&lt;&gt;"",IF(Z214&lt;&gt;"LIBSETS_DROP_MECHANIC_MONSTER_NAME",VLOOKUP(Z214,'LibSets constants'!$I$4:$L$1000,3,0),""),"")</f>
        <v/>
      </c>
      <c r="AB214" s="33" t="str">
        <f aca="false">IF(Z214&lt;&gt;"",IF(Z214&lt;&gt;"LIBSETS_DROP_MECHANIC_MONSTER_NAME",VLOOKUP(Z214,'LibSets constants'!$I$4:$L$1000,4,0),""),"")</f>
        <v/>
      </c>
      <c r="AC214" s="2" t="str">
        <f aca="false">IF(G214&lt;&gt;"LIBSETS_SETTYPE_BATTLEGROUND",IF(G214&lt;&gt;"LIBSETS_SETTYPE_SPECIAL",IF(AD214&lt;&gt;"",VLOOKUP(AD214,'ESO zone constants'!$D$2:$H$4950,5,0),""),""),"")</f>
        <v/>
      </c>
      <c r="AE214" s="34"/>
      <c r="AF214" s="33" t="str">
        <f aca="false">IF(AE214&lt;&gt;"",IF(AE214&lt;&gt;"LIBSETS_DROP_MECHANIC_MONSTER_NAME",VLOOKUP(AE214,'LibSets constants'!$I$4:$L$1000,3,0),""),"")</f>
        <v/>
      </c>
      <c r="AG214" s="33" t="str">
        <f aca="false">IF(AE214&lt;&gt;"",IF(AE214&lt;&gt;"LIBSETS_DROP_MECHANIC_MONSTER_NAME",VLOOKUP(AE214,'LibSets constants'!$I$4:$L$1000,4,0),""),"")</f>
        <v/>
      </c>
      <c r="AH214" s="2" t="str">
        <f aca="false">IF(G214&lt;&gt;"LIBSETS_SETTYPE_BATTLEGROUND",IF(G214&lt;&gt;"LIBSETS_SETTYPE_SPECIAL",IF(AI214&lt;&gt;"",VLOOKUP(AI214,'ESO zone constants'!$D$2:$H$4950,5,0),""),""),"")</f>
        <v/>
      </c>
      <c r="AJ214" s="34"/>
      <c r="AK214" s="33" t="str">
        <f aca="false">IF(AJ214&lt;&gt;"",IF(AJ214&lt;&gt;"LIBSETS_DROP_MECHANIC_MONSTER_NAME",VLOOKUP(AJ214,'LibSets constants'!$I$4:$L$1000,3,0),""),"")</f>
        <v/>
      </c>
      <c r="AL214" s="33" t="str">
        <f aca="false">IF(AJ214&lt;&gt;"",IF(AJ214&lt;&gt;"LIBSETS_DROP_MECHANIC_MONSTER_NAME",VLOOKUP(AJ214,'LibSets constants'!$I$4:$L$1000,4,0),""),"")</f>
        <v/>
      </c>
      <c r="AM214" s="2" t="str">
        <f aca="false">IF(G214&lt;&gt;"LIBSETS_SETTYPE_BATTLEGROUND",IF(G214&lt;&gt;"LIBSETS_SETTYPE_SPECIAL",IF(AN214&lt;&gt;"",VLOOKUP(AN214,'ESO zone constants'!$D$2:$H$4950,5,0),""),""),"")</f>
        <v/>
      </c>
      <c r="AO214" s="34"/>
      <c r="AP214" s="33" t="str">
        <f aca="false">IF(AO214&lt;&gt;"",IF(AO214&lt;&gt;"LIBSETS_DROP_MECHANIC_MONSTER_NAME",VLOOKUP(AO214,'LibSets constants'!$I$4:$L$1000,3,0),""),"")</f>
        <v/>
      </c>
      <c r="AQ214" s="33" t="str">
        <f aca="false">IF(AO214&lt;&gt;"",IF(AO214&lt;&gt;"LIBSETS_DROP_MECHANIC_MONSTER_NAME",VLOOKUP(AO214,'LibSets constants'!$I$4:$L$1000,4,0),""),"")</f>
        <v/>
      </c>
      <c r="AR214" s="2" t="str">
        <f aca="false">IF(G214&lt;&gt;"LIBSETS_SETTYPE_BATTLEGROUND",IF(G214&lt;&gt;"LIBSETS_SETTYPE_SPECIAL",IF(AS214&lt;&gt;"",VLOOKUP(AS214,'ESO zone constants'!$D$2:$H$4950,5,0),""),""),"")</f>
        <v/>
      </c>
      <c r="AT214" s="34"/>
      <c r="AU214" s="33" t="str">
        <f aca="false">IF(AT214&lt;&gt;"",IF(AT214&lt;&gt;"LIBSETS_DROP_MECHANIC_MONSTER_NAME",VLOOKUP(AT214,'LibSets constants'!$I$4:$L$1000,3,0),""),"")</f>
        <v/>
      </c>
      <c r="AV214" s="33" t="str">
        <f aca="false">IF(AT214&lt;&gt;"",IF(AT214&lt;&gt;"LIBSETS_DROP_MECHANIC_MONSTER_NAME",VLOOKUP(AT214,'LibSets constants'!$I$4:$L$1000,4,0),""),"")</f>
        <v/>
      </c>
      <c r="AW214" s="6" t="str">
        <f aca="false">IF(A214="???","--","")&amp;IF(F214&lt;&gt;"Not in the game (anymore)",IF(A214&lt;&gt;"",CONCATENATE("[",A214,"] = {wayshrines={")&amp;IF(K214&lt;&gt;"",CONCATENATE(K214,","),"")&amp;IF(L214&lt;&gt;"",CONCATENATE(L214,","),"")&amp;IF(M214&lt;&gt;"",CONCATENATE(M214,","),"")&amp;CONCATENATE("}")&amp;IF(VALUE(N214)&gt;0,CONCATENATE(", traitsNeeded=",N214),"")&amp;CONCATENATE(", dlcId=",IF(S214&lt;&gt;"",S214,"DLC_BASE_GAME")),""),"")</f>
        <v>[258] = {wayshrines={-1,-1,-1,}, dlcId=DLC_SHADOWS_OF_THE_HIST</v>
      </c>
      <c r="AX214" s="6" t="str">
        <f aca="false">IF(F214&lt;&gt;"Not in the game (anymore)",IF(A214&lt;&gt;"",IF(P214&lt;&gt;"",CONCATENATE(", zoneIds={",P214),"")&amp;IF(X214&lt;&gt;"",CONCATENATE(",",X214),"")&amp;IF(AC214&lt;&gt;"",CONCATENATE(",",AC214),"")&amp;IF(AH214&lt;&gt;"",CONCATENATE(",",AH214),"")&amp;IF(AM214&lt;&gt;"",CONCATENATE(",",AM214),"")&amp;IF(AR214&lt;&gt;"",CONCATENATE(",",AR214),"")&amp;IF(P214&lt;&gt;"",CONCATENATE("}",""),"")&amp;IF(OR(I214="true",I214="false",I214&lt;&gt;""), CONCATENATE(", veteran=", I214), ""),""),"")</f>
        <v>, zoneIds={843}, veteran=false</v>
      </c>
      <c r="AY214" s="6" t="str">
        <f aca="false">IF(F214&lt;&gt;"Not in the game (anymore)",IF(A214&lt;&gt;"",", setType="&amp;G214,"")&amp;IF(J214="true",", multiTrialSet=true",""),"")</f>
        <v>, setType=LIBSETS_SETTYPE_DUNGEON</v>
      </c>
      <c r="AZ214" s="6" t="str">
        <f aca="false">IF(F214&lt;&gt;"Not in the game (anymore)",IF(U214&lt;&gt;"",", dropMechanic={"&amp;U214&amp;IF(Z214&lt;&gt;"",","&amp;Z214,"")&amp;IF(AE214&lt;&gt;"",","&amp;AE214,"")&amp;IF(AJ214&lt;&gt;"",","&amp;AJ214,"")&amp;IF(AO214&lt;&gt;"",","&amp;AO214,"")&amp;IF(AT214&lt;&gt;"",","&amp;AT214,"")&amp;"}"&amp;IF(U214="LIBSETS_DROP_MECHANIC_MONSTER_NAME",", dropMechanicNames={" &amp; IF(V214&lt;&gt;"","['en']='"&amp;V214&amp;"'","") &amp; IF(W214&lt;&gt;"",", ['de']='" &amp; W214&amp;"'","") &amp; "}",""),"")&amp;"},","")</f>
        <v>},</v>
      </c>
      <c r="BA214" s="6" t="str">
        <f aca="false">IF(F214&lt;&gt;"Not in the game (anymore)",IF(C214&lt;&gt;"",CONCATENATE(" --",C214," / ",B214,"   [",IF(Q214&lt;&gt;"",Q214,""),IF(Y214&lt;&gt;"",", "&amp;Y214,""),IF(AD214&lt;&gt;"",", "&amp;AD214,""),IF(AI214&lt;&gt;"",", "&amp;AI214,""),IF(AN214&lt;&gt;"",", "&amp;AN214,""),IF(AS214&lt;&gt;"",", "&amp;AS214,""),"]")),"")</f>
        <v> --Amber Plasm / Bernsteinplasma   [Ruins of Mazzatun]</v>
      </c>
    </row>
    <row r="215" customFormat="false" ht="15" hidden="false" customHeight="false" outlineLevel="0" collapsed="false">
      <c r="A215" s="21" t="n">
        <v>259</v>
      </c>
      <c r="B215" s="0" t="s">
        <v>574</v>
      </c>
      <c r="C215" s="0" t="s">
        <v>575</v>
      </c>
      <c r="D215" s="2" t="n">
        <f aca="false">A215</f>
        <v>259</v>
      </c>
      <c r="G215" s="22" t="s">
        <v>55</v>
      </c>
      <c r="I215" s="0" t="s">
        <v>56</v>
      </c>
      <c r="J215" s="0" t="s">
        <v>56</v>
      </c>
      <c r="K215" s="0" t="n">
        <v>-1</v>
      </c>
      <c r="L215" s="0" t="n">
        <v>-1</v>
      </c>
      <c r="M215" s="0" t="n">
        <v>-1</v>
      </c>
      <c r="N215" s="0" t="n">
        <v>0</v>
      </c>
      <c r="O215" s="3" t="s">
        <v>567</v>
      </c>
      <c r="P215" s="2" t="n">
        <f aca="false">IF(AND(G215&lt;&gt;"LIBSETS_SETTYPE_BATTLEGROUND",G215&lt;&gt;"LIBSETS_SETTYPE_SPECIAL",G215&lt;&gt;"LIBSETS_SETTYPE_MYTHIC"), IF(Q215&lt;&gt;"",VLOOKUP(Q215,'ESO zone constants'!$D$2:$H$4950,5,0),""),"")</f>
        <v>843</v>
      </c>
      <c r="Q215" s="0" t="str">
        <f aca="false">IF(OR(K215="",K215&lt;=0,ISERROR(K215)),IF(AND(O215&lt;&gt;"",NOT(ISERROR(O215))),O215, ""),VLOOKUP(K215,'ESO wayshrine node constants'!$A$3:$D$10003,4,0))</f>
        <v>Ruins of Mazzatun</v>
      </c>
      <c r="R215" s="0"/>
      <c r="S215" s="4" t="str">
        <f aca="false">IF(AND(R215&lt;&gt;"",NOT(ISERROR(R215))),R215,IF(P215&lt;&gt;"",IF(NOT(ISERROR(VLOOKUP(P215,'ESO Dungeon constants'!$D$3:$H$9999,5,0))),VLOOKUP(P215,'ESO Dungeon constants'!$D$3:$I$9999,6,0),VLOOKUP(P215,'ESO zone constants'!$H$2:$K$9984,4,0)),""))</f>
        <v>DLC_SHADOWS_OF_THE_HIST</v>
      </c>
      <c r="T215" s="2" t="str">
        <f aca="false">IF(S215&lt;&gt;"",VLOOKUP(S215,'LibSets constants'!$B$4:$C$1000,2,0),"")</f>
        <v>Shadows of the Hist</v>
      </c>
      <c r="U215" s="0"/>
      <c r="V215" s="33" t="str">
        <f aca="false">IF(U215&lt;&gt;"",IF(U215&lt;&gt;"LIBSETS_DROP_MECHANIC_MONSTER_NAME",VLOOKUP(U215,'LibSets constants'!$I$4:$L$1000,3,0),""),"")</f>
        <v/>
      </c>
      <c r="W215" s="28" t="str">
        <f aca="false">IF(U215&lt;&gt;"",IF(U215&lt;&gt;"LIBSETS_DROP_MECHANIC_MONSTER_NAME",VLOOKUP(U215,'LibSets constants'!$I$4:$L$1000,4,0),""),"")</f>
        <v/>
      </c>
      <c r="X215" s="2" t="str">
        <f aca="false">IF(G215&lt;&gt;"LIBSETS_SETTYPE_BATTLEGROUND",IF(G215&lt;&gt;"LIBSETS_SETTYPE_SPECIAL",IF(Y215&lt;&gt;"",VLOOKUP(Y215,'ESO zone constants'!$D$2:$H$4950,5,0),""),""),"")</f>
        <v/>
      </c>
      <c r="Z215" s="34"/>
      <c r="AA215" s="33" t="str">
        <f aca="false">IF(Z215&lt;&gt;"",IF(Z215&lt;&gt;"LIBSETS_DROP_MECHANIC_MONSTER_NAME",VLOOKUP(Z215,'LibSets constants'!$I$4:$L$1000,3,0),""),"")</f>
        <v/>
      </c>
      <c r="AB215" s="33" t="str">
        <f aca="false">IF(Z215&lt;&gt;"",IF(Z215&lt;&gt;"LIBSETS_DROP_MECHANIC_MONSTER_NAME",VLOOKUP(Z215,'LibSets constants'!$I$4:$L$1000,4,0),""),"")</f>
        <v/>
      </c>
      <c r="AC215" s="2" t="str">
        <f aca="false">IF(G215&lt;&gt;"LIBSETS_SETTYPE_BATTLEGROUND",IF(G215&lt;&gt;"LIBSETS_SETTYPE_SPECIAL",IF(AD215&lt;&gt;"",VLOOKUP(AD215,'ESO zone constants'!$D$2:$H$4950,5,0),""),""),"")</f>
        <v/>
      </c>
      <c r="AE215" s="34"/>
      <c r="AF215" s="33" t="str">
        <f aca="false">IF(AE215&lt;&gt;"",IF(AE215&lt;&gt;"LIBSETS_DROP_MECHANIC_MONSTER_NAME",VLOOKUP(AE215,'LibSets constants'!$I$4:$L$1000,3,0),""),"")</f>
        <v/>
      </c>
      <c r="AG215" s="33" t="str">
        <f aca="false">IF(AE215&lt;&gt;"",IF(AE215&lt;&gt;"LIBSETS_DROP_MECHANIC_MONSTER_NAME",VLOOKUP(AE215,'LibSets constants'!$I$4:$L$1000,4,0),""),"")</f>
        <v/>
      </c>
      <c r="AH215" s="2" t="str">
        <f aca="false">IF(G215&lt;&gt;"LIBSETS_SETTYPE_BATTLEGROUND",IF(G215&lt;&gt;"LIBSETS_SETTYPE_SPECIAL",IF(AI215&lt;&gt;"",VLOOKUP(AI215,'ESO zone constants'!$D$2:$H$4950,5,0),""),""),"")</f>
        <v/>
      </c>
      <c r="AJ215" s="34"/>
      <c r="AK215" s="33" t="str">
        <f aca="false">IF(AJ215&lt;&gt;"",IF(AJ215&lt;&gt;"LIBSETS_DROP_MECHANIC_MONSTER_NAME",VLOOKUP(AJ215,'LibSets constants'!$I$4:$L$1000,3,0),""),"")</f>
        <v/>
      </c>
      <c r="AL215" s="33" t="str">
        <f aca="false">IF(AJ215&lt;&gt;"",IF(AJ215&lt;&gt;"LIBSETS_DROP_MECHANIC_MONSTER_NAME",VLOOKUP(AJ215,'LibSets constants'!$I$4:$L$1000,4,0),""),"")</f>
        <v/>
      </c>
      <c r="AM215" s="2" t="str">
        <f aca="false">IF(G215&lt;&gt;"LIBSETS_SETTYPE_BATTLEGROUND",IF(G215&lt;&gt;"LIBSETS_SETTYPE_SPECIAL",IF(AN215&lt;&gt;"",VLOOKUP(AN215,'ESO zone constants'!$D$2:$H$4950,5,0),""),""),"")</f>
        <v/>
      </c>
      <c r="AO215" s="34"/>
      <c r="AP215" s="33" t="str">
        <f aca="false">IF(AO215&lt;&gt;"",IF(AO215&lt;&gt;"LIBSETS_DROP_MECHANIC_MONSTER_NAME",VLOOKUP(AO215,'LibSets constants'!$I$4:$L$1000,3,0),""),"")</f>
        <v/>
      </c>
      <c r="AQ215" s="33" t="str">
        <f aca="false">IF(AO215&lt;&gt;"",IF(AO215&lt;&gt;"LIBSETS_DROP_MECHANIC_MONSTER_NAME",VLOOKUP(AO215,'LibSets constants'!$I$4:$L$1000,4,0),""),"")</f>
        <v/>
      </c>
      <c r="AR215" s="2" t="str">
        <f aca="false">IF(G215&lt;&gt;"LIBSETS_SETTYPE_BATTLEGROUND",IF(G215&lt;&gt;"LIBSETS_SETTYPE_SPECIAL",IF(AS215&lt;&gt;"",VLOOKUP(AS215,'ESO zone constants'!$D$2:$H$4950,5,0),""),""),"")</f>
        <v/>
      </c>
      <c r="AT215" s="34"/>
      <c r="AU215" s="33" t="str">
        <f aca="false">IF(AT215&lt;&gt;"",IF(AT215&lt;&gt;"LIBSETS_DROP_MECHANIC_MONSTER_NAME",VLOOKUP(AT215,'LibSets constants'!$I$4:$L$1000,3,0),""),"")</f>
        <v/>
      </c>
      <c r="AV215" s="33" t="str">
        <f aca="false">IF(AT215&lt;&gt;"",IF(AT215&lt;&gt;"LIBSETS_DROP_MECHANIC_MONSTER_NAME",VLOOKUP(AT215,'LibSets constants'!$I$4:$L$1000,4,0),""),"")</f>
        <v/>
      </c>
      <c r="AW215" s="6" t="str">
        <f aca="false">IF(A215="???","--","")&amp;IF(F215&lt;&gt;"Not in the game (anymore)",IF(A215&lt;&gt;"",CONCATENATE("[",A215,"] = {wayshrines={")&amp;IF(K215&lt;&gt;"",CONCATENATE(K215,","),"")&amp;IF(L215&lt;&gt;"",CONCATENATE(L215,","),"")&amp;IF(M215&lt;&gt;"",CONCATENATE(M215,","),"")&amp;CONCATENATE("}")&amp;IF(VALUE(N215)&gt;0,CONCATENATE(", traitsNeeded=",N215),"")&amp;CONCATENATE(", dlcId=",IF(S215&lt;&gt;"",S215,"DLC_BASE_GAME")),""),"")</f>
        <v>[259] = {wayshrines={-1,-1,-1,}, dlcId=DLC_SHADOWS_OF_THE_HIST</v>
      </c>
      <c r="AX215" s="6" t="str">
        <f aca="false">IF(F215&lt;&gt;"Not in the game (anymore)",IF(A215&lt;&gt;"",IF(P215&lt;&gt;"",CONCATENATE(", zoneIds={",P215),"")&amp;IF(X215&lt;&gt;"",CONCATENATE(",",X215),"")&amp;IF(AC215&lt;&gt;"",CONCATENATE(",",AC215),"")&amp;IF(AH215&lt;&gt;"",CONCATENATE(",",AH215),"")&amp;IF(AM215&lt;&gt;"",CONCATENATE(",",AM215),"")&amp;IF(AR215&lt;&gt;"",CONCATENATE(",",AR215),"")&amp;IF(P215&lt;&gt;"",CONCATENATE("}",""),"")&amp;IF(OR(I215="true",I215="false",I215&lt;&gt;""), CONCATENATE(", veteran=", I215), ""),""),"")</f>
        <v>, zoneIds={843}, veteran=false</v>
      </c>
      <c r="AY215" s="6" t="str">
        <f aca="false">IF(F215&lt;&gt;"Not in the game (anymore)",IF(A215&lt;&gt;"",", setType="&amp;G215,"")&amp;IF(J215="true",", multiTrialSet=true",""),"")</f>
        <v>, setType=LIBSETS_SETTYPE_DUNGEON</v>
      </c>
      <c r="AZ215" s="6" t="str">
        <f aca="false">IF(F215&lt;&gt;"Not in the game (anymore)",IF(U215&lt;&gt;"",", dropMechanic={"&amp;U215&amp;IF(Z215&lt;&gt;"",","&amp;Z215,"")&amp;IF(AE215&lt;&gt;"",","&amp;AE215,"")&amp;IF(AJ215&lt;&gt;"",","&amp;AJ215,"")&amp;IF(AO215&lt;&gt;"",","&amp;AO215,"")&amp;IF(AT215&lt;&gt;"",","&amp;AT215,"")&amp;"}"&amp;IF(U215="LIBSETS_DROP_MECHANIC_MONSTER_NAME",", dropMechanicNames={" &amp; IF(V215&lt;&gt;"","['en']='"&amp;V215&amp;"'","") &amp; IF(W215&lt;&gt;"",", ['de']='" &amp; W215&amp;"'","") &amp; "}",""),"")&amp;"},","")</f>
        <v>},</v>
      </c>
      <c r="BA215" s="6" t="str">
        <f aca="false">IF(F215&lt;&gt;"Not in the game (anymore)",IF(C215&lt;&gt;"",CONCATENATE(" --",C215," / ",B215,"   [",IF(Q215&lt;&gt;"",Q215,""),IF(Y215&lt;&gt;"",", "&amp;Y215,""),IF(AD215&lt;&gt;"",", "&amp;AD215,""),IF(AI215&lt;&gt;"",", "&amp;AI215,""),IF(AN215&lt;&gt;"",", "&amp;AN215,""),IF(AS215&lt;&gt;"",", "&amp;AS215,""),"]")),"")</f>
        <v> --Heem-Jas' Retribution / Heem-Jas' Vergeltung   [Ruins of Mazzatun]</v>
      </c>
    </row>
    <row r="216" customFormat="false" ht="15" hidden="false" customHeight="false" outlineLevel="0" collapsed="false">
      <c r="A216" s="21" t="n">
        <v>260</v>
      </c>
      <c r="B216" s="0" t="s">
        <v>576</v>
      </c>
      <c r="C216" s="0" t="s">
        <v>577</v>
      </c>
      <c r="D216" s="2" t="n">
        <f aca="false">A216</f>
        <v>260</v>
      </c>
      <c r="G216" s="22" t="s">
        <v>55</v>
      </c>
      <c r="I216" s="0" t="s">
        <v>56</v>
      </c>
      <c r="J216" s="0" t="s">
        <v>56</v>
      </c>
      <c r="K216" s="0" t="n">
        <v>-1</v>
      </c>
      <c r="L216" s="0" t="n">
        <v>-1</v>
      </c>
      <c r="M216" s="0" t="n">
        <v>-1</v>
      </c>
      <c r="N216" s="0" t="n">
        <v>0</v>
      </c>
      <c r="O216" s="3" t="s">
        <v>567</v>
      </c>
      <c r="P216" s="2" t="n">
        <f aca="false">IF(AND(G216&lt;&gt;"LIBSETS_SETTYPE_BATTLEGROUND",G216&lt;&gt;"LIBSETS_SETTYPE_SPECIAL",G216&lt;&gt;"LIBSETS_SETTYPE_MYTHIC"), IF(Q216&lt;&gt;"",VLOOKUP(Q216,'ESO zone constants'!$D$2:$H$4950,5,0),""),"")</f>
        <v>843</v>
      </c>
      <c r="Q216" s="0" t="str">
        <f aca="false">IF(OR(K216="",K216&lt;=0,ISERROR(K216)),IF(AND(O216&lt;&gt;"",NOT(ISERROR(O216))),O216, ""),VLOOKUP(K216,'ESO wayshrine node constants'!$A$3:$D$10003,4,0))</f>
        <v>Ruins of Mazzatun</v>
      </c>
      <c r="R216" s="0"/>
      <c r="S216" s="4" t="str">
        <f aca="false">IF(AND(R216&lt;&gt;"",NOT(ISERROR(R216))),R216,IF(P216&lt;&gt;"",IF(NOT(ISERROR(VLOOKUP(P216,'ESO Dungeon constants'!$D$3:$H$9999,5,0))),VLOOKUP(P216,'ESO Dungeon constants'!$D$3:$I$9999,6,0),VLOOKUP(P216,'ESO zone constants'!$H$2:$K$9984,4,0)),""))</f>
        <v>DLC_SHADOWS_OF_THE_HIST</v>
      </c>
      <c r="T216" s="2" t="str">
        <f aca="false">IF(S216&lt;&gt;"",VLOOKUP(S216,'LibSets constants'!$B$4:$C$1000,2,0),"")</f>
        <v>Shadows of the Hist</v>
      </c>
      <c r="U216" s="0"/>
      <c r="V216" s="33" t="str">
        <f aca="false">IF(U216&lt;&gt;"",IF(U216&lt;&gt;"LIBSETS_DROP_MECHANIC_MONSTER_NAME",VLOOKUP(U216,'LibSets constants'!$I$4:$L$1000,3,0),""),"")</f>
        <v/>
      </c>
      <c r="W216" s="28" t="str">
        <f aca="false">IF(U216&lt;&gt;"",IF(U216&lt;&gt;"LIBSETS_DROP_MECHANIC_MONSTER_NAME",VLOOKUP(U216,'LibSets constants'!$I$4:$L$1000,4,0),""),"")</f>
        <v/>
      </c>
      <c r="X216" s="2" t="str">
        <f aca="false">IF(G216&lt;&gt;"LIBSETS_SETTYPE_BATTLEGROUND",IF(G216&lt;&gt;"LIBSETS_SETTYPE_SPECIAL",IF(Y216&lt;&gt;"",VLOOKUP(Y216,'ESO zone constants'!$D$2:$H$4950,5,0),""),""),"")</f>
        <v/>
      </c>
      <c r="Z216" s="34"/>
      <c r="AA216" s="33" t="str">
        <f aca="false">IF(Z216&lt;&gt;"",IF(Z216&lt;&gt;"LIBSETS_DROP_MECHANIC_MONSTER_NAME",VLOOKUP(Z216,'LibSets constants'!$I$4:$L$1000,3,0),""),"")</f>
        <v/>
      </c>
      <c r="AB216" s="33" t="str">
        <f aca="false">IF(Z216&lt;&gt;"",IF(Z216&lt;&gt;"LIBSETS_DROP_MECHANIC_MONSTER_NAME",VLOOKUP(Z216,'LibSets constants'!$I$4:$L$1000,4,0),""),"")</f>
        <v/>
      </c>
      <c r="AC216" s="2" t="str">
        <f aca="false">IF(G216&lt;&gt;"LIBSETS_SETTYPE_BATTLEGROUND",IF(G216&lt;&gt;"LIBSETS_SETTYPE_SPECIAL",IF(AD216&lt;&gt;"",VLOOKUP(AD216,'ESO zone constants'!$D$2:$H$4950,5,0),""),""),"")</f>
        <v/>
      </c>
      <c r="AE216" s="34"/>
      <c r="AF216" s="33" t="str">
        <f aca="false">IF(AE216&lt;&gt;"",IF(AE216&lt;&gt;"LIBSETS_DROP_MECHANIC_MONSTER_NAME",VLOOKUP(AE216,'LibSets constants'!$I$4:$L$1000,3,0),""),"")</f>
        <v/>
      </c>
      <c r="AG216" s="33" t="str">
        <f aca="false">IF(AE216&lt;&gt;"",IF(AE216&lt;&gt;"LIBSETS_DROP_MECHANIC_MONSTER_NAME",VLOOKUP(AE216,'LibSets constants'!$I$4:$L$1000,4,0),""),"")</f>
        <v/>
      </c>
      <c r="AH216" s="2" t="str">
        <f aca="false">IF(G216&lt;&gt;"LIBSETS_SETTYPE_BATTLEGROUND",IF(G216&lt;&gt;"LIBSETS_SETTYPE_SPECIAL",IF(AI216&lt;&gt;"",VLOOKUP(AI216,'ESO zone constants'!$D$2:$H$4950,5,0),""),""),"")</f>
        <v/>
      </c>
      <c r="AJ216" s="34"/>
      <c r="AK216" s="33" t="str">
        <f aca="false">IF(AJ216&lt;&gt;"",IF(AJ216&lt;&gt;"LIBSETS_DROP_MECHANIC_MONSTER_NAME",VLOOKUP(AJ216,'LibSets constants'!$I$4:$L$1000,3,0),""),"")</f>
        <v/>
      </c>
      <c r="AL216" s="33" t="str">
        <f aca="false">IF(AJ216&lt;&gt;"",IF(AJ216&lt;&gt;"LIBSETS_DROP_MECHANIC_MONSTER_NAME",VLOOKUP(AJ216,'LibSets constants'!$I$4:$L$1000,4,0),""),"")</f>
        <v/>
      </c>
      <c r="AM216" s="2" t="str">
        <f aca="false">IF(G216&lt;&gt;"LIBSETS_SETTYPE_BATTLEGROUND",IF(G216&lt;&gt;"LIBSETS_SETTYPE_SPECIAL",IF(AN216&lt;&gt;"",VLOOKUP(AN216,'ESO zone constants'!$D$2:$H$4950,5,0),""),""),"")</f>
        <v/>
      </c>
      <c r="AO216" s="34"/>
      <c r="AP216" s="33" t="str">
        <f aca="false">IF(AO216&lt;&gt;"",IF(AO216&lt;&gt;"LIBSETS_DROP_MECHANIC_MONSTER_NAME",VLOOKUP(AO216,'LibSets constants'!$I$4:$L$1000,3,0),""),"")</f>
        <v/>
      </c>
      <c r="AQ216" s="33" t="str">
        <f aca="false">IF(AO216&lt;&gt;"",IF(AO216&lt;&gt;"LIBSETS_DROP_MECHANIC_MONSTER_NAME",VLOOKUP(AO216,'LibSets constants'!$I$4:$L$1000,4,0),""),"")</f>
        <v/>
      </c>
      <c r="AR216" s="2" t="str">
        <f aca="false">IF(G216&lt;&gt;"LIBSETS_SETTYPE_BATTLEGROUND",IF(G216&lt;&gt;"LIBSETS_SETTYPE_SPECIAL",IF(AS216&lt;&gt;"",VLOOKUP(AS216,'ESO zone constants'!$D$2:$H$4950,5,0),""),""),"")</f>
        <v/>
      </c>
      <c r="AT216" s="34"/>
      <c r="AU216" s="33" t="str">
        <f aca="false">IF(AT216&lt;&gt;"",IF(AT216&lt;&gt;"LIBSETS_DROP_MECHANIC_MONSTER_NAME",VLOOKUP(AT216,'LibSets constants'!$I$4:$L$1000,3,0),""),"")</f>
        <v/>
      </c>
      <c r="AV216" s="33" t="str">
        <f aca="false">IF(AT216&lt;&gt;"",IF(AT216&lt;&gt;"LIBSETS_DROP_MECHANIC_MONSTER_NAME",VLOOKUP(AT216,'LibSets constants'!$I$4:$L$1000,4,0),""),"")</f>
        <v/>
      </c>
      <c r="AW216" s="6" t="str">
        <f aca="false">IF(A216="???","--","")&amp;IF(F216&lt;&gt;"Not in the game (anymore)",IF(A216&lt;&gt;"",CONCATENATE("[",A216,"] = {wayshrines={")&amp;IF(K216&lt;&gt;"",CONCATENATE(K216,","),"")&amp;IF(L216&lt;&gt;"",CONCATENATE(L216,","),"")&amp;IF(M216&lt;&gt;"",CONCATENATE(M216,","),"")&amp;CONCATENATE("}")&amp;IF(VALUE(N216)&gt;0,CONCATENATE(", traitsNeeded=",N216),"")&amp;CONCATENATE(", dlcId=",IF(S216&lt;&gt;"",S216,"DLC_BASE_GAME")),""),"")</f>
        <v>[260] = {wayshrines={-1,-1,-1,}, dlcId=DLC_SHADOWS_OF_THE_HIST</v>
      </c>
      <c r="AX216" s="6" t="str">
        <f aca="false">IF(F216&lt;&gt;"Not in the game (anymore)",IF(A216&lt;&gt;"",IF(P216&lt;&gt;"",CONCATENATE(", zoneIds={",P216),"")&amp;IF(X216&lt;&gt;"",CONCATENATE(",",X216),"")&amp;IF(AC216&lt;&gt;"",CONCATENATE(",",AC216),"")&amp;IF(AH216&lt;&gt;"",CONCATENATE(",",AH216),"")&amp;IF(AM216&lt;&gt;"",CONCATENATE(",",AM216),"")&amp;IF(AR216&lt;&gt;"",CONCATENATE(",",AR216),"")&amp;IF(P216&lt;&gt;"",CONCATENATE("}",""),"")&amp;IF(OR(I216="true",I216="false",I216&lt;&gt;""), CONCATENATE(", veteran=", I216), ""),""),"")</f>
        <v>, zoneIds={843}, veteran=false</v>
      </c>
      <c r="AY216" s="6" t="str">
        <f aca="false">IF(F216&lt;&gt;"Not in the game (anymore)",IF(A216&lt;&gt;"",", setType="&amp;G216,"")&amp;IF(J216="true",", multiTrialSet=true",""),"")</f>
        <v>, setType=LIBSETS_SETTYPE_DUNGEON</v>
      </c>
      <c r="AZ216" s="6" t="str">
        <f aca="false">IF(F216&lt;&gt;"Not in the game (anymore)",IF(U216&lt;&gt;"",", dropMechanic={"&amp;U216&amp;IF(Z216&lt;&gt;"",","&amp;Z216,"")&amp;IF(AE216&lt;&gt;"",","&amp;AE216,"")&amp;IF(AJ216&lt;&gt;"",","&amp;AJ216,"")&amp;IF(AO216&lt;&gt;"",","&amp;AO216,"")&amp;IF(AT216&lt;&gt;"",","&amp;AT216,"")&amp;"}"&amp;IF(U216="LIBSETS_DROP_MECHANIC_MONSTER_NAME",", dropMechanicNames={" &amp; IF(V216&lt;&gt;"","['en']='"&amp;V216&amp;"'","") &amp; IF(W216&lt;&gt;"",", ['de']='" &amp; W216&amp;"'","") &amp; "}",""),"")&amp;"},","")</f>
        <v>},</v>
      </c>
      <c r="BA216" s="6" t="str">
        <f aca="false">IF(F216&lt;&gt;"Not in the game (anymore)",IF(C216&lt;&gt;"",CONCATENATE(" --",C216," / ",B216,"   [",IF(Q216&lt;&gt;"",Q216,""),IF(Y216&lt;&gt;"",", "&amp;Y216,""),IF(AD216&lt;&gt;"",", "&amp;AD216,""),IF(AI216&lt;&gt;"",", "&amp;AI216,""),IF(AN216&lt;&gt;"",", "&amp;AN216,""),IF(AS216&lt;&gt;"",", "&amp;AS216,""),"]")),"")</f>
        <v> --Aspect of Mazzatun / Aspekt von Mazzatun   [Ruins of Mazzatun]</v>
      </c>
    </row>
    <row r="217" customFormat="false" ht="15" hidden="false" customHeight="false" outlineLevel="0" collapsed="false">
      <c r="A217" s="21" t="n">
        <v>261</v>
      </c>
      <c r="B217" s="0" t="s">
        <v>578</v>
      </c>
      <c r="C217" s="0" t="s">
        <v>579</v>
      </c>
      <c r="D217" s="2" t="n">
        <f aca="false">A217</f>
        <v>261</v>
      </c>
      <c r="G217" s="22" t="s">
        <v>55</v>
      </c>
      <c r="I217" s="0" t="s">
        <v>56</v>
      </c>
      <c r="J217" s="0" t="s">
        <v>56</v>
      </c>
      <c r="K217" s="0" t="n">
        <v>-1</v>
      </c>
      <c r="L217" s="0" t="n">
        <v>-1</v>
      </c>
      <c r="M217" s="0" t="n">
        <v>-1</v>
      </c>
      <c r="N217" s="0" t="n">
        <v>0</v>
      </c>
      <c r="O217" s="3" t="s">
        <v>571</v>
      </c>
      <c r="P217" s="2" t="n">
        <f aca="false">IF(AND(G217&lt;&gt;"LIBSETS_SETTYPE_BATTLEGROUND",G217&lt;&gt;"LIBSETS_SETTYPE_SPECIAL",G217&lt;&gt;"LIBSETS_SETTYPE_MYTHIC"), IF(Q217&lt;&gt;"",VLOOKUP(Q217,'ESO zone constants'!$D$2:$H$4950,5,0),""),"")</f>
        <v>848</v>
      </c>
      <c r="Q217" s="0" t="str">
        <f aca="false">IF(OR(K217="",K217&lt;=0,ISERROR(K217)),IF(AND(O217&lt;&gt;"",NOT(ISERROR(O217))),O217, ""),VLOOKUP(K217,'ESO wayshrine node constants'!$A$3:$D$10003,4,0))</f>
        <v>Cradle of Shadows</v>
      </c>
      <c r="R217" s="0"/>
      <c r="S217" s="4" t="str">
        <f aca="false">IF(AND(R217&lt;&gt;"",NOT(ISERROR(R217))),R217,IF(P217&lt;&gt;"",IF(NOT(ISERROR(VLOOKUP(P217,'ESO Dungeon constants'!$D$3:$H$9999,5,0))),VLOOKUP(P217,'ESO Dungeon constants'!$D$3:$I$9999,6,0),VLOOKUP(P217,'ESO zone constants'!$H$2:$K$9984,4,0)),""))</f>
        <v>DLC_SHADOWS_OF_THE_HIST</v>
      </c>
      <c r="T217" s="2" t="str">
        <f aca="false">IF(S217&lt;&gt;"",VLOOKUP(S217,'LibSets constants'!$B$4:$C$1000,2,0),"")</f>
        <v>Shadows of the Hist</v>
      </c>
      <c r="U217" s="0"/>
      <c r="V217" s="33" t="str">
        <f aca="false">IF(U217&lt;&gt;"",IF(U217&lt;&gt;"LIBSETS_DROP_MECHANIC_MONSTER_NAME",VLOOKUP(U217,'LibSets constants'!$I$4:$L$1000,3,0),""),"")</f>
        <v/>
      </c>
      <c r="W217" s="28" t="str">
        <f aca="false">IF(U217&lt;&gt;"",IF(U217&lt;&gt;"LIBSETS_DROP_MECHANIC_MONSTER_NAME",VLOOKUP(U217,'LibSets constants'!$I$4:$L$1000,4,0),""),"")</f>
        <v/>
      </c>
      <c r="X217" s="2" t="str">
        <f aca="false">IF(G217&lt;&gt;"LIBSETS_SETTYPE_BATTLEGROUND",IF(G217&lt;&gt;"LIBSETS_SETTYPE_SPECIAL",IF(Y217&lt;&gt;"",VLOOKUP(Y217,'ESO zone constants'!$D$2:$H$4950,5,0),""),""),"")</f>
        <v/>
      </c>
      <c r="Z217" s="34"/>
      <c r="AA217" s="33" t="str">
        <f aca="false">IF(Z217&lt;&gt;"",IF(Z217&lt;&gt;"LIBSETS_DROP_MECHANIC_MONSTER_NAME",VLOOKUP(Z217,'LibSets constants'!$I$4:$L$1000,3,0),""),"")</f>
        <v/>
      </c>
      <c r="AB217" s="33" t="str">
        <f aca="false">IF(Z217&lt;&gt;"",IF(Z217&lt;&gt;"LIBSETS_DROP_MECHANIC_MONSTER_NAME",VLOOKUP(Z217,'LibSets constants'!$I$4:$L$1000,4,0),""),"")</f>
        <v/>
      </c>
      <c r="AC217" s="2" t="str">
        <f aca="false">IF(G217&lt;&gt;"LIBSETS_SETTYPE_BATTLEGROUND",IF(G217&lt;&gt;"LIBSETS_SETTYPE_SPECIAL",IF(AD217&lt;&gt;"",VLOOKUP(AD217,'ESO zone constants'!$D$2:$H$4950,5,0),""),""),"")</f>
        <v/>
      </c>
      <c r="AE217" s="34"/>
      <c r="AF217" s="33" t="str">
        <f aca="false">IF(AE217&lt;&gt;"",IF(AE217&lt;&gt;"LIBSETS_DROP_MECHANIC_MONSTER_NAME",VLOOKUP(AE217,'LibSets constants'!$I$4:$L$1000,3,0),""),"")</f>
        <v/>
      </c>
      <c r="AG217" s="33" t="str">
        <f aca="false">IF(AE217&lt;&gt;"",IF(AE217&lt;&gt;"LIBSETS_DROP_MECHANIC_MONSTER_NAME",VLOOKUP(AE217,'LibSets constants'!$I$4:$L$1000,4,0),""),"")</f>
        <v/>
      </c>
      <c r="AH217" s="2" t="str">
        <f aca="false">IF(G217&lt;&gt;"LIBSETS_SETTYPE_BATTLEGROUND",IF(G217&lt;&gt;"LIBSETS_SETTYPE_SPECIAL",IF(AI217&lt;&gt;"",VLOOKUP(AI217,'ESO zone constants'!$D$2:$H$4950,5,0),""),""),"")</f>
        <v/>
      </c>
      <c r="AJ217" s="34"/>
      <c r="AK217" s="33" t="str">
        <f aca="false">IF(AJ217&lt;&gt;"",IF(AJ217&lt;&gt;"LIBSETS_DROP_MECHANIC_MONSTER_NAME",VLOOKUP(AJ217,'LibSets constants'!$I$4:$L$1000,3,0),""),"")</f>
        <v/>
      </c>
      <c r="AL217" s="33" t="str">
        <f aca="false">IF(AJ217&lt;&gt;"",IF(AJ217&lt;&gt;"LIBSETS_DROP_MECHANIC_MONSTER_NAME",VLOOKUP(AJ217,'LibSets constants'!$I$4:$L$1000,4,0),""),"")</f>
        <v/>
      </c>
      <c r="AM217" s="2" t="str">
        <f aca="false">IF(G217&lt;&gt;"LIBSETS_SETTYPE_BATTLEGROUND",IF(G217&lt;&gt;"LIBSETS_SETTYPE_SPECIAL",IF(AN217&lt;&gt;"",VLOOKUP(AN217,'ESO zone constants'!$D$2:$H$4950,5,0),""),""),"")</f>
        <v/>
      </c>
      <c r="AO217" s="34"/>
      <c r="AP217" s="33" t="str">
        <f aca="false">IF(AO217&lt;&gt;"",IF(AO217&lt;&gt;"LIBSETS_DROP_MECHANIC_MONSTER_NAME",VLOOKUP(AO217,'LibSets constants'!$I$4:$L$1000,3,0),""),"")</f>
        <v/>
      </c>
      <c r="AQ217" s="33" t="str">
        <f aca="false">IF(AO217&lt;&gt;"",IF(AO217&lt;&gt;"LIBSETS_DROP_MECHANIC_MONSTER_NAME",VLOOKUP(AO217,'LibSets constants'!$I$4:$L$1000,4,0),""),"")</f>
        <v/>
      </c>
      <c r="AR217" s="2" t="str">
        <f aca="false">IF(G217&lt;&gt;"LIBSETS_SETTYPE_BATTLEGROUND",IF(G217&lt;&gt;"LIBSETS_SETTYPE_SPECIAL",IF(AS217&lt;&gt;"",VLOOKUP(AS217,'ESO zone constants'!$D$2:$H$4950,5,0),""),""),"")</f>
        <v/>
      </c>
      <c r="AT217" s="34"/>
      <c r="AU217" s="33" t="str">
        <f aca="false">IF(AT217&lt;&gt;"",IF(AT217&lt;&gt;"LIBSETS_DROP_MECHANIC_MONSTER_NAME",VLOOKUP(AT217,'LibSets constants'!$I$4:$L$1000,3,0),""),"")</f>
        <v/>
      </c>
      <c r="AV217" s="33" t="str">
        <f aca="false">IF(AT217&lt;&gt;"",IF(AT217&lt;&gt;"LIBSETS_DROP_MECHANIC_MONSTER_NAME",VLOOKUP(AT217,'LibSets constants'!$I$4:$L$1000,4,0),""),"")</f>
        <v/>
      </c>
      <c r="AW217" s="6" t="str">
        <f aca="false">IF(A217="???","--","")&amp;IF(F217&lt;&gt;"Not in the game (anymore)",IF(A217&lt;&gt;"",CONCATENATE("[",A217,"] = {wayshrines={")&amp;IF(K217&lt;&gt;"",CONCATENATE(K217,","),"")&amp;IF(L217&lt;&gt;"",CONCATENATE(L217,","),"")&amp;IF(M217&lt;&gt;"",CONCATENATE(M217,","),"")&amp;CONCATENATE("}")&amp;IF(VALUE(N217)&gt;0,CONCATENATE(", traitsNeeded=",N217),"")&amp;CONCATENATE(", dlcId=",IF(S217&lt;&gt;"",S217,"DLC_BASE_GAME")),""),"")</f>
        <v>[261] = {wayshrines={-1,-1,-1,}, dlcId=DLC_SHADOWS_OF_THE_HIST</v>
      </c>
      <c r="AX217" s="6" t="str">
        <f aca="false">IF(F217&lt;&gt;"Not in the game (anymore)",IF(A217&lt;&gt;"",IF(P217&lt;&gt;"",CONCATENATE(", zoneIds={",P217),"")&amp;IF(X217&lt;&gt;"",CONCATENATE(",",X217),"")&amp;IF(AC217&lt;&gt;"",CONCATENATE(",",AC217),"")&amp;IF(AH217&lt;&gt;"",CONCATENATE(",",AH217),"")&amp;IF(AM217&lt;&gt;"",CONCATENATE(",",AM217),"")&amp;IF(AR217&lt;&gt;"",CONCATENATE(",",AR217),"")&amp;IF(P217&lt;&gt;"",CONCATENATE("}",""),"")&amp;IF(OR(I217="true",I217="false",I217&lt;&gt;""), CONCATENATE(", veteran=", I217), ""),""),"")</f>
        <v>, zoneIds={848}, veteran=false</v>
      </c>
      <c r="AY217" s="6" t="str">
        <f aca="false">IF(F217&lt;&gt;"Not in the game (anymore)",IF(A217&lt;&gt;"",", setType="&amp;G217,"")&amp;IF(J217="true",", multiTrialSet=true",""),"")</f>
        <v>, setType=LIBSETS_SETTYPE_DUNGEON</v>
      </c>
      <c r="AZ217" s="6" t="str">
        <f aca="false">IF(F217&lt;&gt;"Not in the game (anymore)",IF(U217&lt;&gt;"",", dropMechanic={"&amp;U217&amp;IF(Z217&lt;&gt;"",","&amp;Z217,"")&amp;IF(AE217&lt;&gt;"",","&amp;AE217,"")&amp;IF(AJ217&lt;&gt;"",","&amp;AJ217,"")&amp;IF(AO217&lt;&gt;"",","&amp;AO217,"")&amp;IF(AT217&lt;&gt;"",","&amp;AT217,"")&amp;"}"&amp;IF(U217="LIBSETS_DROP_MECHANIC_MONSTER_NAME",", dropMechanicNames={" &amp; IF(V217&lt;&gt;"","['en']='"&amp;V217&amp;"'","") &amp; IF(W217&lt;&gt;"",", ['de']='" &amp; W217&amp;"'","") &amp; "}",""),"")&amp;"},","")</f>
        <v>},</v>
      </c>
      <c r="BA217" s="6" t="str">
        <f aca="false">IF(F217&lt;&gt;"Not in the game (anymore)",IF(C217&lt;&gt;"",CONCATENATE(" --",C217," / ",B217,"   [",IF(Q217&lt;&gt;"",Q217,""),IF(Y217&lt;&gt;"",", "&amp;Y217,""),IF(AD217&lt;&gt;"",", "&amp;AD217,""),IF(AI217&lt;&gt;"",", "&amp;AI217,""),IF(AN217&lt;&gt;"",", "&amp;AN217,""),IF(AS217&lt;&gt;"",", "&amp;AS217,""),"]")),"")</f>
        <v> --Gossamer / Gespinst   [Cradle of Shadows]</v>
      </c>
    </row>
    <row r="218" customFormat="false" ht="15" hidden="false" customHeight="false" outlineLevel="0" collapsed="false">
      <c r="A218" s="21" t="n">
        <v>262</v>
      </c>
      <c r="B218" s="0" t="s">
        <v>580</v>
      </c>
      <c r="C218" s="0" t="s">
        <v>581</v>
      </c>
      <c r="D218" s="2" t="n">
        <f aca="false">A218</f>
        <v>262</v>
      </c>
      <c r="G218" s="22" t="s">
        <v>55</v>
      </c>
      <c r="I218" s="0" t="s">
        <v>56</v>
      </c>
      <c r="J218" s="0" t="s">
        <v>56</v>
      </c>
      <c r="K218" s="0" t="n">
        <v>-1</v>
      </c>
      <c r="L218" s="0" t="n">
        <v>-1</v>
      </c>
      <c r="M218" s="0" t="n">
        <v>-1</v>
      </c>
      <c r="N218" s="0" t="n">
        <v>0</v>
      </c>
      <c r="O218" s="3" t="s">
        <v>571</v>
      </c>
      <c r="P218" s="2" t="n">
        <f aca="false">IF(AND(G218&lt;&gt;"LIBSETS_SETTYPE_BATTLEGROUND",G218&lt;&gt;"LIBSETS_SETTYPE_SPECIAL",G218&lt;&gt;"LIBSETS_SETTYPE_MYTHIC"), IF(Q218&lt;&gt;"",VLOOKUP(Q218,'ESO zone constants'!$D$2:$H$4950,5,0),""),"")</f>
        <v>848</v>
      </c>
      <c r="Q218" s="0" t="str">
        <f aca="false">IF(OR(K218="",K218&lt;=0,ISERROR(K218)),IF(AND(O218&lt;&gt;"",NOT(ISERROR(O218))),O218, ""),VLOOKUP(K218,'ESO wayshrine node constants'!$A$3:$D$10003,4,0))</f>
        <v>Cradle of Shadows</v>
      </c>
      <c r="R218" s="0"/>
      <c r="S218" s="4" t="str">
        <f aca="false">IF(AND(R218&lt;&gt;"",NOT(ISERROR(R218))),R218,IF(P218&lt;&gt;"",IF(NOT(ISERROR(VLOOKUP(P218,'ESO Dungeon constants'!$D$3:$H$9999,5,0))),VLOOKUP(P218,'ESO Dungeon constants'!$D$3:$I$9999,6,0),VLOOKUP(P218,'ESO zone constants'!$H$2:$K$9984,4,0)),""))</f>
        <v>DLC_SHADOWS_OF_THE_HIST</v>
      </c>
      <c r="T218" s="2" t="str">
        <f aca="false">IF(S218&lt;&gt;"",VLOOKUP(S218,'LibSets constants'!$B$4:$C$1000,2,0),"")</f>
        <v>Shadows of the Hist</v>
      </c>
      <c r="U218" s="0"/>
      <c r="V218" s="33" t="str">
        <f aca="false">IF(U218&lt;&gt;"",IF(U218&lt;&gt;"LIBSETS_DROP_MECHANIC_MONSTER_NAME",VLOOKUP(U218,'LibSets constants'!$I$4:$L$1000,3,0),""),"")</f>
        <v/>
      </c>
      <c r="W218" s="28" t="str">
        <f aca="false">IF(U218&lt;&gt;"",IF(U218&lt;&gt;"LIBSETS_DROP_MECHANIC_MONSTER_NAME",VLOOKUP(U218,'LibSets constants'!$I$4:$L$1000,4,0),""),"")</f>
        <v/>
      </c>
      <c r="X218" s="2" t="str">
        <f aca="false">IF(G218&lt;&gt;"LIBSETS_SETTYPE_BATTLEGROUND",IF(G218&lt;&gt;"LIBSETS_SETTYPE_SPECIAL",IF(Y218&lt;&gt;"",VLOOKUP(Y218,'ESO zone constants'!$D$2:$H$4950,5,0),""),""),"")</f>
        <v/>
      </c>
      <c r="Z218" s="34"/>
      <c r="AA218" s="33" t="str">
        <f aca="false">IF(Z218&lt;&gt;"",IF(Z218&lt;&gt;"LIBSETS_DROP_MECHANIC_MONSTER_NAME",VLOOKUP(Z218,'LibSets constants'!$I$4:$L$1000,3,0),""),"")</f>
        <v/>
      </c>
      <c r="AB218" s="33" t="str">
        <f aca="false">IF(Z218&lt;&gt;"",IF(Z218&lt;&gt;"LIBSETS_DROP_MECHANIC_MONSTER_NAME",VLOOKUP(Z218,'LibSets constants'!$I$4:$L$1000,4,0),""),"")</f>
        <v/>
      </c>
      <c r="AC218" s="2" t="str">
        <f aca="false">IF(G218&lt;&gt;"LIBSETS_SETTYPE_BATTLEGROUND",IF(G218&lt;&gt;"LIBSETS_SETTYPE_SPECIAL",IF(AD218&lt;&gt;"",VLOOKUP(AD218,'ESO zone constants'!$D$2:$H$4950,5,0),""),""),"")</f>
        <v/>
      </c>
      <c r="AE218" s="34"/>
      <c r="AF218" s="33" t="str">
        <f aca="false">IF(AE218&lt;&gt;"",IF(AE218&lt;&gt;"LIBSETS_DROP_MECHANIC_MONSTER_NAME",VLOOKUP(AE218,'LibSets constants'!$I$4:$L$1000,3,0),""),"")</f>
        <v/>
      </c>
      <c r="AG218" s="33" t="str">
        <f aca="false">IF(AE218&lt;&gt;"",IF(AE218&lt;&gt;"LIBSETS_DROP_MECHANIC_MONSTER_NAME",VLOOKUP(AE218,'LibSets constants'!$I$4:$L$1000,4,0),""),"")</f>
        <v/>
      </c>
      <c r="AH218" s="2" t="str">
        <f aca="false">IF(G218&lt;&gt;"LIBSETS_SETTYPE_BATTLEGROUND",IF(G218&lt;&gt;"LIBSETS_SETTYPE_SPECIAL",IF(AI218&lt;&gt;"",VLOOKUP(AI218,'ESO zone constants'!$D$2:$H$4950,5,0),""),""),"")</f>
        <v/>
      </c>
      <c r="AJ218" s="34"/>
      <c r="AK218" s="33" t="str">
        <f aca="false">IF(AJ218&lt;&gt;"",IF(AJ218&lt;&gt;"LIBSETS_DROP_MECHANIC_MONSTER_NAME",VLOOKUP(AJ218,'LibSets constants'!$I$4:$L$1000,3,0),""),"")</f>
        <v/>
      </c>
      <c r="AL218" s="33" t="str">
        <f aca="false">IF(AJ218&lt;&gt;"",IF(AJ218&lt;&gt;"LIBSETS_DROP_MECHANIC_MONSTER_NAME",VLOOKUP(AJ218,'LibSets constants'!$I$4:$L$1000,4,0),""),"")</f>
        <v/>
      </c>
      <c r="AM218" s="2" t="str">
        <f aca="false">IF(G218&lt;&gt;"LIBSETS_SETTYPE_BATTLEGROUND",IF(G218&lt;&gt;"LIBSETS_SETTYPE_SPECIAL",IF(AN218&lt;&gt;"",VLOOKUP(AN218,'ESO zone constants'!$D$2:$H$4950,5,0),""),""),"")</f>
        <v/>
      </c>
      <c r="AO218" s="34"/>
      <c r="AP218" s="33" t="str">
        <f aca="false">IF(AO218&lt;&gt;"",IF(AO218&lt;&gt;"LIBSETS_DROP_MECHANIC_MONSTER_NAME",VLOOKUP(AO218,'LibSets constants'!$I$4:$L$1000,3,0),""),"")</f>
        <v/>
      </c>
      <c r="AQ218" s="33" t="str">
        <f aca="false">IF(AO218&lt;&gt;"",IF(AO218&lt;&gt;"LIBSETS_DROP_MECHANIC_MONSTER_NAME",VLOOKUP(AO218,'LibSets constants'!$I$4:$L$1000,4,0),""),"")</f>
        <v/>
      </c>
      <c r="AR218" s="2" t="str">
        <f aca="false">IF(G218&lt;&gt;"LIBSETS_SETTYPE_BATTLEGROUND",IF(G218&lt;&gt;"LIBSETS_SETTYPE_SPECIAL",IF(AS218&lt;&gt;"",VLOOKUP(AS218,'ESO zone constants'!$D$2:$H$4950,5,0),""),""),"")</f>
        <v/>
      </c>
      <c r="AT218" s="34"/>
      <c r="AU218" s="33" t="str">
        <f aca="false">IF(AT218&lt;&gt;"",IF(AT218&lt;&gt;"LIBSETS_DROP_MECHANIC_MONSTER_NAME",VLOOKUP(AT218,'LibSets constants'!$I$4:$L$1000,3,0),""),"")</f>
        <v/>
      </c>
      <c r="AV218" s="33" t="str">
        <f aca="false">IF(AT218&lt;&gt;"",IF(AT218&lt;&gt;"LIBSETS_DROP_MECHANIC_MONSTER_NAME",VLOOKUP(AT218,'LibSets constants'!$I$4:$L$1000,4,0),""),"")</f>
        <v/>
      </c>
      <c r="AW218" s="6" t="str">
        <f aca="false">IF(A218="???","--","")&amp;IF(F218&lt;&gt;"Not in the game (anymore)",IF(A218&lt;&gt;"",CONCATENATE("[",A218,"] = {wayshrines={")&amp;IF(K218&lt;&gt;"",CONCATENATE(K218,","),"")&amp;IF(L218&lt;&gt;"",CONCATENATE(L218,","),"")&amp;IF(M218&lt;&gt;"",CONCATENATE(M218,","),"")&amp;CONCATENATE("}")&amp;IF(VALUE(N218)&gt;0,CONCATENATE(", traitsNeeded=",N218),"")&amp;CONCATENATE(", dlcId=",IF(S218&lt;&gt;"",S218,"DLC_BASE_GAME")),""),"")</f>
        <v>[262] = {wayshrines={-1,-1,-1,}, dlcId=DLC_SHADOWS_OF_THE_HIST</v>
      </c>
      <c r="AX218" s="6" t="str">
        <f aca="false">IF(F218&lt;&gt;"Not in the game (anymore)",IF(A218&lt;&gt;"",IF(P218&lt;&gt;"",CONCATENATE(", zoneIds={",P218),"")&amp;IF(X218&lt;&gt;"",CONCATENATE(",",X218),"")&amp;IF(AC218&lt;&gt;"",CONCATENATE(",",AC218),"")&amp;IF(AH218&lt;&gt;"",CONCATENATE(",",AH218),"")&amp;IF(AM218&lt;&gt;"",CONCATENATE(",",AM218),"")&amp;IF(AR218&lt;&gt;"",CONCATENATE(",",AR218),"")&amp;IF(P218&lt;&gt;"",CONCATENATE("}",""),"")&amp;IF(OR(I218="true",I218="false",I218&lt;&gt;""), CONCATENATE(", veteran=", I218), ""),""),"")</f>
        <v>, zoneIds={848}, veteran=false</v>
      </c>
      <c r="AY218" s="6" t="str">
        <f aca="false">IF(F218&lt;&gt;"Not in the game (anymore)",IF(A218&lt;&gt;"",", setType="&amp;G218,"")&amp;IF(J218="true",", multiTrialSet=true",""),"")</f>
        <v>, setType=LIBSETS_SETTYPE_DUNGEON</v>
      </c>
      <c r="AZ218" s="6" t="str">
        <f aca="false">IF(F218&lt;&gt;"Not in the game (anymore)",IF(U218&lt;&gt;"",", dropMechanic={"&amp;U218&amp;IF(Z218&lt;&gt;"",","&amp;Z218,"")&amp;IF(AE218&lt;&gt;"",","&amp;AE218,"")&amp;IF(AJ218&lt;&gt;"",","&amp;AJ218,"")&amp;IF(AO218&lt;&gt;"",","&amp;AO218,"")&amp;IF(AT218&lt;&gt;"",","&amp;AT218,"")&amp;"}"&amp;IF(U218="LIBSETS_DROP_MECHANIC_MONSTER_NAME",", dropMechanicNames={" &amp; IF(V218&lt;&gt;"","['en']='"&amp;V218&amp;"'","") &amp; IF(W218&lt;&gt;"",", ['de']='" &amp; W218&amp;"'","") &amp; "}",""),"")&amp;"},","")</f>
        <v>},</v>
      </c>
      <c r="BA218" s="6" t="str">
        <f aca="false">IF(F218&lt;&gt;"Not in the game (anymore)",IF(C218&lt;&gt;"",CONCATENATE(" --",C218," / ",B218,"   [",IF(Q218&lt;&gt;"",Q218,""),IF(Y218&lt;&gt;"",", "&amp;Y218,""),IF(AD218&lt;&gt;"",", "&amp;AD218,""),IF(AI218&lt;&gt;"",", "&amp;AI218,""),IF(AN218&lt;&gt;"",", "&amp;AN218,""),IF(AS218&lt;&gt;"",", "&amp;AS218,""),"]")),"")</f>
        <v> --Widowmaker / Witwenmacher   [Cradle of Shadows]</v>
      </c>
    </row>
    <row r="219" s="27" customFormat="true" ht="15" hidden="false" customHeight="false" outlineLevel="0" collapsed="false">
      <c r="A219" s="21" t="n">
        <v>263</v>
      </c>
      <c r="B219" s="27" t="s">
        <v>582</v>
      </c>
      <c r="C219" s="27" t="s">
        <v>583</v>
      </c>
      <c r="D219" s="2" t="n">
        <f aca="false">A219</f>
        <v>263</v>
      </c>
      <c r="G219" s="22" t="s">
        <v>55</v>
      </c>
      <c r="I219" s="27" t="s">
        <v>56</v>
      </c>
      <c r="J219" s="27" t="s">
        <v>56</v>
      </c>
      <c r="K219" s="27" t="n">
        <v>-1</v>
      </c>
      <c r="L219" s="27" t="n">
        <v>-1</v>
      </c>
      <c r="M219" s="27" t="n">
        <v>-1</v>
      </c>
      <c r="N219" s="27" t="n">
        <v>0</v>
      </c>
      <c r="O219" s="3" t="s">
        <v>571</v>
      </c>
      <c r="P219" s="2" t="n">
        <f aca="false">IF(AND(G219&lt;&gt;"LIBSETS_SETTYPE_BATTLEGROUND",G219&lt;&gt;"LIBSETS_SETTYPE_SPECIAL",G219&lt;&gt;"LIBSETS_SETTYPE_MYTHIC"), IF(Q219&lt;&gt;"",VLOOKUP(Q219,'ESO zone constants'!$D$2:$H$4950,5,0),""),"")</f>
        <v>848</v>
      </c>
      <c r="Q219" s="27" t="str">
        <f aca="false">IF(OR(K219="",K219&lt;=0,ISERROR(K219)),IF(AND(O219&lt;&gt;"",NOT(ISERROR(O219))),O219, ""),VLOOKUP(K219,'ESO wayshrine node constants'!$A$3:$D$10003,4,0))</f>
        <v>Cradle of Shadows</v>
      </c>
      <c r="R219" s="3"/>
      <c r="S219" s="4" t="str">
        <f aca="false">IF(AND(R219&lt;&gt;"",NOT(ISERROR(R219))),R219,IF(P219&lt;&gt;"",IF(NOT(ISERROR(VLOOKUP(P219,'ESO Dungeon constants'!$D$3:$H$9999,5,0))),VLOOKUP(P219,'ESO Dungeon constants'!$D$3:$I$9999,6,0),VLOOKUP(P219,'ESO zone constants'!$H$2:$K$9984,4,0)),""))</f>
        <v>DLC_SHADOWS_OF_THE_HIST</v>
      </c>
      <c r="T219" s="2" t="str">
        <f aca="false">IF(S219&lt;&gt;"",VLOOKUP(S219,'LibSets constants'!$B$4:$C$1000,2,0),"")</f>
        <v>Shadows of the Hist</v>
      </c>
      <c r="U219" s="5"/>
      <c r="V219" s="23" t="str">
        <f aca="false">IF(U219&lt;&gt;"",IF(U219&lt;&gt;"LIBSETS_DROP_MECHANIC_MONSTER_NAME",VLOOKUP(U219,'LibSets constants'!$I$4:$L$1000,3,0),""),"")</f>
        <v/>
      </c>
      <c r="W219" s="28" t="str">
        <f aca="false">IF(U219&lt;&gt;"",IF(U219&lt;&gt;"LIBSETS_DROP_MECHANIC_MONSTER_NAME",VLOOKUP(U219,'LibSets constants'!$I$4:$L$1000,4,0),""),"")</f>
        <v/>
      </c>
      <c r="X219" s="2" t="str">
        <f aca="false">IF(G219&lt;&gt;"LIBSETS_SETTYPE_BATTLEGROUND",IF(G219&lt;&gt;"LIBSETS_SETTYPE_SPECIAL",IF(Y219&lt;&gt;"",VLOOKUP(Y219,'ESO zone constants'!$D$2:$H$4950,5,0),""),""),"")</f>
        <v/>
      </c>
      <c r="Z219" s="24"/>
      <c r="AA219" s="23" t="str">
        <f aca="false">IF(Z219&lt;&gt;"",IF(Z219&lt;&gt;"LIBSETS_DROP_MECHANIC_MONSTER_NAME",VLOOKUP(Z219,'LibSets constants'!$I$4:$L$1000,3,0),""),"")</f>
        <v/>
      </c>
      <c r="AB219" s="23" t="str">
        <f aca="false">IF(Z219&lt;&gt;"",IF(Z219&lt;&gt;"LIBSETS_DROP_MECHANIC_MONSTER_NAME",VLOOKUP(Z219,'LibSets constants'!$I$4:$L$1000,4,0),""),"")</f>
        <v/>
      </c>
      <c r="AC219" s="2" t="str">
        <f aca="false">IF(G219&lt;&gt;"LIBSETS_SETTYPE_BATTLEGROUND",IF(G219&lt;&gt;"LIBSETS_SETTYPE_SPECIAL",IF(AD219&lt;&gt;"",VLOOKUP(AD219,'ESO zone constants'!$D$2:$H$4950,5,0),""),""),"")</f>
        <v/>
      </c>
      <c r="AE219" s="24"/>
      <c r="AF219" s="23" t="str">
        <f aca="false">IF(AE219&lt;&gt;"",IF(AE219&lt;&gt;"LIBSETS_DROP_MECHANIC_MONSTER_NAME",VLOOKUP(AE219,'LibSets constants'!$I$4:$L$1000,3,0),""),"")</f>
        <v/>
      </c>
      <c r="AG219" s="23" t="str">
        <f aca="false">IF(AE219&lt;&gt;"",IF(AE219&lt;&gt;"LIBSETS_DROP_MECHANIC_MONSTER_NAME",VLOOKUP(AE219,'LibSets constants'!$I$4:$L$1000,4,0),""),"")</f>
        <v/>
      </c>
      <c r="AH219" s="2" t="str">
        <f aca="false">IF(G219&lt;&gt;"LIBSETS_SETTYPE_BATTLEGROUND",IF(G219&lt;&gt;"LIBSETS_SETTYPE_SPECIAL",IF(AI219&lt;&gt;"",VLOOKUP(AI219,'ESO zone constants'!$D$2:$H$4950,5,0),""),""),"")</f>
        <v/>
      </c>
      <c r="AJ219" s="24"/>
      <c r="AK219" s="23" t="str">
        <f aca="false">IF(AJ219&lt;&gt;"",IF(AJ219&lt;&gt;"LIBSETS_DROP_MECHANIC_MONSTER_NAME",VLOOKUP(AJ219,'LibSets constants'!$I$4:$L$1000,3,0),""),"")</f>
        <v/>
      </c>
      <c r="AL219" s="23" t="str">
        <f aca="false">IF(AJ219&lt;&gt;"",IF(AJ219&lt;&gt;"LIBSETS_DROP_MECHANIC_MONSTER_NAME",VLOOKUP(AJ219,'LibSets constants'!$I$4:$L$1000,4,0),""),"")</f>
        <v/>
      </c>
      <c r="AM219" s="2" t="str">
        <f aca="false">IF(G219&lt;&gt;"LIBSETS_SETTYPE_BATTLEGROUND",IF(G219&lt;&gt;"LIBSETS_SETTYPE_SPECIAL",IF(AN219&lt;&gt;"",VLOOKUP(AN219,'ESO zone constants'!$D$2:$H$4950,5,0),""),""),"")</f>
        <v/>
      </c>
      <c r="AO219" s="24"/>
      <c r="AP219" s="23" t="str">
        <f aca="false">IF(AO219&lt;&gt;"",IF(AO219&lt;&gt;"LIBSETS_DROP_MECHANIC_MONSTER_NAME",VLOOKUP(AO219,'LibSets constants'!$I$4:$L$1000,3,0),""),"")</f>
        <v/>
      </c>
      <c r="AQ219" s="23" t="str">
        <f aca="false">IF(AO219&lt;&gt;"",IF(AO219&lt;&gt;"LIBSETS_DROP_MECHANIC_MONSTER_NAME",VLOOKUP(AO219,'LibSets constants'!$I$4:$L$1000,4,0),""),"")</f>
        <v/>
      </c>
      <c r="AR219" s="2" t="str">
        <f aca="false">IF(G219&lt;&gt;"LIBSETS_SETTYPE_BATTLEGROUND",IF(G219&lt;&gt;"LIBSETS_SETTYPE_SPECIAL",IF(AS219&lt;&gt;"",VLOOKUP(AS219,'ESO zone constants'!$D$2:$H$4950,5,0),""),""),"")</f>
        <v/>
      </c>
      <c r="AT219" s="24"/>
      <c r="AU219" s="23" t="str">
        <f aca="false">IF(AT219&lt;&gt;"",IF(AT219&lt;&gt;"LIBSETS_DROP_MECHANIC_MONSTER_NAME",VLOOKUP(AT219,'LibSets constants'!$I$4:$L$1000,3,0),""),"")</f>
        <v/>
      </c>
      <c r="AV219" s="23" t="str">
        <f aca="false">IF(AT219&lt;&gt;"",IF(AT219&lt;&gt;"LIBSETS_DROP_MECHANIC_MONSTER_NAME",VLOOKUP(AT219,'LibSets constants'!$I$4:$L$1000,4,0),""),"")</f>
        <v/>
      </c>
      <c r="AW219" s="6" t="str">
        <f aca="false">IF(A219="???","--","")&amp;IF(F219&lt;&gt;"Not in the game (anymore)",IF(A219&lt;&gt;"",CONCATENATE("[",A219,"] = {wayshrines={")&amp;IF(K219&lt;&gt;"",CONCATENATE(K219,","),"")&amp;IF(L219&lt;&gt;"",CONCATENATE(L219,","),"")&amp;IF(M219&lt;&gt;"",CONCATENATE(M219,","),"")&amp;CONCATENATE("}")&amp;IF(VALUE(N219)&gt;0,CONCATENATE(", traitsNeeded=",N219),"")&amp;CONCATENATE(", dlcId=",IF(S219&lt;&gt;"",S219,"DLC_BASE_GAME")),""),"")</f>
        <v>[263] = {wayshrines={-1,-1,-1,}, dlcId=DLC_SHADOWS_OF_THE_HIST</v>
      </c>
      <c r="AX219" s="6" t="str">
        <f aca="false">IF(F219&lt;&gt;"Not in the game (anymore)",IF(A219&lt;&gt;"",IF(P219&lt;&gt;"",CONCATENATE(", zoneIds={",P219),"")&amp;IF(X219&lt;&gt;"",CONCATENATE(",",X219),"")&amp;IF(AC219&lt;&gt;"",CONCATENATE(",",AC219),"")&amp;IF(AH219&lt;&gt;"",CONCATENATE(",",AH219),"")&amp;IF(AM219&lt;&gt;"",CONCATENATE(",",AM219),"")&amp;IF(AR219&lt;&gt;"",CONCATENATE(",",AR219),"")&amp;IF(P219&lt;&gt;"",CONCATENATE("}",""),"")&amp;IF(OR(I219="true",I219="false",I219&lt;&gt;""), CONCATENATE(", veteran=", I219), ""),""),"")</f>
        <v>, zoneIds={848}, veteran=false</v>
      </c>
      <c r="AY219" s="6" t="str">
        <f aca="false">IF(F219&lt;&gt;"Not in the game (anymore)",IF(A219&lt;&gt;"",", setType="&amp;G219,"")&amp;IF(J219="true",", multiTrialSet=true",""),"")</f>
        <v>, setType=LIBSETS_SETTYPE_DUNGEON</v>
      </c>
      <c r="AZ219" s="6" t="str">
        <f aca="false">IF(F219&lt;&gt;"Not in the game (anymore)",IF(U219&lt;&gt;"",", dropMechanic={"&amp;U219&amp;IF(Z219&lt;&gt;"",","&amp;Z219,"")&amp;IF(AE219&lt;&gt;"",","&amp;AE219,"")&amp;IF(AJ219&lt;&gt;"",","&amp;AJ219,"")&amp;IF(AO219&lt;&gt;"",","&amp;AO219,"")&amp;IF(AT219&lt;&gt;"",","&amp;AT219,"")&amp;"}"&amp;IF(U219="LIBSETS_DROP_MECHANIC_MONSTER_NAME",", dropMechanicNames={" &amp; IF(V219&lt;&gt;"","['en']='"&amp;V219&amp;"'","") &amp; IF(W219&lt;&gt;"",", ['de']='" &amp; W219&amp;"'","") &amp; "}",""),"")&amp;"},","")</f>
        <v>},</v>
      </c>
      <c r="BA219" s="6" t="str">
        <f aca="false">IF(F219&lt;&gt;"Not in the game (anymore)",IF(C219&lt;&gt;"",CONCATENATE(" --",C219," / ",B219,"   [",IF(Q219&lt;&gt;"",Q219,""),IF(Y219&lt;&gt;"",", "&amp;Y219,""),IF(AD219&lt;&gt;"",", "&amp;AD219,""),IF(AI219&lt;&gt;"",", "&amp;AI219,""),IF(AN219&lt;&gt;"",", "&amp;AN219,""),IF(AS219&lt;&gt;"",", "&amp;AS219,""),"]")),"")</f>
        <v> --Hand of Mephala / Hand von Mephala   [Cradle of Shadows]</v>
      </c>
    </row>
    <row r="220" s="25" customFormat="true" ht="15" hidden="false" customHeight="false" outlineLevel="0" collapsed="false">
      <c r="A220" s="36" t="n">
        <v>264</v>
      </c>
      <c r="B220" s="25" t="s">
        <v>584</v>
      </c>
      <c r="C220" s="25" t="s">
        <v>585</v>
      </c>
      <c r="D220" s="31" t="n">
        <f aca="false">A220</f>
        <v>264</v>
      </c>
      <c r="E220" s="25" t="s">
        <v>586</v>
      </c>
      <c r="F220" s="25" t="s">
        <v>491</v>
      </c>
      <c r="G220" s="32" t="s">
        <v>388</v>
      </c>
      <c r="I220" s="25" t="s">
        <v>389</v>
      </c>
      <c r="J220" s="25" t="s">
        <v>56</v>
      </c>
      <c r="K220" s="25" t="n">
        <v>-1</v>
      </c>
      <c r="L220" s="25" t="n">
        <v>-1</v>
      </c>
      <c r="M220" s="25" t="n">
        <v>-1</v>
      </c>
      <c r="N220" s="25" t="n">
        <v>0</v>
      </c>
      <c r="O220" s="3"/>
      <c r="P220" s="2" t="str">
        <f aca="false">IF(AND(G220&lt;&gt;"LIBSETS_SETTYPE_BATTLEGROUND",G220&lt;&gt;"LIBSETS_SETTYPE_SPECIAL",G220&lt;&gt;"LIBSETS_SETTYPE_MYTHIC"), IF(Q220&lt;&gt;"",VLOOKUP(Q220,'ESO zone constants'!$D$2:$H$4950,5,0),""),"")</f>
        <v/>
      </c>
      <c r="Q220" s="25" t="str">
        <f aca="false">IF(OR(K220="",K220&lt;=0,ISERROR(K220)),IF(AND(O220&lt;&gt;"",NOT(ISERROR(O220))),O220, ""),VLOOKUP(K220,'ESO wayshrine node constants'!$A$3:$D$10003,4,0))</f>
        <v/>
      </c>
      <c r="R220" s="3"/>
      <c r="S220" s="4" t="str">
        <f aca="false">IF(AND(R220&lt;&gt;"",NOT(ISERROR(R220))),R220,IF(P220&lt;&gt;"",IF(NOT(ISERROR(VLOOKUP(P220,'ESO Dungeon constants'!$D$3:$H$9999,5,0))),VLOOKUP(P220,'ESO Dungeon constants'!$D$3:$I$9999,6,0),VLOOKUP(P220,'ESO zone constants'!$H$2:$K$9984,4,0)),""))</f>
        <v/>
      </c>
      <c r="T220" s="2" t="str">
        <f aca="false">IF(S220&lt;&gt;"",VLOOKUP(S220,'LibSets constants'!$B$4:$C$1000,2,0),"")</f>
        <v/>
      </c>
      <c r="U220" s="5"/>
      <c r="V220" s="33" t="str">
        <f aca="false">IF(U220&lt;&gt;"",IF(U220&lt;&gt;"LIBSETS_DROP_MECHANIC_MONSTER_NAME",VLOOKUP(U220,'LibSets constants'!$I$4:$L$1000,3,0),""),"")</f>
        <v/>
      </c>
      <c r="W220" s="28" t="str">
        <f aca="false">IF(U220&lt;&gt;"",IF(U220&lt;&gt;"LIBSETS_DROP_MECHANIC_MONSTER_NAME",VLOOKUP(U220,'LibSets constants'!$I$4:$L$1000,4,0),""),"")</f>
        <v/>
      </c>
      <c r="X220" s="2" t="str">
        <f aca="false">IF(G220&lt;&gt;"LIBSETS_SETTYPE_BATTLEGROUND",IF(G220&lt;&gt;"LIBSETS_SETTYPE_SPECIAL",IF(Y220&lt;&gt;"",VLOOKUP(Y220,'ESO zone constants'!$D$2:$H$4950,5,0),""),""),"")</f>
        <v/>
      </c>
      <c r="Z220" s="34"/>
      <c r="AA220" s="33" t="str">
        <f aca="false">IF(Z220&lt;&gt;"",IF(Z220&lt;&gt;"LIBSETS_DROP_MECHANIC_MONSTER_NAME",VLOOKUP(Z220,'LibSets constants'!$I$4:$L$1000,3,0),""),"")</f>
        <v/>
      </c>
      <c r="AB220" s="33" t="str">
        <f aca="false">IF(Z220&lt;&gt;"",IF(Z220&lt;&gt;"LIBSETS_DROP_MECHANIC_MONSTER_NAME",VLOOKUP(Z220,'LibSets constants'!$I$4:$L$1000,4,0),""),"")</f>
        <v/>
      </c>
      <c r="AC220" s="2" t="str">
        <f aca="false">IF(G220&lt;&gt;"LIBSETS_SETTYPE_BATTLEGROUND",IF(G220&lt;&gt;"LIBSETS_SETTYPE_SPECIAL",IF(AD220&lt;&gt;"",VLOOKUP(AD220,'ESO zone constants'!$D$2:$H$4950,5,0),""),""),"")</f>
        <v/>
      </c>
      <c r="AE220" s="34"/>
      <c r="AF220" s="33" t="str">
        <f aca="false">IF(AE220&lt;&gt;"",IF(AE220&lt;&gt;"LIBSETS_DROP_MECHANIC_MONSTER_NAME",VLOOKUP(AE220,'LibSets constants'!$I$4:$L$1000,3,0),""),"")</f>
        <v/>
      </c>
      <c r="AG220" s="33" t="str">
        <f aca="false">IF(AE220&lt;&gt;"",IF(AE220&lt;&gt;"LIBSETS_DROP_MECHANIC_MONSTER_NAME",VLOOKUP(AE220,'LibSets constants'!$I$4:$L$1000,4,0),""),"")</f>
        <v/>
      </c>
      <c r="AH220" s="2" t="str">
        <f aca="false">IF(G220&lt;&gt;"LIBSETS_SETTYPE_BATTLEGROUND",IF(G220&lt;&gt;"LIBSETS_SETTYPE_SPECIAL",IF(AI220&lt;&gt;"",VLOOKUP(AI220,'ESO zone constants'!$D$2:$H$4950,5,0),""),""),"")</f>
        <v/>
      </c>
      <c r="AJ220" s="34"/>
      <c r="AK220" s="33" t="str">
        <f aca="false">IF(AJ220&lt;&gt;"",IF(AJ220&lt;&gt;"LIBSETS_DROP_MECHANIC_MONSTER_NAME",VLOOKUP(AJ220,'LibSets constants'!$I$4:$L$1000,3,0),""),"")</f>
        <v/>
      </c>
      <c r="AL220" s="33" t="str">
        <f aca="false">IF(AJ220&lt;&gt;"",IF(AJ220&lt;&gt;"LIBSETS_DROP_MECHANIC_MONSTER_NAME",VLOOKUP(AJ220,'LibSets constants'!$I$4:$L$1000,4,0),""),"")</f>
        <v/>
      </c>
      <c r="AM220" s="2" t="str">
        <f aca="false">IF(G220&lt;&gt;"LIBSETS_SETTYPE_BATTLEGROUND",IF(G220&lt;&gt;"LIBSETS_SETTYPE_SPECIAL",IF(AN220&lt;&gt;"",VLOOKUP(AN220,'ESO zone constants'!$D$2:$H$4950,5,0),""),""),"")</f>
        <v/>
      </c>
      <c r="AO220" s="34"/>
      <c r="AP220" s="33" t="str">
        <f aca="false">IF(AO220&lt;&gt;"",IF(AO220&lt;&gt;"LIBSETS_DROP_MECHANIC_MONSTER_NAME",VLOOKUP(AO220,'LibSets constants'!$I$4:$L$1000,3,0),""),"")</f>
        <v/>
      </c>
      <c r="AQ220" s="33" t="str">
        <f aca="false">IF(AO220&lt;&gt;"",IF(AO220&lt;&gt;"LIBSETS_DROP_MECHANIC_MONSTER_NAME",VLOOKUP(AO220,'LibSets constants'!$I$4:$L$1000,4,0),""),"")</f>
        <v/>
      </c>
      <c r="AR220" s="2" t="str">
        <f aca="false">IF(G220&lt;&gt;"LIBSETS_SETTYPE_BATTLEGROUND",IF(G220&lt;&gt;"LIBSETS_SETTYPE_SPECIAL",IF(AS220&lt;&gt;"",VLOOKUP(AS220,'ESO zone constants'!$D$2:$H$4950,5,0),""),""),"")</f>
        <v/>
      </c>
      <c r="AT220" s="34"/>
      <c r="AU220" s="33" t="str">
        <f aca="false">IF(AT220&lt;&gt;"",IF(AT220&lt;&gt;"LIBSETS_DROP_MECHANIC_MONSTER_NAME",VLOOKUP(AT220,'LibSets constants'!$I$4:$L$1000,3,0),""),"")</f>
        <v/>
      </c>
      <c r="AV220" s="33" t="str">
        <f aca="false">IF(AT220&lt;&gt;"",IF(AT220&lt;&gt;"LIBSETS_DROP_MECHANIC_MONSTER_NAME",VLOOKUP(AT220,'LibSets constants'!$I$4:$L$1000,4,0),""),"")</f>
        <v/>
      </c>
      <c r="AW220" s="6" t="str">
        <f aca="false">IF(A220="???","--","")&amp;IF(F220&lt;&gt;"Not in the game (anymore)",IF(A220&lt;&gt;"",CONCATENATE("[",A220,"] = {wayshrines={")&amp;IF(K220&lt;&gt;"",CONCATENATE(K220,","),"")&amp;IF(L220&lt;&gt;"",CONCATENATE(L220,","),"")&amp;IF(M220&lt;&gt;"",CONCATENATE(M220,","),"")&amp;CONCATENATE("}")&amp;IF(VALUE(N220)&gt;0,CONCATENATE(", traitsNeeded=",N220),"")&amp;CONCATENATE(", dlcId=",IF(S220&lt;&gt;"",S220,"DLC_BASE_GAME")),""),"")</f>
        <v/>
      </c>
      <c r="AX220" s="6" t="str">
        <f aca="false">IF(F220&lt;&gt;"Not in the game (anymore)",IF(A220&lt;&gt;"",IF(P220&lt;&gt;"",CONCATENATE(", zoneIds={",P220),"")&amp;IF(X220&lt;&gt;"",CONCATENATE(",",X220),"")&amp;IF(AC220&lt;&gt;"",CONCATENATE(",",AC220),"")&amp;IF(AH220&lt;&gt;"",CONCATENATE(",",AH220),"")&amp;IF(AM220&lt;&gt;"",CONCATENATE(",",AM220),"")&amp;IF(AR220&lt;&gt;"",CONCATENATE(",",AR220),"")&amp;IF(P220&lt;&gt;"",CONCATENATE("}",""),"")&amp;IF(OR(I220="true",I220="false",I220&lt;&gt;""), CONCATENATE(", veteran=", I220), ""),""),"")</f>
        <v/>
      </c>
      <c r="AY220" s="6" t="str">
        <f aca="false">IF(F220&lt;&gt;"Not in the game (anymore)",IF(A220&lt;&gt;"",", setType="&amp;G220,"")&amp;IF(J220="true",", multiTrialSet=true",""),"")</f>
        <v/>
      </c>
      <c r="AZ220" s="6" t="str">
        <f aca="false">IF(F220&lt;&gt;"Not in the game (anymore)",IF(U220&lt;&gt;"",", dropMechanic={"&amp;U220&amp;IF(Z220&lt;&gt;"",","&amp;Z220,"")&amp;IF(AE220&lt;&gt;"",","&amp;AE220,"")&amp;IF(AJ220&lt;&gt;"",","&amp;AJ220,"")&amp;IF(AO220&lt;&gt;"",","&amp;AO220,"")&amp;IF(AT220&lt;&gt;"",","&amp;AT220,"")&amp;"}"&amp;IF(U220="LIBSETS_DROP_MECHANIC_MONSTER_NAME",", dropMechanicNames={" &amp; IF(V220&lt;&gt;"","['en']='"&amp;V220&amp;"'","") &amp; IF(W220&lt;&gt;"",", ['de']='" &amp; W220&amp;"'","") &amp; "}",""),"")&amp;"},","")</f>
        <v/>
      </c>
      <c r="BA220" s="6" t="str">
        <f aca="false">IF(F220&lt;&gt;"Not in the game (anymore)",IF(C220&lt;&gt;"",CONCATENATE(" --",C220," / ",B220,"   [",IF(Q220&lt;&gt;"",Q220,""),IF(Y220&lt;&gt;"",", "&amp;Y220,""),IF(AD220&lt;&gt;"",", "&amp;AD220,""),IF(AI220&lt;&gt;"",", "&amp;AI220,""),IF(AN220&lt;&gt;"",", "&amp;AN220,""),IF(AS220&lt;&gt;"",", "&amp;AS220,""),"]")),"")</f>
        <v/>
      </c>
    </row>
    <row r="221" customFormat="false" ht="15" hidden="false" customHeight="false" outlineLevel="0" collapsed="false">
      <c r="A221" s="1" t="n">
        <v>265</v>
      </c>
      <c r="B221" s="0" t="s">
        <v>587</v>
      </c>
      <c r="C221" s="0" t="s">
        <v>588</v>
      </c>
      <c r="D221" s="2" t="n">
        <f aca="false">A221</f>
        <v>265</v>
      </c>
      <c r="G221" s="22" t="s">
        <v>388</v>
      </c>
      <c r="H221" s="0" t="n">
        <v>2</v>
      </c>
      <c r="I221" s="0" t="s">
        <v>389</v>
      </c>
      <c r="J221" s="0" t="s">
        <v>56</v>
      </c>
      <c r="K221" s="0" t="n">
        <v>-1</v>
      </c>
      <c r="L221" s="0" t="n">
        <v>-1</v>
      </c>
      <c r="M221" s="0" t="n">
        <v>-1</v>
      </c>
      <c r="N221" s="0" t="n">
        <v>0</v>
      </c>
      <c r="O221" s="3" t="s">
        <v>284</v>
      </c>
      <c r="P221" s="2" t="n">
        <f aca="false">IF(AND(G221&lt;&gt;"LIBSETS_SETTYPE_BATTLEGROUND",G221&lt;&gt;"LIBSETS_SETTYPE_SPECIAL",G221&lt;&gt;"LIBSETS_SETTYPE_MYTHIC"), IF(Q221&lt;&gt;"",VLOOKUP(Q221,'ESO zone constants'!$D$2:$H$4950,5,0),""),"")</f>
        <v>380</v>
      </c>
      <c r="Q221" s="0" t="str">
        <f aca="false">IF(OR(K221="",K221&lt;=0,ISERROR(K221)),IF(AND(O221&lt;&gt;"",NOT(ISERROR(O221))),O221, ""),VLOOKUP(K221,'ESO wayshrine node constants'!$A$3:$D$10003,4,0))</f>
        <v>The Banished Cells I</v>
      </c>
      <c r="R221" s="0"/>
      <c r="S221" s="4" t="str">
        <f aca="false">IF(AND(R221&lt;&gt;"",NOT(ISERROR(R221))),R221,IF(P221&lt;&gt;"",IF(NOT(ISERROR(VLOOKUP(P221,'ESO Dungeon constants'!$D$3:$H$9999,5,0))),VLOOKUP(P221,'ESO Dungeon constants'!$D$3:$I$9999,6,0),VLOOKUP(P221,'ESO zone constants'!$H$2:$K$9984,4,0)),""))</f>
        <v>DLC_BASE_GAME</v>
      </c>
      <c r="T221" s="2" t="str">
        <f aca="false">IF(S221&lt;&gt;"",VLOOKUP(S221,'LibSets constants'!$B$4:$C$1000,2,0),"")</f>
        <v>Included in base game</v>
      </c>
      <c r="U221" s="5" t="s">
        <v>340</v>
      </c>
      <c r="V221" s="35" t="s">
        <v>418</v>
      </c>
      <c r="W221" s="28" t="s">
        <v>419</v>
      </c>
      <c r="X221" s="2" t="str">
        <f aca="false">IF(G221&lt;&gt;"LIBSETS_SETTYPE_BATTLEGROUND",IF(G221&lt;&gt;"LIBSETS_SETTYPE_SPECIAL",IF(Y221&lt;&gt;"",VLOOKUP(Y221,'ESO zone constants'!$D$2:$H$4950,5,0),""),""),"")</f>
        <v/>
      </c>
      <c r="Z221" s="35"/>
      <c r="AA221" s="35"/>
      <c r="AB221" s="35"/>
      <c r="AC221" s="2" t="str">
        <f aca="false">IF(G221&lt;&gt;"LIBSETS_SETTYPE_BATTLEGROUND",IF(G221&lt;&gt;"LIBSETS_SETTYPE_SPECIAL",IF(AD221&lt;&gt;"",VLOOKUP(AD221,'ESO zone constants'!$D$2:$H$4950,5,0),""),""),"")</f>
        <v/>
      </c>
      <c r="AE221" s="35"/>
      <c r="AF221" s="35"/>
      <c r="AG221" s="35"/>
      <c r="AH221" s="2" t="str">
        <f aca="false">IF(G221&lt;&gt;"LIBSETS_SETTYPE_BATTLEGROUND",IF(G221&lt;&gt;"LIBSETS_SETTYPE_SPECIAL",IF(AI221&lt;&gt;"",VLOOKUP(AI221,'ESO zone constants'!$D$2:$H$4950,5,0),""),""),"")</f>
        <v/>
      </c>
      <c r="AJ221" s="35"/>
      <c r="AK221" s="35"/>
      <c r="AL221" s="35"/>
      <c r="AM221" s="2" t="str">
        <f aca="false">IF(G221&lt;&gt;"LIBSETS_SETTYPE_BATTLEGROUND",IF(G221&lt;&gt;"LIBSETS_SETTYPE_SPECIAL",IF(AN221&lt;&gt;"",VLOOKUP(AN221,'ESO zone constants'!$D$2:$H$4950,5,0),""),""),"")</f>
        <v/>
      </c>
      <c r="AO221" s="35"/>
      <c r="AP221" s="35"/>
      <c r="AQ221" s="35"/>
      <c r="AR221" s="2" t="str">
        <f aca="false">IF(G221&lt;&gt;"LIBSETS_SETTYPE_BATTLEGROUND",IF(G221&lt;&gt;"LIBSETS_SETTYPE_SPECIAL",IF(AS221&lt;&gt;"",VLOOKUP(AS221,'ESO zone constants'!$D$2:$H$4950,5,0),""),""),"")</f>
        <v/>
      </c>
      <c r="AT221" s="35"/>
      <c r="AU221" s="35"/>
      <c r="AV221" s="35"/>
      <c r="AW221" s="6" t="str">
        <f aca="false">IF(A221="???","--","")&amp;IF(F221&lt;&gt;"Not in the game (anymore)",IF(A221&lt;&gt;"",CONCATENATE("[",A221,"] = {wayshrines={")&amp;IF(K221&lt;&gt;"",CONCATENATE(K221,","),"")&amp;IF(L221&lt;&gt;"",CONCATENATE(L221,","),"")&amp;IF(M221&lt;&gt;"",CONCATENATE(M221,","),"")&amp;CONCATENATE("}")&amp;IF(VALUE(N221)&gt;0,CONCATENATE(", traitsNeeded=",N221),"")&amp;CONCATENATE(", dlcId=",IF(S221&lt;&gt;"",S221,"DLC_BASE_GAME")),""),"")</f>
        <v>[265] = {wayshrines={-1,-1,-1,}, dlcId=DLC_BASE_GAME</v>
      </c>
      <c r="AX221" s="6" t="str">
        <f aca="false">IF(F221&lt;&gt;"Not in the game (anymore)",IF(A221&lt;&gt;"",IF(P221&lt;&gt;"",CONCATENATE(", zoneIds={",P221),"")&amp;IF(X221&lt;&gt;"",CONCATENATE(",",X221),"")&amp;IF(AC221&lt;&gt;"",CONCATENATE(",",AC221),"")&amp;IF(AH221&lt;&gt;"",CONCATENATE(",",AH221),"")&amp;IF(AM221&lt;&gt;"",CONCATENATE(",",AM221),"")&amp;IF(AR221&lt;&gt;"",CONCATENATE(",",AR221),"")&amp;IF(P221&lt;&gt;"",CONCATENATE("}",""),"")&amp;IF(OR(I221="true",I221="false",I221&lt;&gt;""), CONCATENATE(", veteran=", I221), ""),""),"")</f>
        <v>, zoneIds={380}, veteran={[EQUIP_TYPE_HEAD]=true, [EQUIP_TYPE_SHOULDERS]=false}</v>
      </c>
      <c r="AY221" s="6" t="str">
        <f aca="false">IF(F221&lt;&gt;"Not in the game (anymore)",IF(A221&lt;&gt;"",", setType="&amp;G221,"")&amp;IF(J221="true",", multiTrialSet=true",""),"")</f>
        <v>, setType=LIBSETS_SETTYPE_MONSTER</v>
      </c>
      <c r="AZ221" s="6" t="str">
        <f aca="false">IF(F221&lt;&gt;"Not in the game (anymore)",IF(U221&lt;&gt;"",", dropMechanic={"&amp;U221&amp;IF(Z221&lt;&gt;"",","&amp;Z221,"")&amp;IF(AE221&lt;&gt;"",","&amp;AE221,"")&amp;IF(AJ221&lt;&gt;"",","&amp;AJ221,"")&amp;IF(AO221&lt;&gt;"",","&amp;AO221,"")&amp;IF(AT221&lt;&gt;"",","&amp;AT221,"")&amp;"}"&amp;IF(U221="LIBSETS_DROP_MECHANIC_MONSTER_NAME",", dropMechanicNames={" &amp; IF(V221&lt;&gt;"","['en']='"&amp;V221&amp;"'","") &amp; IF(W221&lt;&gt;"",", ['de']='" &amp; W221&amp;"'","") &amp; "}",""),"")&amp;"},","")</f>
        <v>, dropMechanic={LIBSETS_DROP_MECHANIC_MONSTER_NAME}, dropMechanicNames={['en']='High Kinlord Rilis', ['de']='Sippenhochfürst Rilis'}},</v>
      </c>
      <c r="BA221" s="6" t="str">
        <f aca="false">IF(F221&lt;&gt;"Not in the game (anymore)",IF(C221&lt;&gt;"",CONCATENATE(" --",C221," / ",B221,"   [",IF(Q221&lt;&gt;"",Q221,""),IF(Y221&lt;&gt;"",", "&amp;Y221,""),IF(AD221&lt;&gt;"",", "&amp;AD221,""),IF(AI221&lt;&gt;"",", "&amp;AI221,""),IF(AN221&lt;&gt;"",", "&amp;AN221,""),IF(AS221&lt;&gt;"",", "&amp;AS221,""),"]")),"")</f>
        <v> --Shadowrend / Schattenriss   [The Banished Cells I]</v>
      </c>
    </row>
    <row r="222" customFormat="false" ht="15" hidden="false" customHeight="false" outlineLevel="0" collapsed="false">
      <c r="A222" s="1" t="n">
        <v>266</v>
      </c>
      <c r="B222" s="0" t="s">
        <v>589</v>
      </c>
      <c r="C222" s="0" t="s">
        <v>589</v>
      </c>
      <c r="D222" s="2" t="n">
        <f aca="false">A222</f>
        <v>266</v>
      </c>
      <c r="G222" s="22" t="s">
        <v>388</v>
      </c>
      <c r="H222" s="0" t="n">
        <v>2</v>
      </c>
      <c r="I222" s="0" t="s">
        <v>389</v>
      </c>
      <c r="J222" s="0" t="s">
        <v>56</v>
      </c>
      <c r="K222" s="0" t="n">
        <v>-1</v>
      </c>
      <c r="L222" s="0" t="n">
        <v>-1</v>
      </c>
      <c r="M222" s="0" t="n">
        <v>-1</v>
      </c>
      <c r="N222" s="0" t="n">
        <v>0</v>
      </c>
      <c r="O222" s="3" t="s">
        <v>108</v>
      </c>
      <c r="P222" s="2" t="n">
        <f aca="false">IF(AND(G222&lt;&gt;"LIBSETS_SETTYPE_BATTLEGROUND",G222&lt;&gt;"LIBSETS_SETTYPE_SPECIAL",G222&lt;&gt;"LIBSETS_SETTYPE_MYTHIC"), IF(Q222&lt;&gt;"",VLOOKUP(Q222,'ESO zone constants'!$D$2:$H$4950,5,0),""),"")</f>
        <v>283</v>
      </c>
      <c r="Q222" s="0" t="str">
        <f aca="false">IF(OR(K222="",K222&lt;=0,ISERROR(K222)),IF(AND(O222&lt;&gt;"",NOT(ISERROR(O222))),O222, ""),VLOOKUP(K222,'ESO wayshrine node constants'!$A$3:$D$10003,4,0))</f>
        <v>Fungal Grotto I</v>
      </c>
      <c r="R222" s="0"/>
      <c r="S222" s="4" t="str">
        <f aca="false">IF(AND(R222&lt;&gt;"",NOT(ISERROR(R222))),R222,IF(P222&lt;&gt;"",IF(NOT(ISERROR(VLOOKUP(P222,'ESO Dungeon constants'!$D$3:$H$9999,5,0))),VLOOKUP(P222,'ESO Dungeon constants'!$D$3:$I$9999,6,0),VLOOKUP(P222,'ESO zone constants'!$H$2:$K$9984,4,0)),""))</f>
        <v>DLC_BASE_GAME</v>
      </c>
      <c r="T222" s="2" t="str">
        <f aca="false">IF(S222&lt;&gt;"",VLOOKUP(S222,'LibSets constants'!$B$4:$C$1000,2,0),"")</f>
        <v>Included in base game</v>
      </c>
      <c r="U222" s="5" t="s">
        <v>340</v>
      </c>
      <c r="V222" s="35" t="s">
        <v>590</v>
      </c>
      <c r="W222" s="28" t="s">
        <v>591</v>
      </c>
      <c r="X222" s="2" t="str">
        <f aca="false">IF(G222&lt;&gt;"LIBSETS_SETTYPE_BATTLEGROUND",IF(G222&lt;&gt;"LIBSETS_SETTYPE_SPECIAL",IF(Y222&lt;&gt;"",VLOOKUP(Y222,'ESO zone constants'!$D$2:$H$4950,5,0),""),""),"")</f>
        <v/>
      </c>
      <c r="Z222" s="35"/>
      <c r="AA222" s="35"/>
      <c r="AB222" s="35"/>
      <c r="AC222" s="2" t="str">
        <f aca="false">IF(G222&lt;&gt;"LIBSETS_SETTYPE_BATTLEGROUND",IF(G222&lt;&gt;"LIBSETS_SETTYPE_SPECIAL",IF(AD222&lt;&gt;"",VLOOKUP(AD222,'ESO zone constants'!$D$2:$H$4950,5,0),""),""),"")</f>
        <v/>
      </c>
      <c r="AE222" s="35"/>
      <c r="AF222" s="35"/>
      <c r="AG222" s="35"/>
      <c r="AH222" s="2" t="str">
        <f aca="false">IF(G222&lt;&gt;"LIBSETS_SETTYPE_BATTLEGROUND",IF(G222&lt;&gt;"LIBSETS_SETTYPE_SPECIAL",IF(AI222&lt;&gt;"",VLOOKUP(AI222,'ESO zone constants'!$D$2:$H$4950,5,0),""),""),"")</f>
        <v/>
      </c>
      <c r="AJ222" s="35"/>
      <c r="AK222" s="35"/>
      <c r="AL222" s="35"/>
      <c r="AM222" s="2" t="str">
        <f aca="false">IF(G222&lt;&gt;"LIBSETS_SETTYPE_BATTLEGROUND",IF(G222&lt;&gt;"LIBSETS_SETTYPE_SPECIAL",IF(AN222&lt;&gt;"",VLOOKUP(AN222,'ESO zone constants'!$D$2:$H$4950,5,0),""),""),"")</f>
        <v/>
      </c>
      <c r="AO222" s="35"/>
      <c r="AP222" s="35"/>
      <c r="AQ222" s="35"/>
      <c r="AR222" s="2" t="str">
        <f aca="false">IF(G222&lt;&gt;"LIBSETS_SETTYPE_BATTLEGROUND",IF(G222&lt;&gt;"LIBSETS_SETTYPE_SPECIAL",IF(AS222&lt;&gt;"",VLOOKUP(AS222,'ESO zone constants'!$D$2:$H$4950,5,0),""),""),"")</f>
        <v/>
      </c>
      <c r="AT222" s="35"/>
      <c r="AU222" s="35"/>
      <c r="AV222" s="35"/>
      <c r="AW222" s="6" t="str">
        <f aca="false">IF(A222="???","--","")&amp;IF(F222&lt;&gt;"Not in the game (anymore)",IF(A222&lt;&gt;"",CONCATENATE("[",A222,"] = {wayshrines={")&amp;IF(K222&lt;&gt;"",CONCATENATE(K222,","),"")&amp;IF(L222&lt;&gt;"",CONCATENATE(L222,","),"")&amp;IF(M222&lt;&gt;"",CONCATENATE(M222,","),"")&amp;CONCATENATE("}")&amp;IF(VALUE(N222)&gt;0,CONCATENATE(", traitsNeeded=",N222),"")&amp;CONCATENATE(", dlcId=",IF(S222&lt;&gt;"",S222,"DLC_BASE_GAME")),""),"")</f>
        <v>[266] = {wayshrines={-1,-1,-1,}, dlcId=DLC_BASE_GAME</v>
      </c>
      <c r="AX222" s="6" t="str">
        <f aca="false">IF(F222&lt;&gt;"Not in the game (anymore)",IF(A222&lt;&gt;"",IF(P222&lt;&gt;"",CONCATENATE(", zoneIds={",P222),"")&amp;IF(X222&lt;&gt;"",CONCATENATE(",",X222),"")&amp;IF(AC222&lt;&gt;"",CONCATENATE(",",AC222),"")&amp;IF(AH222&lt;&gt;"",CONCATENATE(",",AH222),"")&amp;IF(AM222&lt;&gt;"",CONCATENATE(",",AM222),"")&amp;IF(AR222&lt;&gt;"",CONCATENATE(",",AR222),"")&amp;IF(P222&lt;&gt;"",CONCATENATE("}",""),"")&amp;IF(OR(I222="true",I222="false",I222&lt;&gt;""), CONCATENATE(", veteran=", I222), ""),""),"")</f>
        <v>, zoneIds={283}, veteran={[EQUIP_TYPE_HEAD]=true, [EQUIP_TYPE_SHOULDERS]=false}</v>
      </c>
      <c r="AY222" s="6" t="str">
        <f aca="false">IF(F222&lt;&gt;"Not in the game (anymore)",IF(A222&lt;&gt;"",", setType="&amp;G222,"")&amp;IF(J222="true",", multiTrialSet=true",""),"")</f>
        <v>, setType=LIBSETS_SETTYPE_MONSTER</v>
      </c>
      <c r="AZ222" s="6" t="str">
        <f aca="false">IF(F222&lt;&gt;"Not in the game (anymore)",IF(U222&lt;&gt;"",", dropMechanic={"&amp;U222&amp;IF(Z222&lt;&gt;"",","&amp;Z222,"")&amp;IF(AE222&lt;&gt;"",","&amp;AE222,"")&amp;IF(AJ222&lt;&gt;"",","&amp;AJ222,"")&amp;IF(AO222&lt;&gt;"",","&amp;AO222,"")&amp;IF(AT222&lt;&gt;"",","&amp;AT222,"")&amp;"}"&amp;IF(U222="LIBSETS_DROP_MECHANIC_MONSTER_NAME",", dropMechanicNames={" &amp; IF(V222&lt;&gt;"","['en']='"&amp;V222&amp;"'","") &amp; IF(W222&lt;&gt;"",", ['de']='" &amp; W222&amp;"'","") &amp; "}",""),"")&amp;"},","")</f>
        <v>, dropMechanic={LIBSETS_DROP_MECHANIC_MONSTER_NAME}, dropMechanicNames={['en']='Kra\'gh the Dreugh King', ['de']='Kra\'gh der Dreughkönig'}},</v>
      </c>
      <c r="BA222" s="6" t="str">
        <f aca="false">IF(F222&lt;&gt;"Not in the game (anymore)",IF(C222&lt;&gt;"",CONCATENATE(" --",C222," / ",B222,"   [",IF(Q222&lt;&gt;"",Q222,""),IF(Y222&lt;&gt;"",", "&amp;Y222,""),IF(AD222&lt;&gt;"",", "&amp;AD222,""),IF(AI222&lt;&gt;"",", "&amp;AI222,""),IF(AN222&lt;&gt;"",", "&amp;AN222,""),IF(AS222&lt;&gt;"",", "&amp;AS222,""),"]")),"")</f>
        <v> --Kra'gh / Kra'gh   [Fungal Grotto I]</v>
      </c>
    </row>
    <row r="223" customFormat="false" ht="15" hidden="false" customHeight="false" outlineLevel="0" collapsed="false">
      <c r="A223" s="1" t="n">
        <v>267</v>
      </c>
      <c r="B223" s="0" t="s">
        <v>592</v>
      </c>
      <c r="C223" s="0" t="s">
        <v>593</v>
      </c>
      <c r="D223" s="2" t="n">
        <f aca="false">A223</f>
        <v>267</v>
      </c>
      <c r="G223" s="22" t="s">
        <v>388</v>
      </c>
      <c r="H223" s="0" t="n">
        <v>2</v>
      </c>
      <c r="I223" s="0" t="s">
        <v>389</v>
      </c>
      <c r="J223" s="0" t="s">
        <v>56</v>
      </c>
      <c r="K223" s="0" t="n">
        <v>-1</v>
      </c>
      <c r="L223" s="0" t="n">
        <v>-1</v>
      </c>
      <c r="M223" s="0" t="n">
        <v>-1</v>
      </c>
      <c r="N223" s="0" t="n">
        <v>0</v>
      </c>
      <c r="O223" s="3" t="s">
        <v>115</v>
      </c>
      <c r="P223" s="2" t="n">
        <f aca="false">IF(AND(G223&lt;&gt;"LIBSETS_SETTYPE_BATTLEGROUND",G223&lt;&gt;"LIBSETS_SETTYPE_SPECIAL",G223&lt;&gt;"LIBSETS_SETTYPE_MYTHIC"), IF(Q223&lt;&gt;"",VLOOKUP(Q223,'ESO zone constants'!$D$2:$H$4950,5,0),""),"")</f>
        <v>144</v>
      </c>
      <c r="Q223" s="0" t="str">
        <f aca="false">IF(OR(K223="",K223&lt;=0,ISERROR(K223)),IF(AND(O223&lt;&gt;"",NOT(ISERROR(O223))),O223, ""),VLOOKUP(K223,'ESO wayshrine node constants'!$A$3:$D$10003,4,0))</f>
        <v>Spindleclutch I</v>
      </c>
      <c r="R223" s="0"/>
      <c r="S223" s="4" t="str">
        <f aca="false">IF(AND(R223&lt;&gt;"",NOT(ISERROR(R223))),R223,IF(P223&lt;&gt;"",IF(NOT(ISERROR(VLOOKUP(P223,'ESO Dungeon constants'!$D$3:$H$9999,5,0))),VLOOKUP(P223,'ESO Dungeon constants'!$D$3:$I$9999,6,0),VLOOKUP(P223,'ESO zone constants'!$H$2:$K$9984,4,0)),""))</f>
        <v>DLC_BASE_GAME</v>
      </c>
      <c r="T223" s="2" t="str">
        <f aca="false">IF(S223&lt;&gt;"",VLOOKUP(S223,'LibSets constants'!$B$4:$C$1000,2,0),"")</f>
        <v>Included in base game</v>
      </c>
      <c r="U223" s="5" t="s">
        <v>340</v>
      </c>
      <c r="V223" s="35" t="s">
        <v>594</v>
      </c>
      <c r="W223" s="28" t="s">
        <v>595</v>
      </c>
      <c r="X223" s="2" t="str">
        <f aca="false">IF(G223&lt;&gt;"LIBSETS_SETTYPE_BATTLEGROUND",IF(G223&lt;&gt;"LIBSETS_SETTYPE_SPECIAL",IF(Y223&lt;&gt;"",VLOOKUP(Y223,'ESO zone constants'!$D$2:$H$4950,5,0),""),""),"")</f>
        <v/>
      </c>
      <c r="Z223" s="35"/>
      <c r="AA223" s="35"/>
      <c r="AB223" s="35"/>
      <c r="AC223" s="2" t="str">
        <f aca="false">IF(G223&lt;&gt;"LIBSETS_SETTYPE_BATTLEGROUND",IF(G223&lt;&gt;"LIBSETS_SETTYPE_SPECIAL",IF(AD223&lt;&gt;"",VLOOKUP(AD223,'ESO zone constants'!$D$2:$H$4950,5,0),""),""),"")</f>
        <v/>
      </c>
      <c r="AE223" s="35"/>
      <c r="AF223" s="35"/>
      <c r="AG223" s="35"/>
      <c r="AH223" s="2" t="str">
        <f aca="false">IF(G223&lt;&gt;"LIBSETS_SETTYPE_BATTLEGROUND",IF(G223&lt;&gt;"LIBSETS_SETTYPE_SPECIAL",IF(AI223&lt;&gt;"",VLOOKUP(AI223,'ESO zone constants'!$D$2:$H$4950,5,0),""),""),"")</f>
        <v/>
      </c>
      <c r="AJ223" s="35"/>
      <c r="AK223" s="35"/>
      <c r="AL223" s="35"/>
      <c r="AM223" s="2" t="str">
        <f aca="false">IF(G223&lt;&gt;"LIBSETS_SETTYPE_BATTLEGROUND",IF(G223&lt;&gt;"LIBSETS_SETTYPE_SPECIAL",IF(AN223&lt;&gt;"",VLOOKUP(AN223,'ESO zone constants'!$D$2:$H$4950,5,0),""),""),"")</f>
        <v/>
      </c>
      <c r="AO223" s="35"/>
      <c r="AP223" s="35"/>
      <c r="AQ223" s="35"/>
      <c r="AR223" s="2" t="str">
        <f aca="false">IF(G223&lt;&gt;"LIBSETS_SETTYPE_BATTLEGROUND",IF(G223&lt;&gt;"LIBSETS_SETTYPE_SPECIAL",IF(AS223&lt;&gt;"",VLOOKUP(AS223,'ESO zone constants'!$D$2:$H$4950,5,0),""),""),"")</f>
        <v/>
      </c>
      <c r="AT223" s="35"/>
      <c r="AU223" s="35"/>
      <c r="AV223" s="35"/>
      <c r="AW223" s="6" t="str">
        <f aca="false">IF(A223="???","--","")&amp;IF(F223&lt;&gt;"Not in the game (anymore)",IF(A223&lt;&gt;"",CONCATENATE("[",A223,"] = {wayshrines={")&amp;IF(K223&lt;&gt;"",CONCATENATE(K223,","),"")&amp;IF(L223&lt;&gt;"",CONCATENATE(L223,","),"")&amp;IF(M223&lt;&gt;"",CONCATENATE(M223,","),"")&amp;CONCATENATE("}")&amp;IF(VALUE(N223)&gt;0,CONCATENATE(", traitsNeeded=",N223),"")&amp;CONCATENATE(", dlcId=",IF(S223&lt;&gt;"",S223,"DLC_BASE_GAME")),""),"")</f>
        <v>[267] = {wayshrines={-1,-1,-1,}, dlcId=DLC_BASE_GAME</v>
      </c>
      <c r="AX223" s="6" t="str">
        <f aca="false">IF(F223&lt;&gt;"Not in the game (anymore)",IF(A223&lt;&gt;"",IF(P223&lt;&gt;"",CONCATENATE(", zoneIds={",P223),"")&amp;IF(X223&lt;&gt;"",CONCATENATE(",",X223),"")&amp;IF(AC223&lt;&gt;"",CONCATENATE(",",AC223),"")&amp;IF(AH223&lt;&gt;"",CONCATENATE(",",AH223),"")&amp;IF(AM223&lt;&gt;"",CONCATENATE(",",AM223),"")&amp;IF(AR223&lt;&gt;"",CONCATENATE(",",AR223),"")&amp;IF(P223&lt;&gt;"",CONCATENATE("}",""),"")&amp;IF(OR(I223="true",I223="false",I223&lt;&gt;""), CONCATENATE(", veteran=", I223), ""),""),"")</f>
        <v>, zoneIds={144}, veteran={[EQUIP_TYPE_HEAD]=true, [EQUIP_TYPE_SHOULDERS]=false}</v>
      </c>
      <c r="AY223" s="6" t="str">
        <f aca="false">IF(F223&lt;&gt;"Not in the game (anymore)",IF(A223&lt;&gt;"",", setType="&amp;G223,"")&amp;IF(J223="true",", multiTrialSet=true",""),"")</f>
        <v>, setType=LIBSETS_SETTYPE_MONSTER</v>
      </c>
      <c r="AZ223" s="6" t="str">
        <f aca="false">IF(F223&lt;&gt;"Not in the game (anymore)",IF(U223&lt;&gt;"",", dropMechanic={"&amp;U223&amp;IF(Z223&lt;&gt;"",","&amp;Z223,"")&amp;IF(AE223&lt;&gt;"",","&amp;AE223,"")&amp;IF(AJ223&lt;&gt;"",","&amp;AJ223,"")&amp;IF(AO223&lt;&gt;"",","&amp;AO223,"")&amp;IF(AT223&lt;&gt;"",","&amp;AT223,"")&amp;"}"&amp;IF(U223="LIBSETS_DROP_MECHANIC_MONSTER_NAME",", dropMechanicNames={" &amp; IF(V223&lt;&gt;"","['en']='"&amp;V223&amp;"'","") &amp; IF(W223&lt;&gt;"",", ['de']='" &amp; W223&amp;"'","") &amp; "}",""),"")&amp;"},","")</f>
        <v>, dropMechanic={LIBSETS_DROP_MECHANIC_MONSTER_NAME}, dropMechanicNames={['en']='The Whisperer', ['de']='Die Flüsterin'}},</v>
      </c>
      <c r="BA223" s="6" t="str">
        <f aca="false">IF(F223&lt;&gt;"Not in the game (anymore)",IF(C223&lt;&gt;"",CONCATENATE(" --",C223," / ",B223,"   [",IF(Q223&lt;&gt;"",Q223,""),IF(Y223&lt;&gt;"",", "&amp;Y223,""),IF(AD223&lt;&gt;"",", "&amp;AD223,""),IF(AI223&lt;&gt;"",", "&amp;AI223,""),IF(AN223&lt;&gt;"",", "&amp;AN223,""),IF(AS223&lt;&gt;"",", "&amp;AS223,""),"]")),"")</f>
        <v> --Swarm Mother / Schwarmmutter   [Spindleclutch I]</v>
      </c>
    </row>
    <row r="224" customFormat="false" ht="15" hidden="false" customHeight="false" outlineLevel="0" collapsed="false">
      <c r="A224" s="1" t="n">
        <v>268</v>
      </c>
      <c r="B224" s="0" t="s">
        <v>596</v>
      </c>
      <c r="C224" s="0" t="s">
        <v>597</v>
      </c>
      <c r="D224" s="2" t="n">
        <f aca="false">A224</f>
        <v>268</v>
      </c>
      <c r="G224" s="22" t="s">
        <v>388</v>
      </c>
      <c r="H224" s="0" t="n">
        <v>2</v>
      </c>
      <c r="I224" s="0" t="s">
        <v>389</v>
      </c>
      <c r="J224" s="0" t="s">
        <v>56</v>
      </c>
      <c r="K224" s="0" t="n">
        <v>-1</v>
      </c>
      <c r="L224" s="0" t="n">
        <v>-1</v>
      </c>
      <c r="M224" s="0" t="n">
        <v>-1</v>
      </c>
      <c r="N224" s="0" t="n">
        <v>0</v>
      </c>
      <c r="O224" s="3" t="s">
        <v>253</v>
      </c>
      <c r="P224" s="2" t="n">
        <f aca="false">IF(AND(G224&lt;&gt;"LIBSETS_SETTYPE_BATTLEGROUND",G224&lt;&gt;"LIBSETS_SETTYPE_SPECIAL",G224&lt;&gt;"LIBSETS_SETTYPE_MYTHIC"), IF(Q224&lt;&gt;"",VLOOKUP(Q224,'ESO zone constants'!$D$2:$H$4950,5,0),""),"")</f>
        <v>63</v>
      </c>
      <c r="Q224" s="0" t="str">
        <f aca="false">IF(OR(K224="",K224&lt;=0,ISERROR(K224)),IF(AND(O224&lt;&gt;"",NOT(ISERROR(O224))),O224, ""),VLOOKUP(K224,'ESO wayshrine node constants'!$A$3:$D$10003,4,0))</f>
        <v>Darkshade Caverns I</v>
      </c>
      <c r="R224" s="0"/>
      <c r="S224" s="4" t="str">
        <f aca="false">IF(AND(R224&lt;&gt;"",NOT(ISERROR(R224))),R224,IF(P224&lt;&gt;"",IF(NOT(ISERROR(VLOOKUP(P224,'ESO Dungeon constants'!$D$3:$H$9999,5,0))),VLOOKUP(P224,'ESO Dungeon constants'!$D$3:$I$9999,6,0),VLOOKUP(P224,'ESO zone constants'!$H$2:$K$9984,4,0)),""))</f>
        <v>DLC_BASE_GAME</v>
      </c>
      <c r="T224" s="2" t="str">
        <f aca="false">IF(S224&lt;&gt;"",VLOOKUP(S224,'LibSets constants'!$B$4:$C$1000,2,0),"")</f>
        <v>Included in base game</v>
      </c>
      <c r="U224" s="5" t="s">
        <v>340</v>
      </c>
      <c r="V224" s="35" t="s">
        <v>597</v>
      </c>
      <c r="W224" s="28" t="s">
        <v>596</v>
      </c>
      <c r="X224" s="2" t="str">
        <f aca="false">IF(G224&lt;&gt;"LIBSETS_SETTYPE_BATTLEGROUND",IF(G224&lt;&gt;"LIBSETS_SETTYPE_SPECIAL",IF(Y224&lt;&gt;"",VLOOKUP(Y224,'ESO zone constants'!$D$2:$H$4950,5,0),""),""),"")</f>
        <v/>
      </c>
      <c r="Z224" s="35"/>
      <c r="AA224" s="35"/>
      <c r="AB224" s="35"/>
      <c r="AC224" s="2" t="str">
        <f aca="false">IF(G224&lt;&gt;"LIBSETS_SETTYPE_BATTLEGROUND",IF(G224&lt;&gt;"LIBSETS_SETTYPE_SPECIAL",IF(AD224&lt;&gt;"",VLOOKUP(AD224,'ESO zone constants'!$D$2:$H$4950,5,0),""),""),"")</f>
        <v/>
      </c>
      <c r="AE224" s="35"/>
      <c r="AF224" s="35"/>
      <c r="AG224" s="35"/>
      <c r="AH224" s="2" t="str">
        <f aca="false">IF(G224&lt;&gt;"LIBSETS_SETTYPE_BATTLEGROUND",IF(G224&lt;&gt;"LIBSETS_SETTYPE_SPECIAL",IF(AI224&lt;&gt;"",VLOOKUP(AI224,'ESO zone constants'!$D$2:$H$4950,5,0),""),""),"")</f>
        <v/>
      </c>
      <c r="AJ224" s="35"/>
      <c r="AK224" s="35"/>
      <c r="AL224" s="35"/>
      <c r="AM224" s="2" t="str">
        <f aca="false">IF(G224&lt;&gt;"LIBSETS_SETTYPE_BATTLEGROUND",IF(G224&lt;&gt;"LIBSETS_SETTYPE_SPECIAL",IF(AN224&lt;&gt;"",VLOOKUP(AN224,'ESO zone constants'!$D$2:$H$4950,5,0),""),""),"")</f>
        <v/>
      </c>
      <c r="AO224" s="35"/>
      <c r="AP224" s="35"/>
      <c r="AQ224" s="35"/>
      <c r="AR224" s="2" t="str">
        <f aca="false">IF(G224&lt;&gt;"LIBSETS_SETTYPE_BATTLEGROUND",IF(G224&lt;&gt;"LIBSETS_SETTYPE_SPECIAL",IF(AS224&lt;&gt;"",VLOOKUP(AS224,'ESO zone constants'!$D$2:$H$4950,5,0),""),""),"")</f>
        <v/>
      </c>
      <c r="AT224" s="35"/>
      <c r="AU224" s="35"/>
      <c r="AV224" s="35"/>
      <c r="AW224" s="6" t="str">
        <f aca="false">IF(A224="???","--","")&amp;IF(F224&lt;&gt;"Not in the game (anymore)",IF(A224&lt;&gt;"",CONCATENATE("[",A224,"] = {wayshrines={")&amp;IF(K224&lt;&gt;"",CONCATENATE(K224,","),"")&amp;IF(L224&lt;&gt;"",CONCATENATE(L224,","),"")&amp;IF(M224&lt;&gt;"",CONCATENATE(M224,","),"")&amp;CONCATENATE("}")&amp;IF(VALUE(N224)&gt;0,CONCATENATE(", traitsNeeded=",N224),"")&amp;CONCATENATE(", dlcId=",IF(S224&lt;&gt;"",S224,"DLC_BASE_GAME")),""),"")</f>
        <v>[268] = {wayshrines={-1,-1,-1,}, dlcId=DLC_BASE_GAME</v>
      </c>
      <c r="AX224" s="6" t="str">
        <f aca="false">IF(F224&lt;&gt;"Not in the game (anymore)",IF(A224&lt;&gt;"",IF(P224&lt;&gt;"",CONCATENATE(", zoneIds={",P224),"")&amp;IF(X224&lt;&gt;"",CONCATENATE(",",X224),"")&amp;IF(AC224&lt;&gt;"",CONCATENATE(",",AC224),"")&amp;IF(AH224&lt;&gt;"",CONCATENATE(",",AH224),"")&amp;IF(AM224&lt;&gt;"",CONCATENATE(",",AM224),"")&amp;IF(AR224&lt;&gt;"",CONCATENATE(",",AR224),"")&amp;IF(P224&lt;&gt;"",CONCATENATE("}",""),"")&amp;IF(OR(I224="true",I224="false",I224&lt;&gt;""), CONCATENATE(", veteran=", I224), ""),""),"")</f>
        <v>, zoneIds={63}, veteran={[EQUIP_TYPE_HEAD]=true, [EQUIP_TYPE_SHOULDERS]=false}</v>
      </c>
      <c r="AY224" s="6" t="str">
        <f aca="false">IF(F224&lt;&gt;"Not in the game (anymore)",IF(A224&lt;&gt;"",", setType="&amp;G224,"")&amp;IF(J224="true",", multiTrialSet=true",""),"")</f>
        <v>, setType=LIBSETS_SETTYPE_MONSTER</v>
      </c>
      <c r="AZ224" s="6" t="str">
        <f aca="false">IF(F224&lt;&gt;"Not in the game (anymore)",IF(U224&lt;&gt;"",", dropMechanic={"&amp;U224&amp;IF(Z224&lt;&gt;"",","&amp;Z224,"")&amp;IF(AE224&lt;&gt;"",","&amp;AE224,"")&amp;IF(AJ224&lt;&gt;"",","&amp;AJ224,"")&amp;IF(AO224&lt;&gt;"",","&amp;AO224,"")&amp;IF(AT224&lt;&gt;"",","&amp;AT224,"")&amp;"}"&amp;IF(U224="LIBSETS_DROP_MECHANIC_MONSTER_NAME",", dropMechanicNames={" &amp; IF(V224&lt;&gt;"","['en']='"&amp;V224&amp;"'","") &amp; IF(W224&lt;&gt;"",", ['de']='" &amp; W224&amp;"'","") &amp; "}",""),"")&amp;"},","")</f>
        <v>, dropMechanic={LIBSETS_DROP_MECHANIC_MONSTER_NAME}, dropMechanicNames={['en']='Sentinel of Rkugamz', ['de']='Wachposten von Rkugamz'}},</v>
      </c>
      <c r="BA224" s="6" t="str">
        <f aca="false">IF(F224&lt;&gt;"Not in the game (anymore)",IF(C224&lt;&gt;"",CONCATENATE(" --",C224," / ",B224,"   [",IF(Q224&lt;&gt;"",Q224,""),IF(Y224&lt;&gt;"",", "&amp;Y224,""),IF(AD224&lt;&gt;"",", "&amp;AD224,""),IF(AI224&lt;&gt;"",", "&amp;AI224,""),IF(AN224&lt;&gt;"",", "&amp;AN224,""),IF(AS224&lt;&gt;"",", "&amp;AS224,""),"]")),"")</f>
        <v> --Sentinel of Rkugamz / Wachposten von Rkugamz   [Darkshade Caverns I]</v>
      </c>
    </row>
    <row r="225" customFormat="false" ht="15" hidden="false" customHeight="false" outlineLevel="0" collapsed="false">
      <c r="A225" s="1" t="n">
        <v>269</v>
      </c>
      <c r="B225" s="0" t="s">
        <v>598</v>
      </c>
      <c r="C225" s="0" t="s">
        <v>599</v>
      </c>
      <c r="D225" s="2" t="n">
        <f aca="false">A225</f>
        <v>269</v>
      </c>
      <c r="G225" s="22" t="s">
        <v>388</v>
      </c>
      <c r="H225" s="0" t="n">
        <v>2</v>
      </c>
      <c r="I225" s="0" t="s">
        <v>389</v>
      </c>
      <c r="J225" s="0" t="s">
        <v>56</v>
      </c>
      <c r="K225" s="0" t="n">
        <v>-1</v>
      </c>
      <c r="L225" s="0" t="n">
        <v>-1</v>
      </c>
      <c r="M225" s="0" t="n">
        <v>-1</v>
      </c>
      <c r="N225" s="0" t="n">
        <v>0</v>
      </c>
      <c r="O225" s="3" t="s">
        <v>92</v>
      </c>
      <c r="P225" s="2" t="n">
        <f aca="false">IF(AND(G225&lt;&gt;"LIBSETS_SETTYPE_BATTLEGROUND",G225&lt;&gt;"LIBSETS_SETTYPE_SPECIAL",G225&lt;&gt;"LIBSETS_SETTYPE_MYTHIC"), IF(Q225&lt;&gt;"",VLOOKUP(Q225,'ESO zone constants'!$D$2:$H$4950,5,0),""),"")</f>
        <v>126</v>
      </c>
      <c r="Q225" s="0" t="str">
        <f aca="false">IF(OR(K225="",K225&lt;=0,ISERROR(K225)),IF(AND(O225&lt;&gt;"",NOT(ISERROR(O225))),O225, ""),VLOOKUP(K225,'ESO wayshrine node constants'!$A$3:$D$10003,4,0))</f>
        <v>Elden Hollow I</v>
      </c>
      <c r="R225" s="0"/>
      <c r="S225" s="4" t="str">
        <f aca="false">IF(AND(R225&lt;&gt;"",NOT(ISERROR(R225))),R225,IF(P225&lt;&gt;"",IF(NOT(ISERROR(VLOOKUP(P225,'ESO Dungeon constants'!$D$3:$H$9999,5,0))),VLOOKUP(P225,'ESO Dungeon constants'!$D$3:$I$9999,6,0),VLOOKUP(P225,'ESO zone constants'!$H$2:$K$9984,4,0)),""))</f>
        <v>DLC_BASE_GAME</v>
      </c>
      <c r="T225" s="2" t="str">
        <f aca="false">IF(S225&lt;&gt;"",VLOOKUP(S225,'LibSets constants'!$B$4:$C$1000,2,0),"")</f>
        <v>Included in base game</v>
      </c>
      <c r="U225" s="5" t="s">
        <v>340</v>
      </c>
      <c r="V225" s="35" t="s">
        <v>600</v>
      </c>
      <c r="W225" s="28" t="s">
        <v>601</v>
      </c>
      <c r="X225" s="2" t="str">
        <f aca="false">IF(G225&lt;&gt;"LIBSETS_SETTYPE_BATTLEGROUND",IF(G225&lt;&gt;"LIBSETS_SETTYPE_SPECIAL",IF(Y225&lt;&gt;"",VLOOKUP(Y225,'ESO zone constants'!$D$2:$H$4950,5,0),""),""),"")</f>
        <v/>
      </c>
      <c r="Z225" s="35"/>
      <c r="AA225" s="35"/>
      <c r="AB225" s="35"/>
      <c r="AC225" s="2" t="str">
        <f aca="false">IF(G225&lt;&gt;"LIBSETS_SETTYPE_BATTLEGROUND",IF(G225&lt;&gt;"LIBSETS_SETTYPE_SPECIAL",IF(AD225&lt;&gt;"",VLOOKUP(AD225,'ESO zone constants'!$D$2:$H$4950,5,0),""),""),"")</f>
        <v/>
      </c>
      <c r="AE225" s="35"/>
      <c r="AF225" s="35"/>
      <c r="AG225" s="35"/>
      <c r="AH225" s="2" t="str">
        <f aca="false">IF(G225&lt;&gt;"LIBSETS_SETTYPE_BATTLEGROUND",IF(G225&lt;&gt;"LIBSETS_SETTYPE_SPECIAL",IF(AI225&lt;&gt;"",VLOOKUP(AI225,'ESO zone constants'!$D$2:$H$4950,5,0),""),""),"")</f>
        <v/>
      </c>
      <c r="AJ225" s="35"/>
      <c r="AK225" s="35"/>
      <c r="AL225" s="35"/>
      <c r="AM225" s="2" t="str">
        <f aca="false">IF(G225&lt;&gt;"LIBSETS_SETTYPE_BATTLEGROUND",IF(G225&lt;&gt;"LIBSETS_SETTYPE_SPECIAL",IF(AN225&lt;&gt;"",VLOOKUP(AN225,'ESO zone constants'!$D$2:$H$4950,5,0),""),""),"")</f>
        <v/>
      </c>
      <c r="AO225" s="35"/>
      <c r="AP225" s="35"/>
      <c r="AQ225" s="35"/>
      <c r="AR225" s="2" t="str">
        <f aca="false">IF(G225&lt;&gt;"LIBSETS_SETTYPE_BATTLEGROUND",IF(G225&lt;&gt;"LIBSETS_SETTYPE_SPECIAL",IF(AS225&lt;&gt;"",VLOOKUP(AS225,'ESO zone constants'!$D$2:$H$4950,5,0),""),""),"")</f>
        <v/>
      </c>
      <c r="AT225" s="35"/>
      <c r="AU225" s="35"/>
      <c r="AV225" s="35"/>
      <c r="AW225" s="6" t="str">
        <f aca="false">IF(A225="???","--","")&amp;IF(F225&lt;&gt;"Not in the game (anymore)",IF(A225&lt;&gt;"",CONCATENATE("[",A225,"] = {wayshrines={")&amp;IF(K225&lt;&gt;"",CONCATENATE(K225,","),"")&amp;IF(L225&lt;&gt;"",CONCATENATE(L225,","),"")&amp;IF(M225&lt;&gt;"",CONCATENATE(M225,","),"")&amp;CONCATENATE("}")&amp;IF(VALUE(N225)&gt;0,CONCATENATE(", traitsNeeded=",N225),"")&amp;CONCATENATE(", dlcId=",IF(S225&lt;&gt;"",S225,"DLC_BASE_GAME")),""),"")</f>
        <v>[269] = {wayshrines={-1,-1,-1,}, dlcId=DLC_BASE_GAME</v>
      </c>
      <c r="AX225" s="6" t="str">
        <f aca="false">IF(F225&lt;&gt;"Not in the game (anymore)",IF(A225&lt;&gt;"",IF(P225&lt;&gt;"",CONCATENATE(", zoneIds={",P225),"")&amp;IF(X225&lt;&gt;"",CONCATENATE(",",X225),"")&amp;IF(AC225&lt;&gt;"",CONCATENATE(",",AC225),"")&amp;IF(AH225&lt;&gt;"",CONCATENATE(",",AH225),"")&amp;IF(AM225&lt;&gt;"",CONCATENATE(",",AM225),"")&amp;IF(AR225&lt;&gt;"",CONCATENATE(",",AR225),"")&amp;IF(P225&lt;&gt;"",CONCATENATE("}",""),"")&amp;IF(OR(I225="true",I225="false",I225&lt;&gt;""), CONCATENATE(", veteran=", I225), ""),""),"")</f>
        <v>, zoneIds={126}, veteran={[EQUIP_TYPE_HEAD]=true, [EQUIP_TYPE_SHOULDERS]=false}</v>
      </c>
      <c r="AY225" s="6" t="str">
        <f aca="false">IF(F225&lt;&gt;"Not in the game (anymore)",IF(A225&lt;&gt;"",", setType="&amp;G225,"")&amp;IF(J225="true",", multiTrialSet=true",""),"")</f>
        <v>, setType=LIBSETS_SETTYPE_MONSTER</v>
      </c>
      <c r="AZ225" s="6" t="str">
        <f aca="false">IF(F225&lt;&gt;"Not in the game (anymore)",IF(U225&lt;&gt;"",", dropMechanic={"&amp;U225&amp;IF(Z225&lt;&gt;"",","&amp;Z225,"")&amp;IF(AE225&lt;&gt;"",","&amp;AE225,"")&amp;IF(AJ225&lt;&gt;"",","&amp;AJ225,"")&amp;IF(AO225&lt;&gt;"",","&amp;AO225,"")&amp;IF(AT225&lt;&gt;"",","&amp;AT225,"")&amp;"}"&amp;IF(U225="LIBSETS_DROP_MECHANIC_MONSTER_NAME",", dropMechanicNames={" &amp; IF(V225&lt;&gt;"","['en']='"&amp;V225&amp;"'","") &amp; IF(W225&lt;&gt;"",", ['de']='" &amp; W225&amp;"'","") &amp; "}",""),"")&amp;"},","")</f>
        <v>, dropMechanic={LIBSETS_DROP_MECHANIC_MONSTER_NAME}, dropMechanicNames={['en']='Canonreeve Oraneth', ['de']='Stiftsvogt Oraneth'}},</v>
      </c>
      <c r="BA225" s="6" t="str">
        <f aca="false">IF(F225&lt;&gt;"Not in the game (anymore)",IF(C225&lt;&gt;"",CONCATENATE(" --",C225," / ",B225,"   [",IF(Q225&lt;&gt;"",Q225,""),IF(Y225&lt;&gt;"",", "&amp;Y225,""),IF(AD225&lt;&gt;"",", "&amp;AD225,""),IF(AI225&lt;&gt;"",", "&amp;AI225,""),IF(AN225&lt;&gt;"",", "&amp;AN225,""),IF(AS225&lt;&gt;"",", "&amp;AS225,""),"]")),"")</f>
        <v> --Chokethorn / Würgedorn   [Elden Hollow I]</v>
      </c>
    </row>
    <row r="226" customFormat="false" ht="15" hidden="false" customHeight="false" outlineLevel="0" collapsed="false">
      <c r="A226" s="1" t="n">
        <v>270</v>
      </c>
      <c r="B226" s="0" t="s">
        <v>602</v>
      </c>
      <c r="C226" s="0" t="s">
        <v>603</v>
      </c>
      <c r="D226" s="2" t="n">
        <f aca="false">A226</f>
        <v>270</v>
      </c>
      <c r="G226" s="22" t="s">
        <v>388</v>
      </c>
      <c r="H226" s="0" t="n">
        <v>2</v>
      </c>
      <c r="I226" s="0" t="s">
        <v>389</v>
      </c>
      <c r="J226" s="0" t="s">
        <v>56</v>
      </c>
      <c r="K226" s="0" t="n">
        <v>-1</v>
      </c>
      <c r="L226" s="0" t="n">
        <v>-1</v>
      </c>
      <c r="M226" s="0" t="n">
        <v>-1</v>
      </c>
      <c r="N226" s="0" t="n">
        <v>0</v>
      </c>
      <c r="O226" s="3" t="s">
        <v>96</v>
      </c>
      <c r="P226" s="2" t="n">
        <f aca="false">IF(AND(G226&lt;&gt;"LIBSETS_SETTYPE_BATTLEGROUND",G226&lt;&gt;"LIBSETS_SETTYPE_SPECIAL",G226&lt;&gt;"LIBSETS_SETTYPE_MYTHIC"), IF(Q226&lt;&gt;"",VLOOKUP(Q226,'ESO zone constants'!$D$2:$H$4950,5,0),""),"")</f>
        <v>146</v>
      </c>
      <c r="Q226" s="0" t="str">
        <f aca="false">IF(OR(K226="",K226&lt;=0,ISERROR(K226)),IF(AND(O226&lt;&gt;"",NOT(ISERROR(O226))),O226, ""),VLOOKUP(K226,'ESO wayshrine node constants'!$A$3:$D$10003,4,0))</f>
        <v>Wayrest Sewers I</v>
      </c>
      <c r="R226" s="0"/>
      <c r="S226" s="4" t="str">
        <f aca="false">IF(AND(R226&lt;&gt;"",NOT(ISERROR(R226))),R226,IF(P226&lt;&gt;"",IF(NOT(ISERROR(VLOOKUP(P226,'ESO Dungeon constants'!$D$3:$H$9999,5,0))),VLOOKUP(P226,'ESO Dungeon constants'!$D$3:$I$9999,6,0),VLOOKUP(P226,'ESO zone constants'!$H$2:$K$9984,4,0)),""))</f>
        <v>DLC_BASE_GAME</v>
      </c>
      <c r="T226" s="2" t="str">
        <f aca="false">IF(S226&lt;&gt;"",VLOOKUP(S226,'LibSets constants'!$B$4:$C$1000,2,0),"")</f>
        <v>Included in base game</v>
      </c>
      <c r="U226" s="5" t="s">
        <v>340</v>
      </c>
      <c r="V226" s="35" t="s">
        <v>402</v>
      </c>
      <c r="W226" s="28" t="s">
        <v>403</v>
      </c>
      <c r="X226" s="2" t="str">
        <f aca="false">IF(G226&lt;&gt;"LIBSETS_SETTYPE_BATTLEGROUND",IF(G226&lt;&gt;"LIBSETS_SETTYPE_SPECIAL",IF(Y226&lt;&gt;"",VLOOKUP(Y226,'ESO zone constants'!$D$2:$H$4950,5,0),""),""),"")</f>
        <v/>
      </c>
      <c r="Z226" s="35"/>
      <c r="AA226" s="35"/>
      <c r="AB226" s="35"/>
      <c r="AC226" s="2" t="str">
        <f aca="false">IF(G226&lt;&gt;"LIBSETS_SETTYPE_BATTLEGROUND",IF(G226&lt;&gt;"LIBSETS_SETTYPE_SPECIAL",IF(AD226&lt;&gt;"",VLOOKUP(AD226,'ESO zone constants'!$D$2:$H$4950,5,0),""),""),"")</f>
        <v/>
      </c>
      <c r="AE226" s="35"/>
      <c r="AF226" s="35"/>
      <c r="AG226" s="35"/>
      <c r="AH226" s="2" t="str">
        <f aca="false">IF(G226&lt;&gt;"LIBSETS_SETTYPE_BATTLEGROUND",IF(G226&lt;&gt;"LIBSETS_SETTYPE_SPECIAL",IF(AI226&lt;&gt;"",VLOOKUP(AI226,'ESO zone constants'!$D$2:$H$4950,5,0),""),""),"")</f>
        <v/>
      </c>
      <c r="AJ226" s="35"/>
      <c r="AK226" s="35"/>
      <c r="AL226" s="35"/>
      <c r="AM226" s="2" t="str">
        <f aca="false">IF(G226&lt;&gt;"LIBSETS_SETTYPE_BATTLEGROUND",IF(G226&lt;&gt;"LIBSETS_SETTYPE_SPECIAL",IF(AN226&lt;&gt;"",VLOOKUP(AN226,'ESO zone constants'!$D$2:$H$4950,5,0),""),""),"")</f>
        <v/>
      </c>
      <c r="AO226" s="35"/>
      <c r="AP226" s="35"/>
      <c r="AQ226" s="35"/>
      <c r="AR226" s="2" t="str">
        <f aca="false">IF(G226&lt;&gt;"LIBSETS_SETTYPE_BATTLEGROUND",IF(G226&lt;&gt;"LIBSETS_SETTYPE_SPECIAL",IF(AS226&lt;&gt;"",VLOOKUP(AS226,'ESO zone constants'!$D$2:$H$4950,5,0),""),""),"")</f>
        <v/>
      </c>
      <c r="AT226" s="35"/>
      <c r="AU226" s="35"/>
      <c r="AV226" s="35"/>
      <c r="AW226" s="6" t="str">
        <f aca="false">IF(A226="???","--","")&amp;IF(F226&lt;&gt;"Not in the game (anymore)",IF(A226&lt;&gt;"",CONCATENATE("[",A226,"] = {wayshrines={")&amp;IF(K226&lt;&gt;"",CONCATENATE(K226,","),"")&amp;IF(L226&lt;&gt;"",CONCATENATE(L226,","),"")&amp;IF(M226&lt;&gt;"",CONCATENATE(M226,","),"")&amp;CONCATENATE("}")&amp;IF(VALUE(N226)&gt;0,CONCATENATE(", traitsNeeded=",N226),"")&amp;CONCATENATE(", dlcId=",IF(S226&lt;&gt;"",S226,"DLC_BASE_GAME")),""),"")</f>
        <v>[270] = {wayshrines={-1,-1,-1,}, dlcId=DLC_BASE_GAME</v>
      </c>
      <c r="AX226" s="6" t="str">
        <f aca="false">IF(F226&lt;&gt;"Not in the game (anymore)",IF(A226&lt;&gt;"",IF(P226&lt;&gt;"",CONCATENATE(", zoneIds={",P226),"")&amp;IF(X226&lt;&gt;"",CONCATENATE(",",X226),"")&amp;IF(AC226&lt;&gt;"",CONCATENATE(",",AC226),"")&amp;IF(AH226&lt;&gt;"",CONCATENATE(",",AH226),"")&amp;IF(AM226&lt;&gt;"",CONCATENATE(",",AM226),"")&amp;IF(AR226&lt;&gt;"",CONCATENATE(",",AR226),"")&amp;IF(P226&lt;&gt;"",CONCATENATE("}",""),"")&amp;IF(OR(I226="true",I226="false",I226&lt;&gt;""), CONCATENATE(", veteran=", I226), ""),""),"")</f>
        <v>, zoneIds={146}, veteran={[EQUIP_TYPE_HEAD]=true, [EQUIP_TYPE_SHOULDERS]=false}</v>
      </c>
      <c r="AY226" s="6" t="str">
        <f aca="false">IF(F226&lt;&gt;"Not in the game (anymore)",IF(A226&lt;&gt;"",", setType="&amp;G226,"")&amp;IF(J226="true",", multiTrialSet=true",""),"")</f>
        <v>, setType=LIBSETS_SETTYPE_MONSTER</v>
      </c>
      <c r="AZ226" s="6" t="str">
        <f aca="false">IF(F226&lt;&gt;"Not in the game (anymore)",IF(U226&lt;&gt;"",", dropMechanic={"&amp;U226&amp;IF(Z226&lt;&gt;"",","&amp;Z226,"")&amp;IF(AE226&lt;&gt;"",","&amp;AE226,"")&amp;IF(AJ226&lt;&gt;"",","&amp;AJ226,"")&amp;IF(AO226&lt;&gt;"",","&amp;AO226,"")&amp;IF(AT226&lt;&gt;"",","&amp;AT226,"")&amp;"}"&amp;IF(U226="LIBSETS_DROP_MECHANIC_MONSTER_NAME",", dropMechanicNames={" &amp; IF(V226&lt;&gt;"","['en']='"&amp;V226&amp;"'","") &amp; IF(W226&lt;&gt;"",", ['de']='" &amp; W226&amp;"'","") &amp; "}",""),"")&amp;"},","")</f>
        <v>, dropMechanic={LIBSETS_DROP_MECHANIC_MONSTER_NAME}, dropMechanicNames={['en']='Varaine and Allene Pellingare', ['de']='Varaine und Allene Pellingare'}},</v>
      </c>
      <c r="BA226" s="6" t="str">
        <f aca="false">IF(F226&lt;&gt;"Not in the game (anymore)",IF(C226&lt;&gt;"",CONCATENATE(" --",C226," / ",B226,"   [",IF(Q226&lt;&gt;"",Q226,""),IF(Y226&lt;&gt;"",", "&amp;Y226,""),IF(AD226&lt;&gt;"",", "&amp;AD226,""),IF(AI226&lt;&gt;"",", "&amp;AI226,""),IF(AN226&lt;&gt;"",", "&amp;AN226,""),IF(AS226&lt;&gt;"",", "&amp;AS226,""),"]")),"")</f>
        <v> --Slimecraw / Schleimkropf   [Wayrest Sewers I]</v>
      </c>
    </row>
    <row r="227" customFormat="false" ht="15" hidden="false" customHeight="false" outlineLevel="0" collapsed="false">
      <c r="A227" s="1" t="n">
        <v>271</v>
      </c>
      <c r="B227" s="0" t="s">
        <v>604</v>
      </c>
      <c r="C227" s="0" t="s">
        <v>604</v>
      </c>
      <c r="D227" s="2" t="n">
        <f aca="false">A227</f>
        <v>271</v>
      </c>
      <c r="G227" s="22" t="s">
        <v>388</v>
      </c>
      <c r="H227" s="0" t="n">
        <v>1</v>
      </c>
      <c r="I227" s="0" t="s">
        <v>389</v>
      </c>
      <c r="J227" s="0" t="s">
        <v>56</v>
      </c>
      <c r="K227" s="0" t="n">
        <v>-1</v>
      </c>
      <c r="L227" s="0" t="n">
        <v>-1</v>
      </c>
      <c r="M227" s="0" t="n">
        <v>-1</v>
      </c>
      <c r="N227" s="0" t="n">
        <v>0</v>
      </c>
      <c r="O227" s="3" t="s">
        <v>372</v>
      </c>
      <c r="P227" s="2" t="n">
        <f aca="false">IF(AND(G227&lt;&gt;"LIBSETS_SETTYPE_BATTLEGROUND",G227&lt;&gt;"LIBSETS_SETTYPE_SPECIAL",G227&lt;&gt;"LIBSETS_SETTYPE_MYTHIC"), IF(Q227&lt;&gt;"",VLOOKUP(Q227,'ESO zone constants'!$D$2:$H$4950,5,0),""),"")</f>
        <v>148</v>
      </c>
      <c r="Q227" s="0" t="str">
        <f aca="false">IF(OR(K227="",K227&lt;=0,ISERROR(K227)),IF(AND(O227&lt;&gt;"",NOT(ISERROR(O227))),O227, ""),VLOOKUP(K227,'ESO wayshrine node constants'!$A$3:$D$10003,4,0))</f>
        <v>Arx Corinium</v>
      </c>
      <c r="R227" s="0"/>
      <c r="S227" s="4" t="str">
        <f aca="false">IF(AND(R227&lt;&gt;"",NOT(ISERROR(R227))),R227,IF(P227&lt;&gt;"",IF(NOT(ISERROR(VLOOKUP(P227,'ESO Dungeon constants'!$D$3:$H$9999,5,0))),VLOOKUP(P227,'ESO Dungeon constants'!$D$3:$I$9999,6,0),VLOOKUP(P227,'ESO zone constants'!$H$2:$K$9984,4,0)),""))</f>
        <v>DLC_BASE_GAME</v>
      </c>
      <c r="T227" s="2" t="str">
        <f aca="false">IF(S227&lt;&gt;"",VLOOKUP(S227,'LibSets constants'!$B$4:$C$1000,2,0),"")</f>
        <v>Included in base game</v>
      </c>
      <c r="U227" s="5" t="s">
        <v>340</v>
      </c>
      <c r="V227" s="35" t="s">
        <v>605</v>
      </c>
      <c r="W227" s="28" t="s">
        <v>606</v>
      </c>
      <c r="X227" s="2" t="str">
        <f aca="false">IF(G227&lt;&gt;"LIBSETS_SETTYPE_BATTLEGROUND",IF(G227&lt;&gt;"LIBSETS_SETTYPE_SPECIAL",IF(Y227&lt;&gt;"",VLOOKUP(Y227,'ESO zone constants'!$D$2:$H$4950,5,0),""),""),"")</f>
        <v/>
      </c>
      <c r="Z227" s="35"/>
      <c r="AA227" s="35"/>
      <c r="AB227" s="35"/>
      <c r="AC227" s="2" t="str">
        <f aca="false">IF(G227&lt;&gt;"LIBSETS_SETTYPE_BATTLEGROUND",IF(G227&lt;&gt;"LIBSETS_SETTYPE_SPECIAL",IF(AD227&lt;&gt;"",VLOOKUP(AD227,'ESO zone constants'!$D$2:$H$4950,5,0),""),""),"")</f>
        <v/>
      </c>
      <c r="AE227" s="35"/>
      <c r="AF227" s="35"/>
      <c r="AG227" s="35"/>
      <c r="AH227" s="2" t="str">
        <f aca="false">IF(G227&lt;&gt;"LIBSETS_SETTYPE_BATTLEGROUND",IF(G227&lt;&gt;"LIBSETS_SETTYPE_SPECIAL",IF(AI227&lt;&gt;"",VLOOKUP(AI227,'ESO zone constants'!$D$2:$H$4950,5,0),""),""),"")</f>
        <v/>
      </c>
      <c r="AJ227" s="35"/>
      <c r="AK227" s="35"/>
      <c r="AL227" s="35"/>
      <c r="AM227" s="2" t="str">
        <f aca="false">IF(G227&lt;&gt;"LIBSETS_SETTYPE_BATTLEGROUND",IF(G227&lt;&gt;"LIBSETS_SETTYPE_SPECIAL",IF(AN227&lt;&gt;"",VLOOKUP(AN227,'ESO zone constants'!$D$2:$H$4950,5,0),""),""),"")</f>
        <v/>
      </c>
      <c r="AO227" s="35"/>
      <c r="AP227" s="35"/>
      <c r="AQ227" s="35"/>
      <c r="AR227" s="2" t="str">
        <f aca="false">IF(G227&lt;&gt;"LIBSETS_SETTYPE_BATTLEGROUND",IF(G227&lt;&gt;"LIBSETS_SETTYPE_SPECIAL",IF(AS227&lt;&gt;"",VLOOKUP(AS227,'ESO zone constants'!$D$2:$H$4950,5,0),""),""),"")</f>
        <v/>
      </c>
      <c r="AT227" s="35"/>
      <c r="AU227" s="35"/>
      <c r="AV227" s="35"/>
      <c r="AW227" s="6" t="str">
        <f aca="false">IF(A227="???","--","")&amp;IF(F227&lt;&gt;"Not in the game (anymore)",IF(A227&lt;&gt;"",CONCATENATE("[",A227,"] = {wayshrines={")&amp;IF(K227&lt;&gt;"",CONCATENATE(K227,","),"")&amp;IF(L227&lt;&gt;"",CONCATENATE(L227,","),"")&amp;IF(M227&lt;&gt;"",CONCATENATE(M227,","),"")&amp;CONCATENATE("}")&amp;IF(VALUE(N227)&gt;0,CONCATENATE(", traitsNeeded=",N227),"")&amp;CONCATENATE(", dlcId=",IF(S227&lt;&gt;"",S227,"DLC_BASE_GAME")),""),"")</f>
        <v>[271] = {wayshrines={-1,-1,-1,}, dlcId=DLC_BASE_GAME</v>
      </c>
      <c r="AX227" s="6" t="str">
        <f aca="false">IF(F227&lt;&gt;"Not in the game (anymore)",IF(A227&lt;&gt;"",IF(P227&lt;&gt;"",CONCATENATE(", zoneIds={",P227),"")&amp;IF(X227&lt;&gt;"",CONCATENATE(",",X227),"")&amp;IF(AC227&lt;&gt;"",CONCATENATE(",",AC227),"")&amp;IF(AH227&lt;&gt;"",CONCATENATE(",",AH227),"")&amp;IF(AM227&lt;&gt;"",CONCATENATE(",",AM227),"")&amp;IF(AR227&lt;&gt;"",CONCATENATE(",",AR227),"")&amp;IF(P227&lt;&gt;"",CONCATENATE("}",""),"")&amp;IF(OR(I227="true",I227="false",I227&lt;&gt;""), CONCATENATE(", veteran=", I227), ""),""),"")</f>
        <v>, zoneIds={148}, veteran={[EQUIP_TYPE_HEAD]=true, [EQUIP_TYPE_SHOULDERS]=false}</v>
      </c>
      <c r="AY227" s="6" t="str">
        <f aca="false">IF(F227&lt;&gt;"Not in the game (anymore)",IF(A227&lt;&gt;"",", setType="&amp;G227,"")&amp;IF(J227="true",", multiTrialSet=true",""),"")</f>
        <v>, setType=LIBSETS_SETTYPE_MONSTER</v>
      </c>
      <c r="AZ227" s="6" t="str">
        <f aca="false">IF(F227&lt;&gt;"Not in the game (anymore)",IF(U227&lt;&gt;"",", dropMechanic={"&amp;U227&amp;IF(Z227&lt;&gt;"",","&amp;Z227,"")&amp;IF(AE227&lt;&gt;"",","&amp;AE227,"")&amp;IF(AJ227&lt;&gt;"",","&amp;AJ227,"")&amp;IF(AO227&lt;&gt;"",","&amp;AO227,"")&amp;IF(AT227&lt;&gt;"",","&amp;AT227,"")&amp;"}"&amp;IF(U227="LIBSETS_DROP_MECHANIC_MONSTER_NAME",", dropMechanicNames={" &amp; IF(V227&lt;&gt;"","['en']='"&amp;V227&amp;"'","") &amp; IF(W227&lt;&gt;"",", ['de']='" &amp; W227&amp;"'","") &amp; "}",""),"")&amp;"},","")</f>
        <v>, dropMechanic={LIBSETS_DROP_MECHANIC_MONSTER_NAME}, dropMechanicNames={['en']='Sellistrix the Lamia Queen', ['de']='Sellistrix die Lamienkönigin'}},</v>
      </c>
      <c r="BA227" s="6" t="str">
        <f aca="false">IF(F227&lt;&gt;"Not in the game (anymore)",IF(C227&lt;&gt;"",CONCATENATE(" --",C227," / ",B227,"   [",IF(Q227&lt;&gt;"",Q227,""),IF(Y227&lt;&gt;"",", "&amp;Y227,""),IF(AD227&lt;&gt;"",", "&amp;AD227,""),IF(AI227&lt;&gt;"",", "&amp;AI227,""),IF(AN227&lt;&gt;"",", "&amp;AN227,""),IF(AS227&lt;&gt;"",", "&amp;AS227,""),"]")),"")</f>
        <v> --Sellistrix / Sellistrix   [Arx Corinium]</v>
      </c>
    </row>
    <row r="228" customFormat="false" ht="15" hidden="false" customHeight="false" outlineLevel="0" collapsed="false">
      <c r="A228" s="1" t="n">
        <v>272</v>
      </c>
      <c r="B228" s="0" t="s">
        <v>607</v>
      </c>
      <c r="C228" s="0" t="s">
        <v>608</v>
      </c>
      <c r="D228" s="2" t="n">
        <f aca="false">A228</f>
        <v>272</v>
      </c>
      <c r="G228" s="22" t="s">
        <v>388</v>
      </c>
      <c r="H228" s="0" t="n">
        <v>1</v>
      </c>
      <c r="I228" s="0" t="s">
        <v>389</v>
      </c>
      <c r="J228" s="0" t="s">
        <v>56</v>
      </c>
      <c r="K228" s="0" t="n">
        <v>-1</v>
      </c>
      <c r="L228" s="0" t="n">
        <v>-1</v>
      </c>
      <c r="M228" s="0" t="n">
        <v>-1</v>
      </c>
      <c r="N228" s="0" t="n">
        <v>0</v>
      </c>
      <c r="O228" s="3" t="s">
        <v>378</v>
      </c>
      <c r="P228" s="2" t="n">
        <f aca="false">IF(AND(G228&lt;&gt;"LIBSETS_SETTYPE_BATTLEGROUND",G228&lt;&gt;"LIBSETS_SETTYPE_SPECIAL",G228&lt;&gt;"LIBSETS_SETTYPE_MYTHIC"), IF(Q228&lt;&gt;"",VLOOKUP(Q228,'ESO zone constants'!$D$2:$H$4950,5,0),""),"")</f>
        <v>176</v>
      </c>
      <c r="Q228" s="0" t="str">
        <f aca="false">IF(OR(K228="",K228&lt;=0,ISERROR(K228)),IF(AND(O228&lt;&gt;"",NOT(ISERROR(O228))),O228, ""),VLOOKUP(K228,'ESO wayshrine node constants'!$A$3:$D$10003,4,0))</f>
        <v>City of Ash I</v>
      </c>
      <c r="R228" s="0"/>
      <c r="S228" s="4" t="str">
        <f aca="false">IF(AND(R228&lt;&gt;"",NOT(ISERROR(R228))),R228,IF(P228&lt;&gt;"",IF(NOT(ISERROR(VLOOKUP(P228,'ESO Dungeon constants'!$D$3:$H$9999,5,0))),VLOOKUP(P228,'ESO Dungeon constants'!$D$3:$I$9999,6,0),VLOOKUP(P228,'ESO zone constants'!$H$2:$K$9984,4,0)),""))</f>
        <v>DLC_BASE_GAME</v>
      </c>
      <c r="T228" s="2" t="str">
        <f aca="false">IF(S228&lt;&gt;"",VLOOKUP(S228,'LibSets constants'!$B$4:$C$1000,2,0),"")</f>
        <v>Included in base game</v>
      </c>
      <c r="U228" s="5" t="s">
        <v>340</v>
      </c>
      <c r="V228" s="35" t="s">
        <v>609</v>
      </c>
      <c r="W228" s="28" t="s">
        <v>610</v>
      </c>
      <c r="X228" s="2" t="str">
        <f aca="false">IF(G228&lt;&gt;"LIBSETS_SETTYPE_BATTLEGROUND",IF(G228&lt;&gt;"LIBSETS_SETTYPE_SPECIAL",IF(Y228&lt;&gt;"",VLOOKUP(Y228,'ESO zone constants'!$D$2:$H$4950,5,0),""),""),"")</f>
        <v/>
      </c>
      <c r="Z228" s="35"/>
      <c r="AA228" s="35"/>
      <c r="AB228" s="35"/>
      <c r="AC228" s="2" t="str">
        <f aca="false">IF(G228&lt;&gt;"LIBSETS_SETTYPE_BATTLEGROUND",IF(G228&lt;&gt;"LIBSETS_SETTYPE_SPECIAL",IF(AD228&lt;&gt;"",VLOOKUP(AD228,'ESO zone constants'!$D$2:$H$4950,5,0),""),""),"")</f>
        <v/>
      </c>
      <c r="AE228" s="35"/>
      <c r="AF228" s="35"/>
      <c r="AG228" s="35"/>
      <c r="AH228" s="2" t="str">
        <f aca="false">IF(G228&lt;&gt;"LIBSETS_SETTYPE_BATTLEGROUND",IF(G228&lt;&gt;"LIBSETS_SETTYPE_SPECIAL",IF(AI228&lt;&gt;"",VLOOKUP(AI228,'ESO zone constants'!$D$2:$H$4950,5,0),""),""),"")</f>
        <v/>
      </c>
      <c r="AJ228" s="35"/>
      <c r="AK228" s="35"/>
      <c r="AL228" s="35"/>
      <c r="AM228" s="2" t="str">
        <f aca="false">IF(G228&lt;&gt;"LIBSETS_SETTYPE_BATTLEGROUND",IF(G228&lt;&gt;"LIBSETS_SETTYPE_SPECIAL",IF(AN228&lt;&gt;"",VLOOKUP(AN228,'ESO zone constants'!$D$2:$H$4950,5,0),""),""),"")</f>
        <v/>
      </c>
      <c r="AO228" s="35"/>
      <c r="AP228" s="35"/>
      <c r="AQ228" s="35"/>
      <c r="AR228" s="2" t="str">
        <f aca="false">IF(G228&lt;&gt;"LIBSETS_SETTYPE_BATTLEGROUND",IF(G228&lt;&gt;"LIBSETS_SETTYPE_SPECIAL",IF(AS228&lt;&gt;"",VLOOKUP(AS228,'ESO zone constants'!$D$2:$H$4950,5,0),""),""),"")</f>
        <v/>
      </c>
      <c r="AT228" s="35"/>
      <c r="AU228" s="35"/>
      <c r="AV228" s="35"/>
      <c r="AW228" s="6" t="str">
        <f aca="false">IF(A228="???","--","")&amp;IF(F228&lt;&gt;"Not in the game (anymore)",IF(A228&lt;&gt;"",CONCATENATE("[",A228,"] = {wayshrines={")&amp;IF(K228&lt;&gt;"",CONCATENATE(K228,","),"")&amp;IF(L228&lt;&gt;"",CONCATENATE(L228,","),"")&amp;IF(M228&lt;&gt;"",CONCATENATE(M228,","),"")&amp;CONCATENATE("}")&amp;IF(VALUE(N228)&gt;0,CONCATENATE(", traitsNeeded=",N228),"")&amp;CONCATENATE(", dlcId=",IF(S228&lt;&gt;"",S228,"DLC_BASE_GAME")),""),"")</f>
        <v>[272] = {wayshrines={-1,-1,-1,}, dlcId=DLC_BASE_GAME</v>
      </c>
      <c r="AX228" s="6" t="str">
        <f aca="false">IF(F228&lt;&gt;"Not in the game (anymore)",IF(A228&lt;&gt;"",IF(P228&lt;&gt;"",CONCATENATE(", zoneIds={",P228),"")&amp;IF(X228&lt;&gt;"",CONCATENATE(",",X228),"")&amp;IF(AC228&lt;&gt;"",CONCATENATE(",",AC228),"")&amp;IF(AH228&lt;&gt;"",CONCATENATE(",",AH228),"")&amp;IF(AM228&lt;&gt;"",CONCATENATE(",",AM228),"")&amp;IF(AR228&lt;&gt;"",CONCATENATE(",",AR228),"")&amp;IF(P228&lt;&gt;"",CONCATENATE("}",""),"")&amp;IF(OR(I228="true",I228="false",I228&lt;&gt;""), CONCATENATE(", veteran=", I228), ""),""),"")</f>
        <v>, zoneIds={176}, veteran={[EQUIP_TYPE_HEAD]=true, [EQUIP_TYPE_SHOULDERS]=false}</v>
      </c>
      <c r="AY228" s="6" t="str">
        <f aca="false">IF(F228&lt;&gt;"Not in the game (anymore)",IF(A228&lt;&gt;"",", setType="&amp;G228,"")&amp;IF(J228="true",", multiTrialSet=true",""),"")</f>
        <v>, setType=LIBSETS_SETTYPE_MONSTER</v>
      </c>
      <c r="AZ228" s="6" t="str">
        <f aca="false">IF(F228&lt;&gt;"Not in the game (anymore)",IF(U228&lt;&gt;"",", dropMechanic={"&amp;U228&amp;IF(Z228&lt;&gt;"",","&amp;Z228,"")&amp;IF(AE228&lt;&gt;"",","&amp;AE228,"")&amp;IF(AJ228&lt;&gt;"",","&amp;AJ228,"")&amp;IF(AO228&lt;&gt;"",","&amp;AO228,"")&amp;IF(AT228&lt;&gt;"",","&amp;AT228,"")&amp;"}"&amp;IF(U228="LIBSETS_DROP_MECHANIC_MONSTER_NAME",", dropMechanicNames={" &amp; IF(V228&lt;&gt;"","['en']='"&amp;V228&amp;"'","") &amp; IF(W228&lt;&gt;"",", ['de']='" &amp; W228&amp;"'","") &amp; "}",""),"")&amp;"},","")</f>
        <v>, dropMechanic={LIBSETS_DROP_MECHANIC_MONSTER_NAME}, dropMechanicNames={['en']='Razor Master Erthas', ['de']='Klingenmeister Erthas'}},</v>
      </c>
      <c r="BA228" s="6" t="str">
        <f aca="false">IF(F228&lt;&gt;"Not in the game (anymore)",IF(C228&lt;&gt;"",CONCATENATE(" --",C228," / ",B228,"   [",IF(Q228&lt;&gt;"",Q228,""),IF(Y228&lt;&gt;"",", "&amp;Y228,""),IF(AD228&lt;&gt;"",", "&amp;AD228,""),IF(AI228&lt;&gt;"",", "&amp;AI228,""),IF(AN228&lt;&gt;"",", "&amp;AN228,""),IF(AS228&lt;&gt;"",", "&amp;AS228,""),"]")),"")</f>
        <v> --Infernal Guardian / Infernaler Wächter   [City of Ash I]</v>
      </c>
    </row>
    <row r="229" customFormat="false" ht="15" hidden="false" customHeight="false" outlineLevel="0" collapsed="false">
      <c r="A229" s="1" t="n">
        <v>273</v>
      </c>
      <c r="B229" s="0" t="s">
        <v>611</v>
      </c>
      <c r="C229" s="0" t="s">
        <v>611</v>
      </c>
      <c r="D229" s="2" t="n">
        <f aca="false">A229</f>
        <v>273</v>
      </c>
      <c r="G229" s="22" t="s">
        <v>388</v>
      </c>
      <c r="H229" s="0" t="n">
        <v>1</v>
      </c>
      <c r="I229" s="0" t="s">
        <v>389</v>
      </c>
      <c r="J229" s="0" t="s">
        <v>56</v>
      </c>
      <c r="K229" s="0" t="n">
        <v>-1</v>
      </c>
      <c r="L229" s="0" t="n">
        <v>-1</v>
      </c>
      <c r="M229" s="0" t="n">
        <v>-1</v>
      </c>
      <c r="N229" s="0" t="n">
        <v>0</v>
      </c>
      <c r="O229" s="3" t="s">
        <v>308</v>
      </c>
      <c r="P229" s="2" t="n">
        <f aca="false">IF(AND(G229&lt;&gt;"LIBSETS_SETTYPE_BATTLEGROUND",G229&lt;&gt;"LIBSETS_SETTYPE_SPECIAL",G229&lt;&gt;"LIBSETS_SETTYPE_MYTHIC"), IF(Q229&lt;&gt;"",VLOOKUP(Q229,'ESO zone constants'!$D$2:$H$4950,5,0),""),"")</f>
        <v>130</v>
      </c>
      <c r="Q229" s="0" t="str">
        <f aca="false">IF(OR(K229="",K229&lt;=0,ISERROR(K229)),IF(AND(O229&lt;&gt;"",NOT(ISERROR(O229))),O229, ""),VLOOKUP(K229,'ESO wayshrine node constants'!$A$3:$D$10003,4,0))</f>
        <v>Crypt of Hearts I</v>
      </c>
      <c r="R229" s="0"/>
      <c r="S229" s="4" t="str">
        <f aca="false">IF(AND(R229&lt;&gt;"",NOT(ISERROR(R229))),R229,IF(P229&lt;&gt;"",IF(NOT(ISERROR(VLOOKUP(P229,'ESO Dungeon constants'!$D$3:$H$9999,5,0))),VLOOKUP(P229,'ESO Dungeon constants'!$D$3:$I$9999,6,0),VLOOKUP(P229,'ESO zone constants'!$H$2:$K$9984,4,0)),""))</f>
        <v>DLC_BASE_GAME</v>
      </c>
      <c r="T229" s="2" t="str">
        <f aca="false">IF(S229&lt;&gt;"",VLOOKUP(S229,'LibSets constants'!$B$4:$C$1000,2,0),"")</f>
        <v>Included in base game</v>
      </c>
      <c r="U229" s="5" t="s">
        <v>340</v>
      </c>
      <c r="V229" s="35" t="s">
        <v>612</v>
      </c>
      <c r="W229" s="28" t="s">
        <v>613</v>
      </c>
      <c r="X229" s="2" t="str">
        <f aca="false">IF(G229&lt;&gt;"LIBSETS_SETTYPE_BATTLEGROUND",IF(G229&lt;&gt;"LIBSETS_SETTYPE_SPECIAL",IF(Y229&lt;&gt;"",VLOOKUP(Y229,'ESO zone constants'!$D$2:$H$4950,5,0),""),""),"")</f>
        <v/>
      </c>
      <c r="Z229" s="35"/>
      <c r="AA229" s="35"/>
      <c r="AB229" s="35"/>
      <c r="AC229" s="2" t="str">
        <f aca="false">IF(G229&lt;&gt;"LIBSETS_SETTYPE_BATTLEGROUND",IF(G229&lt;&gt;"LIBSETS_SETTYPE_SPECIAL",IF(AD229&lt;&gt;"",VLOOKUP(AD229,'ESO zone constants'!$D$2:$H$4950,5,0),""),""),"")</f>
        <v/>
      </c>
      <c r="AE229" s="35"/>
      <c r="AF229" s="35"/>
      <c r="AG229" s="35"/>
      <c r="AH229" s="2" t="str">
        <f aca="false">IF(G229&lt;&gt;"LIBSETS_SETTYPE_BATTLEGROUND",IF(G229&lt;&gt;"LIBSETS_SETTYPE_SPECIAL",IF(AI229&lt;&gt;"",VLOOKUP(AI229,'ESO zone constants'!$D$2:$H$4950,5,0),""),""),"")</f>
        <v/>
      </c>
      <c r="AJ229" s="35"/>
      <c r="AK229" s="35"/>
      <c r="AL229" s="35"/>
      <c r="AM229" s="2" t="str">
        <f aca="false">IF(G229&lt;&gt;"LIBSETS_SETTYPE_BATTLEGROUND",IF(G229&lt;&gt;"LIBSETS_SETTYPE_SPECIAL",IF(AN229&lt;&gt;"",VLOOKUP(AN229,'ESO zone constants'!$D$2:$H$4950,5,0),""),""),"")</f>
        <v/>
      </c>
      <c r="AO229" s="35"/>
      <c r="AP229" s="35"/>
      <c r="AQ229" s="35"/>
      <c r="AR229" s="2" t="str">
        <f aca="false">IF(G229&lt;&gt;"LIBSETS_SETTYPE_BATTLEGROUND",IF(G229&lt;&gt;"LIBSETS_SETTYPE_SPECIAL",IF(AS229&lt;&gt;"",VLOOKUP(AS229,'ESO zone constants'!$D$2:$H$4950,5,0),""),""),"")</f>
        <v/>
      </c>
      <c r="AT229" s="35"/>
      <c r="AU229" s="35"/>
      <c r="AV229" s="35"/>
      <c r="AW229" s="6" t="str">
        <f aca="false">IF(A229="???","--","")&amp;IF(F229&lt;&gt;"Not in the game (anymore)",IF(A229&lt;&gt;"",CONCATENATE("[",A229,"] = {wayshrines={")&amp;IF(K229&lt;&gt;"",CONCATENATE(K229,","),"")&amp;IF(L229&lt;&gt;"",CONCATENATE(L229,","),"")&amp;IF(M229&lt;&gt;"",CONCATENATE(M229,","),"")&amp;CONCATENATE("}")&amp;IF(VALUE(N229)&gt;0,CONCATENATE(", traitsNeeded=",N229),"")&amp;CONCATENATE(", dlcId=",IF(S229&lt;&gt;"",S229,"DLC_BASE_GAME")),""),"")</f>
        <v>[273] = {wayshrines={-1,-1,-1,}, dlcId=DLC_BASE_GAME</v>
      </c>
      <c r="AX229" s="6" t="str">
        <f aca="false">IF(F229&lt;&gt;"Not in the game (anymore)",IF(A229&lt;&gt;"",IF(P229&lt;&gt;"",CONCATENATE(", zoneIds={",P229),"")&amp;IF(X229&lt;&gt;"",CONCATENATE(",",X229),"")&amp;IF(AC229&lt;&gt;"",CONCATENATE(",",AC229),"")&amp;IF(AH229&lt;&gt;"",CONCATENATE(",",AH229),"")&amp;IF(AM229&lt;&gt;"",CONCATENATE(",",AM229),"")&amp;IF(AR229&lt;&gt;"",CONCATENATE(",",AR229),"")&amp;IF(P229&lt;&gt;"",CONCATENATE("}",""),"")&amp;IF(OR(I229="true",I229="false",I229&lt;&gt;""), CONCATENATE(", veteran=", I229), ""),""),"")</f>
        <v>, zoneIds={130}, veteran={[EQUIP_TYPE_HEAD]=true, [EQUIP_TYPE_SHOULDERS]=false}</v>
      </c>
      <c r="AY229" s="6" t="str">
        <f aca="false">IF(F229&lt;&gt;"Not in the game (anymore)",IF(A229&lt;&gt;"",", setType="&amp;G229,"")&amp;IF(J229="true",", multiTrialSet=true",""),"")</f>
        <v>, setType=LIBSETS_SETTYPE_MONSTER</v>
      </c>
      <c r="AZ229" s="6" t="str">
        <f aca="false">IF(F229&lt;&gt;"Not in the game (anymore)",IF(U229&lt;&gt;"",", dropMechanic={"&amp;U229&amp;IF(Z229&lt;&gt;"",","&amp;Z229,"")&amp;IF(AE229&lt;&gt;"",","&amp;AE229,"")&amp;IF(AJ229&lt;&gt;"",","&amp;AJ229,"")&amp;IF(AO229&lt;&gt;"",","&amp;AO229,"")&amp;IF(AT229&lt;&gt;"",","&amp;AT229,"")&amp;"}"&amp;IF(U229="LIBSETS_DROP_MECHANIC_MONSTER_NAME",", dropMechanicNames={" &amp; IF(V229&lt;&gt;"","['en']='"&amp;V229&amp;"'","") &amp; IF(W229&lt;&gt;"",", ['de']='" &amp; W229&amp;"'","") &amp; "}",""),"")&amp;"},","")</f>
        <v>, dropMechanic={LIBSETS_DROP_MECHANIC_MONSTER_NAME}, dropMechanicNames={['en']='Ilambris-Athor or Ilambris-Zaven', ['de']='Ilambris Zwillinge'}},</v>
      </c>
      <c r="BA229" s="6" t="str">
        <f aca="false">IF(F229&lt;&gt;"Not in the game (anymore)",IF(C229&lt;&gt;"",CONCATENATE(" --",C229," / ",B229,"   [",IF(Q229&lt;&gt;"",Q229,""),IF(Y229&lt;&gt;"",", "&amp;Y229,""),IF(AD229&lt;&gt;"",", "&amp;AD229,""),IF(AI229&lt;&gt;"",", "&amp;AI229,""),IF(AN229&lt;&gt;"",", "&amp;AN229,""),IF(AS229&lt;&gt;"",", "&amp;AS229,""),"]")),"")</f>
        <v> --Ilambris / Ilambris   [Crypt of Hearts I]</v>
      </c>
    </row>
    <row r="230" customFormat="false" ht="15" hidden="false" customHeight="false" outlineLevel="0" collapsed="false">
      <c r="A230" s="1" t="n">
        <v>274</v>
      </c>
      <c r="B230" s="0" t="s">
        <v>614</v>
      </c>
      <c r="C230" s="0" t="s">
        <v>615</v>
      </c>
      <c r="D230" s="2" t="n">
        <f aca="false">A230</f>
        <v>274</v>
      </c>
      <c r="G230" s="22" t="s">
        <v>388</v>
      </c>
      <c r="H230" s="0" t="n">
        <v>1</v>
      </c>
      <c r="I230" s="0" t="s">
        <v>389</v>
      </c>
      <c r="J230" s="0" t="s">
        <v>56</v>
      </c>
      <c r="K230" s="0" t="n">
        <v>-1</v>
      </c>
      <c r="L230" s="0" t="n">
        <v>-1</v>
      </c>
      <c r="M230" s="0" t="n">
        <v>-1</v>
      </c>
      <c r="N230" s="0" t="n">
        <v>0</v>
      </c>
      <c r="O230" s="3" t="s">
        <v>156</v>
      </c>
      <c r="P230" s="2" t="n">
        <f aca="false">IF(AND(G230&lt;&gt;"LIBSETS_SETTYPE_BATTLEGROUND",G230&lt;&gt;"LIBSETS_SETTYPE_SPECIAL",G230&lt;&gt;"LIBSETS_SETTYPE_MYTHIC"), IF(Q230&lt;&gt;"",VLOOKUP(Q230,'ESO zone constants'!$D$2:$H$4950,5,0),""),"")</f>
        <v>449</v>
      </c>
      <c r="Q230" s="0" t="str">
        <f aca="false">IF(OR(K230="",K230&lt;=0,ISERROR(K230)),IF(AND(O230&lt;&gt;"",NOT(ISERROR(O230))),O230, ""),VLOOKUP(K230,'ESO wayshrine node constants'!$A$3:$D$10003,4,0))</f>
        <v>Direfrost Keep</v>
      </c>
      <c r="R230" s="0"/>
      <c r="S230" s="4" t="str">
        <f aca="false">IF(AND(R230&lt;&gt;"",NOT(ISERROR(R230))),R230,IF(P230&lt;&gt;"",IF(NOT(ISERROR(VLOOKUP(P230,'ESO Dungeon constants'!$D$3:$H$9999,5,0))),VLOOKUP(P230,'ESO Dungeon constants'!$D$3:$I$9999,6,0),VLOOKUP(P230,'ESO zone constants'!$H$2:$K$9984,4,0)),""))</f>
        <v>DLC_BASE_GAME</v>
      </c>
      <c r="T230" s="2" t="str">
        <f aca="false">IF(S230&lt;&gt;"",VLOOKUP(S230,'LibSets constants'!$B$4:$C$1000,2,0),"")</f>
        <v>Included in base game</v>
      </c>
      <c r="U230" s="5" t="s">
        <v>340</v>
      </c>
      <c r="V230" s="35" t="s">
        <v>616</v>
      </c>
      <c r="W230" s="28" t="s">
        <v>617</v>
      </c>
      <c r="X230" s="2" t="str">
        <f aca="false">IF(G230&lt;&gt;"LIBSETS_SETTYPE_BATTLEGROUND",IF(G230&lt;&gt;"LIBSETS_SETTYPE_SPECIAL",IF(Y230&lt;&gt;"",VLOOKUP(Y230,'ESO zone constants'!$D$2:$H$4950,5,0),""),""),"")</f>
        <v/>
      </c>
      <c r="Z230" s="35"/>
      <c r="AA230" s="35"/>
      <c r="AB230" s="35"/>
      <c r="AC230" s="2" t="str">
        <f aca="false">IF(G230&lt;&gt;"LIBSETS_SETTYPE_BATTLEGROUND",IF(G230&lt;&gt;"LIBSETS_SETTYPE_SPECIAL",IF(AD230&lt;&gt;"",VLOOKUP(AD230,'ESO zone constants'!$D$2:$H$4950,5,0),""),""),"")</f>
        <v/>
      </c>
      <c r="AE230" s="35"/>
      <c r="AF230" s="35"/>
      <c r="AG230" s="35"/>
      <c r="AH230" s="2" t="str">
        <f aca="false">IF(G230&lt;&gt;"LIBSETS_SETTYPE_BATTLEGROUND",IF(G230&lt;&gt;"LIBSETS_SETTYPE_SPECIAL",IF(AI230&lt;&gt;"",VLOOKUP(AI230,'ESO zone constants'!$D$2:$H$4950,5,0),""),""),"")</f>
        <v/>
      </c>
      <c r="AJ230" s="35"/>
      <c r="AK230" s="35"/>
      <c r="AL230" s="35"/>
      <c r="AM230" s="2" t="str">
        <f aca="false">IF(G230&lt;&gt;"LIBSETS_SETTYPE_BATTLEGROUND",IF(G230&lt;&gt;"LIBSETS_SETTYPE_SPECIAL",IF(AN230&lt;&gt;"",VLOOKUP(AN230,'ESO zone constants'!$D$2:$H$4950,5,0),""),""),"")</f>
        <v/>
      </c>
      <c r="AO230" s="35"/>
      <c r="AP230" s="35"/>
      <c r="AQ230" s="35"/>
      <c r="AR230" s="2" t="str">
        <f aca="false">IF(G230&lt;&gt;"LIBSETS_SETTYPE_BATTLEGROUND",IF(G230&lt;&gt;"LIBSETS_SETTYPE_SPECIAL",IF(AS230&lt;&gt;"",VLOOKUP(AS230,'ESO zone constants'!$D$2:$H$4950,5,0),""),""),"")</f>
        <v/>
      </c>
      <c r="AT230" s="35"/>
      <c r="AU230" s="35"/>
      <c r="AV230" s="35"/>
      <c r="AW230" s="6" t="str">
        <f aca="false">IF(A230="???","--","")&amp;IF(F230&lt;&gt;"Not in the game (anymore)",IF(A230&lt;&gt;"",CONCATENATE("[",A230,"] = {wayshrines={")&amp;IF(K230&lt;&gt;"",CONCATENATE(K230,","),"")&amp;IF(L230&lt;&gt;"",CONCATENATE(L230,","),"")&amp;IF(M230&lt;&gt;"",CONCATENATE(M230,","),"")&amp;CONCATENATE("}")&amp;IF(VALUE(N230)&gt;0,CONCATENATE(", traitsNeeded=",N230),"")&amp;CONCATENATE(", dlcId=",IF(S230&lt;&gt;"",S230,"DLC_BASE_GAME")),""),"")</f>
        <v>[274] = {wayshrines={-1,-1,-1,}, dlcId=DLC_BASE_GAME</v>
      </c>
      <c r="AX230" s="6" t="str">
        <f aca="false">IF(F230&lt;&gt;"Not in the game (anymore)",IF(A230&lt;&gt;"",IF(P230&lt;&gt;"",CONCATENATE(", zoneIds={",P230),"")&amp;IF(X230&lt;&gt;"",CONCATENATE(",",X230),"")&amp;IF(AC230&lt;&gt;"",CONCATENATE(",",AC230),"")&amp;IF(AH230&lt;&gt;"",CONCATENATE(",",AH230),"")&amp;IF(AM230&lt;&gt;"",CONCATENATE(",",AM230),"")&amp;IF(AR230&lt;&gt;"",CONCATENATE(",",AR230),"")&amp;IF(P230&lt;&gt;"",CONCATENATE("}",""),"")&amp;IF(OR(I230="true",I230="false",I230&lt;&gt;""), CONCATENATE(", veteran=", I230), ""),""),"")</f>
        <v>, zoneIds={449}, veteran={[EQUIP_TYPE_HEAD]=true, [EQUIP_TYPE_SHOULDERS]=false}</v>
      </c>
      <c r="AY230" s="6" t="str">
        <f aca="false">IF(F230&lt;&gt;"Not in the game (anymore)",IF(A230&lt;&gt;"",", setType="&amp;G230,"")&amp;IF(J230="true",", multiTrialSet=true",""),"")</f>
        <v>, setType=LIBSETS_SETTYPE_MONSTER</v>
      </c>
      <c r="AZ230" s="6" t="str">
        <f aca="false">IF(F230&lt;&gt;"Not in the game (anymore)",IF(U230&lt;&gt;"",", dropMechanic={"&amp;U230&amp;IF(Z230&lt;&gt;"",","&amp;Z230,"")&amp;IF(AE230&lt;&gt;"",","&amp;AE230,"")&amp;IF(AJ230&lt;&gt;"",","&amp;AJ230,"")&amp;IF(AO230&lt;&gt;"",","&amp;AO230,"")&amp;IF(AT230&lt;&gt;"",","&amp;AT230,"")&amp;"}"&amp;IF(U230="LIBSETS_DROP_MECHANIC_MONSTER_NAME",", dropMechanicNames={" &amp; IF(V230&lt;&gt;"","['en']='"&amp;V230&amp;"'","") &amp; IF(W230&lt;&gt;"",", ['de']='" &amp; W230&amp;"'","") &amp; "}",""),"")&amp;"},","")</f>
        <v>, dropMechanic={LIBSETS_DROP_MECHANIC_MONSTER_NAME}, dropMechanicNames={['en']='Drodda of Icereach', ['de']='Drodda von Eiskap'}},</v>
      </c>
      <c r="BA230" s="6" t="str">
        <f aca="false">IF(F230&lt;&gt;"Not in the game (anymore)",IF(C230&lt;&gt;"",CONCATENATE(" --",C230," / ",B230,"   [",IF(Q230&lt;&gt;"",Q230,""),IF(Y230&lt;&gt;"",", "&amp;Y230,""),IF(AD230&lt;&gt;"",", "&amp;AD230,""),IF(AI230&lt;&gt;"",", "&amp;AI230,""),IF(AN230&lt;&gt;"",", "&amp;AN230,""),IF(AS230&lt;&gt;"",", "&amp;AS230,""),"]")),"")</f>
        <v> --Iceheart / Eisherz   [Direfrost Keep]</v>
      </c>
    </row>
    <row r="231" customFormat="false" ht="15" hidden="false" customHeight="false" outlineLevel="0" collapsed="false">
      <c r="A231" s="1" t="n">
        <v>275</v>
      </c>
      <c r="B231" s="0" t="s">
        <v>618</v>
      </c>
      <c r="C231" s="0" t="s">
        <v>619</v>
      </c>
      <c r="D231" s="2" t="n">
        <f aca="false">A231</f>
        <v>275</v>
      </c>
      <c r="G231" s="22" t="s">
        <v>388</v>
      </c>
      <c r="H231" s="0" t="n">
        <v>1</v>
      </c>
      <c r="I231" s="0" t="s">
        <v>389</v>
      </c>
      <c r="J231" s="0" t="s">
        <v>56</v>
      </c>
      <c r="K231" s="0" t="n">
        <v>-1</v>
      </c>
      <c r="L231" s="0" t="n">
        <v>-1</v>
      </c>
      <c r="M231" s="0" t="n">
        <v>-1</v>
      </c>
      <c r="N231" s="0" t="n">
        <v>0</v>
      </c>
      <c r="O231" s="3" t="s">
        <v>451</v>
      </c>
      <c r="P231" s="2" t="n">
        <f aca="false">IF(AND(G231&lt;&gt;"LIBSETS_SETTYPE_BATTLEGROUND",G231&lt;&gt;"LIBSETS_SETTYPE_SPECIAL",G231&lt;&gt;"LIBSETS_SETTYPE_MYTHIC"), IF(Q231&lt;&gt;"",VLOOKUP(Q231,'ESO zone constants'!$D$2:$H$4950,5,0),""),"")</f>
        <v>131</v>
      </c>
      <c r="Q231" s="0" t="str">
        <f aca="false">IF(OR(K231="",K231&lt;=0,ISERROR(K231)),IF(AND(O231&lt;&gt;"",NOT(ISERROR(O231))),O231, ""),VLOOKUP(K231,'ESO wayshrine node constants'!$A$3:$D$10003,4,0))</f>
        <v>Tempest Island</v>
      </c>
      <c r="R231" s="0"/>
      <c r="S231" s="4" t="str">
        <f aca="false">IF(AND(R231&lt;&gt;"",NOT(ISERROR(R231))),R231,IF(P231&lt;&gt;"",IF(NOT(ISERROR(VLOOKUP(P231,'ESO Dungeon constants'!$D$3:$H$9999,5,0))),VLOOKUP(P231,'ESO Dungeon constants'!$D$3:$I$9999,6,0),VLOOKUP(P231,'ESO zone constants'!$H$2:$K$9984,4,0)),""))</f>
        <v>DLC_BASE_GAME</v>
      </c>
      <c r="T231" s="2" t="str">
        <f aca="false">IF(S231&lt;&gt;"",VLOOKUP(S231,'LibSets constants'!$B$4:$C$1000,2,0),"")</f>
        <v>Included in base game</v>
      </c>
      <c r="U231" s="5" t="s">
        <v>340</v>
      </c>
      <c r="V231" s="35" t="s">
        <v>620</v>
      </c>
      <c r="W231" s="28" t="s">
        <v>621</v>
      </c>
      <c r="X231" s="2" t="str">
        <f aca="false">IF(G231&lt;&gt;"LIBSETS_SETTYPE_BATTLEGROUND",IF(G231&lt;&gt;"LIBSETS_SETTYPE_SPECIAL",IF(Y231&lt;&gt;"",VLOOKUP(Y231,'ESO zone constants'!$D$2:$H$4950,5,0),""),""),"")</f>
        <v/>
      </c>
      <c r="Z231" s="35"/>
      <c r="AA231" s="35"/>
      <c r="AB231" s="35"/>
      <c r="AC231" s="2" t="str">
        <f aca="false">IF(G231&lt;&gt;"LIBSETS_SETTYPE_BATTLEGROUND",IF(G231&lt;&gt;"LIBSETS_SETTYPE_SPECIAL",IF(AD231&lt;&gt;"",VLOOKUP(AD231,'ESO zone constants'!$D$2:$H$4950,5,0),""),""),"")</f>
        <v/>
      </c>
      <c r="AE231" s="35"/>
      <c r="AF231" s="35"/>
      <c r="AG231" s="35"/>
      <c r="AH231" s="2" t="str">
        <f aca="false">IF(G231&lt;&gt;"LIBSETS_SETTYPE_BATTLEGROUND",IF(G231&lt;&gt;"LIBSETS_SETTYPE_SPECIAL",IF(AI231&lt;&gt;"",VLOOKUP(AI231,'ESO zone constants'!$D$2:$H$4950,5,0),""),""),"")</f>
        <v/>
      </c>
      <c r="AJ231" s="35"/>
      <c r="AK231" s="35"/>
      <c r="AL231" s="35"/>
      <c r="AM231" s="2" t="str">
        <f aca="false">IF(G231&lt;&gt;"LIBSETS_SETTYPE_BATTLEGROUND",IF(G231&lt;&gt;"LIBSETS_SETTYPE_SPECIAL",IF(AN231&lt;&gt;"",VLOOKUP(AN231,'ESO zone constants'!$D$2:$H$4950,5,0),""),""),"")</f>
        <v/>
      </c>
      <c r="AO231" s="35"/>
      <c r="AP231" s="35"/>
      <c r="AQ231" s="35"/>
      <c r="AR231" s="2" t="str">
        <f aca="false">IF(G231&lt;&gt;"LIBSETS_SETTYPE_BATTLEGROUND",IF(G231&lt;&gt;"LIBSETS_SETTYPE_SPECIAL",IF(AS231&lt;&gt;"",VLOOKUP(AS231,'ESO zone constants'!$D$2:$H$4950,5,0),""),""),"")</f>
        <v/>
      </c>
      <c r="AT231" s="35"/>
      <c r="AU231" s="35"/>
      <c r="AV231" s="35"/>
      <c r="AW231" s="6" t="str">
        <f aca="false">IF(A231="???","--","")&amp;IF(F231&lt;&gt;"Not in the game (anymore)",IF(A231&lt;&gt;"",CONCATENATE("[",A231,"] = {wayshrines={")&amp;IF(K231&lt;&gt;"",CONCATENATE(K231,","),"")&amp;IF(L231&lt;&gt;"",CONCATENATE(L231,","),"")&amp;IF(M231&lt;&gt;"",CONCATENATE(M231,","),"")&amp;CONCATENATE("}")&amp;IF(VALUE(N231)&gt;0,CONCATENATE(", traitsNeeded=",N231),"")&amp;CONCATENATE(", dlcId=",IF(S231&lt;&gt;"",S231,"DLC_BASE_GAME")),""),"")</f>
        <v>[275] = {wayshrines={-1,-1,-1,}, dlcId=DLC_BASE_GAME</v>
      </c>
      <c r="AX231" s="6" t="str">
        <f aca="false">IF(F231&lt;&gt;"Not in the game (anymore)",IF(A231&lt;&gt;"",IF(P231&lt;&gt;"",CONCATENATE(", zoneIds={",P231),"")&amp;IF(X231&lt;&gt;"",CONCATENATE(",",X231),"")&amp;IF(AC231&lt;&gt;"",CONCATENATE(",",AC231),"")&amp;IF(AH231&lt;&gt;"",CONCATENATE(",",AH231),"")&amp;IF(AM231&lt;&gt;"",CONCATENATE(",",AM231),"")&amp;IF(AR231&lt;&gt;"",CONCATENATE(",",AR231),"")&amp;IF(P231&lt;&gt;"",CONCATENATE("}",""),"")&amp;IF(OR(I231="true",I231="false",I231&lt;&gt;""), CONCATENATE(", veteran=", I231), ""),""),"")</f>
        <v>, zoneIds={131}, veteran={[EQUIP_TYPE_HEAD]=true, [EQUIP_TYPE_SHOULDERS]=false}</v>
      </c>
      <c r="AY231" s="6" t="str">
        <f aca="false">IF(F231&lt;&gt;"Not in the game (anymore)",IF(A231&lt;&gt;"",", setType="&amp;G231,"")&amp;IF(J231="true",", multiTrialSet=true",""),"")</f>
        <v>, setType=LIBSETS_SETTYPE_MONSTER</v>
      </c>
      <c r="AZ231" s="6" t="str">
        <f aca="false">IF(F231&lt;&gt;"Not in the game (anymore)",IF(U231&lt;&gt;"",", dropMechanic={"&amp;U231&amp;IF(Z231&lt;&gt;"",","&amp;Z231,"")&amp;IF(AE231&lt;&gt;"",","&amp;AE231,"")&amp;IF(AJ231&lt;&gt;"",","&amp;AJ231,"")&amp;IF(AO231&lt;&gt;"",","&amp;AO231,"")&amp;IF(AT231&lt;&gt;"",","&amp;AT231,"")&amp;"}"&amp;IF(U231="LIBSETS_DROP_MECHANIC_MONSTER_NAME",", dropMechanicNames={" &amp; IF(V231&lt;&gt;"","['en']='"&amp;V231&amp;"'","") &amp; IF(W231&lt;&gt;"",", ['de']='" &amp; W231&amp;"'","") &amp; "}",""),"")&amp;"},","")</f>
        <v>, dropMechanic={LIBSETS_DROP_MECHANIC_MONSTER_NAME}, dropMechanicNames={['en']='Stormreeve Neidir', ['de']='Sturmvogt Neidir'}},</v>
      </c>
      <c r="BA231" s="6" t="str">
        <f aca="false">IF(F231&lt;&gt;"Not in the game (anymore)",IF(C231&lt;&gt;"",CONCATENATE(" --",C231," / ",B231,"   [",IF(Q231&lt;&gt;"",Q231,""),IF(Y231&lt;&gt;"",", "&amp;Y231,""),IF(AD231&lt;&gt;"",", "&amp;AD231,""),IF(AI231&lt;&gt;"",", "&amp;AI231,""),IF(AN231&lt;&gt;"",", "&amp;AN231,""),IF(AS231&lt;&gt;"",", "&amp;AS231,""),"]")),"")</f>
        <v> --Stormfist / Sturmfaust   [Tempest Island]</v>
      </c>
    </row>
    <row r="232" customFormat="false" ht="15" hidden="false" customHeight="false" outlineLevel="0" collapsed="false">
      <c r="A232" s="1" t="n">
        <v>276</v>
      </c>
      <c r="B232" s="0" t="s">
        <v>622</v>
      </c>
      <c r="C232" s="0" t="s">
        <v>623</v>
      </c>
      <c r="D232" s="2" t="n">
        <f aca="false">A232</f>
        <v>276</v>
      </c>
      <c r="G232" s="22" t="s">
        <v>388</v>
      </c>
      <c r="H232" s="0" t="n">
        <v>1</v>
      </c>
      <c r="I232" s="0" t="s">
        <v>389</v>
      </c>
      <c r="J232" s="0" t="s">
        <v>56</v>
      </c>
      <c r="K232" s="0" t="n">
        <v>-1</v>
      </c>
      <c r="L232" s="0" t="n">
        <v>-1</v>
      </c>
      <c r="M232" s="0" t="n">
        <v>-1</v>
      </c>
      <c r="N232" s="0" t="n">
        <v>0</v>
      </c>
      <c r="O232" s="3" t="s">
        <v>210</v>
      </c>
      <c r="P232" s="2" t="n">
        <f aca="false">IF(AND(G232&lt;&gt;"LIBSETS_SETTYPE_BATTLEGROUND",G232&lt;&gt;"LIBSETS_SETTYPE_SPECIAL",G232&lt;&gt;"LIBSETS_SETTYPE_MYTHIC"), IF(Q232&lt;&gt;"",VLOOKUP(Q232,'ESO zone constants'!$D$2:$H$4950,5,0),""),"")</f>
        <v>22</v>
      </c>
      <c r="Q232" s="0" t="str">
        <f aca="false">IF(OR(K232="",K232&lt;=0,ISERROR(K232)),IF(AND(O232&lt;&gt;"",NOT(ISERROR(O232))),O232, ""),VLOOKUP(K232,'ESO wayshrine node constants'!$A$3:$D$10003,4,0))</f>
        <v>Volenfell</v>
      </c>
      <c r="R232" s="0"/>
      <c r="S232" s="4" t="str">
        <f aca="false">IF(AND(R232&lt;&gt;"",NOT(ISERROR(R232))),R232,IF(P232&lt;&gt;"",IF(NOT(ISERROR(VLOOKUP(P232,'ESO Dungeon constants'!$D$3:$H$9999,5,0))),VLOOKUP(P232,'ESO Dungeon constants'!$D$3:$I$9999,6,0),VLOOKUP(P232,'ESO zone constants'!$H$2:$K$9984,4,0)),""))</f>
        <v>DLC_BASE_GAME</v>
      </c>
      <c r="T232" s="2" t="str">
        <f aca="false">IF(S232&lt;&gt;"",VLOOKUP(S232,'LibSets constants'!$B$4:$C$1000,2,0),"")</f>
        <v>Included in base game</v>
      </c>
      <c r="U232" s="5" t="s">
        <v>340</v>
      </c>
      <c r="V232" s="35" t="s">
        <v>624</v>
      </c>
      <c r="W232" s="28" t="s">
        <v>625</v>
      </c>
      <c r="X232" s="2" t="str">
        <f aca="false">IF(G232&lt;&gt;"LIBSETS_SETTYPE_BATTLEGROUND",IF(G232&lt;&gt;"LIBSETS_SETTYPE_SPECIAL",IF(Y232&lt;&gt;"",VLOOKUP(Y232,'ESO zone constants'!$D$2:$H$4950,5,0),""),""),"")</f>
        <v/>
      </c>
      <c r="Z232" s="35"/>
      <c r="AA232" s="35"/>
      <c r="AB232" s="35"/>
      <c r="AC232" s="2" t="str">
        <f aca="false">IF(G232&lt;&gt;"LIBSETS_SETTYPE_BATTLEGROUND",IF(G232&lt;&gt;"LIBSETS_SETTYPE_SPECIAL",IF(AD232&lt;&gt;"",VLOOKUP(AD232,'ESO zone constants'!$D$2:$H$4950,5,0),""),""),"")</f>
        <v/>
      </c>
      <c r="AE232" s="35"/>
      <c r="AF232" s="35"/>
      <c r="AG232" s="35"/>
      <c r="AH232" s="2" t="str">
        <f aca="false">IF(G232&lt;&gt;"LIBSETS_SETTYPE_BATTLEGROUND",IF(G232&lt;&gt;"LIBSETS_SETTYPE_SPECIAL",IF(AI232&lt;&gt;"",VLOOKUP(AI232,'ESO zone constants'!$D$2:$H$4950,5,0),""),""),"")</f>
        <v/>
      </c>
      <c r="AJ232" s="35"/>
      <c r="AK232" s="35"/>
      <c r="AL232" s="35"/>
      <c r="AM232" s="2" t="str">
        <f aca="false">IF(G232&lt;&gt;"LIBSETS_SETTYPE_BATTLEGROUND",IF(G232&lt;&gt;"LIBSETS_SETTYPE_SPECIAL",IF(AN232&lt;&gt;"",VLOOKUP(AN232,'ESO zone constants'!$D$2:$H$4950,5,0),""),""),"")</f>
        <v/>
      </c>
      <c r="AO232" s="35"/>
      <c r="AP232" s="35"/>
      <c r="AQ232" s="35"/>
      <c r="AR232" s="2" t="str">
        <f aca="false">IF(G232&lt;&gt;"LIBSETS_SETTYPE_BATTLEGROUND",IF(G232&lt;&gt;"LIBSETS_SETTYPE_SPECIAL",IF(AS232&lt;&gt;"",VLOOKUP(AS232,'ESO zone constants'!$D$2:$H$4950,5,0),""),""),"")</f>
        <v/>
      </c>
      <c r="AT232" s="35"/>
      <c r="AU232" s="35"/>
      <c r="AV232" s="35"/>
      <c r="AW232" s="6" t="str">
        <f aca="false">IF(A232="???","--","")&amp;IF(F232&lt;&gt;"Not in the game (anymore)",IF(A232&lt;&gt;"",CONCATENATE("[",A232,"] = {wayshrines={")&amp;IF(K232&lt;&gt;"",CONCATENATE(K232,","),"")&amp;IF(L232&lt;&gt;"",CONCATENATE(L232,","),"")&amp;IF(M232&lt;&gt;"",CONCATENATE(M232,","),"")&amp;CONCATENATE("}")&amp;IF(VALUE(N232)&gt;0,CONCATENATE(", traitsNeeded=",N232),"")&amp;CONCATENATE(", dlcId=",IF(S232&lt;&gt;"",S232,"DLC_BASE_GAME")),""),"")</f>
        <v>[276] = {wayshrines={-1,-1,-1,}, dlcId=DLC_BASE_GAME</v>
      </c>
      <c r="AX232" s="6" t="str">
        <f aca="false">IF(F232&lt;&gt;"Not in the game (anymore)",IF(A232&lt;&gt;"",IF(P232&lt;&gt;"",CONCATENATE(", zoneIds={",P232),"")&amp;IF(X232&lt;&gt;"",CONCATENATE(",",X232),"")&amp;IF(AC232&lt;&gt;"",CONCATENATE(",",AC232),"")&amp;IF(AH232&lt;&gt;"",CONCATENATE(",",AH232),"")&amp;IF(AM232&lt;&gt;"",CONCATENATE(",",AM232),"")&amp;IF(AR232&lt;&gt;"",CONCATENATE(",",AR232),"")&amp;IF(P232&lt;&gt;"",CONCATENATE("}",""),"")&amp;IF(OR(I232="true",I232="false",I232&lt;&gt;""), CONCATENATE(", veteran=", I232), ""),""),"")</f>
        <v>, zoneIds={22}, veteran={[EQUIP_TYPE_HEAD]=true, [EQUIP_TYPE_SHOULDERS]=false}</v>
      </c>
      <c r="AY232" s="6" t="str">
        <f aca="false">IF(F232&lt;&gt;"Not in the game (anymore)",IF(A232&lt;&gt;"",", setType="&amp;G232,"")&amp;IF(J232="true",", multiTrialSet=true",""),"")</f>
        <v>, setType=LIBSETS_SETTYPE_MONSTER</v>
      </c>
      <c r="AZ232" s="6" t="str">
        <f aca="false">IF(F232&lt;&gt;"Not in the game (anymore)",IF(U232&lt;&gt;"",", dropMechanic={"&amp;U232&amp;IF(Z232&lt;&gt;"",","&amp;Z232,"")&amp;IF(AE232&lt;&gt;"",","&amp;AE232,"")&amp;IF(AJ232&lt;&gt;"",","&amp;AJ232,"")&amp;IF(AO232&lt;&gt;"",","&amp;AO232,"")&amp;IF(AT232&lt;&gt;"",","&amp;AT232,"")&amp;"}"&amp;IF(U232="LIBSETS_DROP_MECHANIC_MONSTER_NAME",", dropMechanicNames={" &amp; IF(V232&lt;&gt;"","['en']='"&amp;V232&amp;"'","") &amp; IF(W232&lt;&gt;"",", ['de']='" &amp; W232&amp;"'","") &amp; "}",""),"")&amp;"},","")</f>
        <v>, dropMechanic={LIBSETS_DROP_MECHANIC_MONSTER_NAME}, dropMechanicNames={['en']='The Guardian Council', ['de']='Die Wächter'}},</v>
      </c>
      <c r="BA232" s="6" t="str">
        <f aca="false">IF(F232&lt;&gt;"Not in the game (anymore)",IF(C232&lt;&gt;"",CONCATENATE(" --",C232," / ",B232,"   [",IF(Q232&lt;&gt;"",Q232,""),IF(Y232&lt;&gt;"",", "&amp;Y232,""),IF(AD232&lt;&gt;"",", "&amp;AD232,""),IF(AI232&lt;&gt;"",", "&amp;AI232,""),IF(AN232&lt;&gt;"",", "&amp;AN232,""),IF(AS232&lt;&gt;"",", "&amp;AS232,""),"]")),"")</f>
        <v> --Tremorscale / Bebenschuppe   [Volenfell]</v>
      </c>
    </row>
    <row r="233" customFormat="false" ht="15" hidden="false" customHeight="false" outlineLevel="0" collapsed="false">
      <c r="A233" s="1" t="n">
        <v>277</v>
      </c>
      <c r="B233" s="0" t="s">
        <v>626</v>
      </c>
      <c r="C233" s="0" t="s">
        <v>627</v>
      </c>
      <c r="D233" s="2" t="n">
        <f aca="false">A233</f>
        <v>277</v>
      </c>
      <c r="G233" s="22" t="s">
        <v>388</v>
      </c>
      <c r="H233" s="0" t="n">
        <v>1</v>
      </c>
      <c r="I233" s="0" t="s">
        <v>389</v>
      </c>
      <c r="J233" s="0" t="s">
        <v>56</v>
      </c>
      <c r="K233" s="0" t="n">
        <v>-1</v>
      </c>
      <c r="L233" s="0" t="n">
        <v>-1</v>
      </c>
      <c r="M233" s="0" t="n">
        <v>-1</v>
      </c>
      <c r="N233" s="0" t="n">
        <v>0</v>
      </c>
      <c r="O233" s="3" t="s">
        <v>375</v>
      </c>
      <c r="P233" s="2" t="n">
        <f aca="false">IF(AND(G233&lt;&gt;"LIBSETS_SETTYPE_BATTLEGROUND",G233&lt;&gt;"LIBSETS_SETTYPE_SPECIAL",G233&lt;&gt;"LIBSETS_SETTYPE_MYTHIC"), IF(Q233&lt;&gt;"",VLOOKUP(Q233,'ESO zone constants'!$D$2:$H$4950,5,0),""),"")</f>
        <v>38</v>
      </c>
      <c r="Q233" s="0" t="str">
        <f aca="false">IF(OR(K233="",K233&lt;=0,ISERROR(K233)),IF(AND(O233&lt;&gt;"",NOT(ISERROR(O233))),O233, ""),VLOOKUP(K233,'ESO wayshrine node constants'!$A$3:$D$10003,4,0))</f>
        <v>Blackheart Haven</v>
      </c>
      <c r="R233" s="0"/>
      <c r="S233" s="4" t="str">
        <f aca="false">IF(AND(R233&lt;&gt;"",NOT(ISERROR(R233))),R233,IF(P233&lt;&gt;"",IF(NOT(ISERROR(VLOOKUP(P233,'ESO Dungeon constants'!$D$3:$H$9999,5,0))),VLOOKUP(P233,'ESO Dungeon constants'!$D$3:$I$9999,6,0),VLOOKUP(P233,'ESO zone constants'!$H$2:$K$9984,4,0)),""))</f>
        <v>DLC_BASE_GAME</v>
      </c>
      <c r="T233" s="2" t="str">
        <f aca="false">IF(S233&lt;&gt;"",VLOOKUP(S233,'LibSets constants'!$B$4:$C$1000,2,0),"")</f>
        <v>Included in base game</v>
      </c>
      <c r="U233" s="5" t="s">
        <v>340</v>
      </c>
      <c r="V233" s="35" t="s">
        <v>628</v>
      </c>
      <c r="W233" s="28" t="s">
        <v>629</v>
      </c>
      <c r="X233" s="2" t="str">
        <f aca="false">IF(G233&lt;&gt;"LIBSETS_SETTYPE_BATTLEGROUND",IF(G233&lt;&gt;"LIBSETS_SETTYPE_SPECIAL",IF(Y233&lt;&gt;"",VLOOKUP(Y233,'ESO zone constants'!$D$2:$H$4950,5,0),""),""),"")</f>
        <v/>
      </c>
      <c r="Z233" s="35"/>
      <c r="AA233" s="35"/>
      <c r="AB233" s="35"/>
      <c r="AC233" s="2" t="str">
        <f aca="false">IF(G233&lt;&gt;"LIBSETS_SETTYPE_BATTLEGROUND",IF(G233&lt;&gt;"LIBSETS_SETTYPE_SPECIAL",IF(AD233&lt;&gt;"",VLOOKUP(AD233,'ESO zone constants'!$D$2:$H$4950,5,0),""),""),"")</f>
        <v/>
      </c>
      <c r="AE233" s="35"/>
      <c r="AF233" s="35"/>
      <c r="AG233" s="35"/>
      <c r="AH233" s="2" t="str">
        <f aca="false">IF(G233&lt;&gt;"LIBSETS_SETTYPE_BATTLEGROUND",IF(G233&lt;&gt;"LIBSETS_SETTYPE_SPECIAL",IF(AI233&lt;&gt;"",VLOOKUP(AI233,'ESO zone constants'!$D$2:$H$4950,5,0),""),""),"")</f>
        <v/>
      </c>
      <c r="AJ233" s="35"/>
      <c r="AK233" s="35"/>
      <c r="AL233" s="35"/>
      <c r="AM233" s="2" t="str">
        <f aca="false">IF(G233&lt;&gt;"LIBSETS_SETTYPE_BATTLEGROUND",IF(G233&lt;&gt;"LIBSETS_SETTYPE_SPECIAL",IF(AN233&lt;&gt;"",VLOOKUP(AN233,'ESO zone constants'!$D$2:$H$4950,5,0),""),""),"")</f>
        <v/>
      </c>
      <c r="AO233" s="35"/>
      <c r="AP233" s="35"/>
      <c r="AQ233" s="35"/>
      <c r="AR233" s="2" t="str">
        <f aca="false">IF(G233&lt;&gt;"LIBSETS_SETTYPE_BATTLEGROUND",IF(G233&lt;&gt;"LIBSETS_SETTYPE_SPECIAL",IF(AS233&lt;&gt;"",VLOOKUP(AS233,'ESO zone constants'!$D$2:$H$4950,5,0),""),""),"")</f>
        <v/>
      </c>
      <c r="AT233" s="35"/>
      <c r="AU233" s="35"/>
      <c r="AV233" s="35"/>
      <c r="AW233" s="6" t="str">
        <f aca="false">IF(A233="???","--","")&amp;IF(F233&lt;&gt;"Not in the game (anymore)",IF(A233&lt;&gt;"",CONCATENATE("[",A233,"] = {wayshrines={")&amp;IF(K233&lt;&gt;"",CONCATENATE(K233,","),"")&amp;IF(L233&lt;&gt;"",CONCATENATE(L233,","),"")&amp;IF(M233&lt;&gt;"",CONCATENATE(M233,","),"")&amp;CONCATENATE("}")&amp;IF(VALUE(N233)&gt;0,CONCATENATE(", traitsNeeded=",N233),"")&amp;CONCATENATE(", dlcId=",IF(S233&lt;&gt;"",S233,"DLC_BASE_GAME")),""),"")</f>
        <v>[277] = {wayshrines={-1,-1,-1,}, dlcId=DLC_BASE_GAME</v>
      </c>
      <c r="AX233" s="6" t="str">
        <f aca="false">IF(F233&lt;&gt;"Not in the game (anymore)",IF(A233&lt;&gt;"",IF(P233&lt;&gt;"",CONCATENATE(", zoneIds={",P233),"")&amp;IF(X233&lt;&gt;"",CONCATENATE(",",X233),"")&amp;IF(AC233&lt;&gt;"",CONCATENATE(",",AC233),"")&amp;IF(AH233&lt;&gt;"",CONCATENATE(",",AH233),"")&amp;IF(AM233&lt;&gt;"",CONCATENATE(",",AM233),"")&amp;IF(AR233&lt;&gt;"",CONCATENATE(",",AR233),"")&amp;IF(P233&lt;&gt;"",CONCATENATE("}",""),"")&amp;IF(OR(I233="true",I233="false",I233&lt;&gt;""), CONCATENATE(", veteran=", I233), ""),""),"")</f>
        <v>, zoneIds={38}, veteran={[EQUIP_TYPE_HEAD]=true, [EQUIP_TYPE_SHOULDERS]=false}</v>
      </c>
      <c r="AY233" s="6" t="str">
        <f aca="false">IF(F233&lt;&gt;"Not in the game (anymore)",IF(A233&lt;&gt;"",", setType="&amp;G233,"")&amp;IF(J233="true",", multiTrialSet=true",""),"")</f>
        <v>, setType=LIBSETS_SETTYPE_MONSTER</v>
      </c>
      <c r="AZ233" s="6" t="str">
        <f aca="false">IF(F233&lt;&gt;"Not in the game (anymore)",IF(U233&lt;&gt;"",", dropMechanic={"&amp;U233&amp;IF(Z233&lt;&gt;"",","&amp;Z233,"")&amp;IF(AE233&lt;&gt;"",","&amp;AE233,"")&amp;IF(AJ233&lt;&gt;"",","&amp;AJ233,"")&amp;IF(AO233&lt;&gt;"",","&amp;AO233,"")&amp;IF(AT233&lt;&gt;"",","&amp;AT233,"")&amp;"}"&amp;IF(U233="LIBSETS_DROP_MECHANIC_MONSTER_NAME",", dropMechanicNames={" &amp; IF(V233&lt;&gt;"","['en']='"&amp;V233&amp;"'","") &amp; IF(W233&lt;&gt;"",", ['de']='" &amp; W233&amp;"'","") &amp; "}",""),"")&amp;"},","")</f>
        <v>, dropMechanic={LIBSETS_DROP_MECHANIC_MONSTER_NAME}, dropMechanicNames={['en']='Captain Blackheart', ['de']='Kapitän Schwarzherz'}},</v>
      </c>
      <c r="BA233" s="6" t="str">
        <f aca="false">IF(F233&lt;&gt;"Not in the game (anymore)",IF(C233&lt;&gt;"",CONCATENATE(" --",C233," / ",B233,"   [",IF(Q233&lt;&gt;"",Q233,""),IF(Y233&lt;&gt;"",", "&amp;Y233,""),IF(AD233&lt;&gt;"",", "&amp;AD233,""),IF(AI233&lt;&gt;"",", "&amp;AI233,""),IF(AN233&lt;&gt;"",", "&amp;AN233,""),IF(AS233&lt;&gt;"",", "&amp;AS233,""),"]")),"")</f>
        <v> --Pirate Skeleton / Piratenskelett   [Blackheart Haven]</v>
      </c>
    </row>
    <row r="234" customFormat="false" ht="15" hidden="false" customHeight="false" outlineLevel="0" collapsed="false">
      <c r="A234" s="1" t="n">
        <v>278</v>
      </c>
      <c r="B234" s="0" t="s">
        <v>630</v>
      </c>
      <c r="C234" s="0" t="s">
        <v>631</v>
      </c>
      <c r="D234" s="2" t="n">
        <f aca="false">A234</f>
        <v>278</v>
      </c>
      <c r="G234" s="22" t="s">
        <v>388</v>
      </c>
      <c r="H234" s="0" t="n">
        <v>1</v>
      </c>
      <c r="I234" s="0" t="s">
        <v>389</v>
      </c>
      <c r="J234" s="0" t="s">
        <v>56</v>
      </c>
      <c r="K234" s="0" t="n">
        <v>-1</v>
      </c>
      <c r="L234" s="0" t="n">
        <v>-1</v>
      </c>
      <c r="M234" s="0" t="n">
        <v>-1</v>
      </c>
      <c r="N234" s="0" t="n">
        <v>0</v>
      </c>
      <c r="O234" s="3" t="s">
        <v>130</v>
      </c>
      <c r="P234" s="2" t="n">
        <f aca="false">IF(AND(G234&lt;&gt;"LIBSETS_SETTYPE_BATTLEGROUND",G234&lt;&gt;"LIBSETS_SETTYPE_SPECIAL",G234&lt;&gt;"LIBSETS_SETTYPE_MYTHIC"), IF(Q234&lt;&gt;"",VLOOKUP(Q234,'ESO zone constants'!$D$2:$H$4950,5,0),""),"")</f>
        <v>64</v>
      </c>
      <c r="Q234" s="0" t="str">
        <f aca="false">IF(OR(K234="",K234&lt;=0,ISERROR(K234)),IF(AND(O234&lt;&gt;"",NOT(ISERROR(O234))),O234, ""),VLOOKUP(K234,'ESO wayshrine node constants'!$A$3:$D$10003,4,0))</f>
        <v>Blessed Crucible</v>
      </c>
      <c r="R234" s="0"/>
      <c r="S234" s="4" t="str">
        <f aca="false">IF(AND(R234&lt;&gt;"",NOT(ISERROR(R234))),R234,IF(P234&lt;&gt;"",IF(NOT(ISERROR(VLOOKUP(P234,'ESO Dungeon constants'!$D$3:$H$9999,5,0))),VLOOKUP(P234,'ESO Dungeon constants'!$D$3:$I$9999,6,0),VLOOKUP(P234,'ESO zone constants'!$H$2:$K$9984,4,0)),""))</f>
        <v>DLC_BASE_GAME</v>
      </c>
      <c r="T234" s="2" t="str">
        <f aca="false">IF(S234&lt;&gt;"",VLOOKUP(S234,'LibSets constants'!$B$4:$C$1000,2,0),"")</f>
        <v>Included in base game</v>
      </c>
      <c r="U234" s="5" t="s">
        <v>340</v>
      </c>
      <c r="V234" s="35" t="s">
        <v>632</v>
      </c>
      <c r="W234" s="28" t="s">
        <v>633</v>
      </c>
      <c r="X234" s="2" t="str">
        <f aca="false">IF(G234&lt;&gt;"LIBSETS_SETTYPE_BATTLEGROUND",IF(G234&lt;&gt;"LIBSETS_SETTYPE_SPECIAL",IF(Y234&lt;&gt;"",VLOOKUP(Y234,'ESO zone constants'!$D$2:$H$4950,5,0),""),""),"")</f>
        <v/>
      </c>
      <c r="Z234" s="35"/>
      <c r="AA234" s="35"/>
      <c r="AB234" s="35"/>
      <c r="AC234" s="2" t="str">
        <f aca="false">IF(G234&lt;&gt;"LIBSETS_SETTYPE_BATTLEGROUND",IF(G234&lt;&gt;"LIBSETS_SETTYPE_SPECIAL",IF(AD234&lt;&gt;"",VLOOKUP(AD234,'ESO zone constants'!$D$2:$H$4950,5,0),""),""),"")</f>
        <v/>
      </c>
      <c r="AE234" s="35"/>
      <c r="AF234" s="35"/>
      <c r="AG234" s="35"/>
      <c r="AH234" s="2" t="str">
        <f aca="false">IF(G234&lt;&gt;"LIBSETS_SETTYPE_BATTLEGROUND",IF(G234&lt;&gt;"LIBSETS_SETTYPE_SPECIAL",IF(AI234&lt;&gt;"",VLOOKUP(AI234,'ESO zone constants'!$D$2:$H$4950,5,0),""),""),"")</f>
        <v/>
      </c>
      <c r="AJ234" s="35"/>
      <c r="AK234" s="35"/>
      <c r="AL234" s="35"/>
      <c r="AM234" s="2" t="str">
        <f aca="false">IF(G234&lt;&gt;"LIBSETS_SETTYPE_BATTLEGROUND",IF(G234&lt;&gt;"LIBSETS_SETTYPE_SPECIAL",IF(AN234&lt;&gt;"",VLOOKUP(AN234,'ESO zone constants'!$D$2:$H$4950,5,0),""),""),"")</f>
        <v/>
      </c>
      <c r="AO234" s="35"/>
      <c r="AP234" s="35"/>
      <c r="AQ234" s="35"/>
      <c r="AR234" s="2" t="str">
        <f aca="false">IF(G234&lt;&gt;"LIBSETS_SETTYPE_BATTLEGROUND",IF(G234&lt;&gt;"LIBSETS_SETTYPE_SPECIAL",IF(AS234&lt;&gt;"",VLOOKUP(AS234,'ESO zone constants'!$D$2:$H$4950,5,0),""),""),"")</f>
        <v/>
      </c>
      <c r="AT234" s="35"/>
      <c r="AU234" s="35"/>
      <c r="AV234" s="35"/>
      <c r="AW234" s="6" t="str">
        <f aca="false">IF(A234="???","--","")&amp;IF(F234&lt;&gt;"Not in the game (anymore)",IF(A234&lt;&gt;"",CONCATENATE("[",A234,"] = {wayshrines={")&amp;IF(K234&lt;&gt;"",CONCATENATE(K234,","),"")&amp;IF(L234&lt;&gt;"",CONCATENATE(L234,","),"")&amp;IF(M234&lt;&gt;"",CONCATENATE(M234,","),"")&amp;CONCATENATE("}")&amp;IF(VALUE(N234)&gt;0,CONCATENATE(", traitsNeeded=",N234),"")&amp;CONCATENATE(", dlcId=",IF(S234&lt;&gt;"",S234,"DLC_BASE_GAME")),""),"")</f>
        <v>[278] = {wayshrines={-1,-1,-1,}, dlcId=DLC_BASE_GAME</v>
      </c>
      <c r="AX234" s="6" t="str">
        <f aca="false">IF(F234&lt;&gt;"Not in the game (anymore)",IF(A234&lt;&gt;"",IF(P234&lt;&gt;"",CONCATENATE(", zoneIds={",P234),"")&amp;IF(X234&lt;&gt;"",CONCATENATE(",",X234),"")&amp;IF(AC234&lt;&gt;"",CONCATENATE(",",AC234),"")&amp;IF(AH234&lt;&gt;"",CONCATENATE(",",AH234),"")&amp;IF(AM234&lt;&gt;"",CONCATENATE(",",AM234),"")&amp;IF(AR234&lt;&gt;"",CONCATENATE(",",AR234),"")&amp;IF(P234&lt;&gt;"",CONCATENATE("}",""),"")&amp;IF(OR(I234="true",I234="false",I234&lt;&gt;""), CONCATENATE(", veteran=", I234), ""),""),"")</f>
        <v>, zoneIds={64}, veteran={[EQUIP_TYPE_HEAD]=true, [EQUIP_TYPE_SHOULDERS]=false}</v>
      </c>
      <c r="AY234" s="6" t="str">
        <f aca="false">IF(F234&lt;&gt;"Not in the game (anymore)",IF(A234&lt;&gt;"",", setType="&amp;G234,"")&amp;IF(J234="true",", multiTrialSet=true",""),"")</f>
        <v>, setType=LIBSETS_SETTYPE_MONSTER</v>
      </c>
      <c r="AZ234" s="6" t="str">
        <f aca="false">IF(F234&lt;&gt;"Not in the game (anymore)",IF(U234&lt;&gt;"",", dropMechanic={"&amp;U234&amp;IF(Z234&lt;&gt;"",","&amp;Z234,"")&amp;IF(AE234&lt;&gt;"",","&amp;AE234,"")&amp;IF(AJ234&lt;&gt;"",","&amp;AJ234,"")&amp;IF(AO234&lt;&gt;"",","&amp;AO234,"")&amp;IF(AT234&lt;&gt;"",","&amp;AT234,"")&amp;"}"&amp;IF(U234="LIBSETS_DROP_MECHANIC_MONSTER_NAME",", dropMechanicNames={" &amp; IF(V234&lt;&gt;"","['en']='"&amp;V234&amp;"'","") &amp; IF(W234&lt;&gt;"",", ['de']='" &amp; W234&amp;"'","") &amp; "}",""),"")&amp;"},","")</f>
        <v>, dropMechanic={LIBSETS_DROP_MECHANIC_MONSTER_NAME}, dropMechanicNames={['en']='The Lava Queen', ['de']='Die Lavakönigin'}},</v>
      </c>
      <c r="BA234" s="6" t="str">
        <f aca="false">IF(F234&lt;&gt;"Not in the game (anymore)",IF(C234&lt;&gt;"",CONCATENATE(" --",C234," / ",B234,"   [",IF(Q234&lt;&gt;"",Q234,""),IF(Y234&lt;&gt;"",", "&amp;Y234,""),IF(AD234&lt;&gt;"",", "&amp;AD234,""),IF(AI234&lt;&gt;"",", "&amp;AI234,""),IF(AN234&lt;&gt;"",", "&amp;AN234,""),IF(AS234&lt;&gt;"",", "&amp;AS234,""),"]")),"")</f>
        <v> --The Troll King / Trollkönig   [Blessed Crucible]</v>
      </c>
    </row>
    <row r="235" customFormat="false" ht="15" hidden="false" customHeight="false" outlineLevel="0" collapsed="false">
      <c r="A235" s="1" t="n">
        <v>279</v>
      </c>
      <c r="B235" s="0" t="s">
        <v>634</v>
      </c>
      <c r="C235" s="0" t="s">
        <v>634</v>
      </c>
      <c r="D235" s="2" t="n">
        <f aca="false">A235</f>
        <v>279</v>
      </c>
      <c r="G235" s="22" t="s">
        <v>388</v>
      </c>
      <c r="H235" s="0" t="n">
        <v>1</v>
      </c>
      <c r="I235" s="0" t="s">
        <v>389</v>
      </c>
      <c r="J235" s="0" t="s">
        <v>56</v>
      </c>
      <c r="K235" s="0" t="n">
        <v>-1</v>
      </c>
      <c r="L235" s="0" t="n">
        <v>-1</v>
      </c>
      <c r="M235" s="0" t="n">
        <v>-1</v>
      </c>
      <c r="N235" s="0" t="n">
        <v>0</v>
      </c>
      <c r="O235" s="3" t="s">
        <v>57</v>
      </c>
      <c r="P235" s="2" t="n">
        <f aca="false">IF(AND(G235&lt;&gt;"LIBSETS_SETTYPE_BATTLEGROUND",G235&lt;&gt;"LIBSETS_SETTYPE_SPECIAL",G235&lt;&gt;"LIBSETS_SETTYPE_MYTHIC"), IF(Q235&lt;&gt;"",VLOOKUP(Q235,'ESO zone constants'!$D$2:$H$4950,5,0),""),"")</f>
        <v>31</v>
      </c>
      <c r="Q235" s="0" t="str">
        <f aca="false">IF(OR(K235="",K235&lt;=0,ISERROR(K235)),IF(AND(O235&lt;&gt;"",NOT(ISERROR(O235))),O235, ""),VLOOKUP(K235,'ESO wayshrine node constants'!$A$3:$D$10003,4,0))</f>
        <v>Selene's Web</v>
      </c>
      <c r="R235" s="0"/>
      <c r="S235" s="4" t="str">
        <f aca="false">IF(AND(R235&lt;&gt;"",NOT(ISERROR(R235))),R235,IF(P235&lt;&gt;"",IF(NOT(ISERROR(VLOOKUP(P235,'ESO Dungeon constants'!$D$3:$H$9999,5,0))),VLOOKUP(P235,'ESO Dungeon constants'!$D$3:$I$9999,6,0),VLOOKUP(P235,'ESO zone constants'!$H$2:$K$9984,4,0)),""))</f>
        <v>DLC_BASE_GAME</v>
      </c>
      <c r="T235" s="2" t="str">
        <f aca="false">IF(S235&lt;&gt;"",VLOOKUP(S235,'LibSets constants'!$B$4:$C$1000,2,0),"")</f>
        <v>Included in base game</v>
      </c>
      <c r="U235" s="5" t="s">
        <v>340</v>
      </c>
      <c r="V235" s="28" t="s">
        <v>634</v>
      </c>
      <c r="W235" s="28" t="s">
        <v>634</v>
      </c>
      <c r="X235" s="2" t="str">
        <f aca="false">IF(G235&lt;&gt;"LIBSETS_SETTYPE_BATTLEGROUND",IF(G235&lt;&gt;"LIBSETS_SETTYPE_SPECIAL",IF(Y235&lt;&gt;"",VLOOKUP(Y235,'ESO zone constants'!$D$2:$H$4950,5,0),""),""),"")</f>
        <v/>
      </c>
      <c r="Z235" s="35"/>
      <c r="AA235" s="35"/>
      <c r="AB235" s="35"/>
      <c r="AC235" s="2" t="str">
        <f aca="false">IF(G235&lt;&gt;"LIBSETS_SETTYPE_BATTLEGROUND",IF(G235&lt;&gt;"LIBSETS_SETTYPE_SPECIAL",IF(AD235&lt;&gt;"",VLOOKUP(AD235,'ESO zone constants'!$D$2:$H$4950,5,0),""),""),"")</f>
        <v/>
      </c>
      <c r="AE235" s="35"/>
      <c r="AF235" s="35"/>
      <c r="AG235" s="35"/>
      <c r="AH235" s="2" t="str">
        <f aca="false">IF(G235&lt;&gt;"LIBSETS_SETTYPE_BATTLEGROUND",IF(G235&lt;&gt;"LIBSETS_SETTYPE_SPECIAL",IF(AI235&lt;&gt;"",VLOOKUP(AI235,'ESO zone constants'!$D$2:$H$4950,5,0),""),""),"")</f>
        <v/>
      </c>
      <c r="AJ235" s="35"/>
      <c r="AK235" s="35"/>
      <c r="AL235" s="35"/>
      <c r="AM235" s="2" t="str">
        <f aca="false">IF(G235&lt;&gt;"LIBSETS_SETTYPE_BATTLEGROUND",IF(G235&lt;&gt;"LIBSETS_SETTYPE_SPECIAL",IF(AN235&lt;&gt;"",VLOOKUP(AN235,'ESO zone constants'!$D$2:$H$4950,5,0),""),""),"")</f>
        <v/>
      </c>
      <c r="AO235" s="35"/>
      <c r="AP235" s="35"/>
      <c r="AQ235" s="35"/>
      <c r="AR235" s="2" t="str">
        <f aca="false">IF(G235&lt;&gt;"LIBSETS_SETTYPE_BATTLEGROUND",IF(G235&lt;&gt;"LIBSETS_SETTYPE_SPECIAL",IF(AS235&lt;&gt;"",VLOOKUP(AS235,'ESO zone constants'!$D$2:$H$4950,5,0),""),""),"")</f>
        <v/>
      </c>
      <c r="AT235" s="35"/>
      <c r="AU235" s="35"/>
      <c r="AV235" s="35"/>
      <c r="AW235" s="6" t="str">
        <f aca="false">IF(A235="???","--","")&amp;IF(F235&lt;&gt;"Not in the game (anymore)",IF(A235&lt;&gt;"",CONCATENATE("[",A235,"] = {wayshrines={")&amp;IF(K235&lt;&gt;"",CONCATENATE(K235,","),"")&amp;IF(L235&lt;&gt;"",CONCATENATE(L235,","),"")&amp;IF(M235&lt;&gt;"",CONCATENATE(M235,","),"")&amp;CONCATENATE("}")&amp;IF(VALUE(N235)&gt;0,CONCATENATE(", traitsNeeded=",N235),"")&amp;CONCATENATE(", dlcId=",IF(S235&lt;&gt;"",S235,"DLC_BASE_GAME")),""),"")</f>
        <v>[279] = {wayshrines={-1,-1,-1,}, dlcId=DLC_BASE_GAME</v>
      </c>
      <c r="AX235" s="6" t="str">
        <f aca="false">IF(F235&lt;&gt;"Not in the game (anymore)",IF(A235&lt;&gt;"",IF(P235&lt;&gt;"",CONCATENATE(", zoneIds={",P235),"")&amp;IF(X235&lt;&gt;"",CONCATENATE(",",X235),"")&amp;IF(AC235&lt;&gt;"",CONCATENATE(",",AC235),"")&amp;IF(AH235&lt;&gt;"",CONCATENATE(",",AH235),"")&amp;IF(AM235&lt;&gt;"",CONCATENATE(",",AM235),"")&amp;IF(AR235&lt;&gt;"",CONCATENATE(",",AR235),"")&amp;IF(P235&lt;&gt;"",CONCATENATE("}",""),"")&amp;IF(OR(I235="true",I235="false",I235&lt;&gt;""), CONCATENATE(", veteran=", I235), ""),""),"")</f>
        <v>, zoneIds={31}, veteran={[EQUIP_TYPE_HEAD]=true, [EQUIP_TYPE_SHOULDERS]=false}</v>
      </c>
      <c r="AY235" s="6" t="str">
        <f aca="false">IF(F235&lt;&gt;"Not in the game (anymore)",IF(A235&lt;&gt;"",", setType="&amp;G235,"")&amp;IF(J235="true",", multiTrialSet=true",""),"")</f>
        <v>, setType=LIBSETS_SETTYPE_MONSTER</v>
      </c>
      <c r="AZ235" s="6" t="str">
        <f aca="false">IF(F235&lt;&gt;"Not in the game (anymore)",IF(U235&lt;&gt;"",", dropMechanic={"&amp;U235&amp;IF(Z235&lt;&gt;"",","&amp;Z235,"")&amp;IF(AE235&lt;&gt;"",","&amp;AE235,"")&amp;IF(AJ235&lt;&gt;"",","&amp;AJ235,"")&amp;IF(AO235&lt;&gt;"",","&amp;AO235,"")&amp;IF(AT235&lt;&gt;"",","&amp;AT235,"")&amp;"}"&amp;IF(U235="LIBSETS_DROP_MECHANIC_MONSTER_NAME",", dropMechanicNames={" &amp; IF(V235&lt;&gt;"","['en']='"&amp;V235&amp;"'","") &amp; IF(W235&lt;&gt;"",", ['de']='" &amp; W235&amp;"'","") &amp; "}",""),"")&amp;"},","")</f>
        <v>, dropMechanic={LIBSETS_DROP_MECHANIC_MONSTER_NAME}, dropMechanicNames={['en']='Selene', ['de']='Selene'}},</v>
      </c>
      <c r="BA235" s="6" t="str">
        <f aca="false">IF(F235&lt;&gt;"Not in the game (anymore)",IF(C235&lt;&gt;"",CONCATENATE(" --",C235," / ",B235,"   [",IF(Q235&lt;&gt;"",Q235,""),IF(Y235&lt;&gt;"",", "&amp;Y235,""),IF(AD235&lt;&gt;"",", "&amp;AD235,""),IF(AI235&lt;&gt;"",", "&amp;AI235,""),IF(AN235&lt;&gt;"",", "&amp;AN235,""),IF(AS235&lt;&gt;"",", "&amp;AS235,""),"]")),"")</f>
        <v> --Selene / Selene   [Selene's Web]</v>
      </c>
    </row>
    <row r="236" customFormat="false" ht="15" hidden="false" customHeight="false" outlineLevel="0" collapsed="false">
      <c r="A236" s="1" t="n">
        <v>280</v>
      </c>
      <c r="B236" s="0" t="s">
        <v>635</v>
      </c>
      <c r="C236" s="0" t="s">
        <v>635</v>
      </c>
      <c r="D236" s="2" t="n">
        <f aca="false">A236</f>
        <v>280</v>
      </c>
      <c r="G236" s="22" t="s">
        <v>388</v>
      </c>
      <c r="H236" s="0" t="n">
        <v>1</v>
      </c>
      <c r="I236" s="0" t="s">
        <v>389</v>
      </c>
      <c r="J236" s="0" t="s">
        <v>56</v>
      </c>
      <c r="K236" s="0" t="n">
        <v>-1</v>
      </c>
      <c r="L236" s="0" t="n">
        <v>-1</v>
      </c>
      <c r="M236" s="0" t="n">
        <v>-1</v>
      </c>
      <c r="N236" s="0" t="n">
        <v>0</v>
      </c>
      <c r="O236" s="3" t="s">
        <v>242</v>
      </c>
      <c r="P236" s="2" t="n">
        <f aca="false">IF(AND(G236&lt;&gt;"LIBSETS_SETTYPE_BATTLEGROUND",G236&lt;&gt;"LIBSETS_SETTYPE_SPECIAL",G236&lt;&gt;"LIBSETS_SETTYPE_MYTHIC"), IF(Q236&lt;&gt;"",VLOOKUP(Q236,'ESO zone constants'!$D$2:$H$4950,5,0),""),"")</f>
        <v>11</v>
      </c>
      <c r="Q236" s="0" t="str">
        <f aca="false">IF(OR(K236="",K236&lt;=0,ISERROR(K236)),IF(AND(O236&lt;&gt;"",NOT(ISERROR(O236))),O236, ""),VLOOKUP(K236,'ESO wayshrine node constants'!$A$3:$D$10003,4,0))</f>
        <v>Vaults of Madness</v>
      </c>
      <c r="R236" s="0"/>
      <c r="S236" s="4" t="str">
        <f aca="false">IF(AND(R236&lt;&gt;"",NOT(ISERROR(R236))),R236,IF(P236&lt;&gt;"",IF(NOT(ISERROR(VLOOKUP(P236,'ESO Dungeon constants'!$D$3:$H$9999,5,0))),VLOOKUP(P236,'ESO Dungeon constants'!$D$3:$I$9999,6,0),VLOOKUP(P236,'ESO zone constants'!$H$2:$K$9984,4,0)),""))</f>
        <v>DLC_BASE_GAME</v>
      </c>
      <c r="T236" s="2" t="str">
        <f aca="false">IF(S236&lt;&gt;"",VLOOKUP(S236,'LibSets constants'!$B$4:$C$1000,2,0),"")</f>
        <v>Included in base game</v>
      </c>
      <c r="U236" s="5" t="s">
        <v>340</v>
      </c>
      <c r="V236" s="35" t="s">
        <v>636</v>
      </c>
      <c r="W236" s="35" t="s">
        <v>637</v>
      </c>
      <c r="X236" s="2" t="str">
        <f aca="false">IF(G236&lt;&gt;"LIBSETS_SETTYPE_BATTLEGROUND",IF(G236&lt;&gt;"LIBSETS_SETTYPE_SPECIAL",IF(Y236&lt;&gt;"",VLOOKUP(Y236,'ESO zone constants'!$D$2:$H$4950,5,0),""),""),"")</f>
        <v/>
      </c>
      <c r="Z236" s="35"/>
      <c r="AA236" s="35"/>
      <c r="AB236" s="35"/>
      <c r="AC236" s="2" t="str">
        <f aca="false">IF(G236&lt;&gt;"LIBSETS_SETTYPE_BATTLEGROUND",IF(G236&lt;&gt;"LIBSETS_SETTYPE_SPECIAL",IF(AD236&lt;&gt;"",VLOOKUP(AD236,'ESO zone constants'!$D$2:$H$4950,5,0),""),""),"")</f>
        <v/>
      </c>
      <c r="AE236" s="35"/>
      <c r="AF236" s="35"/>
      <c r="AG236" s="35"/>
      <c r="AH236" s="2" t="str">
        <f aca="false">IF(G236&lt;&gt;"LIBSETS_SETTYPE_BATTLEGROUND",IF(G236&lt;&gt;"LIBSETS_SETTYPE_SPECIAL",IF(AI236&lt;&gt;"",VLOOKUP(AI236,'ESO zone constants'!$D$2:$H$4950,5,0),""),""),"")</f>
        <v/>
      </c>
      <c r="AJ236" s="35"/>
      <c r="AK236" s="35"/>
      <c r="AL236" s="35"/>
      <c r="AM236" s="2" t="str">
        <f aca="false">IF(G236&lt;&gt;"LIBSETS_SETTYPE_BATTLEGROUND",IF(G236&lt;&gt;"LIBSETS_SETTYPE_SPECIAL",IF(AN236&lt;&gt;"",VLOOKUP(AN236,'ESO zone constants'!$D$2:$H$4950,5,0),""),""),"")</f>
        <v/>
      </c>
      <c r="AO236" s="35"/>
      <c r="AP236" s="35"/>
      <c r="AQ236" s="35"/>
      <c r="AR236" s="2" t="str">
        <f aca="false">IF(G236&lt;&gt;"LIBSETS_SETTYPE_BATTLEGROUND",IF(G236&lt;&gt;"LIBSETS_SETTYPE_SPECIAL",IF(AS236&lt;&gt;"",VLOOKUP(AS236,'ESO zone constants'!$D$2:$H$4950,5,0),""),""),"")</f>
        <v/>
      </c>
      <c r="AT236" s="35"/>
      <c r="AU236" s="35"/>
      <c r="AV236" s="35"/>
      <c r="AW236" s="6" t="str">
        <f aca="false">IF(A236="???","--","")&amp;IF(F236&lt;&gt;"Not in the game (anymore)",IF(A236&lt;&gt;"",CONCATENATE("[",A236,"] = {wayshrines={")&amp;IF(K236&lt;&gt;"",CONCATENATE(K236,","),"")&amp;IF(L236&lt;&gt;"",CONCATENATE(L236,","),"")&amp;IF(M236&lt;&gt;"",CONCATENATE(M236,","),"")&amp;CONCATENATE("}")&amp;IF(VALUE(N236)&gt;0,CONCATENATE(", traitsNeeded=",N236),"")&amp;CONCATENATE(", dlcId=",IF(S236&lt;&gt;"",S236,"DLC_BASE_GAME")),""),"")</f>
        <v>[280] = {wayshrines={-1,-1,-1,}, dlcId=DLC_BASE_GAME</v>
      </c>
      <c r="AX236" s="6" t="str">
        <f aca="false">IF(F236&lt;&gt;"Not in the game (anymore)",IF(A236&lt;&gt;"",IF(P236&lt;&gt;"",CONCATENATE(", zoneIds={",P236),"")&amp;IF(X236&lt;&gt;"",CONCATENATE(",",X236),"")&amp;IF(AC236&lt;&gt;"",CONCATENATE(",",AC236),"")&amp;IF(AH236&lt;&gt;"",CONCATENATE(",",AH236),"")&amp;IF(AM236&lt;&gt;"",CONCATENATE(",",AM236),"")&amp;IF(AR236&lt;&gt;"",CONCATENATE(",",AR236),"")&amp;IF(P236&lt;&gt;"",CONCATENATE("}",""),"")&amp;IF(OR(I236="true",I236="false",I236&lt;&gt;""), CONCATENATE(", veteran=", I236), ""),""),"")</f>
        <v>, zoneIds={11}, veteran={[EQUIP_TYPE_HEAD]=true, [EQUIP_TYPE_SHOULDERS]=false}</v>
      </c>
      <c r="AY236" s="6" t="str">
        <f aca="false">IF(F236&lt;&gt;"Not in the game (anymore)",IF(A236&lt;&gt;"",", setType="&amp;G236,"")&amp;IF(J236="true",", multiTrialSet=true",""),"")</f>
        <v>, setType=LIBSETS_SETTYPE_MONSTER</v>
      </c>
      <c r="AZ236" s="6" t="str">
        <f aca="false">IF(F236&lt;&gt;"Not in the game (anymore)",IF(U236&lt;&gt;"",", dropMechanic={"&amp;U236&amp;IF(Z236&lt;&gt;"",","&amp;Z236,"")&amp;IF(AE236&lt;&gt;"",","&amp;AE236,"")&amp;IF(AJ236&lt;&gt;"",","&amp;AJ236,"")&amp;IF(AO236&lt;&gt;"",","&amp;AO236,"")&amp;IF(AT236&lt;&gt;"",","&amp;AT236,"")&amp;"}"&amp;IF(U236="LIBSETS_DROP_MECHANIC_MONSTER_NAME",", dropMechanicNames={" &amp; IF(V236&lt;&gt;"","['en']='"&amp;V236&amp;"'","") &amp; IF(W236&lt;&gt;"",", ['de']='" &amp; W236&amp;"'","") &amp; "}",""),"")&amp;"},","")</f>
        <v>, dropMechanic={LIBSETS_DROP_MECHANIC_MONSTER_NAME}, dropMechanicNames={['en']='Mad Architect', ['de']='Der Verrückte Architekt'}},</v>
      </c>
      <c r="BA236" s="6" t="str">
        <f aca="false">IF(F236&lt;&gt;"Not in the game (anymore)",IF(C236&lt;&gt;"",CONCATENATE(" --",C236," / ",B236,"   [",IF(Q236&lt;&gt;"",Q236,""),IF(Y236&lt;&gt;"",", "&amp;Y236,""),IF(AD236&lt;&gt;"",", "&amp;AD236,""),IF(AI236&lt;&gt;"",", "&amp;AI236,""),IF(AN236&lt;&gt;"",", "&amp;AN236,""),IF(AS236&lt;&gt;"",", "&amp;AS236,""),"]")),"")</f>
        <v> --Grothdarr / Grothdarr   [Vaults of Madness]</v>
      </c>
    </row>
    <row r="237" customFormat="false" ht="15" hidden="false" customHeight="false" outlineLevel="0" collapsed="false">
      <c r="A237" s="21" t="n">
        <v>281</v>
      </c>
      <c r="B237" s="0" t="s">
        <v>638</v>
      </c>
      <c r="C237" s="0" t="s">
        <v>639</v>
      </c>
      <c r="D237" s="2" t="n">
        <f aca="false">A237</f>
        <v>281</v>
      </c>
      <c r="G237" s="22" t="s">
        <v>60</v>
      </c>
      <c r="I237" s="0" t="s">
        <v>56</v>
      </c>
      <c r="J237" s="0" t="s">
        <v>56</v>
      </c>
      <c r="K237" s="0" t="n">
        <v>-1</v>
      </c>
      <c r="L237" s="0" t="n">
        <v>-1</v>
      </c>
      <c r="M237" s="0" t="n">
        <v>-1</v>
      </c>
      <c r="N237" s="0" t="n">
        <v>0</v>
      </c>
      <c r="O237" s="3" t="s">
        <v>640</v>
      </c>
      <c r="P237" s="2" t="n">
        <f aca="false">IF(AND(G237&lt;&gt;"LIBSETS_SETTYPE_BATTLEGROUND",G237&lt;&gt;"LIBSETS_SETTYPE_SPECIAL",G237&lt;&gt;"LIBSETS_SETTYPE_MYTHIC"), IF(Q237&lt;&gt;"",VLOOKUP(Q237,'ESO zone constants'!$D$2:$H$4950,5,0),""),"")</f>
        <v>534</v>
      </c>
      <c r="Q237" s="0" t="str">
        <f aca="false">IF(OR(K237="",K237&lt;=0,ISERROR(K237)),IF(AND(O237&lt;&gt;"",NOT(ISERROR(O237))),O237, ""),VLOOKUP(K237,'ESO wayshrine node constants'!$A$3:$D$10003,4,0))</f>
        <v>Stros M'Kai</v>
      </c>
      <c r="R237" s="0"/>
      <c r="S237" s="4" t="str">
        <f aca="false">IF(AND(R237&lt;&gt;"",NOT(ISERROR(R237))),R237,IF(P237&lt;&gt;"",IF(NOT(ISERROR(VLOOKUP(P237,'ESO Dungeon constants'!$D$3:$H$9999,5,0))),VLOOKUP(P237,'ESO Dungeon constants'!$D$3:$I$9999,6,0),VLOOKUP(P237,'ESO zone constants'!$H$2:$K$9984,4,0)),""))</f>
        <v>DLC_BASE_GAME</v>
      </c>
      <c r="T237" s="2" t="str">
        <f aca="false">IF(S237&lt;&gt;"",VLOOKUP(S237,'LibSets constants'!$B$4:$C$1000,2,0),"")</f>
        <v>Included in base game</v>
      </c>
      <c r="U237" s="5" t="s">
        <v>62</v>
      </c>
      <c r="V237" s="33" t="str">
        <f aca="false">IF(U237&lt;&gt;"",IF(U237&lt;&gt;"LIBSETS_DROP_MECHANIC_MONSTER_NAME",VLOOKUP(U237,'LibSets constants'!$I$4:$L$1000,3,0),""),"")</f>
        <v>Delve bosses have a chance to drop a waist or feet.</v>
      </c>
      <c r="W237" s="33" t="str">
        <f aca="false">IF(U237&lt;&gt;"",IF(U237&lt;&gt;"LIBSETS_DROP_MECHANIC_MONSTER_NAME",VLOOKUP(U237,'LibSets constants'!$I$4:$L$1000,4,0),""),"")</f>
        <v>Bosse in Gewölben haben die Chance, eine Taille oder Füße fallen zu lassen.</v>
      </c>
      <c r="X237" s="2" t="n">
        <f aca="false">IF(G237&lt;&gt;"LIBSETS_SETTYPE_BATTLEGROUND",IF(G237&lt;&gt;"LIBSETS_SETTYPE_SPECIAL",IF(Y237&lt;&gt;"",VLOOKUP(Y237,'ESO zone constants'!$D$2:$H$4950,5,0),""),""),"")</f>
        <v>537</v>
      </c>
      <c r="Y237" s="37" t="s">
        <v>641</v>
      </c>
      <c r="Z237" s="34" t="s">
        <v>63</v>
      </c>
      <c r="AA237" s="33" t="str">
        <f aca="false">IF(Z237&lt;&gt;"",IF(Z237&lt;&gt;"LIBSETS_DROP_MECHANIC_MONSTER_NAME",VLOOKUP(Z237,'LibSets constants'!$I$4:$L$1000,3,0),""),"")</f>
        <v>Overland group bosses have a 100% chance to drop head, chest, legs, or weapon.</v>
      </c>
      <c r="AB237" s="33" t="str">
        <f aca="false">IF(Z237&lt;&gt;"",IF(Z237&lt;&gt;"LIBSETS_DROP_MECHANIC_MONSTER_NAME",VLOOKUP(Z237,'LibSets constants'!$I$4:$L$1000,4,0),""),"")</f>
        <v>Überland Gruppenbosse haben eine Chance von 100%, Kopf, Brust, Beine oder Waffen fallen zu lassen.</v>
      </c>
      <c r="AC237" s="2" t="str">
        <f aca="false">IF(G237&lt;&gt;"LIBSETS_SETTYPE_BATTLEGROUND",IF(G237&lt;&gt;"LIBSETS_SETTYPE_SPECIAL",IF(AD237&lt;&gt;"",VLOOKUP(AD237,'ESO zone constants'!$D$2:$H$4950,5,0),""),""),"")</f>
        <v/>
      </c>
      <c r="AE237" s="34" t="s">
        <v>64</v>
      </c>
      <c r="AF237" s="33" t="str">
        <f aca="false">IF(AE237&lt;&gt;"",IF(AE237&lt;&gt;"LIBSETS_DROP_MECHANIC_MONSTER_NAME",VLOOKUP(AE237,'LibSets constants'!$I$4:$L$1000,3,0),""),"")</f>
        <v>Public dungeon bosses have a chance to drop a shoulder, hand, or weapon.</v>
      </c>
      <c r="AG237" s="33" t="str">
        <f aca="false">IF(AE237&lt;&gt;"",IF(AE237&lt;&gt;"LIBSETS_DROP_MECHANIC_MONSTER_NAME",VLOOKUP(AE237,'LibSets constants'!$I$4:$L$1000,4,0),""),"")</f>
        <v>Öffentliche Dungeon-Bosse haben die Möglichkeit, eine Schulter, Handschuhe oder eine Waffe fallen zu lassen.</v>
      </c>
      <c r="AH237" s="2" t="str">
        <f aca="false">IF(G237&lt;&gt;"LIBSETS_SETTYPE_BATTLEGROUND",IF(G237&lt;&gt;"LIBSETS_SETTYPE_SPECIAL",IF(AI237&lt;&gt;"",VLOOKUP(AI237,'ESO zone constants'!$D$2:$H$4950,5,0),""),""),"")</f>
        <v/>
      </c>
      <c r="AJ237" s="34" t="s">
        <v>65</v>
      </c>
      <c r="AK237" s="33" t="str">
        <f aca="false">IF(AJ237&lt;&gt;"",IF(AJ237&lt;&gt;"LIBSETS_DROP_MECHANIC_MONSTER_NAME",VLOOKUP(AJ237,'LibSets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33" t="str">
        <f aca="false">IF(AJ237&lt;&gt;"",IF(AJ237&lt;&gt;"LIBSETS_DROP_MECHANIC_MONSTER_NAME",VLOOKUP(AJ237,'LibSets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2" t="n">
        <f aca="false">IF(G237&lt;&gt;"LIBSETS_SETTYPE_BATTLEGROUND",IF(G237&lt;&gt;"LIBSETS_SETTYPE_SPECIAL",IF(AN237&lt;&gt;"",VLOOKUP(AN237,'ESO zone constants'!$D$2:$H$4950,5,0),""),""),"")</f>
        <v>280</v>
      </c>
      <c r="AN237" s="37" t="s">
        <v>642</v>
      </c>
      <c r="AO237" s="34"/>
      <c r="AP237" s="33" t="str">
        <f aca="false">IF(AO237&lt;&gt;"",IF(AO237&lt;&gt;"LIBSETS_DROP_MECHANIC_MONSTER_NAME",VLOOKUP(AO237,'LibSets constants'!$I$4:$L$1000,3,0),""),"")</f>
        <v/>
      </c>
      <c r="AQ237" s="33" t="str">
        <f aca="false">IF(AO237&lt;&gt;"",IF(AO237&lt;&gt;"LIBSETS_DROP_MECHANIC_MONSTER_NAME",VLOOKUP(AO237,'LibSets constants'!$I$4:$L$1000,4,0),""),"")</f>
        <v/>
      </c>
      <c r="AR237" s="2" t="n">
        <f aca="false">IF(G237&lt;&gt;"LIBSETS_SETTYPE_BATTLEGROUND",IF(G237&lt;&gt;"LIBSETS_SETTYPE_SPECIAL",IF(AS237&lt;&gt;"",VLOOKUP(AS237,'ESO zone constants'!$D$2:$H$4950,5,0),""),""),"")</f>
        <v>280</v>
      </c>
      <c r="AS237" s="37" t="s">
        <v>642</v>
      </c>
      <c r="AT237" s="34"/>
      <c r="AU237" s="33" t="str">
        <f aca="false">IF(AT237&lt;&gt;"",IF(AT237&lt;&gt;"LIBSETS_DROP_MECHANIC_MONSTER_NAME",VLOOKUP(AT237,'LibSets constants'!$I$4:$L$1000,3,0),""),"")</f>
        <v/>
      </c>
      <c r="AV237" s="33" t="str">
        <f aca="false">IF(AT237&lt;&gt;"",IF(AT237&lt;&gt;"LIBSETS_DROP_MECHANIC_MONSTER_NAME",VLOOKUP(AT237,'LibSets constants'!$I$4:$L$1000,4,0),""),"")</f>
        <v/>
      </c>
      <c r="AW237" s="6" t="str">
        <f aca="false">IF(A237="???","--","")&amp;IF(F237&lt;&gt;"Not in the game (anymore)",IF(A237&lt;&gt;"",CONCATENATE("[",A237,"] = {wayshrines={")&amp;IF(K237&lt;&gt;"",CONCATENATE(K237,","),"")&amp;IF(L237&lt;&gt;"",CONCATENATE(L237,","),"")&amp;IF(M237&lt;&gt;"",CONCATENATE(M237,","),"")&amp;CONCATENATE("}")&amp;IF(VALUE(N237)&gt;0,CONCATENATE(", traitsNeeded=",N237),"")&amp;CONCATENATE(", dlcId=",IF(S237&lt;&gt;"",S237,"DLC_BASE_GAME")),""),"")</f>
        <v>[281] = {wayshrines={-1,-1,-1,}, dlcId=DLC_BASE_GAME</v>
      </c>
      <c r="AX237" s="6" t="str">
        <f aca="false">IF(F237&lt;&gt;"Not in the game (anymore)",IF(A237&lt;&gt;"",IF(P237&lt;&gt;"",CONCATENATE(", zoneIds={",P237),"")&amp;IF(X237&lt;&gt;"",CONCATENATE(",",X237),"")&amp;IF(AC237&lt;&gt;"",CONCATENATE(",",AC237),"")&amp;IF(AH237&lt;&gt;"",CONCATENATE(",",AH237),"")&amp;IF(AM237&lt;&gt;"",CONCATENATE(",",AM237),"")&amp;IF(AR237&lt;&gt;"",CONCATENATE(",",AR237),"")&amp;IF(P237&lt;&gt;"",CONCATENATE("}",""),"")&amp;IF(OR(I237="true",I237="false",I237&lt;&gt;""), CONCATENATE(", veteran=", I237), ""),""),"")</f>
        <v>, zoneIds={534,537,280,280}, veteran=false</v>
      </c>
      <c r="AY237" s="6" t="str">
        <f aca="false">IF(F237&lt;&gt;"Not in the game (anymore)",IF(A237&lt;&gt;"",", setType="&amp;G237,"")&amp;IF(J237="true",", multiTrialSet=true",""),"")</f>
        <v>, setType=LIBSETS_SETTYPE_OVERLAND</v>
      </c>
      <c r="AZ237" s="6" t="str">
        <f aca="false">IF(F237&lt;&gt;"Not in the game (anymore)",IF(U237&lt;&gt;"",", dropMechanic={"&amp;U237&amp;IF(Z237&lt;&gt;"",","&amp;Z237,"")&amp;IF(AE237&lt;&gt;"",","&amp;AE237,"")&amp;IF(AJ237&lt;&gt;"",","&amp;AJ237,"")&amp;IF(AO237&lt;&gt;"",","&amp;AO237,"")&amp;IF(AT237&lt;&gt;"",","&amp;AT237,"")&amp;"}"&amp;IF(U237="LIBSETS_DROP_MECHANIC_MONSTER_NAME",", dropMechanicNames={" &amp; IF(V237&lt;&gt;"","['en']='"&amp;V237&amp;"'","") &amp; IF(W237&lt;&gt;"",", ['de']='" &amp; W237&amp;"'","") &amp; "}",""),"")&amp;"},","")</f>
        <v>, dropMechanic={LIBSETS_DROP_MECHANIC_OVERLAND_BOSS_DELVE,LIBSETS_DROP_MECHANIC_OVERLAND_WORLDBOSS,LIBSETS_DROP_MECHANIC_OVERLAND_BOSS_PUBLIC_DUNGEON,LIBSETS_DROP_MECHANIC_OVERLAND_CHEST}},</v>
      </c>
      <c r="BA237" s="6" t="str">
        <f aca="false">IF(F237&lt;&gt;"Not in the game (anymore)",IF(C237&lt;&gt;"",CONCATENATE(" --",C237," / ",B237,"   [",IF(Q237&lt;&gt;"",Q237,""),IF(Y237&lt;&gt;"",", "&amp;Y237,""),IF(AD237&lt;&gt;"",", "&amp;AD237,""),IF(AI237&lt;&gt;"",", "&amp;AI237,""),IF(AN237&lt;&gt;"",", "&amp;AN237,""),IF(AS237&lt;&gt;"",", "&amp;AS237,""),"]")),"")</f>
        <v> --Armor of the Trainee / Rüstung des Auszubildenden   [Stros M'Kai, Khenarthi's Roost, Bleakrock Isle, Bleakrock Isle]</v>
      </c>
    </row>
    <row r="238" customFormat="false" ht="15" hidden="false" customHeight="false" outlineLevel="0" collapsed="false">
      <c r="A238" s="21" t="n">
        <v>282</v>
      </c>
      <c r="B238" s="0" t="s">
        <v>643</v>
      </c>
      <c r="C238" s="0" t="s">
        <v>644</v>
      </c>
      <c r="D238" s="2" t="n">
        <f aca="false">A238</f>
        <v>282</v>
      </c>
      <c r="G238" s="22" t="s">
        <v>60</v>
      </c>
      <c r="I238" s="0" t="s">
        <v>56</v>
      </c>
      <c r="J238" s="0" t="s">
        <v>56</v>
      </c>
      <c r="K238" s="0" t="n">
        <v>-1</v>
      </c>
      <c r="L238" s="0" t="n">
        <v>-1</v>
      </c>
      <c r="M238" s="0" t="n">
        <v>-1</v>
      </c>
      <c r="N238" s="0" t="n">
        <v>0</v>
      </c>
      <c r="O238" s="3" t="s">
        <v>172</v>
      </c>
      <c r="P238" s="2" t="n">
        <f aca="false">IF(AND(G238&lt;&gt;"LIBSETS_SETTYPE_BATTLEGROUND",G238&lt;&gt;"LIBSETS_SETTYPE_SPECIAL",G238&lt;&gt;"LIBSETS_SETTYPE_MYTHIC"), IF(Q238&lt;&gt;"",VLOOKUP(Q238,'ESO zone constants'!$D$2:$H$4950,5,0),""),"")</f>
        <v>20</v>
      </c>
      <c r="Q238" s="0" t="str">
        <f aca="false">IF(OR(K238="",K238&lt;=0,ISERROR(K238)),IF(AND(O238&lt;&gt;"",NOT(ISERROR(O238))),O238, ""),VLOOKUP(K238,'ESO wayshrine node constants'!$A$3:$D$10003,4,0))</f>
        <v>Rivenspire</v>
      </c>
      <c r="R238" s="0"/>
      <c r="S238" s="4" t="str">
        <f aca="false">IF(AND(R238&lt;&gt;"",NOT(ISERROR(R238))),R238,IF(P238&lt;&gt;"",IF(NOT(ISERROR(VLOOKUP(P238,'ESO Dungeon constants'!$D$3:$H$9999,5,0))),VLOOKUP(P238,'ESO Dungeon constants'!$D$3:$I$9999,6,0),VLOOKUP(P238,'ESO zone constants'!$H$2:$K$9984,4,0)),""))</f>
        <v>DLC_BASE_GAME</v>
      </c>
      <c r="T238" s="2" t="str">
        <f aca="false">IF(S238&lt;&gt;"",VLOOKUP(S238,'LibSets constants'!$B$4:$C$1000,2,0),"")</f>
        <v>Included in base game</v>
      </c>
      <c r="U238" s="5" t="s">
        <v>62</v>
      </c>
      <c r="V238" s="33" t="str">
        <f aca="false">IF(U238&lt;&gt;"",IF(U238&lt;&gt;"LIBSETS_DROP_MECHANIC_MONSTER_NAME",VLOOKUP(U238,'LibSets constants'!$I$4:$L$1000,3,0),""),"")</f>
        <v>Delve bosses have a chance to drop a waist or feet.</v>
      </c>
      <c r="W238" s="33" t="str">
        <f aca="false">IF(U238&lt;&gt;"",IF(U238&lt;&gt;"LIBSETS_DROP_MECHANIC_MONSTER_NAME",VLOOKUP(U238,'LibSets constants'!$I$4:$L$1000,4,0),""),"")</f>
        <v>Bosse in Gewölben haben die Chance, eine Taille oder Füße fallen zu lassen.</v>
      </c>
      <c r="X238" s="2" t="str">
        <f aca="false">IF(G238&lt;&gt;"LIBSETS_SETTYPE_BATTLEGROUND",IF(G238&lt;&gt;"LIBSETS_SETTYPE_SPECIAL",IF(Y238&lt;&gt;"",VLOOKUP(Y238,'ESO zone constants'!$D$2:$H$4950,5,0),""),""),"")</f>
        <v/>
      </c>
      <c r="Z238" s="34" t="s">
        <v>63</v>
      </c>
      <c r="AA238" s="33" t="str">
        <f aca="false">IF(Z238&lt;&gt;"",IF(Z238&lt;&gt;"LIBSETS_DROP_MECHANIC_MONSTER_NAME",VLOOKUP(Z238,'LibSets constants'!$I$4:$L$1000,3,0),""),"")</f>
        <v>Overland group bosses have a 100% chance to drop head, chest, legs, or weapon.</v>
      </c>
      <c r="AB238" s="33" t="str">
        <f aca="false">IF(Z238&lt;&gt;"",IF(Z238&lt;&gt;"LIBSETS_DROP_MECHANIC_MONSTER_NAME",VLOOKUP(Z238,'LibSets constants'!$I$4:$L$1000,4,0),""),"")</f>
        <v>Überland Gruppenbosse haben eine Chance von 100%, Kopf, Brust, Beine oder Waffen fallen zu lassen.</v>
      </c>
      <c r="AC238" s="2" t="str">
        <f aca="false">IF(G238&lt;&gt;"LIBSETS_SETTYPE_BATTLEGROUND",IF(G238&lt;&gt;"LIBSETS_SETTYPE_SPECIAL",IF(AD238&lt;&gt;"",VLOOKUP(AD238,'ESO zone constants'!$D$2:$H$4950,5,0),""),""),"")</f>
        <v/>
      </c>
      <c r="AE238" s="34" t="s">
        <v>64</v>
      </c>
      <c r="AF238" s="33" t="str">
        <f aca="false">IF(AE238&lt;&gt;"",IF(AE238&lt;&gt;"LIBSETS_DROP_MECHANIC_MONSTER_NAME",VLOOKUP(AE238,'LibSets constants'!$I$4:$L$1000,3,0),""),"")</f>
        <v>Public dungeon bosses have a chance to drop a shoulder, hand, or weapon.</v>
      </c>
      <c r="AG238" s="33" t="str">
        <f aca="false">IF(AE238&lt;&gt;"",IF(AE238&lt;&gt;"LIBSETS_DROP_MECHANIC_MONSTER_NAME",VLOOKUP(AE238,'LibSets constants'!$I$4:$L$1000,4,0),""),"")</f>
        <v>Öffentliche Dungeon-Bosse haben die Möglichkeit, eine Schulter, Handschuhe oder eine Waffe fallen zu lassen.</v>
      </c>
      <c r="AH238" s="2" t="str">
        <f aca="false">IF(G238&lt;&gt;"LIBSETS_SETTYPE_BATTLEGROUND",IF(G238&lt;&gt;"LIBSETS_SETTYPE_SPECIAL",IF(AI238&lt;&gt;"",VLOOKUP(AI238,'ESO zone constants'!$D$2:$H$4950,5,0),""),""),"")</f>
        <v/>
      </c>
      <c r="AJ238" s="34" t="s">
        <v>65</v>
      </c>
      <c r="AK238" s="33" t="str">
        <f aca="false">IF(AJ238&lt;&gt;"",IF(AJ238&lt;&gt;"LIBSETS_DROP_MECHANIC_MONSTER_NAME",VLOOKUP(AJ238,'LibSets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33" t="str">
        <f aca="false">IF(AJ238&lt;&gt;"",IF(AJ238&lt;&gt;"LIBSETS_DROP_MECHANIC_MONSTER_NAME",VLOOKUP(AJ238,'LibSets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2" t="str">
        <f aca="false">IF(G238&lt;&gt;"LIBSETS_SETTYPE_BATTLEGROUND",IF(G238&lt;&gt;"LIBSETS_SETTYPE_SPECIAL",IF(AN238&lt;&gt;"",VLOOKUP(AN238,'ESO zone constants'!$D$2:$H$4950,5,0),""),""),"")</f>
        <v/>
      </c>
      <c r="AO238" s="34"/>
      <c r="AP238" s="33" t="str">
        <f aca="false">IF(AO238&lt;&gt;"",IF(AO238&lt;&gt;"LIBSETS_DROP_MECHANIC_MONSTER_NAME",VLOOKUP(AO238,'LibSets constants'!$I$4:$L$1000,3,0),""),"")</f>
        <v/>
      </c>
      <c r="AQ238" s="33" t="str">
        <f aca="false">IF(AO238&lt;&gt;"",IF(AO238&lt;&gt;"LIBSETS_DROP_MECHANIC_MONSTER_NAME",VLOOKUP(AO238,'LibSets constants'!$I$4:$L$1000,4,0),""),"")</f>
        <v/>
      </c>
      <c r="AR238" s="2" t="str">
        <f aca="false">IF(G238&lt;&gt;"LIBSETS_SETTYPE_BATTLEGROUND",IF(G238&lt;&gt;"LIBSETS_SETTYPE_SPECIAL",IF(AS238&lt;&gt;"",VLOOKUP(AS238,'ESO zone constants'!$D$2:$H$4950,5,0),""),""),"")</f>
        <v/>
      </c>
      <c r="AT238" s="34"/>
      <c r="AU238" s="33" t="str">
        <f aca="false">IF(AT238&lt;&gt;"",IF(AT238&lt;&gt;"LIBSETS_DROP_MECHANIC_MONSTER_NAME",VLOOKUP(AT238,'LibSets constants'!$I$4:$L$1000,3,0),""),"")</f>
        <v/>
      </c>
      <c r="AV238" s="33" t="str">
        <f aca="false">IF(AT238&lt;&gt;"",IF(AT238&lt;&gt;"LIBSETS_DROP_MECHANIC_MONSTER_NAME",VLOOKUP(AT238,'LibSets constants'!$I$4:$L$1000,4,0),""),"")</f>
        <v/>
      </c>
      <c r="AW238" s="6" t="str">
        <f aca="false">IF(A238="???","--","")&amp;IF(F238&lt;&gt;"Not in the game (anymore)",IF(A238&lt;&gt;"",CONCATENATE("[",A238,"] = {wayshrines={")&amp;IF(K238&lt;&gt;"",CONCATENATE(K238,","),"")&amp;IF(L238&lt;&gt;"",CONCATENATE(L238,","),"")&amp;IF(M238&lt;&gt;"",CONCATENATE(M238,","),"")&amp;CONCATENATE("}")&amp;IF(VALUE(N238)&gt;0,CONCATENATE(", traitsNeeded=",N238),"")&amp;CONCATENATE(", dlcId=",IF(S238&lt;&gt;"",S238,"DLC_BASE_GAME")),""),"")</f>
        <v>[282] = {wayshrines={-1,-1,-1,}, dlcId=DLC_BASE_GAME</v>
      </c>
      <c r="AX238" s="6" t="str">
        <f aca="false">IF(F238&lt;&gt;"Not in the game (anymore)",IF(A238&lt;&gt;"",IF(P238&lt;&gt;"",CONCATENATE(", zoneIds={",P238),"")&amp;IF(X238&lt;&gt;"",CONCATENATE(",",X238),"")&amp;IF(AC238&lt;&gt;"",CONCATENATE(",",AC238),"")&amp;IF(AH238&lt;&gt;"",CONCATENATE(",",AH238),"")&amp;IF(AM238&lt;&gt;"",CONCATENATE(",",AM238),"")&amp;IF(AR238&lt;&gt;"",CONCATENATE(",",AR238),"")&amp;IF(P238&lt;&gt;"",CONCATENATE("}",""),"")&amp;IF(OR(I238="true",I238="false",I238&lt;&gt;""), CONCATENATE(", veteran=", I238), ""),""),"")</f>
        <v>, zoneIds={20}, veteran=false</v>
      </c>
      <c r="AY238" s="6" t="str">
        <f aca="false">IF(F238&lt;&gt;"Not in the game (anymore)",IF(A238&lt;&gt;"",", setType="&amp;G238,"")&amp;IF(J238="true",", multiTrialSet=true",""),"")</f>
        <v>, setType=LIBSETS_SETTYPE_OVERLAND</v>
      </c>
      <c r="AZ238" s="6" t="str">
        <f aca="false">IF(F238&lt;&gt;"Not in the game (anymore)",IF(U238&lt;&gt;"",", dropMechanic={"&amp;U238&amp;IF(Z238&lt;&gt;"",","&amp;Z238,"")&amp;IF(AE238&lt;&gt;"",","&amp;AE238,"")&amp;IF(AJ238&lt;&gt;"",","&amp;AJ238,"")&amp;IF(AO238&lt;&gt;"",","&amp;AO238,"")&amp;IF(AT238&lt;&gt;"",","&amp;AT238,"")&amp;"}"&amp;IF(U238="LIBSETS_DROP_MECHANIC_MONSTER_NAME",", dropMechanicNames={" &amp; IF(V238&lt;&gt;"","['en']='"&amp;V238&amp;"'","") &amp; IF(W238&lt;&gt;"",", ['de']='" &amp; W238&amp;"'","") &amp; "}",""),"")&amp;"},","")</f>
        <v>, dropMechanic={LIBSETS_DROP_MECHANIC_OVERLAND_BOSS_DELVE,LIBSETS_DROP_MECHANIC_OVERLAND_WORLDBOSS,LIBSETS_DROP_MECHANIC_OVERLAND_BOSS_PUBLIC_DUNGEON,LIBSETS_DROP_MECHANIC_OVERLAND_CHEST}},</v>
      </c>
      <c r="BA238" s="6" t="str">
        <f aca="false">IF(F238&lt;&gt;"Not in the game (anymore)",IF(C238&lt;&gt;"",CONCATENATE(" --",C238," / ",B238,"   [",IF(Q238&lt;&gt;"",Q238,""),IF(Y238&lt;&gt;"",", "&amp;Y238,""),IF(AD238&lt;&gt;"",", "&amp;AD238,""),IF(AI238&lt;&gt;"",", "&amp;AI238,""),IF(AN238&lt;&gt;"",", "&amp;AN238,""),IF(AS238&lt;&gt;"",", "&amp;AS238,""),"]")),"")</f>
        <v> --Vampire Cloak / Vampirumhang   [Rivenspire]</v>
      </c>
    </row>
    <row r="239" customFormat="false" ht="15" hidden="false" customHeight="false" outlineLevel="0" collapsed="false">
      <c r="A239" s="21" t="n">
        <v>283</v>
      </c>
      <c r="B239" s="0" t="s">
        <v>645</v>
      </c>
      <c r="C239" s="0" t="s">
        <v>646</v>
      </c>
      <c r="D239" s="2" t="n">
        <f aca="false">A239</f>
        <v>283</v>
      </c>
      <c r="G239" s="22" t="s">
        <v>60</v>
      </c>
      <c r="I239" s="0" t="s">
        <v>56</v>
      </c>
      <c r="J239" s="0" t="s">
        <v>56</v>
      </c>
      <c r="K239" s="0" t="n">
        <v>-1</v>
      </c>
      <c r="L239" s="0" t="n">
        <v>-1</v>
      </c>
      <c r="M239" s="0" t="n">
        <v>-1</v>
      </c>
      <c r="N239" s="0" t="n">
        <v>0</v>
      </c>
      <c r="O239" s="3" t="s">
        <v>133</v>
      </c>
      <c r="P239" s="2" t="n">
        <f aca="false">IF(AND(G239&lt;&gt;"LIBSETS_SETTYPE_BATTLEGROUND",G239&lt;&gt;"LIBSETS_SETTYPE_SPECIAL",G239&lt;&gt;"LIBSETS_SETTYPE_MYTHIC"), IF(Q239&lt;&gt;"",VLOOKUP(Q239,'ESO zone constants'!$D$2:$H$4950,5,0),""),"")</f>
        <v>104</v>
      </c>
      <c r="Q239" s="0" t="str">
        <f aca="false">IF(OR(K239="",K239&lt;=0,ISERROR(K239)),IF(AND(O239&lt;&gt;"",NOT(ISERROR(O239))),O239, ""),VLOOKUP(K239,'ESO wayshrine node constants'!$A$3:$D$10003,4,0))</f>
        <v>Alik'r Desert</v>
      </c>
      <c r="R239" s="0"/>
      <c r="S239" s="4" t="str">
        <f aca="false">IF(AND(R239&lt;&gt;"",NOT(ISERROR(R239))),R239,IF(P239&lt;&gt;"",IF(NOT(ISERROR(VLOOKUP(P239,'ESO Dungeon constants'!$D$3:$H$9999,5,0))),VLOOKUP(P239,'ESO Dungeon constants'!$D$3:$I$9999,6,0),VLOOKUP(P239,'ESO zone constants'!$H$2:$K$9984,4,0)),""))</f>
        <v>DLC_BASE_GAME</v>
      </c>
      <c r="T239" s="2" t="str">
        <f aca="false">IF(S239&lt;&gt;"",VLOOKUP(S239,'LibSets constants'!$B$4:$C$1000,2,0),"")</f>
        <v>Included in base game</v>
      </c>
      <c r="U239" s="5" t="s">
        <v>62</v>
      </c>
      <c r="V239" s="33" t="str">
        <f aca="false">IF(U239&lt;&gt;"",IF(U239&lt;&gt;"LIBSETS_DROP_MECHANIC_MONSTER_NAME",VLOOKUP(U239,'LibSets constants'!$I$4:$L$1000,3,0),""),"")</f>
        <v>Delve bosses have a chance to drop a waist or feet.</v>
      </c>
      <c r="W239" s="33" t="str">
        <f aca="false">IF(U239&lt;&gt;"",IF(U239&lt;&gt;"LIBSETS_DROP_MECHANIC_MONSTER_NAME",VLOOKUP(U239,'LibSets constants'!$I$4:$L$1000,4,0),""),"")</f>
        <v>Bosse in Gewölben haben die Chance, eine Taille oder Füße fallen zu lassen.</v>
      </c>
      <c r="X239" s="2" t="str">
        <f aca="false">IF(G239&lt;&gt;"LIBSETS_SETTYPE_BATTLEGROUND",IF(G239&lt;&gt;"LIBSETS_SETTYPE_SPECIAL",IF(Y239&lt;&gt;"",VLOOKUP(Y239,'ESO zone constants'!$D$2:$H$4950,5,0),""),""),"")</f>
        <v/>
      </c>
      <c r="Z239" s="34" t="s">
        <v>63</v>
      </c>
      <c r="AA239" s="33" t="str">
        <f aca="false">IF(Z239&lt;&gt;"",IF(Z239&lt;&gt;"LIBSETS_DROP_MECHANIC_MONSTER_NAME",VLOOKUP(Z239,'LibSets constants'!$I$4:$L$1000,3,0),""),"")</f>
        <v>Overland group bosses have a 100% chance to drop head, chest, legs, or weapon.</v>
      </c>
      <c r="AB239" s="33" t="str">
        <f aca="false">IF(Z239&lt;&gt;"",IF(Z239&lt;&gt;"LIBSETS_DROP_MECHANIC_MONSTER_NAME",VLOOKUP(Z239,'LibSets constants'!$I$4:$L$1000,4,0),""),"")</f>
        <v>Überland Gruppenbosse haben eine Chance von 100%, Kopf, Brust, Beine oder Waffen fallen zu lassen.</v>
      </c>
      <c r="AC239" s="2" t="str">
        <f aca="false">IF(G239&lt;&gt;"LIBSETS_SETTYPE_BATTLEGROUND",IF(G239&lt;&gt;"LIBSETS_SETTYPE_SPECIAL",IF(AD239&lt;&gt;"",VLOOKUP(AD239,'ESO zone constants'!$D$2:$H$4950,5,0),""),""),"")</f>
        <v/>
      </c>
      <c r="AE239" s="34" t="s">
        <v>64</v>
      </c>
      <c r="AF239" s="33" t="str">
        <f aca="false">IF(AE239&lt;&gt;"",IF(AE239&lt;&gt;"LIBSETS_DROP_MECHANIC_MONSTER_NAME",VLOOKUP(AE239,'LibSets constants'!$I$4:$L$1000,3,0),""),"")</f>
        <v>Public dungeon bosses have a chance to drop a shoulder, hand, or weapon.</v>
      </c>
      <c r="AG239" s="33" t="str">
        <f aca="false">IF(AE239&lt;&gt;"",IF(AE239&lt;&gt;"LIBSETS_DROP_MECHANIC_MONSTER_NAME",VLOOKUP(AE239,'LibSets constants'!$I$4:$L$1000,4,0),""),"")</f>
        <v>Öffentliche Dungeon-Bosse haben die Möglichkeit, eine Schulter, Handschuhe oder eine Waffe fallen zu lassen.</v>
      </c>
      <c r="AH239" s="2" t="str">
        <f aca="false">IF(G239&lt;&gt;"LIBSETS_SETTYPE_BATTLEGROUND",IF(G239&lt;&gt;"LIBSETS_SETTYPE_SPECIAL",IF(AI239&lt;&gt;"",VLOOKUP(AI239,'ESO zone constants'!$D$2:$H$4950,5,0),""),""),"")</f>
        <v/>
      </c>
      <c r="AJ239" s="34" t="s">
        <v>65</v>
      </c>
      <c r="AK239" s="33" t="str">
        <f aca="false">IF(AJ239&lt;&gt;"",IF(AJ239&lt;&gt;"LIBSETS_DROP_MECHANIC_MONSTER_NAME",VLOOKUP(AJ239,'LibSets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33" t="str">
        <f aca="false">IF(AJ239&lt;&gt;"",IF(AJ239&lt;&gt;"LIBSETS_DROP_MECHANIC_MONSTER_NAME",VLOOKUP(AJ239,'LibSets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2" t="str">
        <f aca="false">IF(G239&lt;&gt;"LIBSETS_SETTYPE_BATTLEGROUND",IF(G239&lt;&gt;"LIBSETS_SETTYPE_SPECIAL",IF(AN239&lt;&gt;"",VLOOKUP(AN239,'ESO zone constants'!$D$2:$H$4950,5,0),""),""),"")</f>
        <v/>
      </c>
      <c r="AO239" s="34"/>
      <c r="AP239" s="33" t="str">
        <f aca="false">IF(AO239&lt;&gt;"",IF(AO239&lt;&gt;"LIBSETS_DROP_MECHANIC_MONSTER_NAME",VLOOKUP(AO239,'LibSets constants'!$I$4:$L$1000,3,0),""),"")</f>
        <v/>
      </c>
      <c r="AQ239" s="33" t="str">
        <f aca="false">IF(AO239&lt;&gt;"",IF(AO239&lt;&gt;"LIBSETS_DROP_MECHANIC_MONSTER_NAME",VLOOKUP(AO239,'LibSets constants'!$I$4:$L$1000,4,0),""),"")</f>
        <v/>
      </c>
      <c r="AR239" s="2" t="str">
        <f aca="false">IF(G239&lt;&gt;"LIBSETS_SETTYPE_BATTLEGROUND",IF(G239&lt;&gt;"LIBSETS_SETTYPE_SPECIAL",IF(AS239&lt;&gt;"",VLOOKUP(AS239,'ESO zone constants'!$D$2:$H$4950,5,0),""),""),"")</f>
        <v/>
      </c>
      <c r="AT239" s="34"/>
      <c r="AU239" s="33" t="str">
        <f aca="false">IF(AT239&lt;&gt;"",IF(AT239&lt;&gt;"LIBSETS_DROP_MECHANIC_MONSTER_NAME",VLOOKUP(AT239,'LibSets constants'!$I$4:$L$1000,3,0),""),"")</f>
        <v/>
      </c>
      <c r="AV239" s="33" t="str">
        <f aca="false">IF(AT239&lt;&gt;"",IF(AT239&lt;&gt;"LIBSETS_DROP_MECHANIC_MONSTER_NAME",VLOOKUP(AT239,'LibSets constants'!$I$4:$L$1000,4,0),""),"")</f>
        <v/>
      </c>
      <c r="AW239" s="6" t="str">
        <f aca="false">IF(A239="???","--","")&amp;IF(F239&lt;&gt;"Not in the game (anymore)",IF(A239&lt;&gt;"",CONCATENATE("[",A239,"] = {wayshrines={")&amp;IF(K239&lt;&gt;"",CONCATENATE(K239,","),"")&amp;IF(L239&lt;&gt;"",CONCATENATE(L239,","),"")&amp;IF(M239&lt;&gt;"",CONCATENATE(M239,","),"")&amp;CONCATENATE("}")&amp;IF(VALUE(N239)&gt;0,CONCATENATE(", traitsNeeded=",N239),"")&amp;CONCATENATE(", dlcId=",IF(S239&lt;&gt;"",S239,"DLC_BASE_GAME")),""),"")</f>
        <v>[283] = {wayshrines={-1,-1,-1,}, dlcId=DLC_BASE_GAME</v>
      </c>
      <c r="AX239" s="6" t="str">
        <f aca="false">IF(F239&lt;&gt;"Not in the game (anymore)",IF(A239&lt;&gt;"",IF(P239&lt;&gt;"",CONCATENATE(", zoneIds={",P239),"")&amp;IF(X239&lt;&gt;"",CONCATENATE(",",X239),"")&amp;IF(AC239&lt;&gt;"",CONCATENATE(",",AC239),"")&amp;IF(AH239&lt;&gt;"",CONCATENATE(",",AH239),"")&amp;IF(AM239&lt;&gt;"",CONCATENATE(",",AM239),"")&amp;IF(AR239&lt;&gt;"",CONCATENATE(",",AR239),"")&amp;IF(P239&lt;&gt;"",CONCATENATE("}",""),"")&amp;IF(OR(I239="true",I239="false",I239&lt;&gt;""), CONCATENATE(", veteran=", I239), ""),""),"")</f>
        <v>, zoneIds={104}, veteran=false</v>
      </c>
      <c r="AY239" s="6" t="str">
        <f aca="false">IF(F239&lt;&gt;"Not in the game (anymore)",IF(A239&lt;&gt;"",", setType="&amp;G239,"")&amp;IF(J239="true",", multiTrialSet=true",""),"")</f>
        <v>, setType=LIBSETS_SETTYPE_OVERLAND</v>
      </c>
      <c r="AZ239" s="6" t="str">
        <f aca="false">IF(F239&lt;&gt;"Not in the game (anymore)",IF(U239&lt;&gt;"",", dropMechanic={"&amp;U239&amp;IF(Z239&lt;&gt;"",","&amp;Z239,"")&amp;IF(AE239&lt;&gt;"",","&amp;AE239,"")&amp;IF(AJ239&lt;&gt;"",","&amp;AJ239,"")&amp;IF(AO239&lt;&gt;"",","&amp;AO239,"")&amp;IF(AT239&lt;&gt;"",","&amp;AT239,"")&amp;"}"&amp;IF(U239="LIBSETS_DROP_MECHANIC_MONSTER_NAME",", dropMechanicNames={" &amp; IF(V239&lt;&gt;"","['en']='"&amp;V239&amp;"'","") &amp; IF(W239&lt;&gt;"",", ['de']='" &amp; W239&amp;"'","") &amp; "}",""),"")&amp;"},","")</f>
        <v>, dropMechanic={LIBSETS_DROP_MECHANIC_OVERLAND_BOSS_DELVE,LIBSETS_DROP_MECHANIC_OVERLAND_WORLDBOSS,LIBSETS_DROP_MECHANIC_OVERLAND_BOSS_PUBLIC_DUNGEON,LIBSETS_DROP_MECHANIC_OVERLAND_CHEST}},</v>
      </c>
      <c r="BA239" s="6" t="str">
        <f aca="false">IF(F239&lt;&gt;"Not in the game (anymore)",IF(C239&lt;&gt;"",CONCATENATE(" --",C239," / ",B239,"   [",IF(Q239&lt;&gt;"",Q239,""),IF(Y239&lt;&gt;"",", "&amp;Y239,""),IF(AD239&lt;&gt;"",", "&amp;AD239,""),IF(AI239&lt;&gt;"",", "&amp;AI239,""),IF(AN239&lt;&gt;"",", "&amp;AN239,""),IF(AS239&lt;&gt;"",", "&amp;AS239,""),"]")),"")</f>
        <v> --Sword-Singer / Schwertsänger   [Alik'r Desert]</v>
      </c>
    </row>
    <row r="240" customFormat="false" ht="15" hidden="false" customHeight="false" outlineLevel="0" collapsed="false">
      <c r="A240" s="21" t="n">
        <v>284</v>
      </c>
      <c r="B240" s="0" t="s">
        <v>647</v>
      </c>
      <c r="C240" s="0" t="s">
        <v>648</v>
      </c>
      <c r="D240" s="2" t="n">
        <f aca="false">A240</f>
        <v>284</v>
      </c>
      <c r="G240" s="22" t="s">
        <v>60</v>
      </c>
      <c r="I240" s="0" t="s">
        <v>56</v>
      </c>
      <c r="J240" s="0" t="s">
        <v>56</v>
      </c>
      <c r="K240" s="0" t="n">
        <v>-1</v>
      </c>
      <c r="L240" s="0" t="n">
        <v>-1</v>
      </c>
      <c r="M240" s="0" t="n">
        <v>-1</v>
      </c>
      <c r="N240" s="0" t="n">
        <v>0</v>
      </c>
      <c r="O240" s="3" t="s">
        <v>133</v>
      </c>
      <c r="P240" s="2" t="n">
        <f aca="false">IF(AND(G240&lt;&gt;"LIBSETS_SETTYPE_BATTLEGROUND",G240&lt;&gt;"LIBSETS_SETTYPE_SPECIAL",G240&lt;&gt;"LIBSETS_SETTYPE_MYTHIC"), IF(Q240&lt;&gt;"",VLOOKUP(Q240,'ESO zone constants'!$D$2:$H$4950,5,0),""),"")</f>
        <v>104</v>
      </c>
      <c r="Q240" s="0" t="str">
        <f aca="false">IF(OR(K240="",K240&lt;=0,ISERROR(K240)),IF(AND(O240&lt;&gt;"",NOT(ISERROR(O240))),O240, ""),VLOOKUP(K240,'ESO wayshrine node constants'!$A$3:$D$10003,4,0))</f>
        <v>Alik'r Desert</v>
      </c>
      <c r="R240" s="0"/>
      <c r="S240" s="4" t="str">
        <f aca="false">IF(AND(R240&lt;&gt;"",NOT(ISERROR(R240))),R240,IF(P240&lt;&gt;"",IF(NOT(ISERROR(VLOOKUP(P240,'ESO Dungeon constants'!$D$3:$H$9999,5,0))),VLOOKUP(P240,'ESO Dungeon constants'!$D$3:$I$9999,6,0),VLOOKUP(P240,'ESO zone constants'!$H$2:$K$9984,4,0)),""))</f>
        <v>DLC_BASE_GAME</v>
      </c>
      <c r="T240" s="2" t="str">
        <f aca="false">IF(S240&lt;&gt;"",VLOOKUP(S240,'LibSets constants'!$B$4:$C$1000,2,0),"")</f>
        <v>Included in base game</v>
      </c>
      <c r="U240" s="5" t="s">
        <v>62</v>
      </c>
      <c r="V240" s="33" t="str">
        <f aca="false">IF(U240&lt;&gt;"",IF(U240&lt;&gt;"LIBSETS_DROP_MECHANIC_MONSTER_NAME",VLOOKUP(U240,'LibSets constants'!$I$4:$L$1000,3,0),""),"")</f>
        <v>Delve bosses have a chance to drop a waist or feet.</v>
      </c>
      <c r="W240" s="33" t="str">
        <f aca="false">IF(U240&lt;&gt;"",IF(U240&lt;&gt;"LIBSETS_DROP_MECHANIC_MONSTER_NAME",VLOOKUP(U240,'LibSets constants'!$I$4:$L$1000,4,0),""),"")</f>
        <v>Bosse in Gewölben haben die Chance, eine Taille oder Füße fallen zu lassen.</v>
      </c>
      <c r="X240" s="2" t="str">
        <f aca="false">IF(G240&lt;&gt;"LIBSETS_SETTYPE_BATTLEGROUND",IF(G240&lt;&gt;"LIBSETS_SETTYPE_SPECIAL",IF(Y240&lt;&gt;"",VLOOKUP(Y240,'ESO zone constants'!$D$2:$H$4950,5,0),""),""),"")</f>
        <v/>
      </c>
      <c r="Z240" s="34" t="s">
        <v>63</v>
      </c>
      <c r="AA240" s="33" t="str">
        <f aca="false">IF(Z240&lt;&gt;"",IF(Z240&lt;&gt;"LIBSETS_DROP_MECHANIC_MONSTER_NAME",VLOOKUP(Z240,'LibSets constants'!$I$4:$L$1000,3,0),""),"")</f>
        <v>Overland group bosses have a 100% chance to drop head, chest, legs, or weapon.</v>
      </c>
      <c r="AB240" s="33" t="str">
        <f aca="false">IF(Z240&lt;&gt;"",IF(Z240&lt;&gt;"LIBSETS_DROP_MECHANIC_MONSTER_NAME",VLOOKUP(Z240,'LibSets constants'!$I$4:$L$1000,4,0),""),"")</f>
        <v>Überland Gruppenbosse haben eine Chance von 100%, Kopf, Brust, Beine oder Waffen fallen zu lassen.</v>
      </c>
      <c r="AC240" s="2" t="str">
        <f aca="false">IF(G240&lt;&gt;"LIBSETS_SETTYPE_BATTLEGROUND",IF(G240&lt;&gt;"LIBSETS_SETTYPE_SPECIAL",IF(AD240&lt;&gt;"",VLOOKUP(AD240,'ESO zone constants'!$D$2:$H$4950,5,0),""),""),"")</f>
        <v/>
      </c>
      <c r="AE240" s="34" t="s">
        <v>64</v>
      </c>
      <c r="AF240" s="33" t="str">
        <f aca="false">IF(AE240&lt;&gt;"",IF(AE240&lt;&gt;"LIBSETS_DROP_MECHANIC_MONSTER_NAME",VLOOKUP(AE240,'LibSets constants'!$I$4:$L$1000,3,0),""),"")</f>
        <v>Public dungeon bosses have a chance to drop a shoulder, hand, or weapon.</v>
      </c>
      <c r="AG240" s="33" t="str">
        <f aca="false">IF(AE240&lt;&gt;"",IF(AE240&lt;&gt;"LIBSETS_DROP_MECHANIC_MONSTER_NAME",VLOOKUP(AE240,'LibSets constants'!$I$4:$L$1000,4,0),""),"")</f>
        <v>Öffentliche Dungeon-Bosse haben die Möglichkeit, eine Schulter, Handschuhe oder eine Waffe fallen zu lassen.</v>
      </c>
      <c r="AH240" s="2" t="str">
        <f aca="false">IF(G240&lt;&gt;"LIBSETS_SETTYPE_BATTLEGROUND",IF(G240&lt;&gt;"LIBSETS_SETTYPE_SPECIAL",IF(AI240&lt;&gt;"",VLOOKUP(AI240,'ESO zone constants'!$D$2:$H$4950,5,0),""),""),"")</f>
        <v/>
      </c>
      <c r="AJ240" s="34" t="s">
        <v>65</v>
      </c>
      <c r="AK240" s="33" t="str">
        <f aca="false">IF(AJ240&lt;&gt;"",IF(AJ240&lt;&gt;"LIBSETS_DROP_MECHANIC_MONSTER_NAME",VLOOKUP(AJ240,'LibSets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33" t="str">
        <f aca="false">IF(AJ240&lt;&gt;"",IF(AJ240&lt;&gt;"LIBSETS_DROP_MECHANIC_MONSTER_NAME",VLOOKUP(AJ240,'LibSets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2" t="str">
        <f aca="false">IF(G240&lt;&gt;"LIBSETS_SETTYPE_BATTLEGROUND",IF(G240&lt;&gt;"LIBSETS_SETTYPE_SPECIAL",IF(AN240&lt;&gt;"",VLOOKUP(AN240,'ESO zone constants'!$D$2:$H$4950,5,0),""),""),"")</f>
        <v/>
      </c>
      <c r="AO240" s="34"/>
      <c r="AP240" s="33" t="str">
        <f aca="false">IF(AO240&lt;&gt;"",IF(AO240&lt;&gt;"LIBSETS_DROP_MECHANIC_MONSTER_NAME",VLOOKUP(AO240,'LibSets constants'!$I$4:$L$1000,3,0),""),"")</f>
        <v/>
      </c>
      <c r="AQ240" s="33" t="str">
        <f aca="false">IF(AO240&lt;&gt;"",IF(AO240&lt;&gt;"LIBSETS_DROP_MECHANIC_MONSTER_NAME",VLOOKUP(AO240,'LibSets constants'!$I$4:$L$1000,4,0),""),"")</f>
        <v/>
      </c>
      <c r="AR240" s="2" t="str">
        <f aca="false">IF(G240&lt;&gt;"LIBSETS_SETTYPE_BATTLEGROUND",IF(G240&lt;&gt;"LIBSETS_SETTYPE_SPECIAL",IF(AS240&lt;&gt;"",VLOOKUP(AS240,'ESO zone constants'!$D$2:$H$4950,5,0),""),""),"")</f>
        <v/>
      </c>
      <c r="AT240" s="34"/>
      <c r="AU240" s="33" t="str">
        <f aca="false">IF(AT240&lt;&gt;"",IF(AT240&lt;&gt;"LIBSETS_DROP_MECHANIC_MONSTER_NAME",VLOOKUP(AT240,'LibSets constants'!$I$4:$L$1000,3,0),""),"")</f>
        <v/>
      </c>
      <c r="AV240" s="33" t="str">
        <f aca="false">IF(AT240&lt;&gt;"",IF(AT240&lt;&gt;"LIBSETS_DROP_MECHANIC_MONSTER_NAME",VLOOKUP(AT240,'LibSets constants'!$I$4:$L$1000,4,0),""),"")</f>
        <v/>
      </c>
      <c r="AW240" s="6" t="str">
        <f aca="false">IF(A240="???","--","")&amp;IF(F240&lt;&gt;"Not in the game (anymore)",IF(A240&lt;&gt;"",CONCATENATE("[",A240,"] = {wayshrines={")&amp;IF(K240&lt;&gt;"",CONCATENATE(K240,","),"")&amp;IF(L240&lt;&gt;"",CONCATENATE(L240,","),"")&amp;IF(M240&lt;&gt;"",CONCATENATE(M240,","),"")&amp;CONCATENATE("}")&amp;IF(VALUE(N240)&gt;0,CONCATENATE(", traitsNeeded=",N240),"")&amp;CONCATENATE(", dlcId=",IF(S240&lt;&gt;"",S240,"DLC_BASE_GAME")),""),"")</f>
        <v>[284] = {wayshrines={-1,-1,-1,}, dlcId=DLC_BASE_GAME</v>
      </c>
      <c r="AX240" s="6" t="str">
        <f aca="false">IF(F240&lt;&gt;"Not in the game (anymore)",IF(A240&lt;&gt;"",IF(P240&lt;&gt;"",CONCATENATE(", zoneIds={",P240),"")&amp;IF(X240&lt;&gt;"",CONCATENATE(",",X240),"")&amp;IF(AC240&lt;&gt;"",CONCATENATE(",",AC240),"")&amp;IF(AH240&lt;&gt;"",CONCATENATE(",",AH240),"")&amp;IF(AM240&lt;&gt;"",CONCATENATE(",",AM240),"")&amp;IF(AR240&lt;&gt;"",CONCATENATE(",",AR240),"")&amp;IF(P240&lt;&gt;"",CONCATENATE("}",""),"")&amp;IF(OR(I240="true",I240="false",I240&lt;&gt;""), CONCATENATE(", veteran=", I240), ""),""),"")</f>
        <v>, zoneIds={104}, veteran=false</v>
      </c>
      <c r="AY240" s="6" t="str">
        <f aca="false">IF(F240&lt;&gt;"Not in the game (anymore)",IF(A240&lt;&gt;"",", setType="&amp;G240,"")&amp;IF(J240="true",", multiTrialSet=true",""),"")</f>
        <v>, setType=LIBSETS_SETTYPE_OVERLAND</v>
      </c>
      <c r="AZ240" s="6" t="str">
        <f aca="false">IF(F240&lt;&gt;"Not in the game (anymore)",IF(U240&lt;&gt;"",", dropMechanic={"&amp;U240&amp;IF(Z240&lt;&gt;"",","&amp;Z240,"")&amp;IF(AE240&lt;&gt;"",","&amp;AE240,"")&amp;IF(AJ240&lt;&gt;"",","&amp;AJ240,"")&amp;IF(AO240&lt;&gt;"",","&amp;AO240,"")&amp;IF(AT240&lt;&gt;"",","&amp;AT240,"")&amp;"}"&amp;IF(U240="LIBSETS_DROP_MECHANIC_MONSTER_NAME",", dropMechanicNames={" &amp; IF(V240&lt;&gt;"","['en']='"&amp;V240&amp;"'","") &amp; IF(W240&lt;&gt;"",", ['de']='" &amp; W240&amp;"'","") &amp; "}",""),"")&amp;"},","")</f>
        <v>, dropMechanic={LIBSETS_DROP_MECHANIC_OVERLAND_BOSS_DELVE,LIBSETS_DROP_MECHANIC_OVERLAND_WORLDBOSS,LIBSETS_DROP_MECHANIC_OVERLAND_BOSS_PUBLIC_DUNGEON,LIBSETS_DROP_MECHANIC_OVERLAND_CHEST}},</v>
      </c>
      <c r="BA240" s="6" t="str">
        <f aca="false">IF(F240&lt;&gt;"Not in the game (anymore)",IF(C240&lt;&gt;"",CONCATENATE(" --",C240," / ",B240,"   [",IF(Q240&lt;&gt;"",Q240,""),IF(Y240&lt;&gt;"",", "&amp;Y240,""),IF(AD240&lt;&gt;"",", "&amp;AD240,""),IF(AI240&lt;&gt;"",", "&amp;AI240,""),IF(AN240&lt;&gt;"",", "&amp;AN240,""),IF(AS240&lt;&gt;"",", "&amp;AS240,""),"]")),"")</f>
        <v> --Order of Diagna / Orden von Diagna   [Alik'r Desert]</v>
      </c>
    </row>
    <row r="241" customFormat="false" ht="15" hidden="false" customHeight="false" outlineLevel="0" collapsed="false">
      <c r="A241" s="21" t="n">
        <v>285</v>
      </c>
      <c r="B241" s="0" t="s">
        <v>649</v>
      </c>
      <c r="C241" s="0" t="s">
        <v>650</v>
      </c>
      <c r="D241" s="2" t="n">
        <f aca="false">A241</f>
        <v>285</v>
      </c>
      <c r="G241" s="22" t="s">
        <v>60</v>
      </c>
      <c r="I241" s="0" t="s">
        <v>56</v>
      </c>
      <c r="J241" s="0" t="s">
        <v>56</v>
      </c>
      <c r="K241" s="0" t="n">
        <v>-1</v>
      </c>
      <c r="L241" s="0" t="n">
        <v>-1</v>
      </c>
      <c r="M241" s="0" t="n">
        <v>-1</v>
      </c>
      <c r="N241" s="0" t="n">
        <v>0</v>
      </c>
      <c r="O241" s="3" t="s">
        <v>195</v>
      </c>
      <c r="P241" s="2" t="n">
        <f aca="false">IF(AND(G241&lt;&gt;"LIBSETS_SETTYPE_BATTLEGROUND",G241&lt;&gt;"LIBSETS_SETTYPE_SPECIAL",G241&lt;&gt;"LIBSETS_SETTYPE_MYTHIC"), IF(Q241&lt;&gt;"",VLOOKUP(Q241,'ESO zone constants'!$D$2:$H$4950,5,0),""),"")</f>
        <v>92</v>
      </c>
      <c r="Q241" s="0" t="str">
        <f aca="false">IF(OR(K241="",K241&lt;=0,ISERROR(K241)),IF(AND(O241&lt;&gt;"",NOT(ISERROR(O241))),O241, ""),VLOOKUP(K241,'ESO wayshrine node constants'!$A$3:$D$10003,4,0))</f>
        <v>Bangkorai</v>
      </c>
      <c r="R241" s="0"/>
      <c r="S241" s="4" t="str">
        <f aca="false">IF(AND(R241&lt;&gt;"",NOT(ISERROR(R241))),R241,IF(P241&lt;&gt;"",IF(NOT(ISERROR(VLOOKUP(P241,'ESO Dungeon constants'!$D$3:$H$9999,5,0))),VLOOKUP(P241,'ESO Dungeon constants'!$D$3:$I$9999,6,0),VLOOKUP(P241,'ESO zone constants'!$H$2:$K$9984,4,0)),""))</f>
        <v>DLC_BASE_GAME</v>
      </c>
      <c r="T241" s="2" t="str">
        <f aca="false">IF(S241&lt;&gt;"",VLOOKUP(S241,'LibSets constants'!$B$4:$C$1000,2,0),"")</f>
        <v>Included in base game</v>
      </c>
      <c r="U241" s="5" t="s">
        <v>62</v>
      </c>
      <c r="V241" s="33" t="str">
        <f aca="false">IF(U241&lt;&gt;"",IF(U241&lt;&gt;"LIBSETS_DROP_MECHANIC_MONSTER_NAME",VLOOKUP(U241,'LibSets constants'!$I$4:$L$1000,3,0),""),"")</f>
        <v>Delve bosses have a chance to drop a waist or feet.</v>
      </c>
      <c r="W241" s="33" t="str">
        <f aca="false">IF(U241&lt;&gt;"",IF(U241&lt;&gt;"LIBSETS_DROP_MECHANIC_MONSTER_NAME",VLOOKUP(U241,'LibSets constants'!$I$4:$L$1000,4,0),""),"")</f>
        <v>Bosse in Gewölben haben die Chance, eine Taille oder Füße fallen zu lassen.</v>
      </c>
      <c r="X241" s="2" t="str">
        <f aca="false">IF(G241&lt;&gt;"LIBSETS_SETTYPE_BATTLEGROUND",IF(G241&lt;&gt;"LIBSETS_SETTYPE_SPECIAL",IF(Y241&lt;&gt;"",VLOOKUP(Y241,'ESO zone constants'!$D$2:$H$4950,5,0),""),""),"")</f>
        <v/>
      </c>
      <c r="Z241" s="34" t="s">
        <v>63</v>
      </c>
      <c r="AA241" s="33" t="str">
        <f aca="false">IF(Z241&lt;&gt;"",IF(Z241&lt;&gt;"LIBSETS_DROP_MECHANIC_MONSTER_NAME",VLOOKUP(Z241,'LibSets constants'!$I$4:$L$1000,3,0),""),"")</f>
        <v>Overland group bosses have a 100% chance to drop head, chest, legs, or weapon.</v>
      </c>
      <c r="AB241" s="33" t="str">
        <f aca="false">IF(Z241&lt;&gt;"",IF(Z241&lt;&gt;"LIBSETS_DROP_MECHANIC_MONSTER_NAME",VLOOKUP(Z241,'LibSets constants'!$I$4:$L$1000,4,0),""),"")</f>
        <v>Überland Gruppenbosse haben eine Chance von 100%, Kopf, Brust, Beine oder Waffen fallen zu lassen.</v>
      </c>
      <c r="AC241" s="2" t="str">
        <f aca="false">IF(G241&lt;&gt;"LIBSETS_SETTYPE_BATTLEGROUND",IF(G241&lt;&gt;"LIBSETS_SETTYPE_SPECIAL",IF(AD241&lt;&gt;"",VLOOKUP(AD241,'ESO zone constants'!$D$2:$H$4950,5,0),""),""),"")</f>
        <v/>
      </c>
      <c r="AE241" s="34" t="s">
        <v>64</v>
      </c>
      <c r="AF241" s="33" t="str">
        <f aca="false">IF(AE241&lt;&gt;"",IF(AE241&lt;&gt;"LIBSETS_DROP_MECHANIC_MONSTER_NAME",VLOOKUP(AE241,'LibSets constants'!$I$4:$L$1000,3,0),""),"")</f>
        <v>Public dungeon bosses have a chance to drop a shoulder, hand, or weapon.</v>
      </c>
      <c r="AG241" s="33" t="str">
        <f aca="false">IF(AE241&lt;&gt;"",IF(AE241&lt;&gt;"LIBSETS_DROP_MECHANIC_MONSTER_NAME",VLOOKUP(AE241,'LibSets constants'!$I$4:$L$1000,4,0),""),"")</f>
        <v>Öffentliche Dungeon-Bosse haben die Möglichkeit, eine Schulter, Handschuhe oder eine Waffe fallen zu lassen.</v>
      </c>
      <c r="AH241" s="2" t="str">
        <f aca="false">IF(G241&lt;&gt;"LIBSETS_SETTYPE_BATTLEGROUND",IF(G241&lt;&gt;"LIBSETS_SETTYPE_SPECIAL",IF(AI241&lt;&gt;"",VLOOKUP(AI241,'ESO zone constants'!$D$2:$H$4950,5,0),""),""),"")</f>
        <v/>
      </c>
      <c r="AJ241" s="34" t="s">
        <v>65</v>
      </c>
      <c r="AK241" s="33" t="str">
        <f aca="false">IF(AJ241&lt;&gt;"",IF(AJ241&lt;&gt;"LIBSETS_DROP_MECHANIC_MONSTER_NAME",VLOOKUP(AJ241,'LibSets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33" t="str">
        <f aca="false">IF(AJ241&lt;&gt;"",IF(AJ241&lt;&gt;"LIBSETS_DROP_MECHANIC_MONSTER_NAME",VLOOKUP(AJ241,'LibSets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2" t="str">
        <f aca="false">IF(G241&lt;&gt;"LIBSETS_SETTYPE_BATTLEGROUND",IF(G241&lt;&gt;"LIBSETS_SETTYPE_SPECIAL",IF(AN241&lt;&gt;"",VLOOKUP(AN241,'ESO zone constants'!$D$2:$H$4950,5,0),""),""),"")</f>
        <v/>
      </c>
      <c r="AO241" s="34"/>
      <c r="AP241" s="33" t="str">
        <f aca="false">IF(AO241&lt;&gt;"",IF(AO241&lt;&gt;"LIBSETS_DROP_MECHANIC_MONSTER_NAME",VLOOKUP(AO241,'LibSets constants'!$I$4:$L$1000,3,0),""),"")</f>
        <v/>
      </c>
      <c r="AQ241" s="33" t="str">
        <f aca="false">IF(AO241&lt;&gt;"",IF(AO241&lt;&gt;"LIBSETS_DROP_MECHANIC_MONSTER_NAME",VLOOKUP(AO241,'LibSets constants'!$I$4:$L$1000,4,0),""),"")</f>
        <v/>
      </c>
      <c r="AR241" s="2" t="str">
        <f aca="false">IF(G241&lt;&gt;"LIBSETS_SETTYPE_BATTLEGROUND",IF(G241&lt;&gt;"LIBSETS_SETTYPE_SPECIAL",IF(AS241&lt;&gt;"",VLOOKUP(AS241,'ESO zone constants'!$D$2:$H$4950,5,0),""),""),"")</f>
        <v/>
      </c>
      <c r="AT241" s="34"/>
      <c r="AU241" s="33" t="str">
        <f aca="false">IF(AT241&lt;&gt;"",IF(AT241&lt;&gt;"LIBSETS_DROP_MECHANIC_MONSTER_NAME",VLOOKUP(AT241,'LibSets constants'!$I$4:$L$1000,3,0),""),"")</f>
        <v/>
      </c>
      <c r="AV241" s="33" t="str">
        <f aca="false">IF(AT241&lt;&gt;"",IF(AT241&lt;&gt;"LIBSETS_DROP_MECHANIC_MONSTER_NAME",VLOOKUP(AT241,'LibSets constants'!$I$4:$L$1000,4,0),""),"")</f>
        <v/>
      </c>
      <c r="AW241" s="6" t="str">
        <f aca="false">IF(A241="???","--","")&amp;IF(F241&lt;&gt;"Not in the game (anymore)",IF(A241&lt;&gt;"",CONCATENATE("[",A241,"] = {wayshrines={")&amp;IF(K241&lt;&gt;"",CONCATENATE(K241,","),"")&amp;IF(L241&lt;&gt;"",CONCATENATE(L241,","),"")&amp;IF(M241&lt;&gt;"",CONCATENATE(M241,","),"")&amp;CONCATENATE("}")&amp;IF(VALUE(N241)&gt;0,CONCATENATE(", traitsNeeded=",N241),"")&amp;CONCATENATE(", dlcId=",IF(S241&lt;&gt;"",S241,"DLC_BASE_GAME")),""),"")</f>
        <v>[285] = {wayshrines={-1,-1,-1,}, dlcId=DLC_BASE_GAME</v>
      </c>
      <c r="AX241" s="6" t="str">
        <f aca="false">IF(F241&lt;&gt;"Not in the game (anymore)",IF(A241&lt;&gt;"",IF(P241&lt;&gt;"",CONCATENATE(", zoneIds={",P241),"")&amp;IF(X241&lt;&gt;"",CONCATENATE(",",X241),"")&amp;IF(AC241&lt;&gt;"",CONCATENATE(",",AC241),"")&amp;IF(AH241&lt;&gt;"",CONCATENATE(",",AH241),"")&amp;IF(AM241&lt;&gt;"",CONCATENATE(",",AM241),"")&amp;IF(AR241&lt;&gt;"",CONCATENATE(",",AR241),"")&amp;IF(P241&lt;&gt;"",CONCATENATE("}",""),"")&amp;IF(OR(I241="true",I241="false",I241&lt;&gt;""), CONCATENATE(", veteran=", I241), ""),""),"")</f>
        <v>, zoneIds={92}, veteran=false</v>
      </c>
      <c r="AY241" s="6" t="str">
        <f aca="false">IF(F241&lt;&gt;"Not in the game (anymore)",IF(A241&lt;&gt;"",", setType="&amp;G241,"")&amp;IF(J241="true",", multiTrialSet=true",""),"")</f>
        <v>, setType=LIBSETS_SETTYPE_OVERLAND</v>
      </c>
      <c r="AZ241" s="6" t="str">
        <f aca="false">IF(F241&lt;&gt;"Not in the game (anymore)",IF(U241&lt;&gt;"",", dropMechanic={"&amp;U241&amp;IF(Z241&lt;&gt;"",","&amp;Z241,"")&amp;IF(AE241&lt;&gt;"",","&amp;AE241,"")&amp;IF(AJ241&lt;&gt;"",","&amp;AJ241,"")&amp;IF(AO241&lt;&gt;"",","&amp;AO241,"")&amp;IF(AT241&lt;&gt;"",","&amp;AT241,"")&amp;"}"&amp;IF(U241="LIBSETS_DROP_MECHANIC_MONSTER_NAME",", dropMechanicNames={" &amp; IF(V241&lt;&gt;"","['en']='"&amp;V241&amp;"'","") &amp; IF(W241&lt;&gt;"",", ['de']='" &amp; W241&amp;"'","") &amp; "}",""),"")&amp;"},","")</f>
        <v>, dropMechanic={LIBSETS_DROP_MECHANIC_OVERLAND_BOSS_DELVE,LIBSETS_DROP_MECHANIC_OVERLAND_WORLDBOSS,LIBSETS_DROP_MECHANIC_OVERLAND_BOSS_PUBLIC_DUNGEON,LIBSETS_DROP_MECHANIC_OVERLAND_CHEST}},</v>
      </c>
      <c r="BA241" s="6" t="str">
        <f aca="false">IF(F241&lt;&gt;"Not in the game (anymore)",IF(C241&lt;&gt;"",CONCATENATE(" --",C241," / ",B241,"   [",IF(Q241&lt;&gt;"",Q241,""),IF(Y241&lt;&gt;"",", "&amp;Y241,""),IF(AD241&lt;&gt;"",", "&amp;AD241,""),IF(AI241&lt;&gt;"",", "&amp;AI241,""),IF(AN241&lt;&gt;"",", "&amp;AN241,""),IF(AS241&lt;&gt;"",", "&amp;AS241,""),"]")),"")</f>
        <v> --Vampire Lord / Vampirfürst   [Bangkorai]</v>
      </c>
    </row>
    <row r="242" customFormat="false" ht="15" hidden="false" customHeight="false" outlineLevel="0" collapsed="false">
      <c r="A242" s="21" t="n">
        <v>286</v>
      </c>
      <c r="B242" s="0" t="s">
        <v>651</v>
      </c>
      <c r="C242" s="0" t="s">
        <v>652</v>
      </c>
      <c r="D242" s="2" t="n">
        <f aca="false">A242</f>
        <v>286</v>
      </c>
      <c r="G242" s="22" t="s">
        <v>60</v>
      </c>
      <c r="I242" s="0" t="s">
        <v>56</v>
      </c>
      <c r="J242" s="0" t="s">
        <v>56</v>
      </c>
      <c r="K242" s="0" t="n">
        <v>-1</v>
      </c>
      <c r="L242" s="0" t="n">
        <v>-1</v>
      </c>
      <c r="M242" s="0" t="n">
        <v>-1</v>
      </c>
      <c r="N242" s="0" t="n">
        <v>0</v>
      </c>
      <c r="O242" s="3" t="s">
        <v>195</v>
      </c>
      <c r="P242" s="2" t="n">
        <f aca="false">IF(AND(G242&lt;&gt;"LIBSETS_SETTYPE_BATTLEGROUND",G242&lt;&gt;"LIBSETS_SETTYPE_SPECIAL",G242&lt;&gt;"LIBSETS_SETTYPE_MYTHIC"), IF(Q242&lt;&gt;"",VLOOKUP(Q242,'ESO zone constants'!$D$2:$H$4950,5,0),""),"")</f>
        <v>92</v>
      </c>
      <c r="Q242" s="0" t="str">
        <f aca="false">IF(OR(K242="",K242&lt;=0,ISERROR(K242)),IF(AND(O242&lt;&gt;"",NOT(ISERROR(O242))),O242, ""),VLOOKUP(K242,'ESO wayshrine node constants'!$A$3:$D$10003,4,0))</f>
        <v>Bangkorai</v>
      </c>
      <c r="R242" s="0"/>
      <c r="S242" s="4" t="str">
        <f aca="false">IF(AND(R242&lt;&gt;"",NOT(ISERROR(R242))),R242,IF(P242&lt;&gt;"",IF(NOT(ISERROR(VLOOKUP(P242,'ESO Dungeon constants'!$D$3:$H$9999,5,0))),VLOOKUP(P242,'ESO Dungeon constants'!$D$3:$I$9999,6,0),VLOOKUP(P242,'ESO zone constants'!$H$2:$K$9984,4,0)),""))</f>
        <v>DLC_BASE_GAME</v>
      </c>
      <c r="T242" s="2" t="str">
        <f aca="false">IF(S242&lt;&gt;"",VLOOKUP(S242,'LibSets constants'!$B$4:$C$1000,2,0),"")</f>
        <v>Included in base game</v>
      </c>
      <c r="U242" s="5" t="s">
        <v>62</v>
      </c>
      <c r="V242" s="33" t="str">
        <f aca="false">IF(U242&lt;&gt;"",IF(U242&lt;&gt;"LIBSETS_DROP_MECHANIC_MONSTER_NAME",VLOOKUP(U242,'LibSets constants'!$I$4:$L$1000,3,0),""),"")</f>
        <v>Delve bosses have a chance to drop a waist or feet.</v>
      </c>
      <c r="W242" s="33" t="str">
        <f aca="false">IF(U242&lt;&gt;"",IF(U242&lt;&gt;"LIBSETS_DROP_MECHANIC_MONSTER_NAME",VLOOKUP(U242,'LibSets constants'!$I$4:$L$1000,4,0),""),"")</f>
        <v>Bosse in Gewölben haben die Chance, eine Taille oder Füße fallen zu lassen.</v>
      </c>
      <c r="X242" s="2" t="str">
        <f aca="false">IF(G242&lt;&gt;"LIBSETS_SETTYPE_BATTLEGROUND",IF(G242&lt;&gt;"LIBSETS_SETTYPE_SPECIAL",IF(Y242&lt;&gt;"",VLOOKUP(Y242,'ESO zone constants'!$D$2:$H$4950,5,0),""),""),"")</f>
        <v/>
      </c>
      <c r="Z242" s="34" t="s">
        <v>63</v>
      </c>
      <c r="AA242" s="33" t="str">
        <f aca="false">IF(Z242&lt;&gt;"",IF(Z242&lt;&gt;"LIBSETS_DROP_MECHANIC_MONSTER_NAME",VLOOKUP(Z242,'LibSets constants'!$I$4:$L$1000,3,0),""),"")</f>
        <v>Overland group bosses have a 100% chance to drop head, chest, legs, or weapon.</v>
      </c>
      <c r="AB242" s="33" t="str">
        <f aca="false">IF(Z242&lt;&gt;"",IF(Z242&lt;&gt;"LIBSETS_DROP_MECHANIC_MONSTER_NAME",VLOOKUP(Z242,'LibSets constants'!$I$4:$L$1000,4,0),""),"")</f>
        <v>Überland Gruppenbosse haben eine Chance von 100%, Kopf, Brust, Beine oder Waffen fallen zu lassen.</v>
      </c>
      <c r="AC242" s="2" t="str">
        <f aca="false">IF(G242&lt;&gt;"LIBSETS_SETTYPE_BATTLEGROUND",IF(G242&lt;&gt;"LIBSETS_SETTYPE_SPECIAL",IF(AD242&lt;&gt;"",VLOOKUP(AD242,'ESO zone constants'!$D$2:$H$4950,5,0),""),""),"")</f>
        <v/>
      </c>
      <c r="AE242" s="34" t="s">
        <v>64</v>
      </c>
      <c r="AF242" s="33" t="str">
        <f aca="false">IF(AE242&lt;&gt;"",IF(AE242&lt;&gt;"LIBSETS_DROP_MECHANIC_MONSTER_NAME",VLOOKUP(AE242,'LibSets constants'!$I$4:$L$1000,3,0),""),"")</f>
        <v>Public dungeon bosses have a chance to drop a shoulder, hand, or weapon.</v>
      </c>
      <c r="AG242" s="33" t="str">
        <f aca="false">IF(AE242&lt;&gt;"",IF(AE242&lt;&gt;"LIBSETS_DROP_MECHANIC_MONSTER_NAME",VLOOKUP(AE242,'LibSets constants'!$I$4:$L$1000,4,0),""),"")</f>
        <v>Öffentliche Dungeon-Bosse haben die Möglichkeit, eine Schulter, Handschuhe oder eine Waffe fallen zu lassen.</v>
      </c>
      <c r="AH242" s="2" t="str">
        <f aca="false">IF(G242&lt;&gt;"LIBSETS_SETTYPE_BATTLEGROUND",IF(G242&lt;&gt;"LIBSETS_SETTYPE_SPECIAL",IF(AI242&lt;&gt;"",VLOOKUP(AI242,'ESO zone constants'!$D$2:$H$4950,5,0),""),""),"")</f>
        <v/>
      </c>
      <c r="AJ242" s="34" t="s">
        <v>65</v>
      </c>
      <c r="AK242" s="33" t="str">
        <f aca="false">IF(AJ242&lt;&gt;"",IF(AJ242&lt;&gt;"LIBSETS_DROP_MECHANIC_MONSTER_NAME",VLOOKUP(AJ242,'LibSets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33" t="str">
        <f aca="false">IF(AJ242&lt;&gt;"",IF(AJ242&lt;&gt;"LIBSETS_DROP_MECHANIC_MONSTER_NAME",VLOOKUP(AJ242,'LibSets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2" t="str">
        <f aca="false">IF(G242&lt;&gt;"LIBSETS_SETTYPE_BATTLEGROUND",IF(G242&lt;&gt;"LIBSETS_SETTYPE_SPECIAL",IF(AN242&lt;&gt;"",VLOOKUP(AN242,'ESO zone constants'!$D$2:$H$4950,5,0),""),""),"")</f>
        <v/>
      </c>
      <c r="AO242" s="34"/>
      <c r="AP242" s="33" t="str">
        <f aca="false">IF(AO242&lt;&gt;"",IF(AO242&lt;&gt;"LIBSETS_DROP_MECHANIC_MONSTER_NAME",VLOOKUP(AO242,'LibSets constants'!$I$4:$L$1000,3,0),""),"")</f>
        <v/>
      </c>
      <c r="AQ242" s="33" t="str">
        <f aca="false">IF(AO242&lt;&gt;"",IF(AO242&lt;&gt;"LIBSETS_DROP_MECHANIC_MONSTER_NAME",VLOOKUP(AO242,'LibSets constants'!$I$4:$L$1000,4,0),""),"")</f>
        <v/>
      </c>
      <c r="AR242" s="2" t="str">
        <f aca="false">IF(G242&lt;&gt;"LIBSETS_SETTYPE_BATTLEGROUND",IF(G242&lt;&gt;"LIBSETS_SETTYPE_SPECIAL",IF(AS242&lt;&gt;"",VLOOKUP(AS242,'ESO zone constants'!$D$2:$H$4950,5,0),""),""),"")</f>
        <v/>
      </c>
      <c r="AT242" s="34"/>
      <c r="AU242" s="33" t="str">
        <f aca="false">IF(AT242&lt;&gt;"",IF(AT242&lt;&gt;"LIBSETS_DROP_MECHANIC_MONSTER_NAME",VLOOKUP(AT242,'LibSets constants'!$I$4:$L$1000,3,0),""),"")</f>
        <v/>
      </c>
      <c r="AV242" s="33" t="str">
        <f aca="false">IF(AT242&lt;&gt;"",IF(AT242&lt;&gt;"LIBSETS_DROP_MECHANIC_MONSTER_NAME",VLOOKUP(AT242,'LibSets constants'!$I$4:$L$1000,4,0),""),"")</f>
        <v/>
      </c>
      <c r="AW242" s="6" t="str">
        <f aca="false">IF(A242="???","--","")&amp;IF(F242&lt;&gt;"Not in the game (anymore)",IF(A242&lt;&gt;"",CONCATENATE("[",A242,"] = {wayshrines={")&amp;IF(K242&lt;&gt;"",CONCATENATE(K242,","),"")&amp;IF(L242&lt;&gt;"",CONCATENATE(L242,","),"")&amp;IF(M242&lt;&gt;"",CONCATENATE(M242,","),"")&amp;CONCATENATE("}")&amp;IF(VALUE(N242)&gt;0,CONCATENATE(", traitsNeeded=",N242),"")&amp;CONCATENATE(", dlcId=",IF(S242&lt;&gt;"",S242,"DLC_BASE_GAME")),""),"")</f>
        <v>[286] = {wayshrines={-1,-1,-1,}, dlcId=DLC_BASE_GAME</v>
      </c>
      <c r="AX242" s="6" t="str">
        <f aca="false">IF(F242&lt;&gt;"Not in the game (anymore)",IF(A242&lt;&gt;"",IF(P242&lt;&gt;"",CONCATENATE(", zoneIds={",P242),"")&amp;IF(X242&lt;&gt;"",CONCATENATE(",",X242),"")&amp;IF(AC242&lt;&gt;"",CONCATENATE(",",AC242),"")&amp;IF(AH242&lt;&gt;"",CONCATENATE(",",AH242),"")&amp;IF(AM242&lt;&gt;"",CONCATENATE(",",AM242),"")&amp;IF(AR242&lt;&gt;"",CONCATENATE(",",AR242),"")&amp;IF(P242&lt;&gt;"",CONCATENATE("}",""),"")&amp;IF(OR(I242="true",I242="false",I242&lt;&gt;""), CONCATENATE(", veteran=", I242), ""),""),"")</f>
        <v>, zoneIds={92}, veteran=false</v>
      </c>
      <c r="AY242" s="6" t="str">
        <f aca="false">IF(F242&lt;&gt;"Not in the game (anymore)",IF(A242&lt;&gt;"",", setType="&amp;G242,"")&amp;IF(J242="true",", multiTrialSet=true",""),"")</f>
        <v>, setType=LIBSETS_SETTYPE_OVERLAND</v>
      </c>
      <c r="AZ242" s="6" t="str">
        <f aca="false">IF(F242&lt;&gt;"Not in the game (anymore)",IF(U242&lt;&gt;"",", dropMechanic={"&amp;U242&amp;IF(Z242&lt;&gt;"",","&amp;Z242,"")&amp;IF(AE242&lt;&gt;"",","&amp;AE242,"")&amp;IF(AJ242&lt;&gt;"",","&amp;AJ242,"")&amp;IF(AO242&lt;&gt;"",","&amp;AO242,"")&amp;IF(AT242&lt;&gt;"",","&amp;AT242,"")&amp;"}"&amp;IF(U242="LIBSETS_DROP_MECHANIC_MONSTER_NAME",", dropMechanicNames={" &amp; IF(V242&lt;&gt;"","['en']='"&amp;V242&amp;"'","") &amp; IF(W242&lt;&gt;"",", ['de']='" &amp; W242&amp;"'","") &amp; "}",""),"")&amp;"},","")</f>
        <v>, dropMechanic={LIBSETS_DROP_MECHANIC_OVERLAND_BOSS_DELVE,LIBSETS_DROP_MECHANIC_OVERLAND_WORLDBOSS,LIBSETS_DROP_MECHANIC_OVERLAND_BOSS_PUBLIC_DUNGEON,LIBSETS_DROP_MECHANIC_OVERLAND_CHEST}},</v>
      </c>
      <c r="BA242" s="6" t="str">
        <f aca="false">IF(F242&lt;&gt;"Not in the game (anymore)",IF(C242&lt;&gt;"",CONCATENATE(" --",C242," / ",B242,"   [",IF(Q242&lt;&gt;"",Q242,""),IF(Y242&lt;&gt;"",", "&amp;Y242,""),IF(AD242&lt;&gt;"",", "&amp;AD242,""),IF(AI242&lt;&gt;"",", "&amp;AI242,""),IF(AN242&lt;&gt;"",", "&amp;AN242,""),IF(AS242&lt;&gt;"",", "&amp;AS242,""),"]")),"")</f>
        <v> --Spriggan's Thorns / Dornen des Zweiglings   [Bangkorai]</v>
      </c>
    </row>
    <row r="243" customFormat="false" ht="15" hidden="false" customHeight="false" outlineLevel="0" collapsed="false">
      <c r="A243" s="21" t="n">
        <v>287</v>
      </c>
      <c r="B243" s="0" t="s">
        <v>653</v>
      </c>
      <c r="C243" s="0" t="s">
        <v>654</v>
      </c>
      <c r="D243" s="2" t="n">
        <f aca="false">A243</f>
        <v>287</v>
      </c>
      <c r="G243" s="22" t="s">
        <v>60</v>
      </c>
      <c r="I243" s="0" t="s">
        <v>56</v>
      </c>
      <c r="J243" s="0" t="s">
        <v>56</v>
      </c>
      <c r="K243" s="0" t="n">
        <v>-1</v>
      </c>
      <c r="L243" s="0" t="n">
        <v>-1</v>
      </c>
      <c r="M243" s="0" t="n">
        <v>-1</v>
      </c>
      <c r="N243" s="0" t="n">
        <v>0</v>
      </c>
      <c r="O243" s="3" t="s">
        <v>165</v>
      </c>
      <c r="P243" s="2" t="n">
        <f aca="false">IF(AND(G243&lt;&gt;"LIBSETS_SETTYPE_BATTLEGROUND",G243&lt;&gt;"LIBSETS_SETTYPE_SPECIAL",G243&lt;&gt;"LIBSETS_SETTYPE_MYTHIC"), IF(Q243&lt;&gt;"",VLOOKUP(Q243,'ESO zone constants'!$D$2:$H$4950,5,0),""),"")</f>
        <v>383</v>
      </c>
      <c r="Q243" s="0" t="str">
        <f aca="false">IF(OR(K243="",K243&lt;=0,ISERROR(K243)),IF(AND(O243&lt;&gt;"",NOT(ISERROR(O243))),O243, ""),VLOOKUP(K243,'ESO wayshrine node constants'!$A$3:$D$10003,4,0))</f>
        <v>Grahtwood</v>
      </c>
      <c r="R243" s="0"/>
      <c r="S243" s="4" t="str">
        <f aca="false">IF(AND(R243&lt;&gt;"",NOT(ISERROR(R243))),R243,IF(P243&lt;&gt;"",IF(NOT(ISERROR(VLOOKUP(P243,'ESO Dungeon constants'!$D$3:$H$9999,5,0))),VLOOKUP(P243,'ESO Dungeon constants'!$D$3:$I$9999,6,0),VLOOKUP(P243,'ESO zone constants'!$H$2:$K$9984,4,0)),""))</f>
        <v>DLC_BASE_GAME</v>
      </c>
      <c r="T243" s="2" t="str">
        <f aca="false">IF(S243&lt;&gt;"",VLOOKUP(S243,'LibSets constants'!$B$4:$C$1000,2,0),"")</f>
        <v>Included in base game</v>
      </c>
      <c r="U243" s="5" t="s">
        <v>62</v>
      </c>
      <c r="V243" s="33" t="str">
        <f aca="false">IF(U243&lt;&gt;"",IF(U243&lt;&gt;"LIBSETS_DROP_MECHANIC_MONSTER_NAME",VLOOKUP(U243,'LibSets constants'!$I$4:$L$1000,3,0),""),"")</f>
        <v>Delve bosses have a chance to drop a waist or feet.</v>
      </c>
      <c r="W243" s="33" t="str">
        <f aca="false">IF(U243&lt;&gt;"",IF(U243&lt;&gt;"LIBSETS_DROP_MECHANIC_MONSTER_NAME",VLOOKUP(U243,'LibSets constants'!$I$4:$L$1000,4,0),""),"")</f>
        <v>Bosse in Gewölben haben die Chance, eine Taille oder Füße fallen zu lassen.</v>
      </c>
      <c r="X243" s="2" t="str">
        <f aca="false">IF(G243&lt;&gt;"LIBSETS_SETTYPE_BATTLEGROUND",IF(G243&lt;&gt;"LIBSETS_SETTYPE_SPECIAL",IF(Y243&lt;&gt;"",VLOOKUP(Y243,'ESO zone constants'!$D$2:$H$4950,5,0),""),""),"")</f>
        <v/>
      </c>
      <c r="Z243" s="34" t="s">
        <v>63</v>
      </c>
      <c r="AA243" s="33" t="str">
        <f aca="false">IF(Z243&lt;&gt;"",IF(Z243&lt;&gt;"LIBSETS_DROP_MECHANIC_MONSTER_NAME",VLOOKUP(Z243,'LibSets constants'!$I$4:$L$1000,3,0),""),"")</f>
        <v>Overland group bosses have a 100% chance to drop head, chest, legs, or weapon.</v>
      </c>
      <c r="AB243" s="33" t="str">
        <f aca="false">IF(Z243&lt;&gt;"",IF(Z243&lt;&gt;"LIBSETS_DROP_MECHANIC_MONSTER_NAME",VLOOKUP(Z243,'LibSets constants'!$I$4:$L$1000,4,0),""),"")</f>
        <v>Überland Gruppenbosse haben eine Chance von 100%, Kopf, Brust, Beine oder Waffen fallen zu lassen.</v>
      </c>
      <c r="AC243" s="2" t="str">
        <f aca="false">IF(G243&lt;&gt;"LIBSETS_SETTYPE_BATTLEGROUND",IF(G243&lt;&gt;"LIBSETS_SETTYPE_SPECIAL",IF(AD243&lt;&gt;"",VLOOKUP(AD243,'ESO zone constants'!$D$2:$H$4950,5,0),""),""),"")</f>
        <v/>
      </c>
      <c r="AE243" s="34" t="s">
        <v>64</v>
      </c>
      <c r="AF243" s="33" t="str">
        <f aca="false">IF(AE243&lt;&gt;"",IF(AE243&lt;&gt;"LIBSETS_DROP_MECHANIC_MONSTER_NAME",VLOOKUP(AE243,'LibSets constants'!$I$4:$L$1000,3,0),""),"")</f>
        <v>Public dungeon bosses have a chance to drop a shoulder, hand, or weapon.</v>
      </c>
      <c r="AG243" s="33" t="str">
        <f aca="false">IF(AE243&lt;&gt;"",IF(AE243&lt;&gt;"LIBSETS_DROP_MECHANIC_MONSTER_NAME",VLOOKUP(AE243,'LibSets constants'!$I$4:$L$1000,4,0),""),"")</f>
        <v>Öffentliche Dungeon-Bosse haben die Möglichkeit, eine Schulter, Handschuhe oder eine Waffe fallen zu lassen.</v>
      </c>
      <c r="AH243" s="2" t="str">
        <f aca="false">IF(G243&lt;&gt;"LIBSETS_SETTYPE_BATTLEGROUND",IF(G243&lt;&gt;"LIBSETS_SETTYPE_SPECIAL",IF(AI243&lt;&gt;"",VLOOKUP(AI243,'ESO zone constants'!$D$2:$H$4950,5,0),""),""),"")</f>
        <v/>
      </c>
      <c r="AJ243" s="34" t="s">
        <v>65</v>
      </c>
      <c r="AK243" s="33" t="str">
        <f aca="false">IF(AJ243&lt;&gt;"",IF(AJ243&lt;&gt;"LIBSETS_DROP_MECHANIC_MONSTER_NAME",VLOOKUP(AJ243,'LibSets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33" t="str">
        <f aca="false">IF(AJ243&lt;&gt;"",IF(AJ243&lt;&gt;"LIBSETS_DROP_MECHANIC_MONSTER_NAME",VLOOKUP(AJ243,'LibSets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2" t="str">
        <f aca="false">IF(G243&lt;&gt;"LIBSETS_SETTYPE_BATTLEGROUND",IF(G243&lt;&gt;"LIBSETS_SETTYPE_SPECIAL",IF(AN243&lt;&gt;"",VLOOKUP(AN243,'ESO zone constants'!$D$2:$H$4950,5,0),""),""),"")</f>
        <v/>
      </c>
      <c r="AO243" s="34"/>
      <c r="AP243" s="33" t="str">
        <f aca="false">IF(AO243&lt;&gt;"",IF(AO243&lt;&gt;"LIBSETS_DROP_MECHANIC_MONSTER_NAME",VLOOKUP(AO243,'LibSets constants'!$I$4:$L$1000,3,0),""),"")</f>
        <v/>
      </c>
      <c r="AQ243" s="33" t="str">
        <f aca="false">IF(AO243&lt;&gt;"",IF(AO243&lt;&gt;"LIBSETS_DROP_MECHANIC_MONSTER_NAME",VLOOKUP(AO243,'LibSets constants'!$I$4:$L$1000,4,0),""),"")</f>
        <v/>
      </c>
      <c r="AR243" s="2" t="str">
        <f aca="false">IF(G243&lt;&gt;"LIBSETS_SETTYPE_BATTLEGROUND",IF(G243&lt;&gt;"LIBSETS_SETTYPE_SPECIAL",IF(AS243&lt;&gt;"",VLOOKUP(AS243,'ESO zone constants'!$D$2:$H$4950,5,0),""),""),"")</f>
        <v/>
      </c>
      <c r="AT243" s="34"/>
      <c r="AU243" s="33" t="str">
        <f aca="false">IF(AT243&lt;&gt;"",IF(AT243&lt;&gt;"LIBSETS_DROP_MECHANIC_MONSTER_NAME",VLOOKUP(AT243,'LibSets constants'!$I$4:$L$1000,3,0),""),"")</f>
        <v/>
      </c>
      <c r="AV243" s="33" t="str">
        <f aca="false">IF(AT243&lt;&gt;"",IF(AT243&lt;&gt;"LIBSETS_DROP_MECHANIC_MONSTER_NAME",VLOOKUP(AT243,'LibSets constants'!$I$4:$L$1000,4,0),""),"")</f>
        <v/>
      </c>
      <c r="AW243" s="6" t="str">
        <f aca="false">IF(A243="???","--","")&amp;IF(F243&lt;&gt;"Not in the game (anymore)",IF(A243&lt;&gt;"",CONCATENATE("[",A243,"] = {wayshrines={")&amp;IF(K243&lt;&gt;"",CONCATENATE(K243,","),"")&amp;IF(L243&lt;&gt;"",CONCATENATE(L243,","),"")&amp;IF(M243&lt;&gt;"",CONCATENATE(M243,","),"")&amp;CONCATENATE("}")&amp;IF(VALUE(N243)&gt;0,CONCATENATE(", traitsNeeded=",N243),"")&amp;CONCATENATE(", dlcId=",IF(S243&lt;&gt;"",S243,"DLC_BASE_GAME")),""),"")</f>
        <v>[287] = {wayshrines={-1,-1,-1,}, dlcId=DLC_BASE_GAME</v>
      </c>
      <c r="AX243" s="6" t="str">
        <f aca="false">IF(F243&lt;&gt;"Not in the game (anymore)",IF(A243&lt;&gt;"",IF(P243&lt;&gt;"",CONCATENATE(", zoneIds={",P243),"")&amp;IF(X243&lt;&gt;"",CONCATENATE(",",X243),"")&amp;IF(AC243&lt;&gt;"",CONCATENATE(",",AC243),"")&amp;IF(AH243&lt;&gt;"",CONCATENATE(",",AH243),"")&amp;IF(AM243&lt;&gt;"",CONCATENATE(",",AM243),"")&amp;IF(AR243&lt;&gt;"",CONCATENATE(",",AR243),"")&amp;IF(P243&lt;&gt;"",CONCATENATE("}",""),"")&amp;IF(OR(I243="true",I243="false",I243&lt;&gt;""), CONCATENATE(", veteran=", I243), ""),""),"")</f>
        <v>, zoneIds={383}, veteran=false</v>
      </c>
      <c r="AY243" s="6" t="str">
        <f aca="false">IF(F243&lt;&gt;"Not in the game (anymore)",IF(A243&lt;&gt;"",", setType="&amp;G243,"")&amp;IF(J243="true",", multiTrialSet=true",""),"")</f>
        <v>, setType=LIBSETS_SETTYPE_OVERLAND</v>
      </c>
      <c r="AZ243" s="6" t="str">
        <f aca="false">IF(F243&lt;&gt;"Not in the game (anymore)",IF(U243&lt;&gt;"",", dropMechanic={"&amp;U243&amp;IF(Z243&lt;&gt;"",","&amp;Z243,"")&amp;IF(AE243&lt;&gt;"",","&amp;AE243,"")&amp;IF(AJ243&lt;&gt;"",","&amp;AJ243,"")&amp;IF(AO243&lt;&gt;"",","&amp;AO243,"")&amp;IF(AT243&lt;&gt;"",","&amp;AT243,"")&amp;"}"&amp;IF(U243="LIBSETS_DROP_MECHANIC_MONSTER_NAME",", dropMechanicNames={" &amp; IF(V243&lt;&gt;"","['en']='"&amp;V243&amp;"'","") &amp; IF(W243&lt;&gt;"",", ['de']='" &amp; W243&amp;"'","") &amp; "}",""),"")&amp;"},","")</f>
        <v>, dropMechanic={LIBSETS_DROP_MECHANIC_OVERLAND_BOSS_DELVE,LIBSETS_DROP_MECHANIC_OVERLAND_WORLDBOSS,LIBSETS_DROP_MECHANIC_OVERLAND_BOSS_PUBLIC_DUNGEON,LIBSETS_DROP_MECHANIC_OVERLAND_CHEST}},</v>
      </c>
      <c r="BA243" s="6" t="str">
        <f aca="false">IF(F243&lt;&gt;"Not in the game (anymore)",IF(C243&lt;&gt;"",CONCATENATE(" --",C243," / ",B243,"   [",IF(Q243&lt;&gt;"",Q243,""),IF(Y243&lt;&gt;"",", "&amp;Y243,""),IF(AD243&lt;&gt;"",", "&amp;AD243,""),IF(AI243&lt;&gt;"",", "&amp;AI243,""),IF(AN243&lt;&gt;"",", "&amp;AN243,""),IF(AS243&lt;&gt;"",", "&amp;AS243,""),"]")),"")</f>
        <v> --Green Pact / Der Grüne Pakt   [Grahtwood]</v>
      </c>
    </row>
    <row r="244" s="25" customFormat="true" ht="15" hidden="false" customHeight="false" outlineLevel="0" collapsed="false">
      <c r="A244" s="21" t="n">
        <v>288</v>
      </c>
      <c r="B244" s="25" t="s">
        <v>655</v>
      </c>
      <c r="C244" s="25" t="s">
        <v>656</v>
      </c>
      <c r="D244" s="2" t="n">
        <f aca="false">A244</f>
        <v>288</v>
      </c>
      <c r="G244" s="22" t="s">
        <v>60</v>
      </c>
      <c r="I244" s="25" t="s">
        <v>56</v>
      </c>
      <c r="J244" s="25" t="s">
        <v>56</v>
      </c>
      <c r="K244" s="25" t="n">
        <v>-1</v>
      </c>
      <c r="L244" s="25" t="n">
        <v>-1</v>
      </c>
      <c r="M244" s="25" t="n">
        <v>-1</v>
      </c>
      <c r="N244" s="25" t="n">
        <v>0</v>
      </c>
      <c r="O244" s="3" t="s">
        <v>182</v>
      </c>
      <c r="P244" s="2" t="n">
        <f aca="false">IF(AND(G244&lt;&gt;"LIBSETS_SETTYPE_BATTLEGROUND",G244&lt;&gt;"LIBSETS_SETTYPE_SPECIAL",G244&lt;&gt;"LIBSETS_SETTYPE_MYTHIC"), IF(Q244&lt;&gt;"",VLOOKUP(Q244,'ESO zone constants'!$D$2:$H$4950,5,0),""),"")</f>
        <v>108</v>
      </c>
      <c r="Q244" s="25" t="str">
        <f aca="false">IF(OR(K244="",K244&lt;=0,ISERROR(K244)),IF(AND(O244&lt;&gt;"",NOT(ISERROR(O244))),O244, ""),VLOOKUP(K244,'ESO wayshrine node constants'!$A$3:$D$10003,4,0))</f>
        <v>Greenshade</v>
      </c>
      <c r="R244" s="3"/>
      <c r="S244" s="4" t="str">
        <f aca="false">IF(AND(R244&lt;&gt;"",NOT(ISERROR(R244))),R244,IF(P244&lt;&gt;"",IF(NOT(ISERROR(VLOOKUP(P244,'ESO Dungeon constants'!$D$3:$H$9999,5,0))),VLOOKUP(P244,'ESO Dungeon constants'!$D$3:$I$9999,6,0),VLOOKUP(P244,'ESO zone constants'!$H$2:$K$9984,4,0)),""))</f>
        <v>DLC_BASE_GAME</v>
      </c>
      <c r="T244" s="2" t="str">
        <f aca="false">IF(S244&lt;&gt;"",VLOOKUP(S244,'LibSets constants'!$B$4:$C$1000,2,0),"")</f>
        <v>Included in base game</v>
      </c>
      <c r="U244" s="5" t="s">
        <v>62</v>
      </c>
      <c r="V244" s="2" t="str">
        <f aca="false">IF(U244&lt;&gt;"",IF(U244&lt;&gt;"LIBSETS_DROP_MECHANIC_MONSTER_NAME",VLOOKUP(U244,'LibSets constants'!$I$4:$L$1000,3,0),""),"")</f>
        <v>Delve bosses have a chance to drop a waist or feet.</v>
      </c>
      <c r="W244" s="2" t="str">
        <f aca="false">IF(U244&lt;&gt;"",IF(U244&lt;&gt;"LIBSETS_DROP_MECHANIC_MONSTER_NAME",VLOOKUP(U244,'LibSets constants'!$I$4:$L$1000,4,0),""),"")</f>
        <v>Bosse in Gewölben haben die Chance, eine Taille oder Füße fallen zu lassen.</v>
      </c>
      <c r="X244" s="2" t="str">
        <f aca="false">IF(G244&lt;&gt;"LIBSETS_SETTYPE_BATTLEGROUND",IF(G244&lt;&gt;"LIBSETS_SETTYPE_SPECIAL",IF(Y244&lt;&gt;"",VLOOKUP(Y244,'ESO zone constants'!$D$2:$H$4950,5,0),""),""),"")</f>
        <v/>
      </c>
      <c r="Z244" s="5" t="s">
        <v>63</v>
      </c>
      <c r="AA244" s="2" t="str">
        <f aca="false">IF(Z244&lt;&gt;"",IF(Z244&lt;&gt;"LIBSETS_DROP_MECHANIC_MONSTER_NAME",VLOOKUP(Z244,'LibSets constants'!$I$4:$L$1000,3,0),""),"")</f>
        <v>Overland group bosses have a 100% chance to drop head, chest, legs, or weapon.</v>
      </c>
      <c r="AB244" s="2" t="str">
        <f aca="false">IF(Z244&lt;&gt;"",IF(Z244&lt;&gt;"LIBSETS_DROP_MECHANIC_MONSTER_NAME",VLOOKUP(Z244,'LibSets constants'!$I$4:$L$1000,4,0),""),"")</f>
        <v>Überland Gruppenbosse haben eine Chance von 100%, Kopf, Brust, Beine oder Waffen fallen zu lassen.</v>
      </c>
      <c r="AC244" s="2" t="str">
        <f aca="false">IF(G244&lt;&gt;"LIBSETS_SETTYPE_BATTLEGROUND",IF(G244&lt;&gt;"LIBSETS_SETTYPE_SPECIAL",IF(AD244&lt;&gt;"",VLOOKUP(AD244,'ESO zone constants'!$D$2:$H$4950,5,0),""),""),"")</f>
        <v/>
      </c>
      <c r="AE244" s="5" t="s">
        <v>64</v>
      </c>
      <c r="AF244" s="2" t="str">
        <f aca="false">IF(AE244&lt;&gt;"",IF(AE244&lt;&gt;"LIBSETS_DROP_MECHANIC_MONSTER_NAME",VLOOKUP(AE244,'LibSets constants'!$I$4:$L$1000,3,0),""),"")</f>
        <v>Public dungeon bosses have a chance to drop a shoulder, hand, or weapon.</v>
      </c>
      <c r="AG244" s="2" t="str">
        <f aca="false">IF(AE244&lt;&gt;"",IF(AE244&lt;&gt;"LIBSETS_DROP_MECHANIC_MONSTER_NAME",VLOOKUP(AE244,'LibSets constants'!$I$4:$L$1000,4,0),""),"")</f>
        <v>Öffentliche Dungeon-Bosse haben die Möglichkeit, eine Schulter, Handschuhe oder eine Waffe fallen zu lassen.</v>
      </c>
      <c r="AH244" s="2" t="str">
        <f aca="false">IF(G244&lt;&gt;"LIBSETS_SETTYPE_BATTLEGROUND",IF(G244&lt;&gt;"LIBSETS_SETTYPE_SPECIAL",IF(AI244&lt;&gt;"",VLOOKUP(AI244,'ESO zone constants'!$D$2:$H$4950,5,0),""),""),"")</f>
        <v/>
      </c>
      <c r="AJ244" s="5" t="s">
        <v>65</v>
      </c>
      <c r="AK244" s="2" t="str">
        <f aca="false">IF(AJ244&lt;&gt;"",IF(AJ244&lt;&gt;"LIBSETS_DROP_MECHANIC_MONSTER_NAME",VLOOKUP(AJ244,'LibSets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2" t="str">
        <f aca="false">IF(AJ244&lt;&gt;"",IF(AJ244&lt;&gt;"LIBSETS_DROP_MECHANIC_MONSTER_NAME",VLOOKUP(AJ244,'LibSets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2" t="str">
        <f aca="false">IF(G244&lt;&gt;"LIBSETS_SETTYPE_BATTLEGROUND",IF(G244&lt;&gt;"LIBSETS_SETTYPE_SPECIAL",IF(AN244&lt;&gt;"",VLOOKUP(AN244,'ESO zone constants'!$D$2:$H$4950,5,0),""),""),"")</f>
        <v/>
      </c>
      <c r="AO244" s="5"/>
      <c r="AP244" s="2" t="str">
        <f aca="false">IF(AO244&lt;&gt;"",IF(AO244&lt;&gt;"LIBSETS_DROP_MECHANIC_MONSTER_NAME",VLOOKUP(AO244,'LibSets constants'!$I$4:$L$1000,3,0),""),"")</f>
        <v/>
      </c>
      <c r="AQ244" s="2" t="str">
        <f aca="false">IF(AO244&lt;&gt;"",IF(AO244&lt;&gt;"LIBSETS_DROP_MECHANIC_MONSTER_NAME",VLOOKUP(AO244,'LibSets constants'!$I$4:$L$1000,4,0),""),"")</f>
        <v/>
      </c>
      <c r="AR244" s="2" t="str">
        <f aca="false">IF(G244&lt;&gt;"LIBSETS_SETTYPE_BATTLEGROUND",IF(G244&lt;&gt;"LIBSETS_SETTYPE_SPECIAL",IF(AS244&lt;&gt;"",VLOOKUP(AS244,'ESO zone constants'!$D$2:$H$4950,5,0),""),""),"")</f>
        <v/>
      </c>
      <c r="AT244" s="5"/>
      <c r="AU244" s="2" t="str">
        <f aca="false">IF(AT244&lt;&gt;"",IF(AT244&lt;&gt;"LIBSETS_DROP_MECHANIC_MONSTER_NAME",VLOOKUP(AT244,'LibSets constants'!$I$4:$L$1000,3,0),""),"")</f>
        <v/>
      </c>
      <c r="AV244" s="2" t="str">
        <f aca="false">IF(AT244&lt;&gt;"",IF(AT244&lt;&gt;"LIBSETS_DROP_MECHANIC_MONSTER_NAME",VLOOKUP(AT244,'LibSets constants'!$I$4:$L$1000,4,0),""),"")</f>
        <v/>
      </c>
      <c r="AW244" s="6" t="str">
        <f aca="false">IF(A244="???","--","")&amp;IF(F244&lt;&gt;"Not in the game (anymore)",IF(A244&lt;&gt;"",CONCATENATE("[",A244,"] = {wayshrines={")&amp;IF(K244&lt;&gt;"",CONCATENATE(K244,","),"")&amp;IF(L244&lt;&gt;"",CONCATENATE(L244,","),"")&amp;IF(M244&lt;&gt;"",CONCATENATE(M244,","),"")&amp;CONCATENATE("}")&amp;IF(VALUE(N244)&gt;0,CONCATENATE(", traitsNeeded=",N244),"")&amp;CONCATENATE(", dlcId=",IF(S244&lt;&gt;"",S244,"DLC_BASE_GAME")),""),"")</f>
        <v>[288] = {wayshrines={-1,-1,-1,}, dlcId=DLC_BASE_GAME</v>
      </c>
      <c r="AX244" s="6" t="str">
        <f aca="false">IF(F244&lt;&gt;"Not in the game (anymore)",IF(A244&lt;&gt;"",IF(P244&lt;&gt;"",CONCATENATE(", zoneIds={",P244),"")&amp;IF(X244&lt;&gt;"",CONCATENATE(",",X244),"")&amp;IF(AC244&lt;&gt;"",CONCATENATE(",",AC244),"")&amp;IF(AH244&lt;&gt;"",CONCATENATE(",",AH244),"")&amp;IF(AM244&lt;&gt;"",CONCATENATE(",",AM244),"")&amp;IF(AR244&lt;&gt;"",CONCATENATE(",",AR244),"")&amp;IF(P244&lt;&gt;"",CONCATENATE("}",""),"")&amp;IF(OR(I244="true",I244="false",I244&lt;&gt;""), CONCATENATE(", veteran=", I244), ""),""),"")</f>
        <v>, zoneIds={108}, veteran=false</v>
      </c>
      <c r="AY244" s="6" t="str">
        <f aca="false">IF(F244&lt;&gt;"Not in the game (anymore)",IF(A244&lt;&gt;"",", setType="&amp;G244,"")&amp;IF(J244="true",", multiTrialSet=true",""),"")</f>
        <v>, setType=LIBSETS_SETTYPE_OVERLAND</v>
      </c>
      <c r="AZ244" s="6" t="str">
        <f aca="false">IF(F244&lt;&gt;"Not in the game (anymore)",IF(U244&lt;&gt;"",", dropMechanic={"&amp;U244&amp;IF(Z244&lt;&gt;"",","&amp;Z244,"")&amp;IF(AE244&lt;&gt;"",","&amp;AE244,"")&amp;IF(AJ244&lt;&gt;"",","&amp;AJ244,"")&amp;IF(AO244&lt;&gt;"",","&amp;AO244,"")&amp;IF(AT244&lt;&gt;"",","&amp;AT244,"")&amp;"}"&amp;IF(U244="LIBSETS_DROP_MECHANIC_MONSTER_NAME",", dropMechanicNames={" &amp; IF(V244&lt;&gt;"","['en']='"&amp;V244&amp;"'","") &amp; IF(W244&lt;&gt;"",", ['de']='" &amp; W244&amp;"'","") &amp; "}",""),"")&amp;"},","")</f>
        <v>, dropMechanic={LIBSETS_DROP_MECHANIC_OVERLAND_BOSS_DELVE,LIBSETS_DROP_MECHANIC_OVERLAND_WORLDBOSS,LIBSETS_DROP_MECHANIC_OVERLAND_BOSS_PUBLIC_DUNGEON,LIBSETS_DROP_MECHANIC_OVERLAND_CHEST}},</v>
      </c>
      <c r="BA244" s="6" t="str">
        <f aca="false">IF(F244&lt;&gt;"Not in the game (anymore)",IF(C244&lt;&gt;"",CONCATENATE(" --",C244," / ",B244,"   [",IF(Q244&lt;&gt;"",Q244,""),IF(Y244&lt;&gt;"",", "&amp;Y244,""),IF(AD244&lt;&gt;"",", "&amp;AD244,""),IF(AI244&lt;&gt;"",", "&amp;AI244,""),IF(AN244&lt;&gt;"",", "&amp;AN244,""),IF(AS244&lt;&gt;"",", "&amp;AS244,""),"]")),"")</f>
        <v> --Beekeeper's Gear / Werkzeug des Bienenhüters   [Greenshade]</v>
      </c>
    </row>
    <row r="245" customFormat="false" ht="15" hidden="false" customHeight="false" outlineLevel="0" collapsed="false">
      <c r="A245" s="21" t="n">
        <v>289</v>
      </c>
      <c r="B245" s="0" t="s">
        <v>657</v>
      </c>
      <c r="C245" s="0" t="s">
        <v>658</v>
      </c>
      <c r="D245" s="2" t="n">
        <f aca="false">A245</f>
        <v>289</v>
      </c>
      <c r="G245" s="22" t="s">
        <v>60</v>
      </c>
      <c r="I245" s="0" t="s">
        <v>56</v>
      </c>
      <c r="J245" s="0" t="s">
        <v>56</v>
      </c>
      <c r="K245" s="0" t="n">
        <v>-1</v>
      </c>
      <c r="L245" s="0" t="n">
        <v>-1</v>
      </c>
      <c r="M245" s="0" t="n">
        <v>-1</v>
      </c>
      <c r="N245" s="0" t="n">
        <v>0</v>
      </c>
      <c r="O245" s="3" t="s">
        <v>100</v>
      </c>
      <c r="P245" s="2" t="n">
        <f aca="false">IF(AND(G245&lt;&gt;"LIBSETS_SETTYPE_BATTLEGROUND",G245&lt;&gt;"LIBSETS_SETTYPE_SPECIAL",G245&lt;&gt;"LIBSETS_SETTYPE_MYTHIC"), IF(Q245&lt;&gt;"",VLOOKUP(Q245,'ESO zone constants'!$D$2:$H$4950,5,0),""),"")</f>
        <v>58</v>
      </c>
      <c r="Q245" s="0" t="str">
        <f aca="false">IF(OR(K245="",K245&lt;=0,ISERROR(K245)),IF(AND(O245&lt;&gt;"",NOT(ISERROR(O245))),O245, ""),VLOOKUP(K245,'ESO wayshrine node constants'!$A$3:$D$10003,4,0))</f>
        <v>Malabal Tor</v>
      </c>
      <c r="R245" s="0"/>
      <c r="S245" s="4" t="str">
        <f aca="false">IF(AND(R245&lt;&gt;"",NOT(ISERROR(R245))),R245,IF(P245&lt;&gt;"",IF(NOT(ISERROR(VLOOKUP(P245,'ESO Dungeon constants'!$D$3:$H$9999,5,0))),VLOOKUP(P245,'ESO Dungeon constants'!$D$3:$I$9999,6,0),VLOOKUP(P245,'ESO zone constants'!$H$2:$K$9984,4,0)),""))</f>
        <v>DLC_BASE_GAME</v>
      </c>
      <c r="T245" s="2" t="str">
        <f aca="false">IF(S245&lt;&gt;"",VLOOKUP(S245,'LibSets constants'!$B$4:$C$1000,2,0),"")</f>
        <v>Included in base game</v>
      </c>
      <c r="U245" s="5" t="s">
        <v>62</v>
      </c>
      <c r="V245" s="2" t="str">
        <f aca="false">IF(U245&lt;&gt;"",IF(U245&lt;&gt;"LIBSETS_DROP_MECHANIC_MONSTER_NAME",VLOOKUP(U245,'LibSets constants'!$I$4:$L$1000,3,0),""),"")</f>
        <v>Delve bosses have a chance to drop a waist or feet.</v>
      </c>
      <c r="W245" s="2" t="str">
        <f aca="false">IF(U245&lt;&gt;"",IF(U245&lt;&gt;"LIBSETS_DROP_MECHANIC_MONSTER_NAME",VLOOKUP(U245,'LibSets constants'!$I$4:$L$1000,4,0),""),"")</f>
        <v>Bosse in Gewölben haben die Chance, eine Taille oder Füße fallen zu lassen.</v>
      </c>
      <c r="X245" s="2" t="str">
        <f aca="false">IF(G245&lt;&gt;"LIBSETS_SETTYPE_BATTLEGROUND",IF(G245&lt;&gt;"LIBSETS_SETTYPE_SPECIAL",IF(Y245&lt;&gt;"",VLOOKUP(Y245,'ESO zone constants'!$D$2:$H$4950,5,0),""),""),"")</f>
        <v/>
      </c>
      <c r="Z245" s="5" t="s">
        <v>63</v>
      </c>
      <c r="AA245" s="2" t="str">
        <f aca="false">IF(Z245&lt;&gt;"",IF(Z245&lt;&gt;"LIBSETS_DROP_MECHANIC_MONSTER_NAME",VLOOKUP(Z245,'LibSets constants'!$I$4:$L$1000,3,0),""),"")</f>
        <v>Overland group bosses have a 100% chance to drop head, chest, legs, or weapon.</v>
      </c>
      <c r="AB245" s="2" t="str">
        <f aca="false">IF(Z245&lt;&gt;"",IF(Z245&lt;&gt;"LIBSETS_DROP_MECHANIC_MONSTER_NAME",VLOOKUP(Z245,'LibSets constants'!$I$4:$L$1000,4,0),""),"")</f>
        <v>Überland Gruppenbosse haben eine Chance von 100%, Kopf, Brust, Beine oder Waffen fallen zu lassen.</v>
      </c>
      <c r="AC245" s="2" t="str">
        <f aca="false">IF(G245&lt;&gt;"LIBSETS_SETTYPE_BATTLEGROUND",IF(G245&lt;&gt;"LIBSETS_SETTYPE_SPECIAL",IF(AD245&lt;&gt;"",VLOOKUP(AD245,'ESO zone constants'!$D$2:$H$4950,5,0),""),""),"")</f>
        <v/>
      </c>
      <c r="AE245" s="5" t="s">
        <v>64</v>
      </c>
      <c r="AF245" s="2" t="str">
        <f aca="false">IF(AE245&lt;&gt;"",IF(AE245&lt;&gt;"LIBSETS_DROP_MECHANIC_MONSTER_NAME",VLOOKUP(AE245,'LibSets constants'!$I$4:$L$1000,3,0),""),"")</f>
        <v>Public dungeon bosses have a chance to drop a shoulder, hand, or weapon.</v>
      </c>
      <c r="AG245" s="2" t="str">
        <f aca="false">IF(AE245&lt;&gt;"",IF(AE245&lt;&gt;"LIBSETS_DROP_MECHANIC_MONSTER_NAME",VLOOKUP(AE245,'LibSets constants'!$I$4:$L$1000,4,0),""),"")</f>
        <v>Öffentliche Dungeon-Bosse haben die Möglichkeit, eine Schulter, Handschuhe oder eine Waffe fallen zu lassen.</v>
      </c>
      <c r="AH245" s="2" t="str">
        <f aca="false">IF(G245&lt;&gt;"LIBSETS_SETTYPE_BATTLEGROUND",IF(G245&lt;&gt;"LIBSETS_SETTYPE_SPECIAL",IF(AI245&lt;&gt;"",VLOOKUP(AI245,'ESO zone constants'!$D$2:$H$4950,5,0),""),""),"")</f>
        <v/>
      </c>
      <c r="AJ245" s="5" t="s">
        <v>65</v>
      </c>
      <c r="AK245" s="2" t="str">
        <f aca="false">IF(AJ245&lt;&gt;"",IF(AJ245&lt;&gt;"LIBSETS_DROP_MECHANIC_MONSTER_NAME",VLOOKUP(AJ245,'LibSets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2" t="str">
        <f aca="false">IF(AJ245&lt;&gt;"",IF(AJ245&lt;&gt;"LIBSETS_DROP_MECHANIC_MONSTER_NAME",VLOOKUP(AJ245,'LibSets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2" t="str">
        <f aca="false">IF(G245&lt;&gt;"LIBSETS_SETTYPE_BATTLEGROUND",IF(G245&lt;&gt;"LIBSETS_SETTYPE_SPECIAL",IF(AN245&lt;&gt;"",VLOOKUP(AN245,'ESO zone constants'!$D$2:$H$4950,5,0),""),""),"")</f>
        <v/>
      </c>
      <c r="AO245" s="0"/>
      <c r="AP245" s="2" t="str">
        <f aca="false">IF(AO245&lt;&gt;"",IF(AO245&lt;&gt;"LIBSETS_DROP_MECHANIC_MONSTER_NAME",VLOOKUP(AO245,'LibSets constants'!$I$4:$L$1000,3,0),""),"")</f>
        <v/>
      </c>
      <c r="AQ245" s="2" t="str">
        <f aca="false">IF(AO245&lt;&gt;"",IF(AO245&lt;&gt;"LIBSETS_DROP_MECHANIC_MONSTER_NAME",VLOOKUP(AO245,'LibSets constants'!$I$4:$L$1000,4,0),""),"")</f>
        <v/>
      </c>
      <c r="AR245" s="2" t="str">
        <f aca="false">IF(G245&lt;&gt;"LIBSETS_SETTYPE_BATTLEGROUND",IF(G245&lt;&gt;"LIBSETS_SETTYPE_SPECIAL",IF(AS245&lt;&gt;"",VLOOKUP(AS245,'ESO zone constants'!$D$2:$H$4950,5,0),""),""),"")</f>
        <v/>
      </c>
      <c r="AT245" s="0"/>
      <c r="AU245" s="2" t="str">
        <f aca="false">IF(AT245&lt;&gt;"",IF(AT245&lt;&gt;"LIBSETS_DROP_MECHANIC_MONSTER_NAME",VLOOKUP(AT245,'LibSets constants'!$I$4:$L$1000,3,0),""),"")</f>
        <v/>
      </c>
      <c r="AV245" s="2" t="str">
        <f aca="false">IF(AT245&lt;&gt;"",IF(AT245&lt;&gt;"LIBSETS_DROP_MECHANIC_MONSTER_NAME",VLOOKUP(AT245,'LibSets constants'!$I$4:$L$1000,4,0),""),"")</f>
        <v/>
      </c>
      <c r="AW245" s="6" t="str">
        <f aca="false">IF(A245="???","--","")&amp;IF(F245&lt;&gt;"Not in the game (anymore)",IF(A245&lt;&gt;"",CONCATENATE("[",A245,"] = {wayshrines={")&amp;IF(K245&lt;&gt;"",CONCATENATE(K245,","),"")&amp;IF(L245&lt;&gt;"",CONCATENATE(L245,","),"")&amp;IF(M245&lt;&gt;"",CONCATENATE(M245,","),"")&amp;CONCATENATE("}")&amp;IF(VALUE(N245)&gt;0,CONCATENATE(", traitsNeeded=",N245),"")&amp;CONCATENATE(", dlcId=",IF(S245&lt;&gt;"",S245,"DLC_BASE_GAME")),""),"")</f>
        <v>[289] = {wayshrines={-1,-1,-1,}, dlcId=DLC_BASE_GAME</v>
      </c>
      <c r="AX245" s="6" t="str">
        <f aca="false">IF(F245&lt;&gt;"Not in the game (anymore)",IF(A245&lt;&gt;"",IF(P245&lt;&gt;"",CONCATENATE(", zoneIds={",P245),"")&amp;IF(X245&lt;&gt;"",CONCATENATE(",",X245),"")&amp;IF(AC245&lt;&gt;"",CONCATENATE(",",AC245),"")&amp;IF(AH245&lt;&gt;"",CONCATENATE(",",AH245),"")&amp;IF(AM245&lt;&gt;"",CONCATENATE(",",AM245),"")&amp;IF(AR245&lt;&gt;"",CONCATENATE(",",AR245),"")&amp;IF(P245&lt;&gt;"",CONCATENATE("}",""),"")&amp;IF(OR(I245="true",I245="false",I245&lt;&gt;""), CONCATENATE(", veteran=", I245), ""),""),"")</f>
        <v>, zoneIds={58}, veteran=false</v>
      </c>
      <c r="AY245" s="6" t="str">
        <f aca="false">IF(F245&lt;&gt;"Not in the game (anymore)",IF(A245&lt;&gt;"",", setType="&amp;G245,"")&amp;IF(J245="true",", multiTrialSet=true",""),"")</f>
        <v>, setType=LIBSETS_SETTYPE_OVERLAND</v>
      </c>
      <c r="AZ245" s="6" t="str">
        <f aca="false">IF(F245&lt;&gt;"Not in the game (anymore)",IF(U245&lt;&gt;"",", dropMechanic={"&amp;U245&amp;IF(Z245&lt;&gt;"",","&amp;Z245,"")&amp;IF(AE245&lt;&gt;"",","&amp;AE245,"")&amp;IF(AJ245&lt;&gt;"",","&amp;AJ245,"")&amp;IF(AO245&lt;&gt;"",","&amp;AO245,"")&amp;IF(AT245&lt;&gt;"",","&amp;AT245,"")&amp;"}"&amp;IF(U245="LIBSETS_DROP_MECHANIC_MONSTER_NAME",", dropMechanicNames={" &amp; IF(V245&lt;&gt;"","['en']='"&amp;V245&amp;"'","") &amp; IF(W245&lt;&gt;"",", ['de']='" &amp; W245&amp;"'","") &amp; "}",""),"")&amp;"},","")</f>
        <v>, dropMechanic={LIBSETS_DROP_MECHANIC_OVERLAND_BOSS_DELVE,LIBSETS_DROP_MECHANIC_OVERLAND_WORLDBOSS,LIBSETS_DROP_MECHANIC_OVERLAND_BOSS_PUBLIC_DUNGEON,LIBSETS_DROP_MECHANIC_OVERLAND_CHEST}},</v>
      </c>
      <c r="BA245" s="6" t="str">
        <f aca="false">IF(F245&lt;&gt;"Not in the game (anymore)",IF(C245&lt;&gt;"",CONCATENATE(" --",C245," / ",B245,"   [",IF(Q245&lt;&gt;"",Q245,""),IF(Y245&lt;&gt;"",", "&amp;Y245,""),IF(AD245&lt;&gt;"",", "&amp;AD245,""),IF(AI245&lt;&gt;"",", "&amp;AI245,""),IF(AN245&lt;&gt;"",", "&amp;AN245,""),IF(AS245&lt;&gt;"",", "&amp;AS245,""),"]")),"")</f>
        <v> --Spinner's Garments / Gewänder des Webers   [Malabal Tor]</v>
      </c>
    </row>
    <row r="246" customFormat="false" ht="15" hidden="false" customHeight="false" outlineLevel="0" collapsed="false">
      <c r="A246" s="21" t="n">
        <v>290</v>
      </c>
      <c r="B246" s="0" t="s">
        <v>659</v>
      </c>
      <c r="C246" s="0" t="s">
        <v>660</v>
      </c>
      <c r="D246" s="2" t="n">
        <f aca="false">A246</f>
        <v>290</v>
      </c>
      <c r="G246" s="22" t="s">
        <v>60</v>
      </c>
      <c r="I246" s="0" t="s">
        <v>56</v>
      </c>
      <c r="J246" s="0" t="s">
        <v>56</v>
      </c>
      <c r="K246" s="0" t="n">
        <v>-1</v>
      </c>
      <c r="L246" s="0" t="n">
        <v>-1</v>
      </c>
      <c r="M246" s="0" t="n">
        <v>-1</v>
      </c>
      <c r="N246" s="0" t="n">
        <v>0</v>
      </c>
      <c r="O246" s="3" t="s">
        <v>239</v>
      </c>
      <c r="P246" s="2" t="n">
        <f aca="false">IF(AND(G246&lt;&gt;"LIBSETS_SETTYPE_BATTLEGROUND",G246&lt;&gt;"LIBSETS_SETTYPE_SPECIAL",G246&lt;&gt;"LIBSETS_SETTYPE_MYTHIC"), IF(Q246&lt;&gt;"",VLOOKUP(Q246,'ESO zone constants'!$D$2:$H$4950,5,0),""),"")</f>
        <v>382</v>
      </c>
      <c r="Q246" s="0" t="str">
        <f aca="false">IF(OR(K246="",K246&lt;=0,ISERROR(K246)),IF(AND(O246&lt;&gt;"",NOT(ISERROR(O246))),O246, ""),VLOOKUP(K246,'ESO wayshrine node constants'!$A$3:$D$10003,4,0))</f>
        <v>Reaper's March</v>
      </c>
      <c r="R246" s="0"/>
      <c r="S246" s="4" t="str">
        <f aca="false">IF(AND(R246&lt;&gt;"",NOT(ISERROR(R246))),R246,IF(P246&lt;&gt;"",IF(NOT(ISERROR(VLOOKUP(P246,'ESO Dungeon constants'!$D$3:$H$9999,5,0))),VLOOKUP(P246,'ESO Dungeon constants'!$D$3:$I$9999,6,0),VLOOKUP(P246,'ESO zone constants'!$H$2:$K$9984,4,0)),""))</f>
        <v>DLC_BASE_GAME</v>
      </c>
      <c r="T246" s="2" t="str">
        <f aca="false">IF(S246&lt;&gt;"",VLOOKUP(S246,'LibSets constants'!$B$4:$C$1000,2,0),"")</f>
        <v>Included in base game</v>
      </c>
      <c r="U246" s="5" t="s">
        <v>62</v>
      </c>
      <c r="V246" s="23" t="str">
        <f aca="false">IF(U246&lt;&gt;"",IF(U246&lt;&gt;"LIBSETS_DROP_MECHANIC_MONSTER_NAME",VLOOKUP(U246,'LibSets constants'!$I$4:$L$1000,3,0),""),"")</f>
        <v>Delve bosses have a chance to drop a waist or feet.</v>
      </c>
      <c r="W246" s="23" t="str">
        <f aca="false">IF(U246&lt;&gt;"",IF(U246&lt;&gt;"LIBSETS_DROP_MECHANIC_MONSTER_NAME",VLOOKUP(U246,'LibSets constants'!$I$4:$L$1000,4,0),""),"")</f>
        <v>Bosse in Gewölben haben die Chance, eine Taille oder Füße fallen zu lassen.</v>
      </c>
      <c r="X246" s="2" t="str">
        <f aca="false">IF(G246&lt;&gt;"LIBSETS_SETTYPE_BATTLEGROUND",IF(G246&lt;&gt;"LIBSETS_SETTYPE_SPECIAL",IF(Y246&lt;&gt;"",VLOOKUP(Y246,'ESO zone constants'!$D$2:$H$4950,5,0),""),""),"")</f>
        <v/>
      </c>
      <c r="Z246" s="24" t="s">
        <v>63</v>
      </c>
      <c r="AA246" s="23" t="str">
        <f aca="false">IF(Z246&lt;&gt;"",IF(Z246&lt;&gt;"LIBSETS_DROP_MECHANIC_MONSTER_NAME",VLOOKUP(Z246,'LibSets constants'!$I$4:$L$1000,3,0),""),"")</f>
        <v>Overland group bosses have a 100% chance to drop head, chest, legs, or weapon.</v>
      </c>
      <c r="AB246" s="23" t="str">
        <f aca="false">IF(Z246&lt;&gt;"",IF(Z246&lt;&gt;"LIBSETS_DROP_MECHANIC_MONSTER_NAME",VLOOKUP(Z246,'LibSets constants'!$I$4:$L$1000,4,0),""),"")</f>
        <v>Überland Gruppenbosse haben eine Chance von 100%, Kopf, Brust, Beine oder Waffen fallen zu lassen.</v>
      </c>
      <c r="AC246" s="2" t="str">
        <f aca="false">IF(G246&lt;&gt;"LIBSETS_SETTYPE_BATTLEGROUND",IF(G246&lt;&gt;"LIBSETS_SETTYPE_SPECIAL",IF(AD246&lt;&gt;"",VLOOKUP(AD246,'ESO zone constants'!$D$2:$H$4950,5,0),""),""),"")</f>
        <v/>
      </c>
      <c r="AE246" s="24" t="s">
        <v>64</v>
      </c>
      <c r="AF246" s="23" t="str">
        <f aca="false">IF(AE246&lt;&gt;"",IF(AE246&lt;&gt;"LIBSETS_DROP_MECHANIC_MONSTER_NAME",VLOOKUP(AE246,'LibSets constants'!$I$4:$L$1000,3,0),""),"")</f>
        <v>Public dungeon bosses have a chance to drop a shoulder, hand, or weapon.</v>
      </c>
      <c r="AG246" s="23" t="str">
        <f aca="false">IF(AE246&lt;&gt;"",IF(AE246&lt;&gt;"LIBSETS_DROP_MECHANIC_MONSTER_NAME",VLOOKUP(AE246,'LibSets constants'!$I$4:$L$1000,4,0),""),"")</f>
        <v>Öffentliche Dungeon-Bosse haben die Möglichkeit, eine Schulter, Handschuhe oder eine Waffe fallen zu lassen.</v>
      </c>
      <c r="AH246" s="2" t="str">
        <f aca="false">IF(G246&lt;&gt;"LIBSETS_SETTYPE_BATTLEGROUND",IF(G246&lt;&gt;"LIBSETS_SETTYPE_SPECIAL",IF(AI246&lt;&gt;"",VLOOKUP(AI246,'ESO zone constants'!$D$2:$H$4950,5,0),""),""),"")</f>
        <v/>
      </c>
      <c r="AJ246" s="24" t="s">
        <v>65</v>
      </c>
      <c r="AK246" s="23" t="str">
        <f aca="false">IF(AJ246&lt;&gt;"",IF(AJ246&lt;&gt;"LIBSETS_DROP_MECHANIC_MONSTER_NAME",VLOOKUP(AJ246,'LibSets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23" t="str">
        <f aca="false">IF(AJ246&lt;&gt;"",IF(AJ246&lt;&gt;"LIBSETS_DROP_MECHANIC_MONSTER_NAME",VLOOKUP(AJ246,'LibSets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2" t="str">
        <f aca="false">IF(G246&lt;&gt;"LIBSETS_SETTYPE_BATTLEGROUND",IF(G246&lt;&gt;"LIBSETS_SETTYPE_SPECIAL",IF(AN246&lt;&gt;"",VLOOKUP(AN246,'ESO zone constants'!$D$2:$H$4950,5,0),""),""),"")</f>
        <v/>
      </c>
      <c r="AO246" s="24"/>
      <c r="AP246" s="23" t="str">
        <f aca="false">IF(AO246&lt;&gt;"",IF(AO246&lt;&gt;"LIBSETS_DROP_MECHANIC_MONSTER_NAME",VLOOKUP(AO246,'LibSets constants'!$I$4:$L$1000,3,0),""),"")</f>
        <v/>
      </c>
      <c r="AQ246" s="23" t="str">
        <f aca="false">IF(AO246&lt;&gt;"",IF(AO246&lt;&gt;"LIBSETS_DROP_MECHANIC_MONSTER_NAME",VLOOKUP(AO246,'LibSets constants'!$I$4:$L$1000,4,0),""),"")</f>
        <v/>
      </c>
      <c r="AR246" s="2" t="str">
        <f aca="false">IF(G246&lt;&gt;"LIBSETS_SETTYPE_BATTLEGROUND",IF(G246&lt;&gt;"LIBSETS_SETTYPE_SPECIAL",IF(AS246&lt;&gt;"",VLOOKUP(AS246,'ESO zone constants'!$D$2:$H$4950,5,0),""),""),"")</f>
        <v/>
      </c>
      <c r="AT246" s="24"/>
      <c r="AU246" s="23" t="str">
        <f aca="false">IF(AT246&lt;&gt;"",IF(AT246&lt;&gt;"LIBSETS_DROP_MECHANIC_MONSTER_NAME",VLOOKUP(AT246,'LibSets constants'!$I$4:$L$1000,3,0),""),"")</f>
        <v/>
      </c>
      <c r="AV246" s="23" t="str">
        <f aca="false">IF(AT246&lt;&gt;"",IF(AT246&lt;&gt;"LIBSETS_DROP_MECHANIC_MONSTER_NAME",VLOOKUP(AT246,'LibSets constants'!$I$4:$L$1000,4,0),""),"")</f>
        <v/>
      </c>
      <c r="AW246" s="6" t="str">
        <f aca="false">IF(A246="???","--","")&amp;IF(F246&lt;&gt;"Not in the game (anymore)",IF(A246&lt;&gt;"",CONCATENATE("[",A246,"] = {wayshrines={")&amp;IF(K246&lt;&gt;"",CONCATENATE(K246,","),"")&amp;IF(L246&lt;&gt;"",CONCATENATE(L246,","),"")&amp;IF(M246&lt;&gt;"",CONCATENATE(M246,","),"")&amp;CONCATENATE("}")&amp;IF(VALUE(N246)&gt;0,CONCATENATE(", traitsNeeded=",N246),"")&amp;CONCATENATE(", dlcId=",IF(S246&lt;&gt;"",S246,"DLC_BASE_GAME")),""),"")</f>
        <v>[290] = {wayshrines={-1,-1,-1,}, dlcId=DLC_BASE_GAME</v>
      </c>
      <c r="AX246" s="6" t="str">
        <f aca="false">IF(F246&lt;&gt;"Not in the game (anymore)",IF(A246&lt;&gt;"",IF(P246&lt;&gt;"",CONCATENATE(", zoneIds={",P246),"")&amp;IF(X246&lt;&gt;"",CONCATENATE(",",X246),"")&amp;IF(AC246&lt;&gt;"",CONCATENATE(",",AC246),"")&amp;IF(AH246&lt;&gt;"",CONCATENATE(",",AH246),"")&amp;IF(AM246&lt;&gt;"",CONCATENATE(",",AM246),"")&amp;IF(AR246&lt;&gt;"",CONCATENATE(",",AR246),"")&amp;IF(P246&lt;&gt;"",CONCATENATE("}",""),"")&amp;IF(OR(I246="true",I246="false",I246&lt;&gt;""), CONCATENATE(", veteran=", I246), ""),""),"")</f>
        <v>, zoneIds={382}, veteran=false</v>
      </c>
      <c r="AY246" s="6" t="str">
        <f aca="false">IF(F246&lt;&gt;"Not in the game (anymore)",IF(A246&lt;&gt;"",", setType="&amp;G246,"")&amp;IF(J246="true",", multiTrialSet=true",""),"")</f>
        <v>, setType=LIBSETS_SETTYPE_OVERLAND</v>
      </c>
      <c r="AZ246" s="6" t="str">
        <f aca="false">IF(F246&lt;&gt;"Not in the game (anymore)",IF(U246&lt;&gt;"",", dropMechanic={"&amp;U246&amp;IF(Z246&lt;&gt;"",","&amp;Z246,"")&amp;IF(AE246&lt;&gt;"",","&amp;AE246,"")&amp;IF(AJ246&lt;&gt;"",","&amp;AJ246,"")&amp;IF(AO246&lt;&gt;"",","&amp;AO246,"")&amp;IF(AT246&lt;&gt;"",","&amp;AT246,"")&amp;"}"&amp;IF(U246="LIBSETS_DROP_MECHANIC_MONSTER_NAME",", dropMechanicNames={" &amp; IF(V246&lt;&gt;"","['en']='"&amp;V246&amp;"'","") &amp; IF(W246&lt;&gt;"",", ['de']='" &amp; W246&amp;"'","") &amp; "}",""),"")&amp;"},","")</f>
        <v>, dropMechanic={LIBSETS_DROP_MECHANIC_OVERLAND_BOSS_DELVE,LIBSETS_DROP_MECHANIC_OVERLAND_WORLDBOSS,LIBSETS_DROP_MECHANIC_OVERLAND_BOSS_PUBLIC_DUNGEON,LIBSETS_DROP_MECHANIC_OVERLAND_CHEST}},</v>
      </c>
      <c r="BA246" s="6" t="str">
        <f aca="false">IF(F246&lt;&gt;"Not in the game (anymore)",IF(C246&lt;&gt;"",CONCATENATE(" --",C246," / ",B246,"   [",IF(Q246&lt;&gt;"",Q246,""),IF(Y246&lt;&gt;"",", "&amp;Y246,""),IF(AD246&lt;&gt;"",", "&amp;AD246,""),IF(AI246&lt;&gt;"",", "&amp;AI246,""),IF(AN246&lt;&gt;"",", "&amp;AN246,""),IF(AS246&lt;&gt;"",", "&amp;AS246,""),"]")),"")</f>
        <v> --Skooma Smuggler / Skoomaschmuggler   [Reaper's March]</v>
      </c>
    </row>
    <row r="247" customFormat="false" ht="15" hidden="false" customHeight="false" outlineLevel="0" collapsed="false">
      <c r="A247" s="21" t="n">
        <v>291</v>
      </c>
      <c r="B247" s="0" t="s">
        <v>661</v>
      </c>
      <c r="C247" s="0" t="s">
        <v>662</v>
      </c>
      <c r="D247" s="2" t="n">
        <f aca="false">A247</f>
        <v>291</v>
      </c>
      <c r="G247" s="22" t="s">
        <v>60</v>
      </c>
      <c r="I247" s="0" t="s">
        <v>56</v>
      </c>
      <c r="J247" s="0" t="s">
        <v>56</v>
      </c>
      <c r="K247" s="0" t="n">
        <v>-1</v>
      </c>
      <c r="L247" s="0" t="n">
        <v>-1</v>
      </c>
      <c r="M247" s="0" t="n">
        <v>-1</v>
      </c>
      <c r="N247" s="0" t="n">
        <v>0</v>
      </c>
      <c r="O247" s="3" t="s">
        <v>103</v>
      </c>
      <c r="P247" s="2" t="n">
        <f aca="false">IF(AND(G247&lt;&gt;"LIBSETS_SETTYPE_BATTLEGROUND",G247&lt;&gt;"LIBSETS_SETTYPE_SPECIAL",G247&lt;&gt;"LIBSETS_SETTYPE_MYTHIC"), IF(Q247&lt;&gt;"",VLOOKUP(Q247,'ESO zone constants'!$D$2:$H$4950,5,0),""),"")</f>
        <v>41</v>
      </c>
      <c r="Q247" s="0" t="str">
        <f aca="false">IF(OR(K247="",K247&lt;=0,ISERROR(K247)),IF(AND(O247&lt;&gt;"",NOT(ISERROR(O247))),O247, ""),VLOOKUP(K247,'ESO wayshrine node constants'!$A$3:$D$10003,4,0))</f>
        <v>Stonefalls</v>
      </c>
      <c r="R247" s="0"/>
      <c r="S247" s="4" t="str">
        <f aca="false">IF(AND(R247&lt;&gt;"",NOT(ISERROR(R247))),R247,IF(P247&lt;&gt;"",IF(NOT(ISERROR(VLOOKUP(P247,'ESO Dungeon constants'!$D$3:$H$9999,5,0))),VLOOKUP(P247,'ESO Dungeon constants'!$D$3:$I$9999,6,0),VLOOKUP(P247,'ESO zone constants'!$H$2:$K$9984,4,0)),""))</f>
        <v>DLC_BASE_GAME</v>
      </c>
      <c r="T247" s="2" t="str">
        <f aca="false">IF(S247&lt;&gt;"",VLOOKUP(S247,'LibSets constants'!$B$4:$C$1000,2,0),"")</f>
        <v>Included in base game</v>
      </c>
      <c r="U247" s="5" t="s">
        <v>62</v>
      </c>
      <c r="V247" s="23" t="str">
        <f aca="false">IF(U247&lt;&gt;"",IF(U247&lt;&gt;"LIBSETS_DROP_MECHANIC_MONSTER_NAME",VLOOKUP(U247,'LibSets constants'!$I$4:$L$1000,3,0),""),"")</f>
        <v>Delve bosses have a chance to drop a waist or feet.</v>
      </c>
      <c r="W247" s="23" t="str">
        <f aca="false">IF(U247&lt;&gt;"",IF(U247&lt;&gt;"LIBSETS_DROP_MECHANIC_MONSTER_NAME",VLOOKUP(U247,'LibSets constants'!$I$4:$L$1000,4,0),""),"")</f>
        <v>Bosse in Gewölben haben die Chance, eine Taille oder Füße fallen zu lassen.</v>
      </c>
      <c r="X247" s="2" t="str">
        <f aca="false">IF(G247&lt;&gt;"LIBSETS_SETTYPE_BATTLEGROUND",IF(G247&lt;&gt;"LIBSETS_SETTYPE_SPECIAL",IF(Y247&lt;&gt;"",VLOOKUP(Y247,'ESO zone constants'!$D$2:$H$4950,5,0),""),""),"")</f>
        <v/>
      </c>
      <c r="Z247" s="24" t="s">
        <v>63</v>
      </c>
      <c r="AA247" s="23" t="str">
        <f aca="false">IF(Z247&lt;&gt;"",IF(Z247&lt;&gt;"LIBSETS_DROP_MECHANIC_MONSTER_NAME",VLOOKUP(Z247,'LibSets constants'!$I$4:$L$1000,3,0),""),"")</f>
        <v>Overland group bosses have a 100% chance to drop head, chest, legs, or weapon.</v>
      </c>
      <c r="AB247" s="23" t="str">
        <f aca="false">IF(Z247&lt;&gt;"",IF(Z247&lt;&gt;"LIBSETS_DROP_MECHANIC_MONSTER_NAME",VLOOKUP(Z247,'LibSets constants'!$I$4:$L$1000,4,0),""),"")</f>
        <v>Überland Gruppenbosse haben eine Chance von 100%, Kopf, Brust, Beine oder Waffen fallen zu lassen.</v>
      </c>
      <c r="AC247" s="2" t="str">
        <f aca="false">IF(G247&lt;&gt;"LIBSETS_SETTYPE_BATTLEGROUND",IF(G247&lt;&gt;"LIBSETS_SETTYPE_SPECIAL",IF(AD247&lt;&gt;"",VLOOKUP(AD247,'ESO zone constants'!$D$2:$H$4950,5,0),""),""),"")</f>
        <v/>
      </c>
      <c r="AE247" s="24" t="s">
        <v>64</v>
      </c>
      <c r="AF247" s="23" t="str">
        <f aca="false">IF(AE247&lt;&gt;"",IF(AE247&lt;&gt;"LIBSETS_DROP_MECHANIC_MONSTER_NAME",VLOOKUP(AE247,'LibSets constants'!$I$4:$L$1000,3,0),""),"")</f>
        <v>Public dungeon bosses have a chance to drop a shoulder, hand, or weapon.</v>
      </c>
      <c r="AG247" s="23" t="str">
        <f aca="false">IF(AE247&lt;&gt;"",IF(AE247&lt;&gt;"LIBSETS_DROP_MECHANIC_MONSTER_NAME",VLOOKUP(AE247,'LibSets constants'!$I$4:$L$1000,4,0),""),"")</f>
        <v>Öffentliche Dungeon-Bosse haben die Möglichkeit, eine Schulter, Handschuhe oder eine Waffe fallen zu lassen.</v>
      </c>
      <c r="AH247" s="2" t="str">
        <f aca="false">IF(G247&lt;&gt;"LIBSETS_SETTYPE_BATTLEGROUND",IF(G247&lt;&gt;"LIBSETS_SETTYPE_SPECIAL",IF(AI247&lt;&gt;"",VLOOKUP(AI247,'ESO zone constants'!$D$2:$H$4950,5,0),""),""),"")</f>
        <v/>
      </c>
      <c r="AJ247" s="24" t="s">
        <v>65</v>
      </c>
      <c r="AK247" s="23" t="str">
        <f aca="false">IF(AJ247&lt;&gt;"",IF(AJ247&lt;&gt;"LIBSETS_DROP_MECHANIC_MONSTER_NAME",VLOOKUP(AJ247,'LibSets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23" t="str">
        <f aca="false">IF(AJ247&lt;&gt;"",IF(AJ247&lt;&gt;"LIBSETS_DROP_MECHANIC_MONSTER_NAME",VLOOKUP(AJ247,'LibSets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2" t="str">
        <f aca="false">IF(G247&lt;&gt;"LIBSETS_SETTYPE_BATTLEGROUND",IF(G247&lt;&gt;"LIBSETS_SETTYPE_SPECIAL",IF(AN247&lt;&gt;"",VLOOKUP(AN247,'ESO zone constants'!$D$2:$H$4950,5,0),""),""),"")</f>
        <v/>
      </c>
      <c r="AO247" s="24"/>
      <c r="AP247" s="23" t="str">
        <f aca="false">IF(AO247&lt;&gt;"",IF(AO247&lt;&gt;"LIBSETS_DROP_MECHANIC_MONSTER_NAME",VLOOKUP(AO247,'LibSets constants'!$I$4:$L$1000,3,0),""),"")</f>
        <v/>
      </c>
      <c r="AQ247" s="23" t="str">
        <f aca="false">IF(AO247&lt;&gt;"",IF(AO247&lt;&gt;"LIBSETS_DROP_MECHANIC_MONSTER_NAME",VLOOKUP(AO247,'LibSets constants'!$I$4:$L$1000,4,0),""),"")</f>
        <v/>
      </c>
      <c r="AR247" s="2" t="str">
        <f aca="false">IF(G247&lt;&gt;"LIBSETS_SETTYPE_BATTLEGROUND",IF(G247&lt;&gt;"LIBSETS_SETTYPE_SPECIAL",IF(AS247&lt;&gt;"",VLOOKUP(AS247,'ESO zone constants'!$D$2:$H$4950,5,0),""),""),"")</f>
        <v/>
      </c>
      <c r="AT247" s="24"/>
      <c r="AU247" s="23" t="str">
        <f aca="false">IF(AT247&lt;&gt;"",IF(AT247&lt;&gt;"LIBSETS_DROP_MECHANIC_MONSTER_NAME",VLOOKUP(AT247,'LibSets constants'!$I$4:$L$1000,3,0),""),"")</f>
        <v/>
      </c>
      <c r="AV247" s="23" t="str">
        <f aca="false">IF(AT247&lt;&gt;"",IF(AT247&lt;&gt;"LIBSETS_DROP_MECHANIC_MONSTER_NAME",VLOOKUP(AT247,'LibSets constants'!$I$4:$L$1000,4,0),""),"")</f>
        <v/>
      </c>
      <c r="AW247" s="6" t="str">
        <f aca="false">IF(A247="???","--","")&amp;IF(F247&lt;&gt;"Not in the game (anymore)",IF(A247&lt;&gt;"",CONCATENATE("[",A247,"] = {wayshrines={")&amp;IF(K247&lt;&gt;"",CONCATENATE(K247,","),"")&amp;IF(L247&lt;&gt;"",CONCATENATE(L247,","),"")&amp;IF(M247&lt;&gt;"",CONCATENATE(M247,","),"")&amp;CONCATENATE("}")&amp;IF(VALUE(N247)&gt;0,CONCATENATE(", traitsNeeded=",N247),"")&amp;CONCATENATE(", dlcId=",IF(S247&lt;&gt;"",S247,"DLC_BASE_GAME")),""),"")</f>
        <v>[291] = {wayshrines={-1,-1,-1,}, dlcId=DLC_BASE_GAME</v>
      </c>
      <c r="AX247" s="6" t="str">
        <f aca="false">IF(F247&lt;&gt;"Not in the game (anymore)",IF(A247&lt;&gt;"",IF(P247&lt;&gt;"",CONCATENATE(", zoneIds={",P247),"")&amp;IF(X247&lt;&gt;"",CONCATENATE(",",X247),"")&amp;IF(AC247&lt;&gt;"",CONCATENATE(",",AC247),"")&amp;IF(AH247&lt;&gt;"",CONCATENATE(",",AH247),"")&amp;IF(AM247&lt;&gt;"",CONCATENATE(",",AM247),"")&amp;IF(AR247&lt;&gt;"",CONCATENATE(",",AR247),"")&amp;IF(P247&lt;&gt;"",CONCATENATE("}",""),"")&amp;IF(OR(I247="true",I247="false",I247&lt;&gt;""), CONCATENATE(", veteran=", I247), ""),""),"")</f>
        <v>, zoneIds={41}, veteran=false</v>
      </c>
      <c r="AY247" s="6" t="str">
        <f aca="false">IF(F247&lt;&gt;"Not in the game (anymore)",IF(A247&lt;&gt;"",", setType="&amp;G247,"")&amp;IF(J247="true",", multiTrialSet=true",""),"")</f>
        <v>, setType=LIBSETS_SETTYPE_OVERLAND</v>
      </c>
      <c r="AZ247" s="6" t="str">
        <f aca="false">IF(F247&lt;&gt;"Not in the game (anymore)",IF(U247&lt;&gt;"",", dropMechanic={"&amp;U247&amp;IF(Z247&lt;&gt;"",","&amp;Z247,"")&amp;IF(AE247&lt;&gt;"",","&amp;AE247,"")&amp;IF(AJ247&lt;&gt;"",","&amp;AJ247,"")&amp;IF(AO247&lt;&gt;"",","&amp;AO247,"")&amp;IF(AT247&lt;&gt;"",","&amp;AT247,"")&amp;"}"&amp;IF(U247="LIBSETS_DROP_MECHANIC_MONSTER_NAME",", dropMechanicNames={" &amp; IF(V247&lt;&gt;"","['en']='"&amp;V247&amp;"'","") &amp; IF(W247&lt;&gt;"",", ['de']='" &amp; W247&amp;"'","") &amp; "}",""),"")&amp;"},","")</f>
        <v>, dropMechanic={LIBSETS_DROP_MECHANIC_OVERLAND_BOSS_DELVE,LIBSETS_DROP_MECHANIC_OVERLAND_WORLDBOSS,LIBSETS_DROP_MECHANIC_OVERLAND_BOSS_PUBLIC_DUNGEON,LIBSETS_DROP_MECHANIC_OVERLAND_CHEST}},</v>
      </c>
      <c r="BA247" s="6" t="str">
        <f aca="false">IF(F247&lt;&gt;"Not in the game (anymore)",IF(C247&lt;&gt;"",CONCATENATE(" --",C247," / ",B247,"   [",IF(Q247&lt;&gt;"",Q247,""),IF(Y247&lt;&gt;"",", "&amp;Y247,""),IF(AD247&lt;&gt;"",", "&amp;AD247,""),IF(AI247&lt;&gt;"",", "&amp;AI247,""),IF(AN247&lt;&gt;"",", "&amp;AN247,""),IF(AS247&lt;&gt;"",", "&amp;AS247,""),"]")),"")</f>
        <v> --Shalk Exoskeleton / Schröterpanzer   [Stonefalls]</v>
      </c>
    </row>
    <row r="248" customFormat="false" ht="15" hidden="false" customHeight="false" outlineLevel="0" collapsed="false">
      <c r="A248" s="21" t="n">
        <v>292</v>
      </c>
      <c r="B248" s="0" t="s">
        <v>663</v>
      </c>
      <c r="C248" s="0" t="s">
        <v>664</v>
      </c>
      <c r="D248" s="2" t="n">
        <f aca="false">A248</f>
        <v>292</v>
      </c>
      <c r="G248" s="22" t="s">
        <v>60</v>
      </c>
      <c r="I248" s="0" t="s">
        <v>56</v>
      </c>
      <c r="J248" s="0" t="s">
        <v>56</v>
      </c>
      <c r="K248" s="0" t="n">
        <v>-1</v>
      </c>
      <c r="L248" s="0" t="n">
        <v>-1</v>
      </c>
      <c r="M248" s="0" t="n">
        <v>-1</v>
      </c>
      <c r="N248" s="0" t="n">
        <v>0</v>
      </c>
      <c r="O248" s="3" t="s">
        <v>112</v>
      </c>
      <c r="P248" s="2" t="n">
        <f aca="false">IF(AND(G248&lt;&gt;"LIBSETS_SETTYPE_BATTLEGROUND",G248&lt;&gt;"LIBSETS_SETTYPE_SPECIAL",G248&lt;&gt;"LIBSETS_SETTYPE_MYTHIC"), IF(Q248&lt;&gt;"",VLOOKUP(Q248,'ESO zone constants'!$D$2:$H$4950,5,0),""),"")</f>
        <v>57</v>
      </c>
      <c r="Q248" s="0" t="str">
        <f aca="false">IF(OR(K248="",K248&lt;=0,ISERROR(K248)),IF(AND(O248&lt;&gt;"",NOT(ISERROR(O248))),O248, ""),VLOOKUP(K248,'ESO wayshrine node constants'!$A$3:$D$10003,4,0))</f>
        <v>Deshaan</v>
      </c>
      <c r="R248" s="0"/>
      <c r="S248" s="4" t="str">
        <f aca="false">IF(AND(R248&lt;&gt;"",NOT(ISERROR(R248))),R248,IF(P248&lt;&gt;"",IF(NOT(ISERROR(VLOOKUP(P248,'ESO Dungeon constants'!$D$3:$H$9999,5,0))),VLOOKUP(P248,'ESO Dungeon constants'!$D$3:$I$9999,6,0),VLOOKUP(P248,'ESO zone constants'!$H$2:$K$9984,4,0)),""))</f>
        <v>DLC_BASE_GAME</v>
      </c>
      <c r="T248" s="2" t="str">
        <f aca="false">IF(S248&lt;&gt;"",VLOOKUP(S248,'LibSets constants'!$B$4:$C$1000,2,0),"")</f>
        <v>Included in base game</v>
      </c>
      <c r="U248" s="5" t="s">
        <v>62</v>
      </c>
      <c r="V248" s="23" t="str">
        <f aca="false">IF(U248&lt;&gt;"",IF(U248&lt;&gt;"LIBSETS_DROP_MECHANIC_MONSTER_NAME",VLOOKUP(U248,'LibSets constants'!$I$4:$L$1000,3,0),""),"")</f>
        <v>Delve bosses have a chance to drop a waist or feet.</v>
      </c>
      <c r="W248" s="23" t="str">
        <f aca="false">IF(U248&lt;&gt;"",IF(U248&lt;&gt;"LIBSETS_DROP_MECHANIC_MONSTER_NAME",VLOOKUP(U248,'LibSets constants'!$I$4:$L$1000,4,0),""),"")</f>
        <v>Bosse in Gewölben haben die Chance, eine Taille oder Füße fallen zu lassen.</v>
      </c>
      <c r="X248" s="2" t="str">
        <f aca="false">IF(G248&lt;&gt;"LIBSETS_SETTYPE_BATTLEGROUND",IF(G248&lt;&gt;"LIBSETS_SETTYPE_SPECIAL",IF(Y248&lt;&gt;"",VLOOKUP(Y248,'ESO zone constants'!$D$2:$H$4950,5,0),""),""),"")</f>
        <v/>
      </c>
      <c r="Z248" s="24" t="s">
        <v>63</v>
      </c>
      <c r="AA248" s="23" t="str">
        <f aca="false">IF(Z248&lt;&gt;"",IF(Z248&lt;&gt;"LIBSETS_DROP_MECHANIC_MONSTER_NAME",VLOOKUP(Z248,'LibSets constants'!$I$4:$L$1000,3,0),""),"")</f>
        <v>Overland group bosses have a 100% chance to drop head, chest, legs, or weapon.</v>
      </c>
      <c r="AB248" s="23" t="str">
        <f aca="false">IF(Z248&lt;&gt;"",IF(Z248&lt;&gt;"LIBSETS_DROP_MECHANIC_MONSTER_NAME",VLOOKUP(Z248,'LibSets constants'!$I$4:$L$1000,4,0),""),"")</f>
        <v>Überland Gruppenbosse haben eine Chance von 100%, Kopf, Brust, Beine oder Waffen fallen zu lassen.</v>
      </c>
      <c r="AC248" s="2" t="str">
        <f aca="false">IF(G248&lt;&gt;"LIBSETS_SETTYPE_BATTLEGROUND",IF(G248&lt;&gt;"LIBSETS_SETTYPE_SPECIAL",IF(AD248&lt;&gt;"",VLOOKUP(AD248,'ESO zone constants'!$D$2:$H$4950,5,0),""),""),"")</f>
        <v/>
      </c>
      <c r="AE248" s="24" t="s">
        <v>64</v>
      </c>
      <c r="AF248" s="23" t="str">
        <f aca="false">IF(AE248&lt;&gt;"",IF(AE248&lt;&gt;"LIBSETS_DROP_MECHANIC_MONSTER_NAME",VLOOKUP(AE248,'LibSets constants'!$I$4:$L$1000,3,0),""),"")</f>
        <v>Public dungeon bosses have a chance to drop a shoulder, hand, or weapon.</v>
      </c>
      <c r="AG248" s="23" t="str">
        <f aca="false">IF(AE248&lt;&gt;"",IF(AE248&lt;&gt;"LIBSETS_DROP_MECHANIC_MONSTER_NAME",VLOOKUP(AE248,'LibSets constants'!$I$4:$L$1000,4,0),""),"")</f>
        <v>Öffentliche Dungeon-Bosse haben die Möglichkeit, eine Schulter, Handschuhe oder eine Waffe fallen zu lassen.</v>
      </c>
      <c r="AH248" s="2" t="str">
        <f aca="false">IF(G248&lt;&gt;"LIBSETS_SETTYPE_BATTLEGROUND",IF(G248&lt;&gt;"LIBSETS_SETTYPE_SPECIAL",IF(AI248&lt;&gt;"",VLOOKUP(AI248,'ESO zone constants'!$D$2:$H$4950,5,0),""),""),"")</f>
        <v/>
      </c>
      <c r="AJ248" s="24" t="s">
        <v>65</v>
      </c>
      <c r="AK248" s="23" t="str">
        <f aca="false">IF(AJ248&lt;&gt;"",IF(AJ248&lt;&gt;"LIBSETS_DROP_MECHANIC_MONSTER_NAME",VLOOKUP(AJ248,'LibSets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23" t="str">
        <f aca="false">IF(AJ248&lt;&gt;"",IF(AJ248&lt;&gt;"LIBSETS_DROP_MECHANIC_MONSTER_NAME",VLOOKUP(AJ248,'LibSets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2" t="str">
        <f aca="false">IF(G248&lt;&gt;"LIBSETS_SETTYPE_BATTLEGROUND",IF(G248&lt;&gt;"LIBSETS_SETTYPE_SPECIAL",IF(AN248&lt;&gt;"",VLOOKUP(AN248,'ESO zone constants'!$D$2:$H$4950,5,0),""),""),"")</f>
        <v/>
      </c>
      <c r="AO248" s="24"/>
      <c r="AP248" s="23" t="str">
        <f aca="false">IF(AO248&lt;&gt;"",IF(AO248&lt;&gt;"LIBSETS_DROP_MECHANIC_MONSTER_NAME",VLOOKUP(AO248,'LibSets constants'!$I$4:$L$1000,3,0),""),"")</f>
        <v/>
      </c>
      <c r="AQ248" s="23" t="str">
        <f aca="false">IF(AO248&lt;&gt;"",IF(AO248&lt;&gt;"LIBSETS_DROP_MECHANIC_MONSTER_NAME",VLOOKUP(AO248,'LibSets constants'!$I$4:$L$1000,4,0),""),"")</f>
        <v/>
      </c>
      <c r="AR248" s="2" t="str">
        <f aca="false">IF(G248&lt;&gt;"LIBSETS_SETTYPE_BATTLEGROUND",IF(G248&lt;&gt;"LIBSETS_SETTYPE_SPECIAL",IF(AS248&lt;&gt;"",VLOOKUP(AS248,'ESO zone constants'!$D$2:$H$4950,5,0),""),""),"")</f>
        <v/>
      </c>
      <c r="AT248" s="24"/>
      <c r="AU248" s="23" t="str">
        <f aca="false">IF(AT248&lt;&gt;"",IF(AT248&lt;&gt;"LIBSETS_DROP_MECHANIC_MONSTER_NAME",VLOOKUP(AT248,'LibSets constants'!$I$4:$L$1000,3,0),""),"")</f>
        <v/>
      </c>
      <c r="AV248" s="23" t="str">
        <f aca="false">IF(AT248&lt;&gt;"",IF(AT248&lt;&gt;"LIBSETS_DROP_MECHANIC_MONSTER_NAME",VLOOKUP(AT248,'LibSets constants'!$I$4:$L$1000,4,0),""),"")</f>
        <v/>
      </c>
      <c r="AW248" s="6" t="str">
        <f aca="false">IF(A248="???","--","")&amp;IF(F248&lt;&gt;"Not in the game (anymore)",IF(A248&lt;&gt;"",CONCATENATE("[",A248,"] = {wayshrines={")&amp;IF(K248&lt;&gt;"",CONCATENATE(K248,","),"")&amp;IF(L248&lt;&gt;"",CONCATENATE(L248,","),"")&amp;IF(M248&lt;&gt;"",CONCATENATE(M248,","),"")&amp;CONCATENATE("}")&amp;IF(VALUE(N248)&gt;0,CONCATENATE(", traitsNeeded=",N248),"")&amp;CONCATENATE(", dlcId=",IF(S248&lt;&gt;"",S248,"DLC_BASE_GAME")),""),"")</f>
        <v>[292] = {wayshrines={-1,-1,-1,}, dlcId=DLC_BASE_GAME</v>
      </c>
      <c r="AX248" s="6" t="str">
        <f aca="false">IF(F248&lt;&gt;"Not in the game (anymore)",IF(A248&lt;&gt;"",IF(P248&lt;&gt;"",CONCATENATE(", zoneIds={",P248),"")&amp;IF(X248&lt;&gt;"",CONCATENATE(",",X248),"")&amp;IF(AC248&lt;&gt;"",CONCATENATE(",",AC248),"")&amp;IF(AH248&lt;&gt;"",CONCATENATE(",",AH248),"")&amp;IF(AM248&lt;&gt;"",CONCATENATE(",",AM248),"")&amp;IF(AR248&lt;&gt;"",CONCATENATE(",",AR248),"")&amp;IF(P248&lt;&gt;"",CONCATENATE("}",""),"")&amp;IF(OR(I248="true",I248="false",I248&lt;&gt;""), CONCATENATE(", veteran=", I248), ""),""),"")</f>
        <v>, zoneIds={57}, veteran=false</v>
      </c>
      <c r="AY248" s="6" t="str">
        <f aca="false">IF(F248&lt;&gt;"Not in the game (anymore)",IF(A248&lt;&gt;"",", setType="&amp;G248,"")&amp;IF(J248="true",", multiTrialSet=true",""),"")</f>
        <v>, setType=LIBSETS_SETTYPE_OVERLAND</v>
      </c>
      <c r="AZ248" s="6" t="str">
        <f aca="false">IF(F248&lt;&gt;"Not in the game (anymore)",IF(U248&lt;&gt;"",", dropMechanic={"&amp;U248&amp;IF(Z248&lt;&gt;"",","&amp;Z248,"")&amp;IF(AE248&lt;&gt;"",","&amp;AE248,"")&amp;IF(AJ248&lt;&gt;"",","&amp;AJ248,"")&amp;IF(AO248&lt;&gt;"",","&amp;AO248,"")&amp;IF(AT248&lt;&gt;"",","&amp;AT248,"")&amp;"}"&amp;IF(U248="LIBSETS_DROP_MECHANIC_MONSTER_NAME",", dropMechanicNames={" &amp; IF(V248&lt;&gt;"","['en']='"&amp;V248&amp;"'","") &amp; IF(W248&lt;&gt;"",", ['de']='" &amp; W248&amp;"'","") &amp; "}",""),"")&amp;"},","")</f>
        <v>, dropMechanic={LIBSETS_DROP_MECHANIC_OVERLAND_BOSS_DELVE,LIBSETS_DROP_MECHANIC_OVERLAND_WORLDBOSS,LIBSETS_DROP_MECHANIC_OVERLAND_BOSS_PUBLIC_DUNGEON,LIBSETS_DROP_MECHANIC_OVERLAND_CHEST}},</v>
      </c>
      <c r="BA248" s="6" t="str">
        <f aca="false">IF(F248&lt;&gt;"Not in the game (anymore)",IF(C248&lt;&gt;"",CONCATENATE(" --",C248," / ",B248,"   [",IF(Q248&lt;&gt;"",Q248,""),IF(Y248&lt;&gt;"",", "&amp;Y248,""),IF(AD248&lt;&gt;"",", "&amp;AD248,""),IF(AI248&lt;&gt;"",", "&amp;AI248,""),IF(AN248&lt;&gt;"",", "&amp;AN248,""),IF(AS248&lt;&gt;"",", "&amp;AS248,""),"]")),"")</f>
        <v> --Mother's Sorrow / Muttertränen   [Deshaan]</v>
      </c>
    </row>
    <row r="249" customFormat="false" ht="15" hidden="false" customHeight="false" outlineLevel="0" collapsed="false">
      <c r="A249" s="21" t="n">
        <v>293</v>
      </c>
      <c r="B249" s="0" t="s">
        <v>665</v>
      </c>
      <c r="C249" s="0" t="s">
        <v>666</v>
      </c>
      <c r="D249" s="2" t="n">
        <f aca="false">A249</f>
        <v>293</v>
      </c>
      <c r="G249" s="22" t="s">
        <v>60</v>
      </c>
      <c r="I249" s="0" t="s">
        <v>56</v>
      </c>
      <c r="J249" s="0" t="s">
        <v>56</v>
      </c>
      <c r="K249" s="0" t="n">
        <v>-1</v>
      </c>
      <c r="L249" s="0" t="n">
        <v>-1</v>
      </c>
      <c r="M249" s="0" t="n">
        <v>-1</v>
      </c>
      <c r="N249" s="0" t="n">
        <v>0</v>
      </c>
      <c r="O249" s="3" t="s">
        <v>112</v>
      </c>
      <c r="P249" s="2" t="n">
        <f aca="false">IF(AND(G249&lt;&gt;"LIBSETS_SETTYPE_BATTLEGROUND",G249&lt;&gt;"LIBSETS_SETTYPE_SPECIAL",G249&lt;&gt;"LIBSETS_SETTYPE_MYTHIC"), IF(Q249&lt;&gt;"",VLOOKUP(Q249,'ESO zone constants'!$D$2:$H$4950,5,0),""),"")</f>
        <v>57</v>
      </c>
      <c r="Q249" s="0" t="str">
        <f aca="false">IF(OR(K249="",K249&lt;=0,ISERROR(K249)),IF(AND(O249&lt;&gt;"",NOT(ISERROR(O249))),O249, ""),VLOOKUP(K249,'ESO wayshrine node constants'!$A$3:$D$10003,4,0))</f>
        <v>Deshaan</v>
      </c>
      <c r="R249" s="0"/>
      <c r="S249" s="4" t="str">
        <f aca="false">IF(AND(R249&lt;&gt;"",NOT(ISERROR(R249))),R249,IF(P249&lt;&gt;"",IF(NOT(ISERROR(VLOOKUP(P249,'ESO Dungeon constants'!$D$3:$H$9999,5,0))),VLOOKUP(P249,'ESO Dungeon constants'!$D$3:$I$9999,6,0),VLOOKUP(P249,'ESO zone constants'!$H$2:$K$9984,4,0)),""))</f>
        <v>DLC_BASE_GAME</v>
      </c>
      <c r="T249" s="2" t="str">
        <f aca="false">IF(S249&lt;&gt;"",VLOOKUP(S249,'LibSets constants'!$B$4:$C$1000,2,0),"")</f>
        <v>Included in base game</v>
      </c>
      <c r="U249" s="5" t="s">
        <v>62</v>
      </c>
      <c r="V249" s="23" t="str">
        <f aca="false">IF(U249&lt;&gt;"",IF(U249&lt;&gt;"LIBSETS_DROP_MECHANIC_MONSTER_NAME",VLOOKUP(U249,'LibSets constants'!$I$4:$L$1000,3,0),""),"")</f>
        <v>Delve bosses have a chance to drop a waist or feet.</v>
      </c>
      <c r="W249" s="23" t="str">
        <f aca="false">IF(U249&lt;&gt;"",IF(U249&lt;&gt;"LIBSETS_DROP_MECHANIC_MONSTER_NAME",VLOOKUP(U249,'LibSets constants'!$I$4:$L$1000,4,0),""),"")</f>
        <v>Bosse in Gewölben haben die Chance, eine Taille oder Füße fallen zu lassen.</v>
      </c>
      <c r="X249" s="2" t="str">
        <f aca="false">IF(G249&lt;&gt;"LIBSETS_SETTYPE_BATTLEGROUND",IF(G249&lt;&gt;"LIBSETS_SETTYPE_SPECIAL",IF(Y249&lt;&gt;"",VLOOKUP(Y249,'ESO zone constants'!$D$2:$H$4950,5,0),""),""),"")</f>
        <v/>
      </c>
      <c r="Z249" s="24" t="s">
        <v>63</v>
      </c>
      <c r="AA249" s="23" t="str">
        <f aca="false">IF(Z249&lt;&gt;"",IF(Z249&lt;&gt;"LIBSETS_DROP_MECHANIC_MONSTER_NAME",VLOOKUP(Z249,'LibSets constants'!$I$4:$L$1000,3,0),""),"")</f>
        <v>Overland group bosses have a 100% chance to drop head, chest, legs, or weapon.</v>
      </c>
      <c r="AB249" s="23" t="str">
        <f aca="false">IF(Z249&lt;&gt;"",IF(Z249&lt;&gt;"LIBSETS_DROP_MECHANIC_MONSTER_NAME",VLOOKUP(Z249,'LibSets constants'!$I$4:$L$1000,4,0),""),"")</f>
        <v>Überland Gruppenbosse haben eine Chance von 100%, Kopf, Brust, Beine oder Waffen fallen zu lassen.</v>
      </c>
      <c r="AC249" s="2" t="str">
        <f aca="false">IF(G249&lt;&gt;"LIBSETS_SETTYPE_BATTLEGROUND",IF(G249&lt;&gt;"LIBSETS_SETTYPE_SPECIAL",IF(AD249&lt;&gt;"",VLOOKUP(AD249,'ESO zone constants'!$D$2:$H$4950,5,0),""),""),"")</f>
        <v/>
      </c>
      <c r="AE249" s="24" t="s">
        <v>64</v>
      </c>
      <c r="AF249" s="23" t="str">
        <f aca="false">IF(AE249&lt;&gt;"",IF(AE249&lt;&gt;"LIBSETS_DROP_MECHANIC_MONSTER_NAME",VLOOKUP(AE249,'LibSets constants'!$I$4:$L$1000,3,0),""),"")</f>
        <v>Public dungeon bosses have a chance to drop a shoulder, hand, or weapon.</v>
      </c>
      <c r="AG249" s="23" t="str">
        <f aca="false">IF(AE249&lt;&gt;"",IF(AE249&lt;&gt;"LIBSETS_DROP_MECHANIC_MONSTER_NAME",VLOOKUP(AE249,'LibSets constants'!$I$4:$L$1000,4,0),""),"")</f>
        <v>Öffentliche Dungeon-Bosse haben die Möglichkeit, eine Schulter, Handschuhe oder eine Waffe fallen zu lassen.</v>
      </c>
      <c r="AH249" s="2" t="str">
        <f aca="false">IF(G249&lt;&gt;"LIBSETS_SETTYPE_BATTLEGROUND",IF(G249&lt;&gt;"LIBSETS_SETTYPE_SPECIAL",IF(AI249&lt;&gt;"",VLOOKUP(AI249,'ESO zone constants'!$D$2:$H$4950,5,0),""),""),"")</f>
        <v/>
      </c>
      <c r="AJ249" s="24" t="s">
        <v>65</v>
      </c>
      <c r="AK249" s="23" t="str">
        <f aca="false">IF(AJ249&lt;&gt;"",IF(AJ249&lt;&gt;"LIBSETS_DROP_MECHANIC_MONSTER_NAME",VLOOKUP(AJ249,'LibSets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23" t="str">
        <f aca="false">IF(AJ249&lt;&gt;"",IF(AJ249&lt;&gt;"LIBSETS_DROP_MECHANIC_MONSTER_NAME",VLOOKUP(AJ249,'LibSets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2" t="str">
        <f aca="false">IF(G249&lt;&gt;"LIBSETS_SETTYPE_BATTLEGROUND",IF(G249&lt;&gt;"LIBSETS_SETTYPE_SPECIAL",IF(AN249&lt;&gt;"",VLOOKUP(AN249,'ESO zone constants'!$D$2:$H$4950,5,0),""),""),"")</f>
        <v/>
      </c>
      <c r="AO249" s="24"/>
      <c r="AP249" s="23" t="str">
        <f aca="false">IF(AO249&lt;&gt;"",IF(AO249&lt;&gt;"LIBSETS_DROP_MECHANIC_MONSTER_NAME",VLOOKUP(AO249,'LibSets constants'!$I$4:$L$1000,3,0),""),"")</f>
        <v/>
      </c>
      <c r="AQ249" s="23" t="str">
        <f aca="false">IF(AO249&lt;&gt;"",IF(AO249&lt;&gt;"LIBSETS_DROP_MECHANIC_MONSTER_NAME",VLOOKUP(AO249,'LibSets constants'!$I$4:$L$1000,4,0),""),"")</f>
        <v/>
      </c>
      <c r="AR249" s="2" t="str">
        <f aca="false">IF(G249&lt;&gt;"LIBSETS_SETTYPE_BATTLEGROUND",IF(G249&lt;&gt;"LIBSETS_SETTYPE_SPECIAL",IF(AS249&lt;&gt;"",VLOOKUP(AS249,'ESO zone constants'!$D$2:$H$4950,5,0),""),""),"")</f>
        <v/>
      </c>
      <c r="AT249" s="24"/>
      <c r="AU249" s="23" t="str">
        <f aca="false">IF(AT249&lt;&gt;"",IF(AT249&lt;&gt;"LIBSETS_DROP_MECHANIC_MONSTER_NAME",VLOOKUP(AT249,'LibSets constants'!$I$4:$L$1000,3,0),""),"")</f>
        <v/>
      </c>
      <c r="AV249" s="23" t="str">
        <f aca="false">IF(AT249&lt;&gt;"",IF(AT249&lt;&gt;"LIBSETS_DROP_MECHANIC_MONSTER_NAME",VLOOKUP(AT249,'LibSets constants'!$I$4:$L$1000,4,0),""),"")</f>
        <v/>
      </c>
      <c r="AW249" s="6" t="str">
        <f aca="false">IF(A249="???","--","")&amp;IF(F249&lt;&gt;"Not in the game (anymore)",IF(A249&lt;&gt;"",CONCATENATE("[",A249,"] = {wayshrines={")&amp;IF(K249&lt;&gt;"",CONCATENATE(K249,","),"")&amp;IF(L249&lt;&gt;"",CONCATENATE(L249,","),"")&amp;IF(M249&lt;&gt;"",CONCATENATE(M249,","),"")&amp;CONCATENATE("}")&amp;IF(VALUE(N249)&gt;0,CONCATENATE(", traitsNeeded=",N249),"")&amp;CONCATENATE(", dlcId=",IF(S249&lt;&gt;"",S249,"DLC_BASE_GAME")),""),"")</f>
        <v>[293] = {wayshrines={-1,-1,-1,}, dlcId=DLC_BASE_GAME</v>
      </c>
      <c r="AX249" s="6" t="str">
        <f aca="false">IF(F249&lt;&gt;"Not in the game (anymore)",IF(A249&lt;&gt;"",IF(P249&lt;&gt;"",CONCATENATE(", zoneIds={",P249),"")&amp;IF(X249&lt;&gt;"",CONCATENATE(",",X249),"")&amp;IF(AC249&lt;&gt;"",CONCATENATE(",",AC249),"")&amp;IF(AH249&lt;&gt;"",CONCATENATE(",",AH249),"")&amp;IF(AM249&lt;&gt;"",CONCATENATE(",",AM249),"")&amp;IF(AR249&lt;&gt;"",CONCATENATE(",",AR249),"")&amp;IF(P249&lt;&gt;"",CONCATENATE("}",""),"")&amp;IF(OR(I249="true",I249="false",I249&lt;&gt;""), CONCATENATE(", veteran=", I249), ""),""),"")</f>
        <v>, zoneIds={57}, veteran=false</v>
      </c>
      <c r="AY249" s="6" t="str">
        <f aca="false">IF(F249&lt;&gt;"Not in the game (anymore)",IF(A249&lt;&gt;"",", setType="&amp;G249,"")&amp;IF(J249="true",", multiTrialSet=true",""),"")</f>
        <v>, setType=LIBSETS_SETTYPE_OVERLAND</v>
      </c>
      <c r="AZ249" s="6" t="str">
        <f aca="false">IF(F249&lt;&gt;"Not in the game (anymore)",IF(U249&lt;&gt;"",", dropMechanic={"&amp;U249&amp;IF(Z249&lt;&gt;"",","&amp;Z249,"")&amp;IF(AE249&lt;&gt;"",","&amp;AE249,"")&amp;IF(AJ249&lt;&gt;"",","&amp;AJ249,"")&amp;IF(AO249&lt;&gt;"",","&amp;AO249,"")&amp;IF(AT249&lt;&gt;"",","&amp;AT249,"")&amp;"}"&amp;IF(U249="LIBSETS_DROP_MECHANIC_MONSTER_NAME",", dropMechanicNames={" &amp; IF(V249&lt;&gt;"","['en']='"&amp;V249&amp;"'","") &amp; IF(W249&lt;&gt;"",", ['de']='" &amp; W249&amp;"'","") &amp; "}",""),"")&amp;"},","")</f>
        <v>, dropMechanic={LIBSETS_DROP_MECHANIC_OVERLAND_BOSS_DELVE,LIBSETS_DROP_MECHANIC_OVERLAND_WORLDBOSS,LIBSETS_DROP_MECHANIC_OVERLAND_BOSS_PUBLIC_DUNGEON,LIBSETS_DROP_MECHANIC_OVERLAND_CHEST}},</v>
      </c>
      <c r="BA249" s="6" t="str">
        <f aca="false">IF(F249&lt;&gt;"Not in the game (anymore)",IF(C249&lt;&gt;"",CONCATENATE(" --",C249," / ",B249,"   [",IF(Q249&lt;&gt;"",Q249,""),IF(Y249&lt;&gt;"",", "&amp;Y249,""),IF(AD249&lt;&gt;"",", "&amp;AD249,""),IF(AI249&lt;&gt;"",", "&amp;AI249,""),IF(AN249&lt;&gt;"",", "&amp;AN249,""),IF(AS249&lt;&gt;"",", "&amp;AS249,""),"]")),"")</f>
        <v> --Plague Doctor / Seuchendoktor   [Deshaan]</v>
      </c>
    </row>
    <row r="250" customFormat="false" ht="15" hidden="false" customHeight="false" outlineLevel="0" collapsed="false">
      <c r="A250" s="21" t="n">
        <v>294</v>
      </c>
      <c r="B250" s="0" t="s">
        <v>667</v>
      </c>
      <c r="C250" s="0" t="s">
        <v>668</v>
      </c>
      <c r="D250" s="2" t="n">
        <f aca="false">A250</f>
        <v>294</v>
      </c>
      <c r="G250" s="22" t="s">
        <v>60</v>
      </c>
      <c r="I250" s="0" t="s">
        <v>56</v>
      </c>
      <c r="J250" s="0" t="s">
        <v>56</v>
      </c>
      <c r="K250" s="0" t="n">
        <v>-1</v>
      </c>
      <c r="L250" s="0" t="n">
        <v>-1</v>
      </c>
      <c r="M250" s="0" t="n">
        <v>-1</v>
      </c>
      <c r="N250" s="0" t="n">
        <v>0</v>
      </c>
      <c r="O250" s="3" t="s">
        <v>61</v>
      </c>
      <c r="P250" s="2" t="n">
        <f aca="false">IF(AND(G250&lt;&gt;"LIBSETS_SETTYPE_BATTLEGROUND",G250&lt;&gt;"LIBSETS_SETTYPE_SPECIAL",G250&lt;&gt;"LIBSETS_SETTYPE_MYTHIC"), IF(Q250&lt;&gt;"",VLOOKUP(Q250,'ESO zone constants'!$D$2:$H$4950,5,0),""),"")</f>
        <v>103</v>
      </c>
      <c r="Q250" s="0" t="str">
        <f aca="false">IF(OR(K250="",K250&lt;=0,ISERROR(K250)),IF(AND(O250&lt;&gt;"",NOT(ISERROR(O250))),O250, ""),VLOOKUP(K250,'ESO wayshrine node constants'!$A$3:$D$10003,4,0))</f>
        <v>The Rift</v>
      </c>
      <c r="R250" s="0"/>
      <c r="S250" s="4" t="str">
        <f aca="false">IF(AND(R250&lt;&gt;"",NOT(ISERROR(R250))),R250,IF(P250&lt;&gt;"",IF(NOT(ISERROR(VLOOKUP(P250,'ESO Dungeon constants'!$D$3:$H$9999,5,0))),VLOOKUP(P250,'ESO Dungeon constants'!$D$3:$I$9999,6,0),VLOOKUP(P250,'ESO zone constants'!$H$2:$K$9984,4,0)),""))</f>
        <v>DLC_BASE_GAME</v>
      </c>
      <c r="T250" s="2" t="str">
        <f aca="false">IF(S250&lt;&gt;"",VLOOKUP(S250,'LibSets constants'!$B$4:$C$1000,2,0),"")</f>
        <v>Included in base game</v>
      </c>
      <c r="U250" s="5" t="s">
        <v>62</v>
      </c>
      <c r="V250" s="23" t="str">
        <f aca="false">IF(U250&lt;&gt;"",IF(U250&lt;&gt;"LIBSETS_DROP_MECHANIC_MONSTER_NAME",VLOOKUP(U250,'LibSets constants'!$I$4:$L$1000,3,0),""),"")</f>
        <v>Delve bosses have a chance to drop a waist or feet.</v>
      </c>
      <c r="W250" s="23" t="str">
        <f aca="false">IF(U250&lt;&gt;"",IF(U250&lt;&gt;"LIBSETS_DROP_MECHANIC_MONSTER_NAME",VLOOKUP(U250,'LibSets constants'!$I$4:$L$1000,4,0),""),"")</f>
        <v>Bosse in Gewölben haben die Chance, eine Taille oder Füße fallen zu lassen.</v>
      </c>
      <c r="X250" s="2" t="str">
        <f aca="false">IF(G250&lt;&gt;"LIBSETS_SETTYPE_BATTLEGROUND",IF(G250&lt;&gt;"LIBSETS_SETTYPE_SPECIAL",IF(Y250&lt;&gt;"",VLOOKUP(Y250,'ESO zone constants'!$D$2:$H$4950,5,0),""),""),"")</f>
        <v/>
      </c>
      <c r="Z250" s="24" t="s">
        <v>63</v>
      </c>
      <c r="AA250" s="23" t="str">
        <f aca="false">IF(Z250&lt;&gt;"",IF(Z250&lt;&gt;"LIBSETS_DROP_MECHANIC_MONSTER_NAME",VLOOKUP(Z250,'LibSets constants'!$I$4:$L$1000,3,0),""),"")</f>
        <v>Overland group bosses have a 100% chance to drop head, chest, legs, or weapon.</v>
      </c>
      <c r="AB250" s="23" t="str">
        <f aca="false">IF(Z250&lt;&gt;"",IF(Z250&lt;&gt;"LIBSETS_DROP_MECHANIC_MONSTER_NAME",VLOOKUP(Z250,'LibSets constants'!$I$4:$L$1000,4,0),""),"")</f>
        <v>Überland Gruppenbosse haben eine Chance von 100%, Kopf, Brust, Beine oder Waffen fallen zu lassen.</v>
      </c>
      <c r="AC250" s="2" t="str">
        <f aca="false">IF(G250&lt;&gt;"LIBSETS_SETTYPE_BATTLEGROUND",IF(G250&lt;&gt;"LIBSETS_SETTYPE_SPECIAL",IF(AD250&lt;&gt;"",VLOOKUP(AD250,'ESO zone constants'!$D$2:$H$4950,5,0),""),""),"")</f>
        <v/>
      </c>
      <c r="AE250" s="24" t="s">
        <v>64</v>
      </c>
      <c r="AF250" s="23" t="str">
        <f aca="false">IF(AE250&lt;&gt;"",IF(AE250&lt;&gt;"LIBSETS_DROP_MECHANIC_MONSTER_NAME",VLOOKUP(AE250,'LibSets constants'!$I$4:$L$1000,3,0),""),"")</f>
        <v>Public dungeon bosses have a chance to drop a shoulder, hand, or weapon.</v>
      </c>
      <c r="AG250" s="23" t="str">
        <f aca="false">IF(AE250&lt;&gt;"",IF(AE250&lt;&gt;"LIBSETS_DROP_MECHANIC_MONSTER_NAME",VLOOKUP(AE250,'LibSets constants'!$I$4:$L$1000,4,0),""),"")</f>
        <v>Öffentliche Dungeon-Bosse haben die Möglichkeit, eine Schulter, Handschuhe oder eine Waffe fallen zu lassen.</v>
      </c>
      <c r="AH250" s="2" t="str">
        <f aca="false">IF(G250&lt;&gt;"LIBSETS_SETTYPE_BATTLEGROUND",IF(G250&lt;&gt;"LIBSETS_SETTYPE_SPECIAL",IF(AI250&lt;&gt;"",VLOOKUP(AI250,'ESO zone constants'!$D$2:$H$4950,5,0),""),""),"")</f>
        <v/>
      </c>
      <c r="AJ250" s="24" t="s">
        <v>65</v>
      </c>
      <c r="AK250" s="23" t="str">
        <f aca="false">IF(AJ250&lt;&gt;"",IF(AJ250&lt;&gt;"LIBSETS_DROP_MECHANIC_MONSTER_NAME",VLOOKUP(AJ250,'LibSets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23" t="str">
        <f aca="false">IF(AJ250&lt;&gt;"",IF(AJ250&lt;&gt;"LIBSETS_DROP_MECHANIC_MONSTER_NAME",VLOOKUP(AJ250,'LibSets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2" t="str">
        <f aca="false">IF(G250&lt;&gt;"LIBSETS_SETTYPE_BATTLEGROUND",IF(G250&lt;&gt;"LIBSETS_SETTYPE_SPECIAL",IF(AN250&lt;&gt;"",VLOOKUP(AN250,'ESO zone constants'!$D$2:$H$4950,5,0),""),""),"")</f>
        <v/>
      </c>
      <c r="AO250" s="24"/>
      <c r="AP250" s="23" t="str">
        <f aca="false">IF(AO250&lt;&gt;"",IF(AO250&lt;&gt;"LIBSETS_DROP_MECHANIC_MONSTER_NAME",VLOOKUP(AO250,'LibSets constants'!$I$4:$L$1000,3,0),""),"")</f>
        <v/>
      </c>
      <c r="AQ250" s="23" t="str">
        <f aca="false">IF(AO250&lt;&gt;"",IF(AO250&lt;&gt;"LIBSETS_DROP_MECHANIC_MONSTER_NAME",VLOOKUP(AO250,'LibSets constants'!$I$4:$L$1000,4,0),""),"")</f>
        <v/>
      </c>
      <c r="AR250" s="2" t="str">
        <f aca="false">IF(G250&lt;&gt;"LIBSETS_SETTYPE_BATTLEGROUND",IF(G250&lt;&gt;"LIBSETS_SETTYPE_SPECIAL",IF(AS250&lt;&gt;"",VLOOKUP(AS250,'ESO zone constants'!$D$2:$H$4950,5,0),""),""),"")</f>
        <v/>
      </c>
      <c r="AT250" s="24"/>
      <c r="AU250" s="23" t="str">
        <f aca="false">IF(AT250&lt;&gt;"",IF(AT250&lt;&gt;"LIBSETS_DROP_MECHANIC_MONSTER_NAME",VLOOKUP(AT250,'LibSets constants'!$I$4:$L$1000,3,0),""),"")</f>
        <v/>
      </c>
      <c r="AV250" s="23" t="str">
        <f aca="false">IF(AT250&lt;&gt;"",IF(AT250&lt;&gt;"LIBSETS_DROP_MECHANIC_MONSTER_NAME",VLOOKUP(AT250,'LibSets constants'!$I$4:$L$1000,4,0),""),"")</f>
        <v/>
      </c>
      <c r="AW250" s="6" t="str">
        <f aca="false">IF(A250="???","--","")&amp;IF(F250&lt;&gt;"Not in the game (anymore)",IF(A250&lt;&gt;"",CONCATENATE("[",A250,"] = {wayshrines={")&amp;IF(K250&lt;&gt;"",CONCATENATE(K250,","),"")&amp;IF(L250&lt;&gt;"",CONCATENATE(L250,","),"")&amp;IF(M250&lt;&gt;"",CONCATENATE(M250,","),"")&amp;CONCATENATE("}")&amp;IF(VALUE(N250)&gt;0,CONCATENATE(", traitsNeeded=",N250),"")&amp;CONCATENATE(", dlcId=",IF(S250&lt;&gt;"",S250,"DLC_BASE_GAME")),""),"")</f>
        <v>[294] = {wayshrines={-1,-1,-1,}, dlcId=DLC_BASE_GAME</v>
      </c>
      <c r="AX250" s="6" t="str">
        <f aca="false">IF(F250&lt;&gt;"Not in the game (anymore)",IF(A250&lt;&gt;"",IF(P250&lt;&gt;"",CONCATENATE(", zoneIds={",P250),"")&amp;IF(X250&lt;&gt;"",CONCATENATE(",",X250),"")&amp;IF(AC250&lt;&gt;"",CONCATENATE(",",AC250),"")&amp;IF(AH250&lt;&gt;"",CONCATENATE(",",AH250),"")&amp;IF(AM250&lt;&gt;"",CONCATENATE(",",AM250),"")&amp;IF(AR250&lt;&gt;"",CONCATENATE(",",AR250),"")&amp;IF(P250&lt;&gt;"",CONCATENATE("}",""),"")&amp;IF(OR(I250="true",I250="false",I250&lt;&gt;""), CONCATENATE(", veteran=", I250), ""),""),"")</f>
        <v>, zoneIds={103}, veteran=false</v>
      </c>
      <c r="AY250" s="6" t="str">
        <f aca="false">IF(F250&lt;&gt;"Not in the game (anymore)",IF(A250&lt;&gt;"",", setType="&amp;G250,"")&amp;IF(J250="true",", multiTrialSet=true",""),"")</f>
        <v>, setType=LIBSETS_SETTYPE_OVERLAND</v>
      </c>
      <c r="AZ250" s="6" t="str">
        <f aca="false">IF(F250&lt;&gt;"Not in the game (anymore)",IF(U250&lt;&gt;"",", dropMechanic={"&amp;U250&amp;IF(Z250&lt;&gt;"",","&amp;Z250,"")&amp;IF(AE250&lt;&gt;"",","&amp;AE250,"")&amp;IF(AJ250&lt;&gt;"",","&amp;AJ250,"")&amp;IF(AO250&lt;&gt;"",","&amp;AO250,"")&amp;IF(AT250&lt;&gt;"",","&amp;AT250,"")&amp;"}"&amp;IF(U250="LIBSETS_DROP_MECHANIC_MONSTER_NAME",", dropMechanicNames={" &amp; IF(V250&lt;&gt;"","['en']='"&amp;V250&amp;"'","") &amp; IF(W250&lt;&gt;"",", ['de']='" &amp; W250&amp;"'","") &amp; "}",""),"")&amp;"},","")</f>
        <v>, dropMechanic={LIBSETS_DROP_MECHANIC_OVERLAND_BOSS_DELVE,LIBSETS_DROP_MECHANIC_OVERLAND_WORLDBOSS,LIBSETS_DROP_MECHANIC_OVERLAND_BOSS_PUBLIC_DUNGEON,LIBSETS_DROP_MECHANIC_OVERLAND_CHEST}},</v>
      </c>
      <c r="BA250" s="6" t="str">
        <f aca="false">IF(F250&lt;&gt;"Not in the game (anymore)",IF(C250&lt;&gt;"",CONCATENATE(" --",C250," / ",B250,"   [",IF(Q250&lt;&gt;"",Q250,""),IF(Y250&lt;&gt;"",", "&amp;Y250,""),IF(AD250&lt;&gt;"",", "&amp;AD250,""),IF(AI250&lt;&gt;"",", "&amp;AI250,""),IF(AN250&lt;&gt;"",", "&amp;AN250,""),IF(AS250&lt;&gt;"",", "&amp;AS250,""),"]")),"")</f>
        <v> --Ysgramor's Birthright / Ysgramors Geburtsrecht   [The Rift]</v>
      </c>
    </row>
    <row r="251" customFormat="false" ht="15" hidden="false" customHeight="false" outlineLevel="0" collapsed="false">
      <c r="A251" s="21" t="n">
        <v>295</v>
      </c>
      <c r="B251" s="0" t="s">
        <v>669</v>
      </c>
      <c r="C251" s="0" t="s">
        <v>670</v>
      </c>
      <c r="D251" s="2" t="n">
        <f aca="false">A251</f>
        <v>295</v>
      </c>
      <c r="G251" s="22" t="s">
        <v>55</v>
      </c>
      <c r="I251" s="0" t="s">
        <v>56</v>
      </c>
      <c r="J251" s="0" t="s">
        <v>56</v>
      </c>
      <c r="K251" s="0" t="n">
        <v>-1</v>
      </c>
      <c r="L251" s="0" t="n">
        <v>-1</v>
      </c>
      <c r="M251" s="0" t="n">
        <v>-1</v>
      </c>
      <c r="N251" s="0" t="n">
        <v>0</v>
      </c>
      <c r="O251" s="3" t="s">
        <v>284</v>
      </c>
      <c r="P251" s="2" t="n">
        <f aca="false">IF(AND(G251&lt;&gt;"LIBSETS_SETTYPE_BATTLEGROUND",G251&lt;&gt;"LIBSETS_SETTYPE_SPECIAL",G251&lt;&gt;"LIBSETS_SETTYPE_MYTHIC"), IF(Q251&lt;&gt;"",VLOOKUP(Q251,'ESO zone constants'!$D$2:$H$4950,5,0),""),"")</f>
        <v>380</v>
      </c>
      <c r="Q251" s="0" t="str">
        <f aca="false">IF(OR(K251="",K251&lt;=0,ISERROR(K251)),IF(AND(O251&lt;&gt;"",NOT(ISERROR(O251))),O251, ""),VLOOKUP(K251,'ESO wayshrine node constants'!$A$3:$D$10003,4,0))</f>
        <v>The Banished Cells I</v>
      </c>
      <c r="R251" s="0"/>
      <c r="S251" s="4" t="str">
        <f aca="false">IF(AND(R251&lt;&gt;"",NOT(ISERROR(R251))),R251,IF(P251&lt;&gt;"",IF(NOT(ISERROR(VLOOKUP(P251,'ESO Dungeon constants'!$D$3:$H$9999,5,0))),VLOOKUP(P251,'ESO Dungeon constants'!$D$3:$I$9999,6,0),VLOOKUP(P251,'ESO zone constants'!$H$2:$K$9984,4,0)),""))</f>
        <v>DLC_BASE_GAME</v>
      </c>
      <c r="T251" s="2" t="str">
        <f aca="false">IF(S251&lt;&gt;"",VLOOKUP(S251,'LibSets constants'!$B$4:$C$1000,2,0),"")</f>
        <v>Included in base game</v>
      </c>
      <c r="U251" s="0"/>
      <c r="V251" s="23" t="str">
        <f aca="false">IF(U251&lt;&gt;"",IF(U251&lt;&gt;"LIBSETS_DROP_MECHANIC_MONSTER_NAME",VLOOKUP(U251,'LibSets constants'!$I$4:$L$1000,3,0),""),"")</f>
        <v/>
      </c>
      <c r="W251" s="2" t="str">
        <f aca="false">IF(U251&lt;&gt;"",IF(U251&lt;&gt;"LIBSETS_DROP_MECHANIC_MONSTER_NAME",VLOOKUP(U251,'LibSets constants'!$I$4:$L$1000,4,0),""),"")</f>
        <v/>
      </c>
      <c r="X251" s="2" t="n">
        <f aca="false">IF(G251&lt;&gt;"LIBSETS_SETTYPE_BATTLEGROUND",IF(G251&lt;&gt;"LIBSETS_SETTYPE_SPECIAL",IF(Y251&lt;&gt;"",VLOOKUP(Y251,'ESO zone constants'!$D$2:$H$4950,5,0),""),""),"")</f>
        <v>935</v>
      </c>
      <c r="Y251" s="0" t="s">
        <v>285</v>
      </c>
      <c r="Z251" s="24"/>
      <c r="AA251" s="23" t="str">
        <f aca="false">IF(Z251&lt;&gt;"",IF(Z251&lt;&gt;"LIBSETS_DROP_MECHANIC_MONSTER_NAME",VLOOKUP(Z251,'LibSets constants'!$I$4:$L$1000,3,0),""),"")</f>
        <v/>
      </c>
      <c r="AB251" s="23" t="str">
        <f aca="false">IF(Z251&lt;&gt;"",IF(Z251&lt;&gt;"LIBSETS_DROP_MECHANIC_MONSTER_NAME",VLOOKUP(Z251,'LibSets constants'!$I$4:$L$1000,4,0),""),"")</f>
        <v/>
      </c>
      <c r="AC251" s="2" t="str">
        <f aca="false">IF(G251&lt;&gt;"LIBSETS_SETTYPE_BATTLEGROUND",IF(G251&lt;&gt;"LIBSETS_SETTYPE_SPECIAL",IF(AD251&lt;&gt;"",VLOOKUP(AD251,'ESO zone constants'!$D$2:$H$4950,5,0),""),""),"")</f>
        <v/>
      </c>
      <c r="AE251" s="24"/>
      <c r="AF251" s="23" t="str">
        <f aca="false">IF(AE251&lt;&gt;"",IF(AE251&lt;&gt;"LIBSETS_DROP_MECHANIC_MONSTER_NAME",VLOOKUP(AE251,'LibSets constants'!$I$4:$L$1000,3,0),""),"")</f>
        <v/>
      </c>
      <c r="AG251" s="23" t="str">
        <f aca="false">IF(AE251&lt;&gt;"",IF(AE251&lt;&gt;"LIBSETS_DROP_MECHANIC_MONSTER_NAME",VLOOKUP(AE251,'LibSets constants'!$I$4:$L$1000,4,0),""),"")</f>
        <v/>
      </c>
      <c r="AH251" s="2" t="str">
        <f aca="false">IF(G251&lt;&gt;"LIBSETS_SETTYPE_BATTLEGROUND",IF(G251&lt;&gt;"LIBSETS_SETTYPE_SPECIAL",IF(AI251&lt;&gt;"",VLOOKUP(AI251,'ESO zone constants'!$D$2:$H$4950,5,0),""),""),"")</f>
        <v/>
      </c>
      <c r="AJ251" s="24"/>
      <c r="AK251" s="23" t="str">
        <f aca="false">IF(AJ251&lt;&gt;"",IF(AJ251&lt;&gt;"LIBSETS_DROP_MECHANIC_MONSTER_NAME",VLOOKUP(AJ251,'LibSets constants'!$I$4:$L$1000,3,0),""),"")</f>
        <v/>
      </c>
      <c r="AL251" s="23" t="str">
        <f aca="false">IF(AJ251&lt;&gt;"",IF(AJ251&lt;&gt;"LIBSETS_DROP_MECHANIC_MONSTER_NAME",VLOOKUP(AJ251,'LibSets constants'!$I$4:$L$1000,4,0),""),"")</f>
        <v/>
      </c>
      <c r="AM251" s="2" t="str">
        <f aca="false">IF(G251&lt;&gt;"LIBSETS_SETTYPE_BATTLEGROUND",IF(G251&lt;&gt;"LIBSETS_SETTYPE_SPECIAL",IF(AN251&lt;&gt;"",VLOOKUP(AN251,'ESO zone constants'!$D$2:$H$4950,5,0),""),""),"")</f>
        <v/>
      </c>
      <c r="AO251" s="24"/>
      <c r="AP251" s="23" t="str">
        <f aca="false">IF(AO251&lt;&gt;"",IF(AO251&lt;&gt;"LIBSETS_DROP_MECHANIC_MONSTER_NAME",VLOOKUP(AO251,'LibSets constants'!$I$4:$L$1000,3,0),""),"")</f>
        <v/>
      </c>
      <c r="AQ251" s="23" t="str">
        <f aca="false">IF(AO251&lt;&gt;"",IF(AO251&lt;&gt;"LIBSETS_DROP_MECHANIC_MONSTER_NAME",VLOOKUP(AO251,'LibSets constants'!$I$4:$L$1000,4,0),""),"")</f>
        <v/>
      </c>
      <c r="AR251" s="2" t="str">
        <f aca="false">IF(G251&lt;&gt;"LIBSETS_SETTYPE_BATTLEGROUND",IF(G251&lt;&gt;"LIBSETS_SETTYPE_SPECIAL",IF(AS251&lt;&gt;"",VLOOKUP(AS251,'ESO zone constants'!$D$2:$H$4950,5,0),""),""),"")</f>
        <v/>
      </c>
      <c r="AT251" s="24"/>
      <c r="AU251" s="23" t="str">
        <f aca="false">IF(AT251&lt;&gt;"",IF(AT251&lt;&gt;"LIBSETS_DROP_MECHANIC_MONSTER_NAME",VLOOKUP(AT251,'LibSets constants'!$I$4:$L$1000,3,0),""),"")</f>
        <v/>
      </c>
      <c r="AV251" s="23" t="str">
        <f aca="false">IF(AT251&lt;&gt;"",IF(AT251&lt;&gt;"LIBSETS_DROP_MECHANIC_MONSTER_NAME",VLOOKUP(AT251,'LibSets constants'!$I$4:$L$1000,4,0),""),"")</f>
        <v/>
      </c>
      <c r="AW251" s="6" t="str">
        <f aca="false">IF(A251="???","--","")&amp;IF(F251&lt;&gt;"Not in the game (anymore)",IF(A251&lt;&gt;"",CONCATENATE("[",A251,"] = {wayshrines={")&amp;IF(K251&lt;&gt;"",CONCATENATE(K251,","),"")&amp;IF(L251&lt;&gt;"",CONCATENATE(L251,","),"")&amp;IF(M251&lt;&gt;"",CONCATENATE(M251,","),"")&amp;CONCATENATE("}")&amp;IF(VALUE(N251)&gt;0,CONCATENATE(", traitsNeeded=",N251),"")&amp;CONCATENATE(", dlcId=",IF(S251&lt;&gt;"",S251,"DLC_BASE_GAME")),""),"")</f>
        <v>[295] = {wayshrines={-1,-1,-1,}, dlcId=DLC_BASE_GAME</v>
      </c>
      <c r="AX251" s="6" t="str">
        <f aca="false">IF(F251&lt;&gt;"Not in the game (anymore)",IF(A251&lt;&gt;"",IF(P251&lt;&gt;"",CONCATENATE(", zoneIds={",P251),"")&amp;IF(X251&lt;&gt;"",CONCATENATE(",",X251),"")&amp;IF(AC251&lt;&gt;"",CONCATENATE(",",AC251),"")&amp;IF(AH251&lt;&gt;"",CONCATENATE(",",AH251),"")&amp;IF(AM251&lt;&gt;"",CONCATENATE(",",AM251),"")&amp;IF(AR251&lt;&gt;"",CONCATENATE(",",AR251),"")&amp;IF(P251&lt;&gt;"",CONCATENATE("}",""),"")&amp;IF(OR(I251="true",I251="false",I251&lt;&gt;""), CONCATENATE(", veteran=", I251), ""),""),"")</f>
        <v>, zoneIds={380,935}, veteran=false</v>
      </c>
      <c r="AY251" s="6" t="str">
        <f aca="false">IF(F251&lt;&gt;"Not in the game (anymore)",IF(A251&lt;&gt;"",", setType="&amp;G251,"")&amp;IF(J251="true",", multiTrialSet=true",""),"")</f>
        <v>, setType=LIBSETS_SETTYPE_DUNGEON</v>
      </c>
      <c r="AZ251" s="6" t="str">
        <f aca="false">IF(F251&lt;&gt;"Not in the game (anymore)",IF(U251&lt;&gt;"",", dropMechanic={"&amp;U251&amp;IF(Z251&lt;&gt;"",","&amp;Z251,"")&amp;IF(AE251&lt;&gt;"",","&amp;AE251,"")&amp;IF(AJ251&lt;&gt;"",","&amp;AJ251,"")&amp;IF(AO251&lt;&gt;"",","&amp;AO251,"")&amp;IF(AT251&lt;&gt;"",","&amp;AT251,"")&amp;"}"&amp;IF(U251="LIBSETS_DROP_MECHANIC_MONSTER_NAME",", dropMechanicNames={" &amp; IF(V251&lt;&gt;"","['en']='"&amp;V251&amp;"'","") &amp; IF(W251&lt;&gt;"",", ['de']='" &amp; W251&amp;"'","") &amp; "}",""),"")&amp;"},","")</f>
        <v>},</v>
      </c>
      <c r="BA251" s="6" t="str">
        <f aca="false">IF(F251&lt;&gt;"Not in the game (anymore)",IF(C251&lt;&gt;"",CONCATENATE(" --",C251," / ",B251,"   [",IF(Q251&lt;&gt;"",Q251,""),IF(Y251&lt;&gt;"",", "&amp;Y251,""),IF(AD251&lt;&gt;"",", "&amp;AD251,""),IF(AI251&lt;&gt;"",", "&amp;AI251,""),IF(AN251&lt;&gt;"",", "&amp;AN251,""),IF(AS251&lt;&gt;"",", "&amp;AS251,""),"]")),"")</f>
        <v> --Jailbreaker / Ausbrecher   [The Banished Cells I, The Banished Cells II]</v>
      </c>
    </row>
    <row r="252" customFormat="false" ht="15" hidden="false" customHeight="false" outlineLevel="0" collapsed="false">
      <c r="A252" s="21" t="n">
        <v>296</v>
      </c>
      <c r="B252" s="0" t="s">
        <v>671</v>
      </c>
      <c r="C252" s="0" t="s">
        <v>672</v>
      </c>
      <c r="D252" s="2" t="n">
        <f aca="false">A252</f>
        <v>296</v>
      </c>
      <c r="G252" s="22" t="s">
        <v>55</v>
      </c>
      <c r="I252" s="0" t="s">
        <v>56</v>
      </c>
      <c r="J252" s="0" t="s">
        <v>56</v>
      </c>
      <c r="K252" s="0" t="n">
        <v>-1</v>
      </c>
      <c r="L252" s="0" t="n">
        <v>-1</v>
      </c>
      <c r="M252" s="0" t="n">
        <v>-1</v>
      </c>
      <c r="N252" s="0" t="n">
        <v>0</v>
      </c>
      <c r="O252" s="3" t="s">
        <v>115</v>
      </c>
      <c r="P252" s="2" t="n">
        <f aca="false">IF(AND(G252&lt;&gt;"LIBSETS_SETTYPE_BATTLEGROUND",G252&lt;&gt;"LIBSETS_SETTYPE_SPECIAL",G252&lt;&gt;"LIBSETS_SETTYPE_MYTHIC"), IF(Q252&lt;&gt;"",VLOOKUP(Q252,'ESO zone constants'!$D$2:$H$4950,5,0),""),"")</f>
        <v>144</v>
      </c>
      <c r="Q252" s="0" t="str">
        <f aca="false">IF(OR(K252="",K252&lt;=0,ISERROR(K252)),IF(AND(O252&lt;&gt;"",NOT(ISERROR(O252))),O252, ""),VLOOKUP(K252,'ESO wayshrine node constants'!$A$3:$D$10003,4,0))</f>
        <v>Spindleclutch I</v>
      </c>
      <c r="R252" s="0"/>
      <c r="S252" s="4" t="str">
        <f aca="false">IF(AND(R252&lt;&gt;"",NOT(ISERROR(R252))),R252,IF(P252&lt;&gt;"",IF(NOT(ISERROR(VLOOKUP(P252,'ESO Dungeon constants'!$D$3:$H$9999,5,0))),VLOOKUP(P252,'ESO Dungeon constants'!$D$3:$I$9999,6,0),VLOOKUP(P252,'ESO zone constants'!$H$2:$K$9984,4,0)),""))</f>
        <v>DLC_BASE_GAME</v>
      </c>
      <c r="T252" s="2" t="str">
        <f aca="false">IF(S252&lt;&gt;"",VLOOKUP(S252,'LibSets constants'!$B$4:$C$1000,2,0),"")</f>
        <v>Included in base game</v>
      </c>
      <c r="U252" s="0"/>
      <c r="V252" s="23" t="str">
        <f aca="false">IF(U252&lt;&gt;"",IF(U252&lt;&gt;"LIBSETS_DROP_MECHANIC_MONSTER_NAME",VLOOKUP(U252,'LibSets constants'!$I$4:$L$1000,3,0),""),"")</f>
        <v/>
      </c>
      <c r="W252" s="2" t="str">
        <f aca="false">IF(U252&lt;&gt;"",IF(U252&lt;&gt;"LIBSETS_DROP_MECHANIC_MONSTER_NAME",VLOOKUP(U252,'LibSets constants'!$I$4:$L$1000,4,0),""),"")</f>
        <v/>
      </c>
      <c r="X252" s="2" t="n">
        <f aca="false">IF(G252&lt;&gt;"LIBSETS_SETTYPE_BATTLEGROUND",IF(G252&lt;&gt;"LIBSETS_SETTYPE_SPECIAL",IF(Y252&lt;&gt;"",VLOOKUP(Y252,'ESO zone constants'!$D$2:$H$4950,5,0),""),""),"")</f>
        <v>936</v>
      </c>
      <c r="Y252" s="0" t="s">
        <v>116</v>
      </c>
      <c r="Z252" s="24"/>
      <c r="AA252" s="23" t="str">
        <f aca="false">IF(Z252&lt;&gt;"",IF(Z252&lt;&gt;"LIBSETS_DROP_MECHANIC_MONSTER_NAME",VLOOKUP(Z252,'LibSets constants'!$I$4:$L$1000,3,0),""),"")</f>
        <v/>
      </c>
      <c r="AB252" s="23" t="str">
        <f aca="false">IF(Z252&lt;&gt;"",IF(Z252&lt;&gt;"LIBSETS_DROP_MECHANIC_MONSTER_NAME",VLOOKUP(Z252,'LibSets constants'!$I$4:$L$1000,4,0),""),"")</f>
        <v/>
      </c>
      <c r="AC252" s="2" t="str">
        <f aca="false">IF(G252&lt;&gt;"LIBSETS_SETTYPE_BATTLEGROUND",IF(G252&lt;&gt;"LIBSETS_SETTYPE_SPECIAL",IF(AD252&lt;&gt;"",VLOOKUP(AD252,'ESO zone constants'!$D$2:$H$4950,5,0),""),""),"")</f>
        <v/>
      </c>
      <c r="AE252" s="24"/>
      <c r="AF252" s="23" t="str">
        <f aca="false">IF(AE252&lt;&gt;"",IF(AE252&lt;&gt;"LIBSETS_DROP_MECHANIC_MONSTER_NAME",VLOOKUP(AE252,'LibSets constants'!$I$4:$L$1000,3,0),""),"")</f>
        <v/>
      </c>
      <c r="AG252" s="23" t="str">
        <f aca="false">IF(AE252&lt;&gt;"",IF(AE252&lt;&gt;"LIBSETS_DROP_MECHANIC_MONSTER_NAME",VLOOKUP(AE252,'LibSets constants'!$I$4:$L$1000,4,0),""),"")</f>
        <v/>
      </c>
      <c r="AH252" s="2" t="str">
        <f aca="false">IF(G252&lt;&gt;"LIBSETS_SETTYPE_BATTLEGROUND",IF(G252&lt;&gt;"LIBSETS_SETTYPE_SPECIAL",IF(AI252&lt;&gt;"",VLOOKUP(AI252,'ESO zone constants'!$D$2:$H$4950,5,0),""),""),"")</f>
        <v/>
      </c>
      <c r="AJ252" s="24"/>
      <c r="AK252" s="23" t="str">
        <f aca="false">IF(AJ252&lt;&gt;"",IF(AJ252&lt;&gt;"LIBSETS_DROP_MECHANIC_MONSTER_NAME",VLOOKUP(AJ252,'LibSets constants'!$I$4:$L$1000,3,0),""),"")</f>
        <v/>
      </c>
      <c r="AL252" s="23" t="str">
        <f aca="false">IF(AJ252&lt;&gt;"",IF(AJ252&lt;&gt;"LIBSETS_DROP_MECHANIC_MONSTER_NAME",VLOOKUP(AJ252,'LibSets constants'!$I$4:$L$1000,4,0),""),"")</f>
        <v/>
      </c>
      <c r="AM252" s="2" t="str">
        <f aca="false">IF(G252&lt;&gt;"LIBSETS_SETTYPE_BATTLEGROUND",IF(G252&lt;&gt;"LIBSETS_SETTYPE_SPECIAL",IF(AN252&lt;&gt;"",VLOOKUP(AN252,'ESO zone constants'!$D$2:$H$4950,5,0),""),""),"")</f>
        <v/>
      </c>
      <c r="AO252" s="24"/>
      <c r="AP252" s="23" t="str">
        <f aca="false">IF(AO252&lt;&gt;"",IF(AO252&lt;&gt;"LIBSETS_DROP_MECHANIC_MONSTER_NAME",VLOOKUP(AO252,'LibSets constants'!$I$4:$L$1000,3,0),""),"")</f>
        <v/>
      </c>
      <c r="AQ252" s="23" t="str">
        <f aca="false">IF(AO252&lt;&gt;"",IF(AO252&lt;&gt;"LIBSETS_DROP_MECHANIC_MONSTER_NAME",VLOOKUP(AO252,'LibSets constants'!$I$4:$L$1000,4,0),""),"")</f>
        <v/>
      </c>
      <c r="AR252" s="2" t="str">
        <f aca="false">IF(G252&lt;&gt;"LIBSETS_SETTYPE_BATTLEGROUND",IF(G252&lt;&gt;"LIBSETS_SETTYPE_SPECIAL",IF(AS252&lt;&gt;"",VLOOKUP(AS252,'ESO zone constants'!$D$2:$H$4950,5,0),""),""),"")</f>
        <v/>
      </c>
      <c r="AT252" s="24"/>
      <c r="AU252" s="23" t="str">
        <f aca="false">IF(AT252&lt;&gt;"",IF(AT252&lt;&gt;"LIBSETS_DROP_MECHANIC_MONSTER_NAME",VLOOKUP(AT252,'LibSets constants'!$I$4:$L$1000,3,0),""),"")</f>
        <v/>
      </c>
      <c r="AV252" s="23" t="str">
        <f aca="false">IF(AT252&lt;&gt;"",IF(AT252&lt;&gt;"LIBSETS_DROP_MECHANIC_MONSTER_NAME",VLOOKUP(AT252,'LibSets constants'!$I$4:$L$1000,4,0),""),"")</f>
        <v/>
      </c>
      <c r="AW252" s="6" t="str">
        <f aca="false">IF(A252="???","--","")&amp;IF(F252&lt;&gt;"Not in the game (anymore)",IF(A252&lt;&gt;"",CONCATENATE("[",A252,"] = {wayshrines={")&amp;IF(K252&lt;&gt;"",CONCATENATE(K252,","),"")&amp;IF(L252&lt;&gt;"",CONCATENATE(L252,","),"")&amp;IF(M252&lt;&gt;"",CONCATENATE(M252,","),"")&amp;CONCATENATE("}")&amp;IF(VALUE(N252)&gt;0,CONCATENATE(", traitsNeeded=",N252),"")&amp;CONCATENATE(", dlcId=",IF(S252&lt;&gt;"",S252,"DLC_BASE_GAME")),""),"")</f>
        <v>[296] = {wayshrines={-1,-1,-1,}, dlcId=DLC_BASE_GAME</v>
      </c>
      <c r="AX252" s="6" t="str">
        <f aca="false">IF(F252&lt;&gt;"Not in the game (anymore)",IF(A252&lt;&gt;"",IF(P252&lt;&gt;"",CONCATENATE(", zoneIds={",P252),"")&amp;IF(X252&lt;&gt;"",CONCATENATE(",",X252),"")&amp;IF(AC252&lt;&gt;"",CONCATENATE(",",AC252),"")&amp;IF(AH252&lt;&gt;"",CONCATENATE(",",AH252),"")&amp;IF(AM252&lt;&gt;"",CONCATENATE(",",AM252),"")&amp;IF(AR252&lt;&gt;"",CONCATENATE(",",AR252),"")&amp;IF(P252&lt;&gt;"",CONCATENATE("}",""),"")&amp;IF(OR(I252="true",I252="false",I252&lt;&gt;""), CONCATENATE(", veteran=", I252), ""),""),"")</f>
        <v>, zoneIds={144,936}, veteran=false</v>
      </c>
      <c r="AY252" s="6" t="str">
        <f aca="false">IF(F252&lt;&gt;"Not in the game (anymore)",IF(A252&lt;&gt;"",", setType="&amp;G252,"")&amp;IF(J252="true",", multiTrialSet=true",""),"")</f>
        <v>, setType=LIBSETS_SETTYPE_DUNGEON</v>
      </c>
      <c r="AZ252" s="6" t="str">
        <f aca="false">IF(F252&lt;&gt;"Not in the game (anymore)",IF(U252&lt;&gt;"",", dropMechanic={"&amp;U252&amp;IF(Z252&lt;&gt;"",","&amp;Z252,"")&amp;IF(AE252&lt;&gt;"",","&amp;AE252,"")&amp;IF(AJ252&lt;&gt;"",","&amp;AJ252,"")&amp;IF(AO252&lt;&gt;"",","&amp;AO252,"")&amp;IF(AT252&lt;&gt;"",","&amp;AT252,"")&amp;"}"&amp;IF(U252="LIBSETS_DROP_MECHANIC_MONSTER_NAME",", dropMechanicNames={" &amp; IF(V252&lt;&gt;"","['en']='"&amp;V252&amp;"'","") &amp; IF(W252&lt;&gt;"",", ['de']='" &amp; W252&amp;"'","") &amp; "}",""),"")&amp;"},","")</f>
        <v>},</v>
      </c>
      <c r="BA252" s="6" t="str">
        <f aca="false">IF(F252&lt;&gt;"Not in the game (anymore)",IF(C252&lt;&gt;"",CONCATENATE(" --",C252," / ",B252,"   [",IF(Q252&lt;&gt;"",Q252,""),IF(Y252&lt;&gt;"",", "&amp;Y252,""),IF(AD252&lt;&gt;"",", "&amp;AD252,""),IF(AI252&lt;&gt;"",", "&amp;AI252,""),IF(AN252&lt;&gt;"",", "&amp;AN252,""),IF(AS252&lt;&gt;"",", "&amp;AS252,""),"]")),"")</f>
        <v> --Spelunker / Höhlenforscher   [Spindleclutch I, Spindleclutch II]</v>
      </c>
    </row>
    <row r="253" customFormat="false" ht="15" hidden="false" customHeight="false" outlineLevel="0" collapsed="false">
      <c r="A253" s="21" t="n">
        <v>297</v>
      </c>
      <c r="B253" s="0" t="s">
        <v>673</v>
      </c>
      <c r="C253" s="0" t="s">
        <v>674</v>
      </c>
      <c r="D253" s="2" t="n">
        <f aca="false">A253</f>
        <v>297</v>
      </c>
      <c r="G253" s="22" t="s">
        <v>55</v>
      </c>
      <c r="I253" s="0" t="s">
        <v>56</v>
      </c>
      <c r="J253" s="0" t="s">
        <v>56</v>
      </c>
      <c r="K253" s="0" t="n">
        <v>-1</v>
      </c>
      <c r="L253" s="0" t="n">
        <v>-1</v>
      </c>
      <c r="M253" s="0" t="n">
        <v>-1</v>
      </c>
      <c r="N253" s="0" t="n">
        <v>0</v>
      </c>
      <c r="O253" s="3" t="s">
        <v>108</v>
      </c>
      <c r="P253" s="2" t="n">
        <f aca="false">IF(AND(G253&lt;&gt;"LIBSETS_SETTYPE_BATTLEGROUND",G253&lt;&gt;"LIBSETS_SETTYPE_SPECIAL",G253&lt;&gt;"LIBSETS_SETTYPE_MYTHIC"), IF(Q253&lt;&gt;"",VLOOKUP(Q253,'ESO zone constants'!$D$2:$H$4950,5,0),""),"")</f>
        <v>283</v>
      </c>
      <c r="Q253" s="0" t="str">
        <f aca="false">IF(OR(K253="",K253&lt;=0,ISERROR(K253)),IF(AND(O253&lt;&gt;"",NOT(ISERROR(O253))),O253, ""),VLOOKUP(K253,'ESO wayshrine node constants'!$A$3:$D$10003,4,0))</f>
        <v>Fungal Grotto I</v>
      </c>
      <c r="R253" s="0"/>
      <c r="S253" s="4" t="str">
        <f aca="false">IF(AND(R253&lt;&gt;"",NOT(ISERROR(R253))),R253,IF(P253&lt;&gt;"",IF(NOT(ISERROR(VLOOKUP(P253,'ESO Dungeon constants'!$D$3:$H$9999,5,0))),VLOOKUP(P253,'ESO Dungeon constants'!$D$3:$I$9999,6,0),VLOOKUP(P253,'ESO zone constants'!$H$2:$K$9984,4,0)),""))</f>
        <v>DLC_BASE_GAME</v>
      </c>
      <c r="T253" s="2" t="str">
        <f aca="false">IF(S253&lt;&gt;"",VLOOKUP(S253,'LibSets constants'!$B$4:$C$1000,2,0),"")</f>
        <v>Included in base game</v>
      </c>
      <c r="U253" s="0"/>
      <c r="V253" s="23" t="str">
        <f aca="false">IF(U253&lt;&gt;"",IF(U253&lt;&gt;"LIBSETS_DROP_MECHANIC_MONSTER_NAME",VLOOKUP(U253,'LibSets constants'!$I$4:$L$1000,3,0),""),"")</f>
        <v/>
      </c>
      <c r="W253" s="2" t="str">
        <f aca="false">IF(U253&lt;&gt;"",IF(U253&lt;&gt;"LIBSETS_DROP_MECHANIC_MONSTER_NAME",VLOOKUP(U253,'LibSets constants'!$I$4:$L$1000,4,0),""),"")</f>
        <v/>
      </c>
      <c r="X253" s="2" t="n">
        <f aca="false">IF(G253&lt;&gt;"LIBSETS_SETTYPE_BATTLEGROUND",IF(G253&lt;&gt;"LIBSETS_SETTYPE_SPECIAL",IF(Y253&lt;&gt;"",VLOOKUP(Y253,'ESO zone constants'!$D$2:$H$4950,5,0),""),""),"")</f>
        <v>934</v>
      </c>
      <c r="Y253" s="0" t="s">
        <v>109</v>
      </c>
      <c r="Z253" s="24"/>
      <c r="AA253" s="23" t="str">
        <f aca="false">IF(Z253&lt;&gt;"",IF(Z253&lt;&gt;"LIBSETS_DROP_MECHANIC_MONSTER_NAME",VLOOKUP(Z253,'LibSets constants'!$I$4:$L$1000,3,0),""),"")</f>
        <v/>
      </c>
      <c r="AB253" s="23" t="str">
        <f aca="false">IF(Z253&lt;&gt;"",IF(Z253&lt;&gt;"LIBSETS_DROP_MECHANIC_MONSTER_NAME",VLOOKUP(Z253,'LibSets constants'!$I$4:$L$1000,4,0),""),"")</f>
        <v/>
      </c>
      <c r="AC253" s="2" t="str">
        <f aca="false">IF(G253&lt;&gt;"LIBSETS_SETTYPE_BATTLEGROUND",IF(G253&lt;&gt;"LIBSETS_SETTYPE_SPECIAL",IF(AD253&lt;&gt;"",VLOOKUP(AD253,'ESO zone constants'!$D$2:$H$4950,5,0),""),""),"")</f>
        <v/>
      </c>
      <c r="AE253" s="24"/>
      <c r="AF253" s="23" t="str">
        <f aca="false">IF(AE253&lt;&gt;"",IF(AE253&lt;&gt;"LIBSETS_DROP_MECHANIC_MONSTER_NAME",VLOOKUP(AE253,'LibSets constants'!$I$4:$L$1000,3,0),""),"")</f>
        <v/>
      </c>
      <c r="AG253" s="23" t="str">
        <f aca="false">IF(AE253&lt;&gt;"",IF(AE253&lt;&gt;"LIBSETS_DROP_MECHANIC_MONSTER_NAME",VLOOKUP(AE253,'LibSets constants'!$I$4:$L$1000,4,0),""),"")</f>
        <v/>
      </c>
      <c r="AH253" s="2" t="str">
        <f aca="false">IF(G253&lt;&gt;"LIBSETS_SETTYPE_BATTLEGROUND",IF(G253&lt;&gt;"LIBSETS_SETTYPE_SPECIAL",IF(AI253&lt;&gt;"",VLOOKUP(AI253,'ESO zone constants'!$D$2:$H$4950,5,0),""),""),"")</f>
        <v/>
      </c>
      <c r="AJ253" s="24"/>
      <c r="AK253" s="23" t="str">
        <f aca="false">IF(AJ253&lt;&gt;"",IF(AJ253&lt;&gt;"LIBSETS_DROP_MECHANIC_MONSTER_NAME",VLOOKUP(AJ253,'LibSets constants'!$I$4:$L$1000,3,0),""),"")</f>
        <v/>
      </c>
      <c r="AL253" s="23" t="str">
        <f aca="false">IF(AJ253&lt;&gt;"",IF(AJ253&lt;&gt;"LIBSETS_DROP_MECHANIC_MONSTER_NAME",VLOOKUP(AJ253,'LibSets constants'!$I$4:$L$1000,4,0),""),"")</f>
        <v/>
      </c>
      <c r="AM253" s="2" t="str">
        <f aca="false">IF(G253&lt;&gt;"LIBSETS_SETTYPE_BATTLEGROUND",IF(G253&lt;&gt;"LIBSETS_SETTYPE_SPECIAL",IF(AN253&lt;&gt;"",VLOOKUP(AN253,'ESO zone constants'!$D$2:$H$4950,5,0),""),""),"")</f>
        <v/>
      </c>
      <c r="AO253" s="24"/>
      <c r="AP253" s="23" t="str">
        <f aca="false">IF(AO253&lt;&gt;"",IF(AO253&lt;&gt;"LIBSETS_DROP_MECHANIC_MONSTER_NAME",VLOOKUP(AO253,'LibSets constants'!$I$4:$L$1000,3,0),""),"")</f>
        <v/>
      </c>
      <c r="AQ253" s="23" t="str">
        <f aca="false">IF(AO253&lt;&gt;"",IF(AO253&lt;&gt;"LIBSETS_DROP_MECHANIC_MONSTER_NAME",VLOOKUP(AO253,'LibSets constants'!$I$4:$L$1000,4,0),""),"")</f>
        <v/>
      </c>
      <c r="AR253" s="2" t="str">
        <f aca="false">IF(G253&lt;&gt;"LIBSETS_SETTYPE_BATTLEGROUND",IF(G253&lt;&gt;"LIBSETS_SETTYPE_SPECIAL",IF(AS253&lt;&gt;"",VLOOKUP(AS253,'ESO zone constants'!$D$2:$H$4950,5,0),""),""),"")</f>
        <v/>
      </c>
      <c r="AT253" s="24"/>
      <c r="AU253" s="23" t="str">
        <f aca="false">IF(AT253&lt;&gt;"",IF(AT253&lt;&gt;"LIBSETS_DROP_MECHANIC_MONSTER_NAME",VLOOKUP(AT253,'LibSets constants'!$I$4:$L$1000,3,0),""),"")</f>
        <v/>
      </c>
      <c r="AV253" s="23" t="str">
        <f aca="false">IF(AT253&lt;&gt;"",IF(AT253&lt;&gt;"LIBSETS_DROP_MECHANIC_MONSTER_NAME",VLOOKUP(AT253,'LibSets constants'!$I$4:$L$1000,4,0),""),"")</f>
        <v/>
      </c>
      <c r="AW253" s="6" t="str">
        <f aca="false">IF(A253="???","--","")&amp;IF(F253&lt;&gt;"Not in the game (anymore)",IF(A253&lt;&gt;"",CONCATENATE("[",A253,"] = {wayshrines={")&amp;IF(K253&lt;&gt;"",CONCATENATE(K253,","),"")&amp;IF(L253&lt;&gt;"",CONCATENATE(L253,","),"")&amp;IF(M253&lt;&gt;"",CONCATENATE(M253,","),"")&amp;CONCATENATE("}")&amp;IF(VALUE(N253)&gt;0,CONCATENATE(", traitsNeeded=",N253),"")&amp;CONCATENATE(", dlcId=",IF(S253&lt;&gt;"",S253,"DLC_BASE_GAME")),""),"")</f>
        <v>[297] = {wayshrines={-1,-1,-1,}, dlcId=DLC_BASE_GAME</v>
      </c>
      <c r="AX253" s="6" t="str">
        <f aca="false">IF(F253&lt;&gt;"Not in the game (anymore)",IF(A253&lt;&gt;"",IF(P253&lt;&gt;"",CONCATENATE(", zoneIds={",P253),"")&amp;IF(X253&lt;&gt;"",CONCATENATE(",",X253),"")&amp;IF(AC253&lt;&gt;"",CONCATENATE(",",AC253),"")&amp;IF(AH253&lt;&gt;"",CONCATENATE(",",AH253),"")&amp;IF(AM253&lt;&gt;"",CONCATENATE(",",AM253),"")&amp;IF(AR253&lt;&gt;"",CONCATENATE(",",AR253),"")&amp;IF(P253&lt;&gt;"",CONCATENATE("}",""),"")&amp;IF(OR(I253="true",I253="false",I253&lt;&gt;""), CONCATENATE(", veteran=", I253), ""),""),"")</f>
        <v>, zoneIds={283,934}, veteran=false</v>
      </c>
      <c r="AY253" s="6" t="str">
        <f aca="false">IF(F253&lt;&gt;"Not in the game (anymore)",IF(A253&lt;&gt;"",", setType="&amp;G253,"")&amp;IF(J253="true",", multiTrialSet=true",""),"")</f>
        <v>, setType=LIBSETS_SETTYPE_DUNGEON</v>
      </c>
      <c r="AZ253" s="6" t="str">
        <f aca="false">IF(F253&lt;&gt;"Not in the game (anymore)",IF(U253&lt;&gt;"",", dropMechanic={"&amp;U253&amp;IF(Z253&lt;&gt;"",","&amp;Z253,"")&amp;IF(AE253&lt;&gt;"",","&amp;AE253,"")&amp;IF(AJ253&lt;&gt;"",","&amp;AJ253,"")&amp;IF(AO253&lt;&gt;"",","&amp;AO253,"")&amp;IF(AT253&lt;&gt;"",","&amp;AT253,"")&amp;"}"&amp;IF(U253="LIBSETS_DROP_MECHANIC_MONSTER_NAME",", dropMechanicNames={" &amp; IF(V253&lt;&gt;"","['en']='"&amp;V253&amp;"'","") &amp; IF(W253&lt;&gt;"",", ['de']='" &amp; W253&amp;"'","") &amp; "}",""),"")&amp;"},","")</f>
        <v>},</v>
      </c>
      <c r="BA253" s="6" t="str">
        <f aca="false">IF(F253&lt;&gt;"Not in the game (anymore)",IF(C253&lt;&gt;"",CONCATENATE(" --",C253," / ",B253,"   [",IF(Q253&lt;&gt;"",Q253,""),IF(Y253&lt;&gt;"",", "&amp;Y253,""),IF(AD253&lt;&gt;"",", "&amp;AD253,""),IF(AI253&lt;&gt;"",", "&amp;AI253,""),IF(AN253&lt;&gt;"",", "&amp;AN253,""),IF(AS253&lt;&gt;"",", "&amp;AS253,""),"]")),"")</f>
        <v> --Spider Cultist Cowl / Spinnenkultistenkutte   [Fungal Grotto I, Fungal Grotto II]</v>
      </c>
    </row>
    <row r="254" customFormat="false" ht="15" hidden="false" customHeight="false" outlineLevel="0" collapsed="false">
      <c r="A254" s="21" t="n">
        <v>298</v>
      </c>
      <c r="B254" s="0" t="s">
        <v>675</v>
      </c>
      <c r="C254" s="0" t="s">
        <v>676</v>
      </c>
      <c r="D254" s="2" t="n">
        <f aca="false">A254</f>
        <v>298</v>
      </c>
      <c r="G254" s="22" t="s">
        <v>55</v>
      </c>
      <c r="I254" s="0" t="s">
        <v>56</v>
      </c>
      <c r="J254" s="0" t="s">
        <v>56</v>
      </c>
      <c r="K254" s="0" t="n">
        <v>-1</v>
      </c>
      <c r="L254" s="0" t="n">
        <v>-1</v>
      </c>
      <c r="M254" s="0" t="n">
        <v>-1</v>
      </c>
      <c r="N254" s="0" t="n">
        <v>0</v>
      </c>
      <c r="O254" s="3" t="s">
        <v>92</v>
      </c>
      <c r="P254" s="2" t="n">
        <f aca="false">IF(AND(G254&lt;&gt;"LIBSETS_SETTYPE_BATTLEGROUND",G254&lt;&gt;"LIBSETS_SETTYPE_SPECIAL",G254&lt;&gt;"LIBSETS_SETTYPE_MYTHIC"), IF(Q254&lt;&gt;"",VLOOKUP(Q254,'ESO zone constants'!$D$2:$H$4950,5,0),""),"")</f>
        <v>126</v>
      </c>
      <c r="Q254" s="0" t="str">
        <f aca="false">IF(OR(K254="",K254&lt;=0,ISERROR(K254)),IF(AND(O254&lt;&gt;"",NOT(ISERROR(O254))),O254, ""),VLOOKUP(K254,'ESO wayshrine node constants'!$A$3:$D$10003,4,0))</f>
        <v>Elden Hollow I</v>
      </c>
      <c r="R254" s="0"/>
      <c r="S254" s="4" t="str">
        <f aca="false">IF(AND(R254&lt;&gt;"",NOT(ISERROR(R254))),R254,IF(P254&lt;&gt;"",IF(NOT(ISERROR(VLOOKUP(P254,'ESO Dungeon constants'!$D$3:$H$9999,5,0))),VLOOKUP(P254,'ESO Dungeon constants'!$D$3:$I$9999,6,0),VLOOKUP(P254,'ESO zone constants'!$H$2:$K$9984,4,0)),""))</f>
        <v>DLC_BASE_GAME</v>
      </c>
      <c r="T254" s="2" t="str">
        <f aca="false">IF(S254&lt;&gt;"",VLOOKUP(S254,'LibSets constants'!$B$4:$C$1000,2,0),"")</f>
        <v>Included in base game</v>
      </c>
      <c r="U254" s="0"/>
      <c r="V254" s="23" t="str">
        <f aca="false">IF(U254&lt;&gt;"",IF(U254&lt;&gt;"LIBSETS_DROP_MECHANIC_MONSTER_NAME",VLOOKUP(U254,'LibSets constants'!$I$4:$L$1000,3,0),""),"")</f>
        <v/>
      </c>
      <c r="W254" s="2" t="str">
        <f aca="false">IF(U254&lt;&gt;"",IF(U254&lt;&gt;"LIBSETS_DROP_MECHANIC_MONSTER_NAME",VLOOKUP(U254,'LibSets constants'!$I$4:$L$1000,4,0),""),"")</f>
        <v/>
      </c>
      <c r="X254" s="2" t="n">
        <f aca="false">IF(G254&lt;&gt;"LIBSETS_SETTYPE_BATTLEGROUND",IF(G254&lt;&gt;"LIBSETS_SETTYPE_SPECIAL",IF(Y254&lt;&gt;"",VLOOKUP(Y254,'ESO zone constants'!$D$2:$H$4950,5,0),""),""),"")</f>
        <v>931</v>
      </c>
      <c r="Y254" s="0" t="s">
        <v>93</v>
      </c>
      <c r="Z254" s="24"/>
      <c r="AA254" s="23" t="str">
        <f aca="false">IF(Z254&lt;&gt;"",IF(Z254&lt;&gt;"LIBSETS_DROP_MECHANIC_MONSTER_NAME",VLOOKUP(Z254,'LibSets constants'!$I$4:$L$1000,3,0),""),"")</f>
        <v/>
      </c>
      <c r="AB254" s="23" t="str">
        <f aca="false">IF(Z254&lt;&gt;"",IF(Z254&lt;&gt;"LIBSETS_DROP_MECHANIC_MONSTER_NAME",VLOOKUP(Z254,'LibSets constants'!$I$4:$L$1000,4,0),""),"")</f>
        <v/>
      </c>
      <c r="AC254" s="2" t="str">
        <f aca="false">IF(G254&lt;&gt;"LIBSETS_SETTYPE_BATTLEGROUND",IF(G254&lt;&gt;"LIBSETS_SETTYPE_SPECIAL",IF(AD254&lt;&gt;"",VLOOKUP(AD254,'ESO zone constants'!$D$2:$H$4950,5,0),""),""),"")</f>
        <v/>
      </c>
      <c r="AE254" s="24"/>
      <c r="AF254" s="23" t="str">
        <f aca="false">IF(AE254&lt;&gt;"",IF(AE254&lt;&gt;"LIBSETS_DROP_MECHANIC_MONSTER_NAME",VLOOKUP(AE254,'LibSets constants'!$I$4:$L$1000,3,0),""),"")</f>
        <v/>
      </c>
      <c r="AG254" s="23" t="str">
        <f aca="false">IF(AE254&lt;&gt;"",IF(AE254&lt;&gt;"LIBSETS_DROP_MECHANIC_MONSTER_NAME",VLOOKUP(AE254,'LibSets constants'!$I$4:$L$1000,4,0),""),"")</f>
        <v/>
      </c>
      <c r="AH254" s="2" t="str">
        <f aca="false">IF(G254&lt;&gt;"LIBSETS_SETTYPE_BATTLEGROUND",IF(G254&lt;&gt;"LIBSETS_SETTYPE_SPECIAL",IF(AI254&lt;&gt;"",VLOOKUP(AI254,'ESO zone constants'!$D$2:$H$4950,5,0),""),""),"")</f>
        <v/>
      </c>
      <c r="AJ254" s="24"/>
      <c r="AK254" s="23" t="str">
        <f aca="false">IF(AJ254&lt;&gt;"",IF(AJ254&lt;&gt;"LIBSETS_DROP_MECHANIC_MONSTER_NAME",VLOOKUP(AJ254,'LibSets constants'!$I$4:$L$1000,3,0),""),"")</f>
        <v/>
      </c>
      <c r="AL254" s="23" t="str">
        <f aca="false">IF(AJ254&lt;&gt;"",IF(AJ254&lt;&gt;"LIBSETS_DROP_MECHANIC_MONSTER_NAME",VLOOKUP(AJ254,'LibSets constants'!$I$4:$L$1000,4,0),""),"")</f>
        <v/>
      </c>
      <c r="AM254" s="2" t="str">
        <f aca="false">IF(G254&lt;&gt;"LIBSETS_SETTYPE_BATTLEGROUND",IF(G254&lt;&gt;"LIBSETS_SETTYPE_SPECIAL",IF(AN254&lt;&gt;"",VLOOKUP(AN254,'ESO zone constants'!$D$2:$H$4950,5,0),""),""),"")</f>
        <v/>
      </c>
      <c r="AO254" s="24"/>
      <c r="AP254" s="23" t="str">
        <f aca="false">IF(AO254&lt;&gt;"",IF(AO254&lt;&gt;"LIBSETS_DROP_MECHANIC_MONSTER_NAME",VLOOKUP(AO254,'LibSets constants'!$I$4:$L$1000,3,0),""),"")</f>
        <v/>
      </c>
      <c r="AQ254" s="23" t="str">
        <f aca="false">IF(AO254&lt;&gt;"",IF(AO254&lt;&gt;"LIBSETS_DROP_MECHANIC_MONSTER_NAME",VLOOKUP(AO254,'LibSets constants'!$I$4:$L$1000,4,0),""),"")</f>
        <v/>
      </c>
      <c r="AR254" s="2" t="str">
        <f aca="false">IF(G254&lt;&gt;"LIBSETS_SETTYPE_BATTLEGROUND",IF(G254&lt;&gt;"LIBSETS_SETTYPE_SPECIAL",IF(AS254&lt;&gt;"",VLOOKUP(AS254,'ESO zone constants'!$D$2:$H$4950,5,0),""),""),"")</f>
        <v/>
      </c>
      <c r="AT254" s="24"/>
      <c r="AU254" s="23" t="str">
        <f aca="false">IF(AT254&lt;&gt;"",IF(AT254&lt;&gt;"LIBSETS_DROP_MECHANIC_MONSTER_NAME",VLOOKUP(AT254,'LibSets constants'!$I$4:$L$1000,3,0),""),"")</f>
        <v/>
      </c>
      <c r="AV254" s="23" t="str">
        <f aca="false">IF(AT254&lt;&gt;"",IF(AT254&lt;&gt;"LIBSETS_DROP_MECHANIC_MONSTER_NAME",VLOOKUP(AT254,'LibSets constants'!$I$4:$L$1000,4,0),""),"")</f>
        <v/>
      </c>
      <c r="AW254" s="6" t="str">
        <f aca="false">IF(A254="???","--","")&amp;IF(F254&lt;&gt;"Not in the game (anymore)",IF(A254&lt;&gt;"",CONCATENATE("[",A254,"] = {wayshrines={")&amp;IF(K254&lt;&gt;"",CONCATENATE(K254,","),"")&amp;IF(L254&lt;&gt;"",CONCATENATE(L254,","),"")&amp;IF(M254&lt;&gt;"",CONCATENATE(M254,","),"")&amp;CONCATENATE("}")&amp;IF(VALUE(N254)&gt;0,CONCATENATE(", traitsNeeded=",N254),"")&amp;CONCATENATE(", dlcId=",IF(S254&lt;&gt;"",S254,"DLC_BASE_GAME")),""),"")</f>
        <v>[298] = {wayshrines={-1,-1,-1,}, dlcId=DLC_BASE_GAME</v>
      </c>
      <c r="AX254" s="6" t="str">
        <f aca="false">IF(F254&lt;&gt;"Not in the game (anymore)",IF(A254&lt;&gt;"",IF(P254&lt;&gt;"",CONCATENATE(", zoneIds={",P254),"")&amp;IF(X254&lt;&gt;"",CONCATENATE(",",X254),"")&amp;IF(AC254&lt;&gt;"",CONCATENATE(",",AC254),"")&amp;IF(AH254&lt;&gt;"",CONCATENATE(",",AH254),"")&amp;IF(AM254&lt;&gt;"",CONCATENATE(",",AM254),"")&amp;IF(AR254&lt;&gt;"",CONCATENATE(",",AR254),"")&amp;IF(P254&lt;&gt;"",CONCATENATE("}",""),"")&amp;IF(OR(I254="true",I254="false",I254&lt;&gt;""), CONCATENATE(", veteran=", I254), ""),""),"")</f>
        <v>, zoneIds={126,931}, veteran=false</v>
      </c>
      <c r="AY254" s="6" t="str">
        <f aca="false">IF(F254&lt;&gt;"Not in the game (anymore)",IF(A254&lt;&gt;"",", setType="&amp;G254,"")&amp;IF(J254="true",", multiTrialSet=true",""),"")</f>
        <v>, setType=LIBSETS_SETTYPE_DUNGEON</v>
      </c>
      <c r="AZ254" s="6" t="str">
        <f aca="false">IF(F254&lt;&gt;"Not in the game (anymore)",IF(U254&lt;&gt;"",", dropMechanic={"&amp;U254&amp;IF(Z254&lt;&gt;"",","&amp;Z254,"")&amp;IF(AE254&lt;&gt;"",","&amp;AE254,"")&amp;IF(AJ254&lt;&gt;"",","&amp;AJ254,"")&amp;IF(AO254&lt;&gt;"",","&amp;AO254,"")&amp;IF(AT254&lt;&gt;"",","&amp;AT254,"")&amp;"}"&amp;IF(U254="LIBSETS_DROP_MECHANIC_MONSTER_NAME",", dropMechanicNames={" &amp; IF(V254&lt;&gt;"","['en']='"&amp;V254&amp;"'","") &amp; IF(W254&lt;&gt;"",", ['de']='" &amp; W254&amp;"'","") &amp; "}",""),"")&amp;"},","")</f>
        <v>},</v>
      </c>
      <c r="BA254" s="6" t="str">
        <f aca="false">IF(F254&lt;&gt;"Not in the game (anymore)",IF(C254&lt;&gt;"",CONCATENATE(" --",C254," / ",B254,"   [",IF(Q254&lt;&gt;"",Q254,""),IF(Y254&lt;&gt;"",", "&amp;Y254,""),IF(AD254&lt;&gt;"",", "&amp;AD254,""),IF(AI254&lt;&gt;"",", "&amp;AI254,""),IF(AN254&lt;&gt;"",", "&amp;AN254,""),IF(AS254&lt;&gt;"",", "&amp;AS254,""),"]")),"")</f>
        <v> --Light Speaker / Lichtsprecher   [Elden Hollow I, Elden Hollow II]</v>
      </c>
    </row>
    <row r="255" customFormat="false" ht="15" hidden="false" customHeight="false" outlineLevel="0" collapsed="false">
      <c r="A255" s="21" t="n">
        <v>299</v>
      </c>
      <c r="B255" s="0" t="s">
        <v>677</v>
      </c>
      <c r="C255" s="0" t="s">
        <v>678</v>
      </c>
      <c r="D255" s="2" t="n">
        <f aca="false">A255</f>
        <v>299</v>
      </c>
      <c r="G255" s="22" t="s">
        <v>55</v>
      </c>
      <c r="I255" s="0" t="s">
        <v>56</v>
      </c>
      <c r="J255" s="0" t="s">
        <v>56</v>
      </c>
      <c r="K255" s="0" t="n">
        <v>-1</v>
      </c>
      <c r="L255" s="0" t="n">
        <v>-1</v>
      </c>
      <c r="M255" s="0" t="n">
        <v>-1</v>
      </c>
      <c r="N255" s="0" t="n">
        <v>0</v>
      </c>
      <c r="O255" s="3" t="s">
        <v>96</v>
      </c>
      <c r="P255" s="2" t="n">
        <f aca="false">IF(AND(G255&lt;&gt;"LIBSETS_SETTYPE_BATTLEGROUND",G255&lt;&gt;"LIBSETS_SETTYPE_SPECIAL",G255&lt;&gt;"LIBSETS_SETTYPE_MYTHIC"), IF(Q255&lt;&gt;"",VLOOKUP(Q255,'ESO zone constants'!$D$2:$H$4950,5,0),""),"")</f>
        <v>146</v>
      </c>
      <c r="Q255" s="0" t="str">
        <f aca="false">IF(OR(K255="",K255&lt;=0,ISERROR(K255)),IF(AND(O255&lt;&gt;"",NOT(ISERROR(O255))),O255, ""),VLOOKUP(K255,'ESO wayshrine node constants'!$A$3:$D$10003,4,0))</f>
        <v>Wayrest Sewers I</v>
      </c>
      <c r="R255" s="0"/>
      <c r="S255" s="4" t="str">
        <f aca="false">IF(AND(R255&lt;&gt;"",NOT(ISERROR(R255))),R255,IF(P255&lt;&gt;"",IF(NOT(ISERROR(VLOOKUP(P255,'ESO Dungeon constants'!$D$3:$H$9999,5,0))),VLOOKUP(P255,'ESO Dungeon constants'!$D$3:$I$9999,6,0),VLOOKUP(P255,'ESO zone constants'!$H$2:$K$9984,4,0)),""))</f>
        <v>DLC_BASE_GAME</v>
      </c>
      <c r="T255" s="2" t="str">
        <f aca="false">IF(S255&lt;&gt;"",VLOOKUP(S255,'LibSets constants'!$B$4:$C$1000,2,0),"")</f>
        <v>Included in base game</v>
      </c>
      <c r="U255" s="0"/>
      <c r="V255" s="23" t="str">
        <f aca="false">IF(U255&lt;&gt;"",IF(U255&lt;&gt;"LIBSETS_DROP_MECHANIC_MONSTER_NAME",VLOOKUP(U255,'LibSets constants'!$I$4:$L$1000,3,0),""),"")</f>
        <v/>
      </c>
      <c r="W255" s="2" t="str">
        <f aca="false">IF(U255&lt;&gt;"",IF(U255&lt;&gt;"LIBSETS_DROP_MECHANIC_MONSTER_NAME",VLOOKUP(U255,'LibSets constants'!$I$4:$L$1000,4,0),""),"")</f>
        <v/>
      </c>
      <c r="X255" s="2" t="n">
        <f aca="false">IF(G255&lt;&gt;"LIBSETS_SETTYPE_BATTLEGROUND",IF(G255&lt;&gt;"LIBSETS_SETTYPE_SPECIAL",IF(Y255&lt;&gt;"",VLOOKUP(Y255,'ESO zone constants'!$D$2:$H$4950,5,0),""),""),"")</f>
        <v>933</v>
      </c>
      <c r="Y255" s="0" t="s">
        <v>97</v>
      </c>
      <c r="Z255" s="24"/>
      <c r="AA255" s="23" t="str">
        <f aca="false">IF(Z255&lt;&gt;"",IF(Z255&lt;&gt;"LIBSETS_DROP_MECHANIC_MONSTER_NAME",VLOOKUP(Z255,'LibSets constants'!$I$4:$L$1000,3,0),""),"")</f>
        <v/>
      </c>
      <c r="AB255" s="23" t="str">
        <f aca="false">IF(Z255&lt;&gt;"",IF(Z255&lt;&gt;"LIBSETS_DROP_MECHANIC_MONSTER_NAME",VLOOKUP(Z255,'LibSets constants'!$I$4:$L$1000,4,0),""),"")</f>
        <v/>
      </c>
      <c r="AC255" s="2" t="str">
        <f aca="false">IF(G255&lt;&gt;"LIBSETS_SETTYPE_BATTLEGROUND",IF(G255&lt;&gt;"LIBSETS_SETTYPE_SPECIAL",IF(AD255&lt;&gt;"",VLOOKUP(AD255,'ESO zone constants'!$D$2:$H$4950,5,0),""),""),"")</f>
        <v/>
      </c>
      <c r="AE255" s="24"/>
      <c r="AF255" s="23" t="str">
        <f aca="false">IF(AE255&lt;&gt;"",IF(AE255&lt;&gt;"LIBSETS_DROP_MECHANIC_MONSTER_NAME",VLOOKUP(AE255,'LibSets constants'!$I$4:$L$1000,3,0),""),"")</f>
        <v/>
      </c>
      <c r="AG255" s="23" t="str">
        <f aca="false">IF(AE255&lt;&gt;"",IF(AE255&lt;&gt;"LIBSETS_DROP_MECHANIC_MONSTER_NAME",VLOOKUP(AE255,'LibSets constants'!$I$4:$L$1000,4,0),""),"")</f>
        <v/>
      </c>
      <c r="AH255" s="2" t="str">
        <f aca="false">IF(G255&lt;&gt;"LIBSETS_SETTYPE_BATTLEGROUND",IF(G255&lt;&gt;"LIBSETS_SETTYPE_SPECIAL",IF(AI255&lt;&gt;"",VLOOKUP(AI255,'ESO zone constants'!$D$2:$H$4950,5,0),""),""),"")</f>
        <v/>
      </c>
      <c r="AJ255" s="24"/>
      <c r="AK255" s="23" t="str">
        <f aca="false">IF(AJ255&lt;&gt;"",IF(AJ255&lt;&gt;"LIBSETS_DROP_MECHANIC_MONSTER_NAME",VLOOKUP(AJ255,'LibSets constants'!$I$4:$L$1000,3,0),""),"")</f>
        <v/>
      </c>
      <c r="AL255" s="23" t="str">
        <f aca="false">IF(AJ255&lt;&gt;"",IF(AJ255&lt;&gt;"LIBSETS_DROP_MECHANIC_MONSTER_NAME",VLOOKUP(AJ255,'LibSets constants'!$I$4:$L$1000,4,0),""),"")</f>
        <v/>
      </c>
      <c r="AM255" s="2" t="str">
        <f aca="false">IF(G255&lt;&gt;"LIBSETS_SETTYPE_BATTLEGROUND",IF(G255&lt;&gt;"LIBSETS_SETTYPE_SPECIAL",IF(AN255&lt;&gt;"",VLOOKUP(AN255,'ESO zone constants'!$D$2:$H$4950,5,0),""),""),"")</f>
        <v/>
      </c>
      <c r="AO255" s="24"/>
      <c r="AP255" s="23" t="str">
        <f aca="false">IF(AO255&lt;&gt;"",IF(AO255&lt;&gt;"LIBSETS_DROP_MECHANIC_MONSTER_NAME",VLOOKUP(AO255,'LibSets constants'!$I$4:$L$1000,3,0),""),"")</f>
        <v/>
      </c>
      <c r="AQ255" s="23" t="str">
        <f aca="false">IF(AO255&lt;&gt;"",IF(AO255&lt;&gt;"LIBSETS_DROP_MECHANIC_MONSTER_NAME",VLOOKUP(AO255,'LibSets constants'!$I$4:$L$1000,4,0),""),"")</f>
        <v/>
      </c>
      <c r="AR255" s="2" t="str">
        <f aca="false">IF(G255&lt;&gt;"LIBSETS_SETTYPE_BATTLEGROUND",IF(G255&lt;&gt;"LIBSETS_SETTYPE_SPECIAL",IF(AS255&lt;&gt;"",VLOOKUP(AS255,'ESO zone constants'!$D$2:$H$4950,5,0),""),""),"")</f>
        <v/>
      </c>
      <c r="AT255" s="24"/>
      <c r="AU255" s="23" t="str">
        <f aca="false">IF(AT255&lt;&gt;"",IF(AT255&lt;&gt;"LIBSETS_DROP_MECHANIC_MONSTER_NAME",VLOOKUP(AT255,'LibSets constants'!$I$4:$L$1000,3,0),""),"")</f>
        <v/>
      </c>
      <c r="AV255" s="23" t="str">
        <f aca="false">IF(AT255&lt;&gt;"",IF(AT255&lt;&gt;"LIBSETS_DROP_MECHANIC_MONSTER_NAME",VLOOKUP(AT255,'LibSets constants'!$I$4:$L$1000,4,0),""),"")</f>
        <v/>
      </c>
      <c r="AW255" s="6" t="str">
        <f aca="false">IF(A255="???","--","")&amp;IF(F255&lt;&gt;"Not in the game (anymore)",IF(A255&lt;&gt;"",CONCATENATE("[",A255,"] = {wayshrines={")&amp;IF(K255&lt;&gt;"",CONCATENATE(K255,","),"")&amp;IF(L255&lt;&gt;"",CONCATENATE(L255,","),"")&amp;IF(M255&lt;&gt;"",CONCATENATE(M255,","),"")&amp;CONCATENATE("}")&amp;IF(VALUE(N255)&gt;0,CONCATENATE(", traitsNeeded=",N255),"")&amp;CONCATENATE(", dlcId=",IF(S255&lt;&gt;"",S255,"DLC_BASE_GAME")),""),"")</f>
        <v>[299] = {wayshrines={-1,-1,-1,}, dlcId=DLC_BASE_GAME</v>
      </c>
      <c r="AX255" s="6" t="str">
        <f aca="false">IF(F255&lt;&gt;"Not in the game (anymore)",IF(A255&lt;&gt;"",IF(P255&lt;&gt;"",CONCATENATE(", zoneIds={",P255),"")&amp;IF(X255&lt;&gt;"",CONCATENATE(",",X255),"")&amp;IF(AC255&lt;&gt;"",CONCATENATE(",",AC255),"")&amp;IF(AH255&lt;&gt;"",CONCATENATE(",",AH255),"")&amp;IF(AM255&lt;&gt;"",CONCATENATE(",",AM255),"")&amp;IF(AR255&lt;&gt;"",CONCATENATE(",",AR255),"")&amp;IF(P255&lt;&gt;"",CONCATENATE("}",""),"")&amp;IF(OR(I255="true",I255="false",I255&lt;&gt;""), CONCATENATE(", veteran=", I255), ""),""),"")</f>
        <v>, zoneIds={146,933}, veteran=false</v>
      </c>
      <c r="AY255" s="6" t="str">
        <f aca="false">IF(F255&lt;&gt;"Not in the game (anymore)",IF(A255&lt;&gt;"",", setType="&amp;G255,"")&amp;IF(J255="true",", multiTrialSet=true",""),"")</f>
        <v>, setType=LIBSETS_SETTYPE_DUNGEON</v>
      </c>
      <c r="AZ255" s="6" t="str">
        <f aca="false">IF(F255&lt;&gt;"Not in the game (anymore)",IF(U255&lt;&gt;"",", dropMechanic={"&amp;U255&amp;IF(Z255&lt;&gt;"",","&amp;Z255,"")&amp;IF(AE255&lt;&gt;"",","&amp;AE255,"")&amp;IF(AJ255&lt;&gt;"",","&amp;AJ255,"")&amp;IF(AO255&lt;&gt;"",","&amp;AO255,"")&amp;IF(AT255&lt;&gt;"",","&amp;AT255,"")&amp;"}"&amp;IF(U255="LIBSETS_DROP_MECHANIC_MONSTER_NAME",", dropMechanicNames={" &amp; IF(V255&lt;&gt;"","['en']='"&amp;V255&amp;"'","") &amp; IF(W255&lt;&gt;"",", ['de']='" &amp; W255&amp;"'","") &amp; "}",""),"")&amp;"},","")</f>
        <v>},</v>
      </c>
      <c r="BA255" s="6" t="str">
        <f aca="false">IF(F255&lt;&gt;"Not in the game (anymore)",IF(C255&lt;&gt;"",CONCATENATE(" --",C255," / ",B255,"   [",IF(Q255&lt;&gt;"",Q255,""),IF(Y255&lt;&gt;"",", "&amp;Y255,""),IF(AD255&lt;&gt;"",", "&amp;AD255,""),IF(AI255&lt;&gt;"",", "&amp;AI255,""),IF(AN255&lt;&gt;"",", "&amp;AN255,""),IF(AS255&lt;&gt;"",", "&amp;AS255,""),"]")),"")</f>
        <v> --Toothrow / Zahnreihe   [Wayrest Sewers I, Wayrest Sewers II]</v>
      </c>
    </row>
    <row r="256" customFormat="false" ht="15" hidden="false" customHeight="false" outlineLevel="0" collapsed="false">
      <c r="A256" s="21" t="n">
        <v>300</v>
      </c>
      <c r="B256" s="0" t="s">
        <v>679</v>
      </c>
      <c r="C256" s="0" t="s">
        <v>680</v>
      </c>
      <c r="D256" s="2" t="n">
        <f aca="false">A256</f>
        <v>300</v>
      </c>
      <c r="G256" s="22" t="s">
        <v>55</v>
      </c>
      <c r="I256" s="0" t="s">
        <v>56</v>
      </c>
      <c r="J256" s="0" t="s">
        <v>56</v>
      </c>
      <c r="K256" s="0" t="n">
        <v>-1</v>
      </c>
      <c r="L256" s="0" t="n">
        <v>-1</v>
      </c>
      <c r="M256" s="0" t="n">
        <v>-1</v>
      </c>
      <c r="N256" s="0" t="n">
        <v>0</v>
      </c>
      <c r="O256" s="3" t="s">
        <v>253</v>
      </c>
      <c r="P256" s="2" t="n">
        <f aca="false">IF(AND(G256&lt;&gt;"LIBSETS_SETTYPE_BATTLEGROUND",G256&lt;&gt;"LIBSETS_SETTYPE_SPECIAL",G256&lt;&gt;"LIBSETS_SETTYPE_MYTHIC"), IF(Q256&lt;&gt;"",VLOOKUP(Q256,'ESO zone constants'!$D$2:$H$4950,5,0),""),"")</f>
        <v>63</v>
      </c>
      <c r="Q256" s="0" t="str">
        <f aca="false">IF(OR(K256="",K256&lt;=0,ISERROR(K256)),IF(AND(O256&lt;&gt;"",NOT(ISERROR(O256))),O256, ""),VLOOKUP(K256,'ESO wayshrine node constants'!$A$3:$D$10003,4,0))</f>
        <v>Darkshade Caverns I</v>
      </c>
      <c r="R256" s="0"/>
      <c r="S256" s="4" t="str">
        <f aca="false">IF(AND(R256&lt;&gt;"",NOT(ISERROR(R256))),R256,IF(P256&lt;&gt;"",IF(NOT(ISERROR(VLOOKUP(P256,'ESO Dungeon constants'!$D$3:$H$9999,5,0))),VLOOKUP(P256,'ESO Dungeon constants'!$D$3:$I$9999,6,0),VLOOKUP(P256,'ESO zone constants'!$H$2:$K$9984,4,0)),""))</f>
        <v>DLC_BASE_GAME</v>
      </c>
      <c r="T256" s="2" t="str">
        <f aca="false">IF(S256&lt;&gt;"",VLOOKUP(S256,'LibSets constants'!$B$4:$C$1000,2,0),"")</f>
        <v>Included in base game</v>
      </c>
      <c r="U256" s="0"/>
      <c r="V256" s="23" t="str">
        <f aca="false">IF(U256&lt;&gt;"",IF(U256&lt;&gt;"LIBSETS_DROP_MECHANIC_MONSTER_NAME",VLOOKUP(U256,'LibSets constants'!$I$4:$L$1000,3,0),""),"")</f>
        <v/>
      </c>
      <c r="W256" s="2" t="str">
        <f aca="false">IF(U256&lt;&gt;"",IF(U256&lt;&gt;"LIBSETS_DROP_MECHANIC_MONSTER_NAME",VLOOKUP(U256,'LibSets constants'!$I$4:$L$1000,4,0),""),"")</f>
        <v/>
      </c>
      <c r="X256" s="2" t="n">
        <f aca="false">IF(G256&lt;&gt;"LIBSETS_SETTYPE_BATTLEGROUND",IF(G256&lt;&gt;"LIBSETS_SETTYPE_SPECIAL",IF(Y256&lt;&gt;"",VLOOKUP(Y256,'ESO zone constants'!$D$2:$H$4950,5,0),""),""),"")</f>
        <v>930</v>
      </c>
      <c r="Y256" s="0" t="s">
        <v>254</v>
      </c>
      <c r="Z256" s="24"/>
      <c r="AA256" s="23" t="str">
        <f aca="false">IF(Z256&lt;&gt;"",IF(Z256&lt;&gt;"LIBSETS_DROP_MECHANIC_MONSTER_NAME",VLOOKUP(Z256,'LibSets constants'!$I$4:$L$1000,3,0),""),"")</f>
        <v/>
      </c>
      <c r="AB256" s="23" t="str">
        <f aca="false">IF(Z256&lt;&gt;"",IF(Z256&lt;&gt;"LIBSETS_DROP_MECHANIC_MONSTER_NAME",VLOOKUP(Z256,'LibSets constants'!$I$4:$L$1000,4,0),""),"")</f>
        <v/>
      </c>
      <c r="AC256" s="2" t="str">
        <f aca="false">IF(G256&lt;&gt;"LIBSETS_SETTYPE_BATTLEGROUND",IF(G256&lt;&gt;"LIBSETS_SETTYPE_SPECIAL",IF(AD256&lt;&gt;"",VLOOKUP(AD256,'ESO zone constants'!$D$2:$H$4950,5,0),""),""),"")</f>
        <v/>
      </c>
      <c r="AE256" s="24"/>
      <c r="AF256" s="23" t="str">
        <f aca="false">IF(AE256&lt;&gt;"",IF(AE256&lt;&gt;"LIBSETS_DROP_MECHANIC_MONSTER_NAME",VLOOKUP(AE256,'LibSets constants'!$I$4:$L$1000,3,0),""),"")</f>
        <v/>
      </c>
      <c r="AG256" s="23" t="str">
        <f aca="false">IF(AE256&lt;&gt;"",IF(AE256&lt;&gt;"LIBSETS_DROP_MECHANIC_MONSTER_NAME",VLOOKUP(AE256,'LibSets constants'!$I$4:$L$1000,4,0),""),"")</f>
        <v/>
      </c>
      <c r="AH256" s="2" t="str">
        <f aca="false">IF(G256&lt;&gt;"LIBSETS_SETTYPE_BATTLEGROUND",IF(G256&lt;&gt;"LIBSETS_SETTYPE_SPECIAL",IF(AI256&lt;&gt;"",VLOOKUP(AI256,'ESO zone constants'!$D$2:$H$4950,5,0),""),""),"")</f>
        <v/>
      </c>
      <c r="AJ256" s="24"/>
      <c r="AK256" s="23" t="str">
        <f aca="false">IF(AJ256&lt;&gt;"",IF(AJ256&lt;&gt;"LIBSETS_DROP_MECHANIC_MONSTER_NAME",VLOOKUP(AJ256,'LibSets constants'!$I$4:$L$1000,3,0),""),"")</f>
        <v/>
      </c>
      <c r="AL256" s="23" t="str">
        <f aca="false">IF(AJ256&lt;&gt;"",IF(AJ256&lt;&gt;"LIBSETS_DROP_MECHANIC_MONSTER_NAME",VLOOKUP(AJ256,'LibSets constants'!$I$4:$L$1000,4,0),""),"")</f>
        <v/>
      </c>
      <c r="AM256" s="2" t="str">
        <f aca="false">IF(G256&lt;&gt;"LIBSETS_SETTYPE_BATTLEGROUND",IF(G256&lt;&gt;"LIBSETS_SETTYPE_SPECIAL",IF(AN256&lt;&gt;"",VLOOKUP(AN256,'ESO zone constants'!$D$2:$H$4950,5,0),""),""),"")</f>
        <v/>
      </c>
      <c r="AO256" s="24"/>
      <c r="AP256" s="23" t="str">
        <f aca="false">IF(AO256&lt;&gt;"",IF(AO256&lt;&gt;"LIBSETS_DROP_MECHANIC_MONSTER_NAME",VLOOKUP(AO256,'LibSets constants'!$I$4:$L$1000,3,0),""),"")</f>
        <v/>
      </c>
      <c r="AQ256" s="23" t="str">
        <f aca="false">IF(AO256&lt;&gt;"",IF(AO256&lt;&gt;"LIBSETS_DROP_MECHANIC_MONSTER_NAME",VLOOKUP(AO256,'LibSets constants'!$I$4:$L$1000,4,0),""),"")</f>
        <v/>
      </c>
      <c r="AR256" s="2" t="str">
        <f aca="false">IF(G256&lt;&gt;"LIBSETS_SETTYPE_BATTLEGROUND",IF(G256&lt;&gt;"LIBSETS_SETTYPE_SPECIAL",IF(AS256&lt;&gt;"",VLOOKUP(AS256,'ESO zone constants'!$D$2:$H$4950,5,0),""),""),"")</f>
        <v/>
      </c>
      <c r="AT256" s="24"/>
      <c r="AU256" s="23" t="str">
        <f aca="false">IF(AT256&lt;&gt;"",IF(AT256&lt;&gt;"LIBSETS_DROP_MECHANIC_MONSTER_NAME",VLOOKUP(AT256,'LibSets constants'!$I$4:$L$1000,3,0),""),"")</f>
        <v/>
      </c>
      <c r="AV256" s="23" t="str">
        <f aca="false">IF(AT256&lt;&gt;"",IF(AT256&lt;&gt;"LIBSETS_DROP_MECHANIC_MONSTER_NAME",VLOOKUP(AT256,'LibSets constants'!$I$4:$L$1000,4,0),""),"")</f>
        <v/>
      </c>
      <c r="AW256" s="6" t="str">
        <f aca="false">IF(A256="???","--","")&amp;IF(F256&lt;&gt;"Not in the game (anymore)",IF(A256&lt;&gt;"",CONCATENATE("[",A256,"] = {wayshrines={")&amp;IF(K256&lt;&gt;"",CONCATENATE(K256,","),"")&amp;IF(L256&lt;&gt;"",CONCATENATE(L256,","),"")&amp;IF(M256&lt;&gt;"",CONCATENATE(M256,","),"")&amp;CONCATENATE("}")&amp;IF(VALUE(N256)&gt;0,CONCATENATE(", traitsNeeded=",N256),"")&amp;CONCATENATE(", dlcId=",IF(S256&lt;&gt;"",S256,"DLC_BASE_GAME")),""),"")</f>
        <v>[300] = {wayshrines={-1,-1,-1,}, dlcId=DLC_BASE_GAME</v>
      </c>
      <c r="AX256" s="6" t="str">
        <f aca="false">IF(F256&lt;&gt;"Not in the game (anymore)",IF(A256&lt;&gt;"",IF(P256&lt;&gt;"",CONCATENATE(", zoneIds={",P256),"")&amp;IF(X256&lt;&gt;"",CONCATENATE(",",X256),"")&amp;IF(AC256&lt;&gt;"",CONCATENATE(",",AC256),"")&amp;IF(AH256&lt;&gt;"",CONCATENATE(",",AH256),"")&amp;IF(AM256&lt;&gt;"",CONCATENATE(",",AM256),"")&amp;IF(AR256&lt;&gt;"",CONCATENATE(",",AR256),"")&amp;IF(P256&lt;&gt;"",CONCATENATE("}",""),"")&amp;IF(OR(I256="true",I256="false",I256&lt;&gt;""), CONCATENATE(", veteran=", I256), ""),""),"")</f>
        <v>, zoneIds={63,930}, veteran=false</v>
      </c>
      <c r="AY256" s="6" t="str">
        <f aca="false">IF(F256&lt;&gt;"Not in the game (anymore)",IF(A256&lt;&gt;"",", setType="&amp;G256,"")&amp;IF(J256="true",", multiTrialSet=true",""),"")</f>
        <v>, setType=LIBSETS_SETTYPE_DUNGEON</v>
      </c>
      <c r="AZ256" s="6" t="str">
        <f aca="false">IF(F256&lt;&gt;"Not in the game (anymore)",IF(U256&lt;&gt;"",", dropMechanic={"&amp;U256&amp;IF(Z256&lt;&gt;"",","&amp;Z256,"")&amp;IF(AE256&lt;&gt;"",","&amp;AE256,"")&amp;IF(AJ256&lt;&gt;"",","&amp;AJ256,"")&amp;IF(AO256&lt;&gt;"",","&amp;AO256,"")&amp;IF(AT256&lt;&gt;"",","&amp;AT256,"")&amp;"}"&amp;IF(U256="LIBSETS_DROP_MECHANIC_MONSTER_NAME",", dropMechanicNames={" &amp; IF(V256&lt;&gt;"","['en']='"&amp;V256&amp;"'","") &amp; IF(W256&lt;&gt;"",", ['de']='" &amp; W256&amp;"'","") &amp; "}",""),"")&amp;"},","")</f>
        <v>},</v>
      </c>
      <c r="BA256" s="6" t="str">
        <f aca="false">IF(F256&lt;&gt;"Not in the game (anymore)",IF(C256&lt;&gt;"",CONCATENATE(" --",C256," / ",B256,"   [",IF(Q256&lt;&gt;"",Q256,""),IF(Y256&lt;&gt;"",", "&amp;Y256,""),IF(AD256&lt;&gt;"",", "&amp;AD256,""),IF(AI256&lt;&gt;"",", "&amp;AI256,""),IF(AN256&lt;&gt;"",", "&amp;AN256,""),IF(AS256&lt;&gt;"",", "&amp;AS256,""),"]")),"")</f>
        <v> --Netch's Touch / Berührung des Netch   [Darkshade Caverns I, Darkshade Caverns II]</v>
      </c>
    </row>
    <row r="257" customFormat="false" ht="15" hidden="false" customHeight="false" outlineLevel="0" collapsed="false">
      <c r="A257" s="21" t="n">
        <v>301</v>
      </c>
      <c r="B257" s="0" t="s">
        <v>681</v>
      </c>
      <c r="C257" s="0" t="s">
        <v>682</v>
      </c>
      <c r="D257" s="2" t="n">
        <f aca="false">A257</f>
        <v>301</v>
      </c>
      <c r="G257" s="22" t="s">
        <v>55</v>
      </c>
      <c r="I257" s="0" t="s">
        <v>56</v>
      </c>
      <c r="J257" s="0" t="s">
        <v>56</v>
      </c>
      <c r="K257" s="0" t="n">
        <v>-1</v>
      </c>
      <c r="L257" s="0" t="n">
        <v>-1</v>
      </c>
      <c r="M257" s="0" t="n">
        <v>-1</v>
      </c>
      <c r="N257" s="0" t="n">
        <v>0</v>
      </c>
      <c r="O257" s="3" t="s">
        <v>253</v>
      </c>
      <c r="P257" s="2" t="n">
        <f aca="false">IF(AND(G257&lt;&gt;"LIBSETS_SETTYPE_BATTLEGROUND",G257&lt;&gt;"LIBSETS_SETTYPE_SPECIAL",G257&lt;&gt;"LIBSETS_SETTYPE_MYTHIC"), IF(Q257&lt;&gt;"",VLOOKUP(Q257,'ESO zone constants'!$D$2:$H$4950,5,0),""),"")</f>
        <v>63</v>
      </c>
      <c r="Q257" s="0" t="str">
        <f aca="false">IF(OR(K257="",K257&lt;=0,ISERROR(K257)),IF(AND(O257&lt;&gt;"",NOT(ISERROR(O257))),O257, ""),VLOOKUP(K257,'ESO wayshrine node constants'!$A$3:$D$10003,4,0))</f>
        <v>Darkshade Caverns I</v>
      </c>
      <c r="R257" s="0"/>
      <c r="S257" s="4" t="str">
        <f aca="false">IF(AND(R257&lt;&gt;"",NOT(ISERROR(R257))),R257,IF(P257&lt;&gt;"",IF(NOT(ISERROR(VLOOKUP(P257,'ESO Dungeon constants'!$D$3:$H$9999,5,0))),VLOOKUP(P257,'ESO Dungeon constants'!$D$3:$I$9999,6,0),VLOOKUP(P257,'ESO zone constants'!$H$2:$K$9984,4,0)),""))</f>
        <v>DLC_BASE_GAME</v>
      </c>
      <c r="T257" s="2" t="str">
        <f aca="false">IF(S257&lt;&gt;"",VLOOKUP(S257,'LibSets constants'!$B$4:$C$1000,2,0),"")</f>
        <v>Included in base game</v>
      </c>
      <c r="U257" s="0"/>
      <c r="V257" s="23" t="str">
        <f aca="false">IF(U257&lt;&gt;"",IF(U257&lt;&gt;"LIBSETS_DROP_MECHANIC_MONSTER_NAME",VLOOKUP(U257,'LibSets constants'!$I$4:$L$1000,3,0),""),"")</f>
        <v/>
      </c>
      <c r="W257" s="2" t="str">
        <f aca="false">IF(U257&lt;&gt;"",IF(U257&lt;&gt;"LIBSETS_DROP_MECHANIC_MONSTER_NAME",VLOOKUP(U257,'LibSets constants'!$I$4:$L$1000,4,0),""),"")</f>
        <v/>
      </c>
      <c r="X257" s="2" t="n">
        <f aca="false">IF(G257&lt;&gt;"LIBSETS_SETTYPE_BATTLEGROUND",IF(G257&lt;&gt;"LIBSETS_SETTYPE_SPECIAL",IF(Y257&lt;&gt;"",VLOOKUP(Y257,'ESO zone constants'!$D$2:$H$4950,5,0),""),""),"")</f>
        <v>930</v>
      </c>
      <c r="Y257" s="0" t="s">
        <v>254</v>
      </c>
      <c r="Z257" s="24"/>
      <c r="AA257" s="23" t="str">
        <f aca="false">IF(Z257&lt;&gt;"",IF(Z257&lt;&gt;"LIBSETS_DROP_MECHANIC_MONSTER_NAME",VLOOKUP(Z257,'LibSets constants'!$I$4:$L$1000,3,0),""),"")</f>
        <v/>
      </c>
      <c r="AB257" s="23" t="str">
        <f aca="false">IF(Z257&lt;&gt;"",IF(Z257&lt;&gt;"LIBSETS_DROP_MECHANIC_MONSTER_NAME",VLOOKUP(Z257,'LibSets constants'!$I$4:$L$1000,4,0),""),"")</f>
        <v/>
      </c>
      <c r="AC257" s="2" t="str">
        <f aca="false">IF(G257&lt;&gt;"LIBSETS_SETTYPE_BATTLEGROUND",IF(G257&lt;&gt;"LIBSETS_SETTYPE_SPECIAL",IF(AD257&lt;&gt;"",VLOOKUP(AD257,'ESO zone constants'!$D$2:$H$4950,5,0),""),""),"")</f>
        <v/>
      </c>
      <c r="AE257" s="24"/>
      <c r="AF257" s="23" t="str">
        <f aca="false">IF(AE257&lt;&gt;"",IF(AE257&lt;&gt;"LIBSETS_DROP_MECHANIC_MONSTER_NAME",VLOOKUP(AE257,'LibSets constants'!$I$4:$L$1000,3,0),""),"")</f>
        <v/>
      </c>
      <c r="AG257" s="23" t="str">
        <f aca="false">IF(AE257&lt;&gt;"",IF(AE257&lt;&gt;"LIBSETS_DROP_MECHANIC_MONSTER_NAME",VLOOKUP(AE257,'LibSets constants'!$I$4:$L$1000,4,0),""),"")</f>
        <v/>
      </c>
      <c r="AH257" s="2" t="str">
        <f aca="false">IF(G257&lt;&gt;"LIBSETS_SETTYPE_BATTLEGROUND",IF(G257&lt;&gt;"LIBSETS_SETTYPE_SPECIAL",IF(AI257&lt;&gt;"",VLOOKUP(AI257,'ESO zone constants'!$D$2:$H$4950,5,0),""),""),"")</f>
        <v/>
      </c>
      <c r="AJ257" s="24"/>
      <c r="AK257" s="23" t="str">
        <f aca="false">IF(AJ257&lt;&gt;"",IF(AJ257&lt;&gt;"LIBSETS_DROP_MECHANIC_MONSTER_NAME",VLOOKUP(AJ257,'LibSets constants'!$I$4:$L$1000,3,0),""),"")</f>
        <v/>
      </c>
      <c r="AL257" s="23" t="str">
        <f aca="false">IF(AJ257&lt;&gt;"",IF(AJ257&lt;&gt;"LIBSETS_DROP_MECHANIC_MONSTER_NAME",VLOOKUP(AJ257,'LibSets constants'!$I$4:$L$1000,4,0),""),"")</f>
        <v/>
      </c>
      <c r="AM257" s="2" t="str">
        <f aca="false">IF(G257&lt;&gt;"LIBSETS_SETTYPE_BATTLEGROUND",IF(G257&lt;&gt;"LIBSETS_SETTYPE_SPECIAL",IF(AN257&lt;&gt;"",VLOOKUP(AN257,'ESO zone constants'!$D$2:$H$4950,5,0),""),""),"")</f>
        <v/>
      </c>
      <c r="AO257" s="24"/>
      <c r="AP257" s="23" t="str">
        <f aca="false">IF(AO257&lt;&gt;"",IF(AO257&lt;&gt;"LIBSETS_DROP_MECHANIC_MONSTER_NAME",VLOOKUP(AO257,'LibSets constants'!$I$4:$L$1000,3,0),""),"")</f>
        <v/>
      </c>
      <c r="AQ257" s="23" t="str">
        <f aca="false">IF(AO257&lt;&gt;"",IF(AO257&lt;&gt;"LIBSETS_DROP_MECHANIC_MONSTER_NAME",VLOOKUP(AO257,'LibSets constants'!$I$4:$L$1000,4,0),""),"")</f>
        <v/>
      </c>
      <c r="AR257" s="2" t="str">
        <f aca="false">IF(G257&lt;&gt;"LIBSETS_SETTYPE_BATTLEGROUND",IF(G257&lt;&gt;"LIBSETS_SETTYPE_SPECIAL",IF(AS257&lt;&gt;"",VLOOKUP(AS257,'ESO zone constants'!$D$2:$H$4950,5,0),""),""),"")</f>
        <v/>
      </c>
      <c r="AT257" s="24"/>
      <c r="AU257" s="23" t="str">
        <f aca="false">IF(AT257&lt;&gt;"",IF(AT257&lt;&gt;"LIBSETS_DROP_MECHANIC_MONSTER_NAME",VLOOKUP(AT257,'LibSets constants'!$I$4:$L$1000,3,0),""),"")</f>
        <v/>
      </c>
      <c r="AV257" s="23" t="str">
        <f aca="false">IF(AT257&lt;&gt;"",IF(AT257&lt;&gt;"LIBSETS_DROP_MECHANIC_MONSTER_NAME",VLOOKUP(AT257,'LibSets constants'!$I$4:$L$1000,4,0),""),"")</f>
        <v/>
      </c>
      <c r="AW257" s="6" t="str">
        <f aca="false">IF(A257="???","--","")&amp;IF(F257&lt;&gt;"Not in the game (anymore)",IF(A257&lt;&gt;"",CONCATENATE("[",A257,"] = {wayshrines={")&amp;IF(K257&lt;&gt;"",CONCATENATE(K257,","),"")&amp;IF(L257&lt;&gt;"",CONCATENATE(L257,","),"")&amp;IF(M257&lt;&gt;"",CONCATENATE(M257,","),"")&amp;CONCATENATE("}")&amp;IF(VALUE(N257)&gt;0,CONCATENATE(", traitsNeeded=",N257),"")&amp;CONCATENATE(", dlcId=",IF(S257&lt;&gt;"",S257,"DLC_BASE_GAME")),""),"")</f>
        <v>[301] = {wayshrines={-1,-1,-1,}, dlcId=DLC_BASE_GAME</v>
      </c>
      <c r="AX257" s="6" t="str">
        <f aca="false">IF(F257&lt;&gt;"Not in the game (anymore)",IF(A257&lt;&gt;"",IF(P257&lt;&gt;"",CONCATENATE(", zoneIds={",P257),"")&amp;IF(X257&lt;&gt;"",CONCATENATE(",",X257),"")&amp;IF(AC257&lt;&gt;"",CONCATENATE(",",AC257),"")&amp;IF(AH257&lt;&gt;"",CONCATENATE(",",AH257),"")&amp;IF(AM257&lt;&gt;"",CONCATENATE(",",AM257),"")&amp;IF(AR257&lt;&gt;"",CONCATENATE(",",AR257),"")&amp;IF(P257&lt;&gt;"",CONCATENATE("}",""),"")&amp;IF(OR(I257="true",I257="false",I257&lt;&gt;""), CONCATENATE(", veteran=", I257), ""),""),"")</f>
        <v>, zoneIds={63,930}, veteran=false</v>
      </c>
      <c r="AY257" s="6" t="str">
        <f aca="false">IF(F257&lt;&gt;"Not in the game (anymore)",IF(A257&lt;&gt;"",", setType="&amp;G257,"")&amp;IF(J257="true",", multiTrialSet=true",""),"")</f>
        <v>, setType=LIBSETS_SETTYPE_DUNGEON</v>
      </c>
      <c r="AZ257" s="6" t="str">
        <f aca="false">IF(F257&lt;&gt;"Not in the game (anymore)",IF(U257&lt;&gt;"",", dropMechanic={"&amp;U257&amp;IF(Z257&lt;&gt;"",","&amp;Z257,"")&amp;IF(AE257&lt;&gt;"",","&amp;AE257,"")&amp;IF(AJ257&lt;&gt;"",","&amp;AJ257,"")&amp;IF(AO257&lt;&gt;"",","&amp;AO257,"")&amp;IF(AT257&lt;&gt;"",","&amp;AT257,"")&amp;"}"&amp;IF(U257="LIBSETS_DROP_MECHANIC_MONSTER_NAME",", dropMechanicNames={" &amp; IF(V257&lt;&gt;"","['en']='"&amp;V257&amp;"'","") &amp; IF(W257&lt;&gt;"",", ['de']='" &amp; W257&amp;"'","") &amp; "}",""),"")&amp;"},","")</f>
        <v>},</v>
      </c>
      <c r="BA257" s="6" t="str">
        <f aca="false">IF(F257&lt;&gt;"Not in the game (anymore)",IF(C257&lt;&gt;"",CONCATENATE(" --",C257," / ",B257,"   [",IF(Q257&lt;&gt;"",Q257,""),IF(Y257&lt;&gt;"",", "&amp;Y257,""),IF(AD257&lt;&gt;"",", "&amp;AD257,""),IF(AI257&lt;&gt;"",", "&amp;AI257,""),IF(AN257&lt;&gt;"",", "&amp;AN257,""),IF(AS257&lt;&gt;"",", "&amp;AS257,""),"]")),"")</f>
        <v> --Strength of the Automaton / Stärke des Automaten   [Darkshade Caverns I, Darkshade Caverns II]</v>
      </c>
    </row>
    <row r="258" customFormat="false" ht="15" hidden="false" customHeight="false" outlineLevel="0" collapsed="false">
      <c r="A258" s="21" t="n">
        <v>302</v>
      </c>
      <c r="B258" s="0" t="s">
        <v>683</v>
      </c>
      <c r="C258" s="0" t="s">
        <v>683</v>
      </c>
      <c r="D258" s="2" t="n">
        <f aca="false">A258</f>
        <v>302</v>
      </c>
      <c r="G258" s="22" t="s">
        <v>55</v>
      </c>
      <c r="I258" s="0" t="s">
        <v>56</v>
      </c>
      <c r="J258" s="0" t="s">
        <v>56</v>
      </c>
      <c r="K258" s="0" t="n">
        <v>-1</v>
      </c>
      <c r="L258" s="0" t="n">
        <v>-1</v>
      </c>
      <c r="M258" s="0" t="n">
        <v>-1</v>
      </c>
      <c r="N258" s="0" t="n">
        <v>0</v>
      </c>
      <c r="O258" s="3" t="s">
        <v>308</v>
      </c>
      <c r="P258" s="2" t="n">
        <f aca="false">IF(AND(G258&lt;&gt;"LIBSETS_SETTYPE_BATTLEGROUND",G258&lt;&gt;"LIBSETS_SETTYPE_SPECIAL",G258&lt;&gt;"LIBSETS_SETTYPE_MYTHIC"), IF(Q258&lt;&gt;"",VLOOKUP(Q258,'ESO zone constants'!$D$2:$H$4950,5,0),""),"")</f>
        <v>130</v>
      </c>
      <c r="Q258" s="0" t="str">
        <f aca="false">IF(OR(K258="",K258&lt;=0,ISERROR(K258)),IF(AND(O258&lt;&gt;"",NOT(ISERROR(O258))),O258, ""),VLOOKUP(K258,'ESO wayshrine node constants'!$A$3:$D$10003,4,0))</f>
        <v>Crypt of Hearts I</v>
      </c>
      <c r="R258" s="0"/>
      <c r="S258" s="4" t="str">
        <f aca="false">IF(AND(R258&lt;&gt;"",NOT(ISERROR(R258))),R258,IF(P258&lt;&gt;"",IF(NOT(ISERROR(VLOOKUP(P258,'ESO Dungeon constants'!$D$3:$H$9999,5,0))),VLOOKUP(P258,'ESO Dungeon constants'!$D$3:$I$9999,6,0),VLOOKUP(P258,'ESO zone constants'!$H$2:$K$9984,4,0)),""))</f>
        <v>DLC_BASE_GAME</v>
      </c>
      <c r="T258" s="2" t="str">
        <f aca="false">IF(S258&lt;&gt;"",VLOOKUP(S258,'LibSets constants'!$B$4:$C$1000,2,0),"")</f>
        <v>Included in base game</v>
      </c>
      <c r="U258" s="0"/>
      <c r="V258" s="23" t="str">
        <f aca="false">IF(U258&lt;&gt;"",IF(U258&lt;&gt;"LIBSETS_DROP_MECHANIC_MONSTER_NAME",VLOOKUP(U258,'LibSets constants'!$I$4:$L$1000,3,0),""),"")</f>
        <v/>
      </c>
      <c r="W258" s="2" t="str">
        <f aca="false">IF(U258&lt;&gt;"",IF(U258&lt;&gt;"LIBSETS_DROP_MECHANIC_MONSTER_NAME",VLOOKUP(U258,'LibSets constants'!$I$4:$L$1000,4,0),""),"")</f>
        <v/>
      </c>
      <c r="X258" s="2" t="n">
        <f aca="false">IF(G258&lt;&gt;"LIBSETS_SETTYPE_BATTLEGROUND",IF(G258&lt;&gt;"LIBSETS_SETTYPE_SPECIAL",IF(Y258&lt;&gt;"",VLOOKUP(Y258,'ESO zone constants'!$D$2:$H$4950,5,0),""),""),"")</f>
        <v>932</v>
      </c>
      <c r="Y258" s="0" t="s">
        <v>309</v>
      </c>
      <c r="Z258" s="24"/>
      <c r="AA258" s="23" t="str">
        <f aca="false">IF(Z258&lt;&gt;"",IF(Z258&lt;&gt;"LIBSETS_DROP_MECHANIC_MONSTER_NAME",VLOOKUP(Z258,'LibSets constants'!$I$4:$L$1000,3,0),""),"")</f>
        <v/>
      </c>
      <c r="AB258" s="23" t="str">
        <f aca="false">IF(Z258&lt;&gt;"",IF(Z258&lt;&gt;"LIBSETS_DROP_MECHANIC_MONSTER_NAME",VLOOKUP(Z258,'LibSets constants'!$I$4:$L$1000,4,0),""),"")</f>
        <v/>
      </c>
      <c r="AC258" s="2" t="str">
        <f aca="false">IF(G258&lt;&gt;"LIBSETS_SETTYPE_BATTLEGROUND",IF(G258&lt;&gt;"LIBSETS_SETTYPE_SPECIAL",IF(AD258&lt;&gt;"",VLOOKUP(AD258,'ESO zone constants'!$D$2:$H$4950,5,0),""),""),"")</f>
        <v/>
      </c>
      <c r="AE258" s="24"/>
      <c r="AF258" s="23" t="str">
        <f aca="false">IF(AE258&lt;&gt;"",IF(AE258&lt;&gt;"LIBSETS_DROP_MECHANIC_MONSTER_NAME",VLOOKUP(AE258,'LibSets constants'!$I$4:$L$1000,3,0),""),"")</f>
        <v/>
      </c>
      <c r="AG258" s="23" t="str">
        <f aca="false">IF(AE258&lt;&gt;"",IF(AE258&lt;&gt;"LIBSETS_DROP_MECHANIC_MONSTER_NAME",VLOOKUP(AE258,'LibSets constants'!$I$4:$L$1000,4,0),""),"")</f>
        <v/>
      </c>
      <c r="AH258" s="2" t="str">
        <f aca="false">IF(G258&lt;&gt;"LIBSETS_SETTYPE_BATTLEGROUND",IF(G258&lt;&gt;"LIBSETS_SETTYPE_SPECIAL",IF(AI258&lt;&gt;"",VLOOKUP(AI258,'ESO zone constants'!$D$2:$H$4950,5,0),""),""),"")</f>
        <v/>
      </c>
      <c r="AJ258" s="24"/>
      <c r="AK258" s="23" t="str">
        <f aca="false">IF(AJ258&lt;&gt;"",IF(AJ258&lt;&gt;"LIBSETS_DROP_MECHANIC_MONSTER_NAME",VLOOKUP(AJ258,'LibSets constants'!$I$4:$L$1000,3,0),""),"")</f>
        <v/>
      </c>
      <c r="AL258" s="23" t="str">
        <f aca="false">IF(AJ258&lt;&gt;"",IF(AJ258&lt;&gt;"LIBSETS_DROP_MECHANIC_MONSTER_NAME",VLOOKUP(AJ258,'LibSets constants'!$I$4:$L$1000,4,0),""),"")</f>
        <v/>
      </c>
      <c r="AM258" s="2" t="str">
        <f aca="false">IF(G258&lt;&gt;"LIBSETS_SETTYPE_BATTLEGROUND",IF(G258&lt;&gt;"LIBSETS_SETTYPE_SPECIAL",IF(AN258&lt;&gt;"",VLOOKUP(AN258,'ESO zone constants'!$D$2:$H$4950,5,0),""),""),"")</f>
        <v/>
      </c>
      <c r="AO258" s="24"/>
      <c r="AP258" s="23" t="str">
        <f aca="false">IF(AO258&lt;&gt;"",IF(AO258&lt;&gt;"LIBSETS_DROP_MECHANIC_MONSTER_NAME",VLOOKUP(AO258,'LibSets constants'!$I$4:$L$1000,3,0),""),"")</f>
        <v/>
      </c>
      <c r="AQ258" s="23" t="str">
        <f aca="false">IF(AO258&lt;&gt;"",IF(AO258&lt;&gt;"LIBSETS_DROP_MECHANIC_MONSTER_NAME",VLOOKUP(AO258,'LibSets constants'!$I$4:$L$1000,4,0),""),"")</f>
        <v/>
      </c>
      <c r="AR258" s="2" t="str">
        <f aca="false">IF(G258&lt;&gt;"LIBSETS_SETTYPE_BATTLEGROUND",IF(G258&lt;&gt;"LIBSETS_SETTYPE_SPECIAL",IF(AS258&lt;&gt;"",VLOOKUP(AS258,'ESO zone constants'!$D$2:$H$4950,5,0),""),""),"")</f>
        <v/>
      </c>
      <c r="AT258" s="24"/>
      <c r="AU258" s="23" t="str">
        <f aca="false">IF(AT258&lt;&gt;"",IF(AT258&lt;&gt;"LIBSETS_DROP_MECHANIC_MONSTER_NAME",VLOOKUP(AT258,'LibSets constants'!$I$4:$L$1000,3,0),""),"")</f>
        <v/>
      </c>
      <c r="AV258" s="23" t="str">
        <f aca="false">IF(AT258&lt;&gt;"",IF(AT258&lt;&gt;"LIBSETS_DROP_MECHANIC_MONSTER_NAME",VLOOKUP(AT258,'LibSets constants'!$I$4:$L$1000,4,0),""),"")</f>
        <v/>
      </c>
      <c r="AW258" s="6" t="str">
        <f aca="false">IF(A258="???","--","")&amp;IF(F258&lt;&gt;"Not in the game (anymore)",IF(A258&lt;&gt;"",CONCATENATE("[",A258,"] = {wayshrines={")&amp;IF(K258&lt;&gt;"",CONCATENATE(K258,","),"")&amp;IF(L258&lt;&gt;"",CONCATENATE(L258,","),"")&amp;IF(M258&lt;&gt;"",CONCATENATE(M258,","),"")&amp;CONCATENATE("}")&amp;IF(VALUE(N258)&gt;0,CONCATENATE(", traitsNeeded=",N258),"")&amp;CONCATENATE(", dlcId=",IF(S258&lt;&gt;"",S258,"DLC_BASE_GAME")),""),"")</f>
        <v>[302] = {wayshrines={-1,-1,-1,}, dlcId=DLC_BASE_GAME</v>
      </c>
      <c r="AX258" s="6" t="str">
        <f aca="false">IF(F258&lt;&gt;"Not in the game (anymore)",IF(A258&lt;&gt;"",IF(P258&lt;&gt;"",CONCATENATE(", zoneIds={",P258),"")&amp;IF(X258&lt;&gt;"",CONCATENATE(",",X258),"")&amp;IF(AC258&lt;&gt;"",CONCATENATE(",",AC258),"")&amp;IF(AH258&lt;&gt;"",CONCATENATE(",",AH258),"")&amp;IF(AM258&lt;&gt;"",CONCATENATE(",",AM258),"")&amp;IF(AR258&lt;&gt;"",CONCATENATE(",",AR258),"")&amp;IF(P258&lt;&gt;"",CONCATENATE("}",""),"")&amp;IF(OR(I258="true",I258="false",I258&lt;&gt;""), CONCATENATE(", veteran=", I258), ""),""),"")</f>
        <v>, zoneIds={130,932}, veteran=false</v>
      </c>
      <c r="AY258" s="6" t="str">
        <f aca="false">IF(F258&lt;&gt;"Not in the game (anymore)",IF(A258&lt;&gt;"",", setType="&amp;G258,"")&amp;IF(J258="true",", multiTrialSet=true",""),"")</f>
        <v>, setType=LIBSETS_SETTYPE_DUNGEON</v>
      </c>
      <c r="AZ258" s="6" t="str">
        <f aca="false">IF(F258&lt;&gt;"Not in the game (anymore)",IF(U258&lt;&gt;"",", dropMechanic={"&amp;U258&amp;IF(Z258&lt;&gt;"",","&amp;Z258,"")&amp;IF(AE258&lt;&gt;"",","&amp;AE258,"")&amp;IF(AJ258&lt;&gt;"",","&amp;AJ258,"")&amp;IF(AO258&lt;&gt;"",","&amp;AO258,"")&amp;IF(AT258&lt;&gt;"",","&amp;AT258,"")&amp;"}"&amp;IF(U258="LIBSETS_DROP_MECHANIC_MONSTER_NAME",", dropMechanicNames={" &amp; IF(V258&lt;&gt;"","['en']='"&amp;V258&amp;"'","") &amp; IF(W258&lt;&gt;"",", ['de']='" &amp; W258&amp;"'","") &amp; "}",""),"")&amp;"},","")</f>
        <v>},</v>
      </c>
      <c r="BA258" s="6" t="str">
        <f aca="false">IF(F258&lt;&gt;"Not in the game (anymore)",IF(C258&lt;&gt;"",CONCATENATE(" --",C258," / ",B258,"   [",IF(Q258&lt;&gt;"",Q258,""),IF(Y258&lt;&gt;"",", "&amp;Y258,""),IF(AD258&lt;&gt;"",", "&amp;AD258,""),IF(AI258&lt;&gt;"",", "&amp;AI258,""),IF(AN258&lt;&gt;"",", "&amp;AN258,""),IF(AS258&lt;&gt;"",", "&amp;AS258,""),"]")),"")</f>
        <v> --Leviathan / Leviathan   [Crypt of Hearts I, Crypt of Hearts II]</v>
      </c>
    </row>
    <row r="259" customFormat="false" ht="15" hidden="false" customHeight="false" outlineLevel="0" collapsed="false">
      <c r="A259" s="21" t="n">
        <v>303</v>
      </c>
      <c r="B259" s="0" t="s">
        <v>684</v>
      </c>
      <c r="C259" s="0" t="s">
        <v>685</v>
      </c>
      <c r="D259" s="2" t="n">
        <f aca="false">A259</f>
        <v>303</v>
      </c>
      <c r="G259" s="22" t="s">
        <v>55</v>
      </c>
      <c r="I259" s="0" t="s">
        <v>56</v>
      </c>
      <c r="J259" s="0" t="s">
        <v>56</v>
      </c>
      <c r="K259" s="0" t="n">
        <v>-1</v>
      </c>
      <c r="L259" s="0" t="n">
        <v>-1</v>
      </c>
      <c r="M259" s="0" t="n">
        <v>-1</v>
      </c>
      <c r="N259" s="0" t="n">
        <v>0</v>
      </c>
      <c r="O259" s="3" t="s">
        <v>372</v>
      </c>
      <c r="P259" s="2" t="n">
        <f aca="false">IF(AND(G259&lt;&gt;"LIBSETS_SETTYPE_BATTLEGROUND",G259&lt;&gt;"LIBSETS_SETTYPE_SPECIAL",G259&lt;&gt;"LIBSETS_SETTYPE_MYTHIC"), IF(Q259&lt;&gt;"",VLOOKUP(Q259,'ESO zone constants'!$D$2:$H$4950,5,0),""),"")</f>
        <v>148</v>
      </c>
      <c r="Q259" s="0" t="str">
        <f aca="false">IF(OR(K259="",K259&lt;=0,ISERROR(K259)),IF(AND(O259&lt;&gt;"",NOT(ISERROR(O259))),O259, ""),VLOOKUP(K259,'ESO wayshrine node constants'!$A$3:$D$10003,4,0))</f>
        <v>Arx Corinium</v>
      </c>
      <c r="R259" s="0"/>
      <c r="S259" s="4" t="str">
        <f aca="false">IF(AND(R259&lt;&gt;"",NOT(ISERROR(R259))),R259,IF(P259&lt;&gt;"",IF(NOT(ISERROR(VLOOKUP(P259,'ESO Dungeon constants'!$D$3:$H$9999,5,0))),VLOOKUP(P259,'ESO Dungeon constants'!$D$3:$I$9999,6,0),VLOOKUP(P259,'ESO zone constants'!$H$2:$K$9984,4,0)),""))</f>
        <v>DLC_BASE_GAME</v>
      </c>
      <c r="T259" s="2" t="str">
        <f aca="false">IF(S259&lt;&gt;"",VLOOKUP(S259,'LibSets constants'!$B$4:$C$1000,2,0),"")</f>
        <v>Included in base game</v>
      </c>
      <c r="U259" s="0"/>
      <c r="V259" s="23" t="str">
        <f aca="false">IF(U259&lt;&gt;"",IF(U259&lt;&gt;"LIBSETS_DROP_MECHANIC_MONSTER_NAME",VLOOKUP(U259,'LibSets constants'!$I$4:$L$1000,3,0),""),"")</f>
        <v/>
      </c>
      <c r="W259" s="2" t="str">
        <f aca="false">IF(U259&lt;&gt;"",IF(U259&lt;&gt;"LIBSETS_DROP_MECHANIC_MONSTER_NAME",VLOOKUP(U259,'LibSets constants'!$I$4:$L$1000,4,0),""),"")</f>
        <v/>
      </c>
      <c r="X259" s="2" t="str">
        <f aca="false">IF(G259&lt;&gt;"LIBSETS_SETTYPE_BATTLEGROUND",IF(G259&lt;&gt;"LIBSETS_SETTYPE_SPECIAL",IF(Y259&lt;&gt;"",VLOOKUP(Y259,'ESO zone constants'!$D$2:$H$4950,5,0),""),""),"")</f>
        <v/>
      </c>
      <c r="Z259" s="24"/>
      <c r="AA259" s="23" t="str">
        <f aca="false">IF(Z259&lt;&gt;"",IF(Z259&lt;&gt;"LIBSETS_DROP_MECHANIC_MONSTER_NAME",VLOOKUP(Z259,'LibSets constants'!$I$4:$L$1000,3,0),""),"")</f>
        <v/>
      </c>
      <c r="AB259" s="23" t="str">
        <f aca="false">IF(Z259&lt;&gt;"",IF(Z259&lt;&gt;"LIBSETS_DROP_MECHANIC_MONSTER_NAME",VLOOKUP(Z259,'LibSets constants'!$I$4:$L$1000,4,0),""),"")</f>
        <v/>
      </c>
      <c r="AC259" s="2" t="str">
        <f aca="false">IF(G259&lt;&gt;"LIBSETS_SETTYPE_BATTLEGROUND",IF(G259&lt;&gt;"LIBSETS_SETTYPE_SPECIAL",IF(AD259&lt;&gt;"",VLOOKUP(AD259,'ESO zone constants'!$D$2:$H$4950,5,0),""),""),"")</f>
        <v/>
      </c>
      <c r="AE259" s="24"/>
      <c r="AF259" s="23" t="str">
        <f aca="false">IF(AE259&lt;&gt;"",IF(AE259&lt;&gt;"LIBSETS_DROP_MECHANIC_MONSTER_NAME",VLOOKUP(AE259,'LibSets constants'!$I$4:$L$1000,3,0),""),"")</f>
        <v/>
      </c>
      <c r="AG259" s="23" t="str">
        <f aca="false">IF(AE259&lt;&gt;"",IF(AE259&lt;&gt;"LIBSETS_DROP_MECHANIC_MONSTER_NAME",VLOOKUP(AE259,'LibSets constants'!$I$4:$L$1000,4,0),""),"")</f>
        <v/>
      </c>
      <c r="AH259" s="2" t="str">
        <f aca="false">IF(G259&lt;&gt;"LIBSETS_SETTYPE_BATTLEGROUND",IF(G259&lt;&gt;"LIBSETS_SETTYPE_SPECIAL",IF(AI259&lt;&gt;"",VLOOKUP(AI259,'ESO zone constants'!$D$2:$H$4950,5,0),""),""),"")</f>
        <v/>
      </c>
      <c r="AJ259" s="24"/>
      <c r="AK259" s="23" t="str">
        <f aca="false">IF(AJ259&lt;&gt;"",IF(AJ259&lt;&gt;"LIBSETS_DROP_MECHANIC_MONSTER_NAME",VLOOKUP(AJ259,'LibSets constants'!$I$4:$L$1000,3,0),""),"")</f>
        <v/>
      </c>
      <c r="AL259" s="23" t="str">
        <f aca="false">IF(AJ259&lt;&gt;"",IF(AJ259&lt;&gt;"LIBSETS_DROP_MECHANIC_MONSTER_NAME",VLOOKUP(AJ259,'LibSets constants'!$I$4:$L$1000,4,0),""),"")</f>
        <v/>
      </c>
      <c r="AM259" s="2" t="str">
        <f aca="false">IF(G259&lt;&gt;"LIBSETS_SETTYPE_BATTLEGROUND",IF(G259&lt;&gt;"LIBSETS_SETTYPE_SPECIAL",IF(AN259&lt;&gt;"",VLOOKUP(AN259,'ESO zone constants'!$D$2:$H$4950,5,0),""),""),"")</f>
        <v/>
      </c>
      <c r="AO259" s="24"/>
      <c r="AP259" s="23" t="str">
        <f aca="false">IF(AO259&lt;&gt;"",IF(AO259&lt;&gt;"LIBSETS_DROP_MECHANIC_MONSTER_NAME",VLOOKUP(AO259,'LibSets constants'!$I$4:$L$1000,3,0),""),"")</f>
        <v/>
      </c>
      <c r="AQ259" s="23" t="str">
        <f aca="false">IF(AO259&lt;&gt;"",IF(AO259&lt;&gt;"LIBSETS_DROP_MECHANIC_MONSTER_NAME",VLOOKUP(AO259,'LibSets constants'!$I$4:$L$1000,4,0),""),"")</f>
        <v/>
      </c>
      <c r="AR259" s="2" t="str">
        <f aca="false">IF(G259&lt;&gt;"LIBSETS_SETTYPE_BATTLEGROUND",IF(G259&lt;&gt;"LIBSETS_SETTYPE_SPECIAL",IF(AS259&lt;&gt;"",VLOOKUP(AS259,'ESO zone constants'!$D$2:$H$4950,5,0),""),""),"")</f>
        <v/>
      </c>
      <c r="AT259" s="24"/>
      <c r="AU259" s="23" t="str">
        <f aca="false">IF(AT259&lt;&gt;"",IF(AT259&lt;&gt;"LIBSETS_DROP_MECHANIC_MONSTER_NAME",VLOOKUP(AT259,'LibSets constants'!$I$4:$L$1000,3,0),""),"")</f>
        <v/>
      </c>
      <c r="AV259" s="23" t="str">
        <f aca="false">IF(AT259&lt;&gt;"",IF(AT259&lt;&gt;"LIBSETS_DROP_MECHANIC_MONSTER_NAME",VLOOKUP(AT259,'LibSets constants'!$I$4:$L$1000,4,0),""),"")</f>
        <v/>
      </c>
      <c r="AW259" s="6" t="str">
        <f aca="false">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{wayshrines={-1,-1,-1,}, dlcId=DLC_BASE_GAME</v>
      </c>
      <c r="AX259" s="6" t="str">
        <f aca="false">IF(F259&lt;&gt;"Not in the game (anymore)",IF(A259&lt;&gt;"",IF(P259&lt;&gt;"",CONCATENATE(", zoneIds={",P259),"")&amp;IF(X259&lt;&gt;"",CONCATENATE(",",X259),"")&amp;IF(AC259&lt;&gt;"",CONCATENATE(",",AC259),"")&amp;IF(AH259&lt;&gt;"",CONCATENATE(",",AH259),"")&amp;IF(AM259&lt;&gt;"",CONCATENATE(",",AM259),"")&amp;IF(AR259&lt;&gt;"",CONCATENATE(",",AR259),"")&amp;IF(P259&lt;&gt;"",CONCATENATE("}",""),"")&amp;IF(OR(I259="true",I259="false",I259&lt;&gt;""), CONCATENATE(", veteran=", I259), ""),""),"")</f>
        <v>, zoneIds={148}, veteran=false</v>
      </c>
      <c r="AY259" s="6" t="str">
        <f aca="false">IF(F259&lt;&gt;"Not in the game (anymore)",IF(A259&lt;&gt;"",", setType="&amp;G259,"")&amp;IF(J259="true",", multiTrialSet=true",""),"")</f>
        <v>, setType=LIBSETS_SETTYPE_DUNGEON</v>
      </c>
      <c r="AZ259" s="6" t="str">
        <f aca="false">IF(F259&lt;&gt;"Not in the game (anymore)",IF(U259&lt;&gt;"",", dropMechanic={"&amp;U259&amp;IF(Z259&lt;&gt;"",","&amp;Z259,"")&amp;IF(AE259&lt;&gt;"",","&amp;AE259,"")&amp;IF(AJ259&lt;&gt;"",","&amp;AJ259,"")&amp;IF(AO259&lt;&gt;"",","&amp;AO259,"")&amp;IF(AT259&lt;&gt;"",","&amp;AT259,"")&amp;"}"&amp;IF(U259="LIBSETS_DROP_MECHANIC_MONSTER_NAME",", dropMechanicNames={" &amp; IF(V259&lt;&gt;"","['en']='"&amp;V259&amp;"'","") &amp; IF(W259&lt;&gt;"",", ['de']='" &amp; W259&amp;"'","") &amp; "}",""),"")&amp;"},","")</f>
        <v>},</v>
      </c>
      <c r="BA259" s="6" t="str">
        <f aca="false">IF(F259&lt;&gt;"Not in the game (anymore)",IF(C259&lt;&gt;"",CONCATENATE(" --",C259," / ",B259,"   [",IF(Q259&lt;&gt;"",Q259,""),IF(Y259&lt;&gt;"",", "&amp;Y259,""),IF(AD259&lt;&gt;"",", "&amp;AD259,""),IF(AI259&lt;&gt;"",", "&amp;AI259,""),IF(AN259&lt;&gt;"",", "&amp;AN259,""),IF(AS259&lt;&gt;"",", "&amp;AS259,""),"]")),"")</f>
        <v> --Lamia's Song / Lied der Lamie   [Arx Corinium]</v>
      </c>
    </row>
    <row r="260" customFormat="false" ht="15" hidden="false" customHeight="false" outlineLevel="0" collapsed="false">
      <c r="A260" s="21" t="n">
        <v>304</v>
      </c>
      <c r="B260" s="0" t="s">
        <v>686</v>
      </c>
      <c r="C260" s="0" t="s">
        <v>687</v>
      </c>
      <c r="D260" s="2" t="n">
        <f aca="false">A260</f>
        <v>304</v>
      </c>
      <c r="G260" s="22" t="s">
        <v>55</v>
      </c>
      <c r="I260" s="0" t="s">
        <v>56</v>
      </c>
      <c r="J260" s="0" t="s">
        <v>56</v>
      </c>
      <c r="K260" s="0" t="n">
        <v>-1</v>
      </c>
      <c r="L260" s="0" t="n">
        <v>-1</v>
      </c>
      <c r="M260" s="0" t="n">
        <v>-1</v>
      </c>
      <c r="N260" s="0" t="n">
        <v>0</v>
      </c>
      <c r="O260" s="3" t="s">
        <v>372</v>
      </c>
      <c r="P260" s="2" t="n">
        <f aca="false">IF(AND(G260&lt;&gt;"LIBSETS_SETTYPE_BATTLEGROUND",G260&lt;&gt;"LIBSETS_SETTYPE_SPECIAL",G260&lt;&gt;"LIBSETS_SETTYPE_MYTHIC"), IF(Q260&lt;&gt;"",VLOOKUP(Q260,'ESO zone constants'!$D$2:$H$4950,5,0),""),"")</f>
        <v>148</v>
      </c>
      <c r="Q260" s="0" t="str">
        <f aca="false">IF(OR(K260="",K260&lt;=0,ISERROR(K260)),IF(AND(O260&lt;&gt;"",NOT(ISERROR(O260))),O260, ""),VLOOKUP(K260,'ESO wayshrine node constants'!$A$3:$D$10003,4,0))</f>
        <v>Arx Corinium</v>
      </c>
      <c r="R260" s="0"/>
      <c r="S260" s="4" t="str">
        <f aca="false">IF(AND(R260&lt;&gt;"",NOT(ISERROR(R260))),R260,IF(P260&lt;&gt;"",IF(NOT(ISERROR(VLOOKUP(P260,'ESO Dungeon constants'!$D$3:$H$9999,5,0))),VLOOKUP(P260,'ESO Dungeon constants'!$D$3:$I$9999,6,0),VLOOKUP(P260,'ESO zone constants'!$H$2:$K$9984,4,0)),""))</f>
        <v>DLC_BASE_GAME</v>
      </c>
      <c r="T260" s="2" t="str">
        <f aca="false">IF(S260&lt;&gt;"",VLOOKUP(S260,'LibSets constants'!$B$4:$C$1000,2,0),"")</f>
        <v>Included in base game</v>
      </c>
      <c r="U260" s="0"/>
      <c r="V260" s="23" t="str">
        <f aca="false">IF(U260&lt;&gt;"",IF(U260&lt;&gt;"LIBSETS_DROP_MECHANIC_MONSTER_NAME",VLOOKUP(U260,'LibSets constants'!$I$4:$L$1000,3,0),""),"")</f>
        <v/>
      </c>
      <c r="W260" s="2" t="str">
        <f aca="false">IF(U260&lt;&gt;"",IF(U260&lt;&gt;"LIBSETS_DROP_MECHANIC_MONSTER_NAME",VLOOKUP(U260,'LibSets constants'!$I$4:$L$1000,4,0),""),"")</f>
        <v/>
      </c>
      <c r="X260" s="2" t="str">
        <f aca="false">IF(G260&lt;&gt;"LIBSETS_SETTYPE_BATTLEGROUND",IF(G260&lt;&gt;"LIBSETS_SETTYPE_SPECIAL",IF(Y260&lt;&gt;"",VLOOKUP(Y260,'ESO zone constants'!$D$2:$H$4950,5,0),""),""),"")</f>
        <v/>
      </c>
      <c r="Z260" s="24"/>
      <c r="AA260" s="23" t="str">
        <f aca="false">IF(Z260&lt;&gt;"",IF(Z260&lt;&gt;"LIBSETS_DROP_MECHANIC_MONSTER_NAME",VLOOKUP(Z260,'LibSets constants'!$I$4:$L$1000,3,0),""),"")</f>
        <v/>
      </c>
      <c r="AB260" s="23" t="str">
        <f aca="false">IF(Z260&lt;&gt;"",IF(Z260&lt;&gt;"LIBSETS_DROP_MECHANIC_MONSTER_NAME",VLOOKUP(Z260,'LibSets constants'!$I$4:$L$1000,4,0),""),"")</f>
        <v/>
      </c>
      <c r="AC260" s="2" t="str">
        <f aca="false">IF(G260&lt;&gt;"LIBSETS_SETTYPE_BATTLEGROUND",IF(G260&lt;&gt;"LIBSETS_SETTYPE_SPECIAL",IF(AD260&lt;&gt;"",VLOOKUP(AD260,'ESO zone constants'!$D$2:$H$4950,5,0),""),""),"")</f>
        <v/>
      </c>
      <c r="AE260" s="24"/>
      <c r="AF260" s="23" t="str">
        <f aca="false">IF(AE260&lt;&gt;"",IF(AE260&lt;&gt;"LIBSETS_DROP_MECHANIC_MONSTER_NAME",VLOOKUP(AE260,'LibSets constants'!$I$4:$L$1000,3,0),""),"")</f>
        <v/>
      </c>
      <c r="AG260" s="23" t="str">
        <f aca="false">IF(AE260&lt;&gt;"",IF(AE260&lt;&gt;"LIBSETS_DROP_MECHANIC_MONSTER_NAME",VLOOKUP(AE260,'LibSets constants'!$I$4:$L$1000,4,0),""),"")</f>
        <v/>
      </c>
      <c r="AH260" s="2" t="str">
        <f aca="false">IF(G260&lt;&gt;"LIBSETS_SETTYPE_BATTLEGROUND",IF(G260&lt;&gt;"LIBSETS_SETTYPE_SPECIAL",IF(AI260&lt;&gt;"",VLOOKUP(AI260,'ESO zone constants'!$D$2:$H$4950,5,0),""),""),"")</f>
        <v/>
      </c>
      <c r="AJ260" s="24"/>
      <c r="AK260" s="23" t="str">
        <f aca="false">IF(AJ260&lt;&gt;"",IF(AJ260&lt;&gt;"LIBSETS_DROP_MECHANIC_MONSTER_NAME",VLOOKUP(AJ260,'LibSets constants'!$I$4:$L$1000,3,0),""),"")</f>
        <v/>
      </c>
      <c r="AL260" s="23" t="str">
        <f aca="false">IF(AJ260&lt;&gt;"",IF(AJ260&lt;&gt;"LIBSETS_DROP_MECHANIC_MONSTER_NAME",VLOOKUP(AJ260,'LibSets constants'!$I$4:$L$1000,4,0),""),"")</f>
        <v/>
      </c>
      <c r="AM260" s="2" t="str">
        <f aca="false">IF(G260&lt;&gt;"LIBSETS_SETTYPE_BATTLEGROUND",IF(G260&lt;&gt;"LIBSETS_SETTYPE_SPECIAL",IF(AN260&lt;&gt;"",VLOOKUP(AN260,'ESO zone constants'!$D$2:$H$4950,5,0),""),""),"")</f>
        <v/>
      </c>
      <c r="AO260" s="24"/>
      <c r="AP260" s="23" t="str">
        <f aca="false">IF(AO260&lt;&gt;"",IF(AO260&lt;&gt;"LIBSETS_DROP_MECHANIC_MONSTER_NAME",VLOOKUP(AO260,'LibSets constants'!$I$4:$L$1000,3,0),""),"")</f>
        <v/>
      </c>
      <c r="AQ260" s="23" t="str">
        <f aca="false">IF(AO260&lt;&gt;"",IF(AO260&lt;&gt;"LIBSETS_DROP_MECHANIC_MONSTER_NAME",VLOOKUP(AO260,'LibSets constants'!$I$4:$L$1000,4,0),""),"")</f>
        <v/>
      </c>
      <c r="AR260" s="2" t="str">
        <f aca="false">IF(G260&lt;&gt;"LIBSETS_SETTYPE_BATTLEGROUND",IF(G260&lt;&gt;"LIBSETS_SETTYPE_SPECIAL",IF(AS260&lt;&gt;"",VLOOKUP(AS260,'ESO zone constants'!$D$2:$H$4950,5,0),""),""),"")</f>
        <v/>
      </c>
      <c r="AT260" s="24"/>
      <c r="AU260" s="23" t="str">
        <f aca="false">IF(AT260&lt;&gt;"",IF(AT260&lt;&gt;"LIBSETS_DROP_MECHANIC_MONSTER_NAME",VLOOKUP(AT260,'LibSets constants'!$I$4:$L$1000,3,0),""),"")</f>
        <v/>
      </c>
      <c r="AV260" s="23" t="str">
        <f aca="false">IF(AT260&lt;&gt;"",IF(AT260&lt;&gt;"LIBSETS_DROP_MECHANIC_MONSTER_NAME",VLOOKUP(AT260,'LibSets constants'!$I$4:$L$1000,4,0),""),"")</f>
        <v/>
      </c>
      <c r="AW260" s="6" t="str">
        <f aca="false">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{wayshrines={-1,-1,-1,}, dlcId=DLC_BASE_GAME</v>
      </c>
      <c r="AX260" s="6" t="str">
        <f aca="false">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zoneIds={148}, veteran=false</v>
      </c>
      <c r="AY260" s="6" t="str">
        <f aca="false">IF(F260&lt;&gt;"Not in the game (anymore)",IF(A260&lt;&gt;"",", setType="&amp;G260,"")&amp;IF(J260="true",", multiTrialSet=true",""),"")</f>
        <v>, setType=LIBSETS_SETTYPE_DUNGEON</v>
      </c>
      <c r="AZ260" s="6" t="str">
        <f aca="false">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A260" s="6" t="str">
        <f aca="false">IF(F260&lt;&gt;"Not in the game (anymore)",IF(C260&lt;&gt;"",CONCATENATE(" --",C260," / ",B260,"   [",IF(Q260&lt;&gt;"",Q260,""),IF(Y260&lt;&gt;"",", "&amp;Y260,""),IF(AD260&lt;&gt;"",", "&amp;AD260,""),IF(AI260&lt;&gt;"",", "&amp;AI260,""),IF(AN260&lt;&gt;"",", "&amp;AN260,""),IF(AS260&lt;&gt;"",", "&amp;AS260,""),"]")),"")</f>
        <v> --Medusa / Versteinernder Blick   [Arx Corinium]</v>
      </c>
    </row>
    <row r="261" customFormat="false" ht="15" hidden="false" customHeight="false" outlineLevel="0" collapsed="false">
      <c r="A261" s="21" t="n">
        <v>305</v>
      </c>
      <c r="B261" s="0" t="s">
        <v>688</v>
      </c>
      <c r="C261" s="0" t="s">
        <v>689</v>
      </c>
      <c r="D261" s="2" t="n">
        <f aca="false">A261</f>
        <v>305</v>
      </c>
      <c r="G261" s="22" t="s">
        <v>55</v>
      </c>
      <c r="I261" s="0" t="s">
        <v>56</v>
      </c>
      <c r="J261" s="0" t="s">
        <v>56</v>
      </c>
      <c r="K261" s="0" t="n">
        <v>-1</v>
      </c>
      <c r="L261" s="0" t="n">
        <v>-1</v>
      </c>
      <c r="M261" s="0" t="n">
        <v>-1</v>
      </c>
      <c r="N261" s="0" t="n">
        <v>0</v>
      </c>
      <c r="O261" s="3" t="s">
        <v>210</v>
      </c>
      <c r="P261" s="2" t="n">
        <f aca="false">IF(AND(G261&lt;&gt;"LIBSETS_SETTYPE_BATTLEGROUND",G261&lt;&gt;"LIBSETS_SETTYPE_SPECIAL",G261&lt;&gt;"LIBSETS_SETTYPE_MYTHIC"), IF(Q261&lt;&gt;"",VLOOKUP(Q261,'ESO zone constants'!$D$2:$H$4950,5,0),""),"")</f>
        <v>22</v>
      </c>
      <c r="Q261" s="0" t="str">
        <f aca="false">IF(OR(K261="",K261&lt;=0,ISERROR(K261)),IF(AND(O261&lt;&gt;"",NOT(ISERROR(O261))),O261, ""),VLOOKUP(K261,'ESO wayshrine node constants'!$A$3:$D$10003,4,0))</f>
        <v>Volenfell</v>
      </c>
      <c r="R261" s="0"/>
      <c r="S261" s="4" t="str">
        <f aca="false">IF(AND(R261&lt;&gt;"",NOT(ISERROR(R261))),R261,IF(P261&lt;&gt;"",IF(NOT(ISERROR(VLOOKUP(P261,'ESO Dungeon constants'!$D$3:$H$9999,5,0))),VLOOKUP(P261,'ESO Dungeon constants'!$D$3:$I$9999,6,0),VLOOKUP(P261,'ESO zone constants'!$H$2:$K$9984,4,0)),""))</f>
        <v>DLC_BASE_GAME</v>
      </c>
      <c r="T261" s="2" t="str">
        <f aca="false">IF(S261&lt;&gt;"",VLOOKUP(S261,'LibSets constants'!$B$4:$C$1000,2,0),"")</f>
        <v>Included in base game</v>
      </c>
      <c r="U261" s="0"/>
      <c r="V261" s="23" t="str">
        <f aca="false">IF(U261&lt;&gt;"",IF(U261&lt;&gt;"LIBSETS_DROP_MECHANIC_MONSTER_NAME",VLOOKUP(U261,'LibSets constants'!$I$4:$L$1000,3,0),""),"")</f>
        <v/>
      </c>
      <c r="W261" s="23" t="str">
        <f aca="false">IF(U261&lt;&gt;"",IF(U261&lt;&gt;"LIBSETS_DROP_MECHANIC_MONSTER_NAME",VLOOKUP(U261,'LibSets constants'!$I$4:$L$1000,4,0),""),"")</f>
        <v/>
      </c>
      <c r="X261" s="2" t="str">
        <f aca="false">IF(G261&lt;&gt;"LIBSETS_SETTYPE_BATTLEGROUND",IF(G261&lt;&gt;"LIBSETS_SETTYPE_SPECIAL",IF(Y261&lt;&gt;"",VLOOKUP(Y261,'ESO zone constants'!$D$2:$H$4950,5,0),""),""),"")</f>
        <v/>
      </c>
      <c r="Z261" s="24"/>
      <c r="AA261" s="23" t="str">
        <f aca="false">IF(Z261&lt;&gt;"",IF(Z261&lt;&gt;"LIBSETS_DROP_MECHANIC_MONSTER_NAME",VLOOKUP(Z261,'LibSets constants'!$I$4:$L$1000,3,0),""),"")</f>
        <v/>
      </c>
      <c r="AB261" s="23" t="str">
        <f aca="false">IF(Z261&lt;&gt;"",IF(Z261&lt;&gt;"LIBSETS_DROP_MECHANIC_MONSTER_NAME",VLOOKUP(Z261,'LibSets constants'!$I$4:$L$1000,4,0),""),"")</f>
        <v/>
      </c>
      <c r="AC261" s="2" t="str">
        <f aca="false">IF(G261&lt;&gt;"LIBSETS_SETTYPE_BATTLEGROUND",IF(G261&lt;&gt;"LIBSETS_SETTYPE_SPECIAL",IF(AD261&lt;&gt;"",VLOOKUP(AD261,'ESO zone constants'!$D$2:$H$4950,5,0),""),""),"")</f>
        <v/>
      </c>
      <c r="AE261" s="24"/>
      <c r="AF261" s="23" t="str">
        <f aca="false">IF(AE261&lt;&gt;"",IF(AE261&lt;&gt;"LIBSETS_DROP_MECHANIC_MONSTER_NAME",VLOOKUP(AE261,'LibSets constants'!$I$4:$L$1000,3,0),""),"")</f>
        <v/>
      </c>
      <c r="AG261" s="23" t="str">
        <f aca="false">IF(AE261&lt;&gt;"",IF(AE261&lt;&gt;"LIBSETS_DROP_MECHANIC_MONSTER_NAME",VLOOKUP(AE261,'LibSets constants'!$I$4:$L$1000,4,0),""),"")</f>
        <v/>
      </c>
      <c r="AH261" s="2" t="str">
        <f aca="false">IF(G261&lt;&gt;"LIBSETS_SETTYPE_BATTLEGROUND",IF(G261&lt;&gt;"LIBSETS_SETTYPE_SPECIAL",IF(AI261&lt;&gt;"",VLOOKUP(AI261,'ESO zone constants'!$D$2:$H$4950,5,0),""),""),"")</f>
        <v/>
      </c>
      <c r="AJ261" s="24"/>
      <c r="AK261" s="23" t="str">
        <f aca="false">IF(AJ261&lt;&gt;"",IF(AJ261&lt;&gt;"LIBSETS_DROP_MECHANIC_MONSTER_NAME",VLOOKUP(AJ261,'LibSets constants'!$I$4:$L$1000,3,0),""),"")</f>
        <v/>
      </c>
      <c r="AL261" s="23" t="str">
        <f aca="false">IF(AJ261&lt;&gt;"",IF(AJ261&lt;&gt;"LIBSETS_DROP_MECHANIC_MONSTER_NAME",VLOOKUP(AJ261,'LibSets constants'!$I$4:$L$1000,4,0),""),"")</f>
        <v/>
      </c>
      <c r="AM261" s="2" t="str">
        <f aca="false">IF(G261&lt;&gt;"LIBSETS_SETTYPE_BATTLEGROUND",IF(G261&lt;&gt;"LIBSETS_SETTYPE_SPECIAL",IF(AN261&lt;&gt;"",VLOOKUP(AN261,'ESO zone constants'!$D$2:$H$4950,5,0),""),""),"")</f>
        <v/>
      </c>
      <c r="AO261" s="24"/>
      <c r="AP261" s="23" t="str">
        <f aca="false">IF(AO261&lt;&gt;"",IF(AO261&lt;&gt;"LIBSETS_DROP_MECHANIC_MONSTER_NAME",VLOOKUP(AO261,'LibSets constants'!$I$4:$L$1000,3,0),""),"")</f>
        <v/>
      </c>
      <c r="AQ261" s="23" t="str">
        <f aca="false">IF(AO261&lt;&gt;"",IF(AO261&lt;&gt;"LIBSETS_DROP_MECHANIC_MONSTER_NAME",VLOOKUP(AO261,'LibSets constants'!$I$4:$L$1000,4,0),""),"")</f>
        <v/>
      </c>
      <c r="AR261" s="2" t="str">
        <f aca="false">IF(G261&lt;&gt;"LIBSETS_SETTYPE_BATTLEGROUND",IF(G261&lt;&gt;"LIBSETS_SETTYPE_SPECIAL",IF(AS261&lt;&gt;"",VLOOKUP(AS261,'ESO zone constants'!$D$2:$H$4950,5,0),""),""),"")</f>
        <v/>
      </c>
      <c r="AT261" s="24"/>
      <c r="AU261" s="23" t="str">
        <f aca="false">IF(AT261&lt;&gt;"",IF(AT261&lt;&gt;"LIBSETS_DROP_MECHANIC_MONSTER_NAME",VLOOKUP(AT261,'LibSets constants'!$I$4:$L$1000,3,0),""),"")</f>
        <v/>
      </c>
      <c r="AV261" s="23" t="str">
        <f aca="false">IF(AT261&lt;&gt;"",IF(AT261&lt;&gt;"LIBSETS_DROP_MECHANIC_MONSTER_NAME",VLOOKUP(AT261,'LibSets constants'!$I$4:$L$1000,4,0),""),"")</f>
        <v/>
      </c>
      <c r="AW261" s="6" t="str">
        <f aca="false">IF(A261="???","--","")&amp;IF(F261&lt;&gt;"Not in the game (anymore)",IF(A261&lt;&gt;"",CONCATENATE("[",A261,"] = {wayshrines={")&amp;IF(K261&lt;&gt;"",CONCATENATE(K261,","),"")&amp;IF(L261&lt;&gt;"",CONCATENATE(L261,","),"")&amp;IF(M261&lt;&gt;"",CONCATENATE(M261,","),"")&amp;CONCATENATE("}")&amp;IF(VALUE(N261)&gt;0,CONCATENATE(", traitsNeeded=",N261),"")&amp;CONCATENATE(", dlcId=",IF(S261&lt;&gt;"",S261,"DLC_BASE_GAME")),""),"")</f>
        <v>[305] = {wayshrines={-1,-1,-1,}, dlcId=DLC_BASE_GAME</v>
      </c>
      <c r="AX261" s="6" t="str">
        <f aca="false">IF(F261&lt;&gt;"Not in the game (anymore)",IF(A261&lt;&gt;"",IF(P261&lt;&gt;"",CONCATENATE(", zoneIds={",P261),"")&amp;IF(X261&lt;&gt;"",CONCATENATE(",",X261),"")&amp;IF(AC261&lt;&gt;"",CONCATENATE(",",AC261),"")&amp;IF(AH261&lt;&gt;"",CONCATENATE(",",AH261),"")&amp;IF(AM261&lt;&gt;"",CONCATENATE(",",AM261),"")&amp;IF(AR261&lt;&gt;"",CONCATENATE(",",AR261),"")&amp;IF(P261&lt;&gt;"",CONCATENATE("}",""),"")&amp;IF(OR(I261="true",I261="false",I261&lt;&gt;""), CONCATENATE(", veteran=", I261), ""),""),"")</f>
        <v>, zoneIds={22}, veteran=false</v>
      </c>
      <c r="AY261" s="6" t="str">
        <f aca="false">IF(F261&lt;&gt;"Not in the game (anymore)",IF(A261&lt;&gt;"",", setType="&amp;G261,"")&amp;IF(J261="true",", multiTrialSet=true",""),"")</f>
        <v>, setType=LIBSETS_SETTYPE_DUNGEON</v>
      </c>
      <c r="AZ261" s="6" t="str">
        <f aca="false">IF(F261&lt;&gt;"Not in the game (anymore)",IF(U261&lt;&gt;"",", dropMechanic={"&amp;U261&amp;IF(Z261&lt;&gt;"",","&amp;Z261,"")&amp;IF(AE261&lt;&gt;"",","&amp;AE261,"")&amp;IF(AJ261&lt;&gt;"",","&amp;AJ261,"")&amp;IF(AO261&lt;&gt;"",","&amp;AO261,"")&amp;IF(AT261&lt;&gt;"",","&amp;AT261,"")&amp;"}"&amp;IF(U261="LIBSETS_DROP_MECHANIC_MONSTER_NAME",", dropMechanicNames={" &amp; IF(V261&lt;&gt;"","['en']='"&amp;V261&amp;"'","") &amp; IF(W261&lt;&gt;"",", ['de']='" &amp; W261&amp;"'","") &amp; "}",""),"")&amp;"},","")</f>
        <v>},</v>
      </c>
      <c r="BA261" s="6" t="str">
        <f aca="false">IF(F261&lt;&gt;"Not in the game (anymore)",IF(C261&lt;&gt;"",CONCATENATE(" --",C261," / ",B261,"   [",IF(Q261&lt;&gt;"",Q261,""),IF(Y261&lt;&gt;"",", "&amp;Y261,""),IF(AD261&lt;&gt;"",", "&amp;AD261,""),IF(AI261&lt;&gt;"",", "&amp;AI261,""),IF(AN261&lt;&gt;"",", "&amp;AN261,""),IF(AS261&lt;&gt;"",", "&amp;AS261,""),"]")),"")</f>
        <v> --Treasure Hunter / Schatzjäger   [Volenfell]</v>
      </c>
    </row>
    <row r="262" customFormat="false" ht="15" hidden="false" customHeight="false" outlineLevel="0" collapsed="false">
      <c r="A262" s="21" t="n">
        <v>307</v>
      </c>
      <c r="B262" s="0" t="s">
        <v>690</v>
      </c>
      <c r="C262" s="0" t="s">
        <v>691</v>
      </c>
      <c r="D262" s="2" t="n">
        <f aca="false">A262</f>
        <v>307</v>
      </c>
      <c r="G262" s="22" t="s">
        <v>55</v>
      </c>
      <c r="I262" s="0" t="s">
        <v>56</v>
      </c>
      <c r="J262" s="0" t="s">
        <v>56</v>
      </c>
      <c r="K262" s="0" t="n">
        <v>-1</v>
      </c>
      <c r="L262" s="0" t="n">
        <v>-1</v>
      </c>
      <c r="M262" s="0" t="n">
        <v>-1</v>
      </c>
      <c r="N262" s="0" t="n">
        <v>0</v>
      </c>
      <c r="O262" s="3" t="s">
        <v>156</v>
      </c>
      <c r="P262" s="2" t="n">
        <f aca="false">IF(AND(G262&lt;&gt;"LIBSETS_SETTYPE_BATTLEGROUND",G262&lt;&gt;"LIBSETS_SETTYPE_SPECIAL",G262&lt;&gt;"LIBSETS_SETTYPE_MYTHIC"), IF(Q262&lt;&gt;"",VLOOKUP(Q262,'ESO zone constants'!$D$2:$H$4950,5,0),""),"")</f>
        <v>449</v>
      </c>
      <c r="Q262" s="0" t="str">
        <f aca="false">IF(OR(K262="",K262&lt;=0,ISERROR(K262)),IF(AND(O262&lt;&gt;"",NOT(ISERROR(O262))),O262, ""),VLOOKUP(K262,'ESO wayshrine node constants'!$A$3:$D$10003,4,0))</f>
        <v>Direfrost Keep</v>
      </c>
      <c r="R262" s="0"/>
      <c r="S262" s="4" t="str">
        <f aca="false">IF(AND(R262&lt;&gt;"",NOT(ISERROR(R262))),R262,IF(P262&lt;&gt;"",IF(NOT(ISERROR(VLOOKUP(P262,'ESO Dungeon constants'!$D$3:$H$9999,5,0))),VLOOKUP(P262,'ESO Dungeon constants'!$D$3:$I$9999,6,0),VLOOKUP(P262,'ESO zone constants'!$H$2:$K$9984,4,0)),""))</f>
        <v>DLC_BASE_GAME</v>
      </c>
      <c r="T262" s="2" t="str">
        <f aca="false">IF(S262&lt;&gt;"",VLOOKUP(S262,'LibSets constants'!$B$4:$C$1000,2,0),"")</f>
        <v>Included in base game</v>
      </c>
      <c r="U262" s="0"/>
      <c r="V262" s="23" t="str">
        <f aca="false">IF(U262&lt;&gt;"",IF(U262&lt;&gt;"LIBSETS_DROP_MECHANIC_MONSTER_NAME",VLOOKUP(U262,'LibSets constants'!$I$4:$L$1000,3,0),""),"")</f>
        <v/>
      </c>
      <c r="W262" s="2" t="str">
        <f aca="false">IF(U262&lt;&gt;"",IF(U262&lt;&gt;"LIBSETS_DROP_MECHANIC_MONSTER_NAME",VLOOKUP(U262,'LibSets constants'!$I$4:$L$1000,4,0),""),"")</f>
        <v/>
      </c>
      <c r="X262" s="2" t="str">
        <f aca="false">IF(G262&lt;&gt;"LIBSETS_SETTYPE_BATTLEGROUND",IF(G262&lt;&gt;"LIBSETS_SETTYPE_SPECIAL",IF(Y262&lt;&gt;"",VLOOKUP(Y262,'ESO zone constants'!$D$2:$H$4950,5,0),""),""),"")</f>
        <v/>
      </c>
      <c r="Z262" s="24"/>
      <c r="AA262" s="23" t="str">
        <f aca="false">IF(Z262&lt;&gt;"",IF(Z262&lt;&gt;"LIBSETS_DROP_MECHANIC_MONSTER_NAME",VLOOKUP(Z262,'LibSets constants'!$I$4:$L$1000,3,0),""),"")</f>
        <v/>
      </c>
      <c r="AB262" s="23" t="str">
        <f aca="false">IF(Z262&lt;&gt;"",IF(Z262&lt;&gt;"LIBSETS_DROP_MECHANIC_MONSTER_NAME",VLOOKUP(Z262,'LibSets constants'!$I$4:$L$1000,4,0),""),"")</f>
        <v/>
      </c>
      <c r="AC262" s="2" t="str">
        <f aca="false">IF(G262&lt;&gt;"LIBSETS_SETTYPE_BATTLEGROUND",IF(G262&lt;&gt;"LIBSETS_SETTYPE_SPECIAL",IF(AD262&lt;&gt;"",VLOOKUP(AD262,'ESO zone constants'!$D$2:$H$4950,5,0),""),""),"")</f>
        <v/>
      </c>
      <c r="AE262" s="24"/>
      <c r="AF262" s="23" t="str">
        <f aca="false">IF(AE262&lt;&gt;"",IF(AE262&lt;&gt;"LIBSETS_DROP_MECHANIC_MONSTER_NAME",VLOOKUP(AE262,'LibSets constants'!$I$4:$L$1000,3,0),""),"")</f>
        <v/>
      </c>
      <c r="AG262" s="23" t="str">
        <f aca="false">IF(AE262&lt;&gt;"",IF(AE262&lt;&gt;"LIBSETS_DROP_MECHANIC_MONSTER_NAME",VLOOKUP(AE262,'LibSets constants'!$I$4:$L$1000,4,0),""),"")</f>
        <v/>
      </c>
      <c r="AH262" s="2" t="str">
        <f aca="false">IF(G262&lt;&gt;"LIBSETS_SETTYPE_BATTLEGROUND",IF(G262&lt;&gt;"LIBSETS_SETTYPE_SPECIAL",IF(AI262&lt;&gt;"",VLOOKUP(AI262,'ESO zone constants'!$D$2:$H$4950,5,0),""),""),"")</f>
        <v/>
      </c>
      <c r="AJ262" s="24"/>
      <c r="AK262" s="23" t="str">
        <f aca="false">IF(AJ262&lt;&gt;"",IF(AJ262&lt;&gt;"LIBSETS_DROP_MECHANIC_MONSTER_NAME",VLOOKUP(AJ262,'LibSets constants'!$I$4:$L$1000,3,0),""),"")</f>
        <v/>
      </c>
      <c r="AL262" s="23" t="str">
        <f aca="false">IF(AJ262&lt;&gt;"",IF(AJ262&lt;&gt;"LIBSETS_DROP_MECHANIC_MONSTER_NAME",VLOOKUP(AJ262,'LibSets constants'!$I$4:$L$1000,4,0),""),"")</f>
        <v/>
      </c>
      <c r="AM262" s="2" t="str">
        <f aca="false">IF(G262&lt;&gt;"LIBSETS_SETTYPE_BATTLEGROUND",IF(G262&lt;&gt;"LIBSETS_SETTYPE_SPECIAL",IF(AN262&lt;&gt;"",VLOOKUP(AN262,'ESO zone constants'!$D$2:$H$4950,5,0),""),""),"")</f>
        <v/>
      </c>
      <c r="AO262" s="24"/>
      <c r="AP262" s="23" t="str">
        <f aca="false">IF(AO262&lt;&gt;"",IF(AO262&lt;&gt;"LIBSETS_DROP_MECHANIC_MONSTER_NAME",VLOOKUP(AO262,'LibSets constants'!$I$4:$L$1000,3,0),""),"")</f>
        <v/>
      </c>
      <c r="AQ262" s="23" t="str">
        <f aca="false">IF(AO262&lt;&gt;"",IF(AO262&lt;&gt;"LIBSETS_DROP_MECHANIC_MONSTER_NAME",VLOOKUP(AO262,'LibSets constants'!$I$4:$L$1000,4,0),""),"")</f>
        <v/>
      </c>
      <c r="AR262" s="2" t="str">
        <f aca="false">IF(G262&lt;&gt;"LIBSETS_SETTYPE_BATTLEGROUND",IF(G262&lt;&gt;"LIBSETS_SETTYPE_SPECIAL",IF(AS262&lt;&gt;"",VLOOKUP(AS262,'ESO zone constants'!$D$2:$H$4950,5,0),""),""),"")</f>
        <v/>
      </c>
      <c r="AT262" s="24"/>
      <c r="AU262" s="23" t="str">
        <f aca="false">IF(AT262&lt;&gt;"",IF(AT262&lt;&gt;"LIBSETS_DROP_MECHANIC_MONSTER_NAME",VLOOKUP(AT262,'LibSets constants'!$I$4:$L$1000,3,0),""),"")</f>
        <v/>
      </c>
      <c r="AV262" s="23" t="str">
        <f aca="false">IF(AT262&lt;&gt;"",IF(AT262&lt;&gt;"LIBSETS_DROP_MECHANIC_MONSTER_NAME",VLOOKUP(AT262,'LibSets constants'!$I$4:$L$1000,4,0),""),"")</f>
        <v/>
      </c>
      <c r="AW262" s="6" t="str">
        <f aca="false">IF(A262="???","--","")&amp;IF(F262&lt;&gt;"Not in the game (anymore)",IF(A262&lt;&gt;"",CONCATENATE("[",A262,"] = {wayshrines={")&amp;IF(K262&lt;&gt;"",CONCATENATE(K262,","),"")&amp;IF(L262&lt;&gt;"",CONCATENATE(L262,","),"")&amp;IF(M262&lt;&gt;"",CONCATENATE(M262,","),"")&amp;CONCATENATE("}")&amp;IF(VALUE(N262)&gt;0,CONCATENATE(", traitsNeeded=",N262),"")&amp;CONCATENATE(", dlcId=",IF(S262&lt;&gt;"",S262,"DLC_BASE_GAME")),""),"")</f>
        <v>[307] = {wayshrines={-1,-1,-1,}, dlcId=DLC_BASE_GAME</v>
      </c>
      <c r="AX262" s="6" t="str">
        <f aca="false">IF(F262&lt;&gt;"Not in the game (anymore)",IF(A262&lt;&gt;"",IF(P262&lt;&gt;"",CONCATENATE(", zoneIds={",P262),"")&amp;IF(X262&lt;&gt;"",CONCATENATE(",",X262),"")&amp;IF(AC262&lt;&gt;"",CONCATENATE(",",AC262),"")&amp;IF(AH262&lt;&gt;"",CONCATENATE(",",AH262),"")&amp;IF(AM262&lt;&gt;"",CONCATENATE(",",AM262),"")&amp;IF(AR262&lt;&gt;"",CONCATENATE(",",AR262),"")&amp;IF(P262&lt;&gt;"",CONCATENATE("}",""),"")&amp;IF(OR(I262="true",I262="false",I262&lt;&gt;""), CONCATENATE(", veteran=", I262), ""),""),"")</f>
        <v>, zoneIds={449}, veteran=false</v>
      </c>
      <c r="AY262" s="6" t="str">
        <f aca="false">IF(F262&lt;&gt;"Not in the game (anymore)",IF(A262&lt;&gt;"",", setType="&amp;G262,"")&amp;IF(J262="true",", multiTrialSet=true",""),"")</f>
        <v>, setType=LIBSETS_SETTYPE_DUNGEON</v>
      </c>
      <c r="AZ262" s="6" t="str">
        <f aca="false">IF(F262&lt;&gt;"Not in the game (anymore)",IF(U262&lt;&gt;"",", dropMechanic={"&amp;U262&amp;IF(Z262&lt;&gt;"",","&amp;Z262,"")&amp;IF(AE262&lt;&gt;"",","&amp;AE262,"")&amp;IF(AJ262&lt;&gt;"",","&amp;AJ262,"")&amp;IF(AO262&lt;&gt;"",","&amp;AO262,"")&amp;IF(AT262&lt;&gt;"",","&amp;AT262,"")&amp;"}"&amp;IF(U262="LIBSETS_DROP_MECHANIC_MONSTER_NAME",", dropMechanicNames={" &amp; IF(V262&lt;&gt;"","['en']='"&amp;V262&amp;"'","") &amp; IF(W262&lt;&gt;"",", ['de']='" &amp; W262&amp;"'","") &amp; "}",""),"")&amp;"},","")</f>
        <v>},</v>
      </c>
      <c r="BA262" s="6" t="str">
        <f aca="false">IF(F262&lt;&gt;"Not in the game (anymore)",IF(C262&lt;&gt;"",CONCATENATE(" --",C262," / ",B262,"   [",IF(Q262&lt;&gt;"",Q262,""),IF(Y262&lt;&gt;"",", "&amp;Y262,""),IF(AD262&lt;&gt;"",", "&amp;AD262,""),IF(AI262&lt;&gt;"",", "&amp;AI262,""),IF(AN262&lt;&gt;"",", "&amp;AN262,""),IF(AS262&lt;&gt;"",", "&amp;AS262,""),"]")),"")</f>
        <v> --Draugr Hulk / Schwerfälliger Draugr   [Direfrost Keep]</v>
      </c>
    </row>
    <row r="263" customFormat="false" ht="15" hidden="false" customHeight="false" outlineLevel="0" collapsed="false">
      <c r="A263" s="21" t="n">
        <v>308</v>
      </c>
      <c r="B263" s="0" t="s">
        <v>692</v>
      </c>
      <c r="C263" s="0" t="s">
        <v>693</v>
      </c>
      <c r="D263" s="2" t="n">
        <f aca="false">A263</f>
        <v>308</v>
      </c>
      <c r="G263" s="22" t="s">
        <v>55</v>
      </c>
      <c r="I263" s="0" t="s">
        <v>56</v>
      </c>
      <c r="J263" s="0" t="s">
        <v>56</v>
      </c>
      <c r="K263" s="0" t="n">
        <v>-1</v>
      </c>
      <c r="L263" s="0" t="n">
        <v>-1</v>
      </c>
      <c r="M263" s="0" t="n">
        <v>-1</v>
      </c>
      <c r="N263" s="0" t="n">
        <v>0</v>
      </c>
      <c r="O263" s="3" t="s">
        <v>375</v>
      </c>
      <c r="P263" s="2" t="n">
        <f aca="false">IF(AND(G263&lt;&gt;"LIBSETS_SETTYPE_BATTLEGROUND",G263&lt;&gt;"LIBSETS_SETTYPE_SPECIAL",G263&lt;&gt;"LIBSETS_SETTYPE_MYTHIC"), IF(Q263&lt;&gt;"",VLOOKUP(Q263,'ESO zone constants'!$D$2:$H$4950,5,0),""),"")</f>
        <v>38</v>
      </c>
      <c r="Q263" s="0" t="str">
        <f aca="false">IF(OR(K263="",K263&lt;=0,ISERROR(K263)),IF(AND(O263&lt;&gt;"",NOT(ISERROR(O263))),O263, ""),VLOOKUP(K263,'ESO wayshrine node constants'!$A$3:$D$10003,4,0))</f>
        <v>Blackheart Haven</v>
      </c>
      <c r="R263" s="0"/>
      <c r="S263" s="4" t="str">
        <f aca="false">IF(AND(R263&lt;&gt;"",NOT(ISERROR(R263))),R263,IF(P263&lt;&gt;"",IF(NOT(ISERROR(VLOOKUP(P263,'ESO Dungeon constants'!$D$3:$H$9999,5,0))),VLOOKUP(P263,'ESO Dungeon constants'!$D$3:$I$9999,6,0),VLOOKUP(P263,'ESO zone constants'!$H$2:$K$9984,4,0)),""))</f>
        <v>DLC_BASE_GAME</v>
      </c>
      <c r="T263" s="2" t="str">
        <f aca="false">IF(S263&lt;&gt;"",VLOOKUP(S263,'LibSets constants'!$B$4:$C$1000,2,0),"")</f>
        <v>Included in base game</v>
      </c>
      <c r="U263" s="0"/>
      <c r="V263" s="23" t="str">
        <f aca="false">IF(U263&lt;&gt;"",IF(U263&lt;&gt;"LIBSETS_DROP_MECHANIC_MONSTER_NAME",VLOOKUP(U263,'LibSets constants'!$I$4:$L$1000,3,0),""),"")</f>
        <v/>
      </c>
      <c r="W263" s="2" t="str">
        <f aca="false">IF(U263&lt;&gt;"",IF(U263&lt;&gt;"LIBSETS_DROP_MECHANIC_MONSTER_NAME",VLOOKUP(U263,'LibSets constants'!$I$4:$L$1000,4,0),""),"")</f>
        <v/>
      </c>
      <c r="X263" s="2" t="str">
        <f aca="false">IF(G263&lt;&gt;"LIBSETS_SETTYPE_BATTLEGROUND",IF(G263&lt;&gt;"LIBSETS_SETTYPE_SPECIAL",IF(Y263&lt;&gt;"",VLOOKUP(Y263,'ESO zone constants'!$D$2:$H$4950,5,0),""),""),"")</f>
        <v/>
      </c>
      <c r="Z263" s="24"/>
      <c r="AA263" s="23" t="str">
        <f aca="false">IF(Z263&lt;&gt;"",IF(Z263&lt;&gt;"LIBSETS_DROP_MECHANIC_MONSTER_NAME",VLOOKUP(Z263,'LibSets constants'!$I$4:$L$1000,3,0),""),"")</f>
        <v/>
      </c>
      <c r="AB263" s="23" t="str">
        <f aca="false">IF(Z263&lt;&gt;"",IF(Z263&lt;&gt;"LIBSETS_DROP_MECHANIC_MONSTER_NAME",VLOOKUP(Z263,'LibSets constants'!$I$4:$L$1000,4,0),""),"")</f>
        <v/>
      </c>
      <c r="AC263" s="2" t="str">
        <f aca="false">IF(G263&lt;&gt;"LIBSETS_SETTYPE_BATTLEGROUND",IF(G263&lt;&gt;"LIBSETS_SETTYPE_SPECIAL",IF(AD263&lt;&gt;"",VLOOKUP(AD263,'ESO zone constants'!$D$2:$H$4950,5,0),""),""),"")</f>
        <v/>
      </c>
      <c r="AE263" s="24"/>
      <c r="AF263" s="23" t="str">
        <f aca="false">IF(AE263&lt;&gt;"",IF(AE263&lt;&gt;"LIBSETS_DROP_MECHANIC_MONSTER_NAME",VLOOKUP(AE263,'LibSets constants'!$I$4:$L$1000,3,0),""),"")</f>
        <v/>
      </c>
      <c r="AG263" s="23" t="str">
        <f aca="false">IF(AE263&lt;&gt;"",IF(AE263&lt;&gt;"LIBSETS_DROP_MECHANIC_MONSTER_NAME",VLOOKUP(AE263,'LibSets constants'!$I$4:$L$1000,4,0),""),"")</f>
        <v/>
      </c>
      <c r="AH263" s="2" t="str">
        <f aca="false">IF(G263&lt;&gt;"LIBSETS_SETTYPE_BATTLEGROUND",IF(G263&lt;&gt;"LIBSETS_SETTYPE_SPECIAL",IF(AI263&lt;&gt;"",VLOOKUP(AI263,'ESO zone constants'!$D$2:$H$4950,5,0),""),""),"")</f>
        <v/>
      </c>
      <c r="AJ263" s="24"/>
      <c r="AK263" s="23" t="str">
        <f aca="false">IF(AJ263&lt;&gt;"",IF(AJ263&lt;&gt;"LIBSETS_DROP_MECHANIC_MONSTER_NAME",VLOOKUP(AJ263,'LibSets constants'!$I$4:$L$1000,3,0),""),"")</f>
        <v/>
      </c>
      <c r="AL263" s="23" t="str">
        <f aca="false">IF(AJ263&lt;&gt;"",IF(AJ263&lt;&gt;"LIBSETS_DROP_MECHANIC_MONSTER_NAME",VLOOKUP(AJ263,'LibSets constants'!$I$4:$L$1000,4,0),""),"")</f>
        <v/>
      </c>
      <c r="AM263" s="2" t="str">
        <f aca="false">IF(G263&lt;&gt;"LIBSETS_SETTYPE_BATTLEGROUND",IF(G263&lt;&gt;"LIBSETS_SETTYPE_SPECIAL",IF(AN263&lt;&gt;"",VLOOKUP(AN263,'ESO zone constants'!$D$2:$H$4950,5,0),""),""),"")</f>
        <v/>
      </c>
      <c r="AO263" s="24"/>
      <c r="AP263" s="23" t="str">
        <f aca="false">IF(AO263&lt;&gt;"",IF(AO263&lt;&gt;"LIBSETS_DROP_MECHANIC_MONSTER_NAME",VLOOKUP(AO263,'LibSets constants'!$I$4:$L$1000,3,0),""),"")</f>
        <v/>
      </c>
      <c r="AQ263" s="23" t="str">
        <f aca="false">IF(AO263&lt;&gt;"",IF(AO263&lt;&gt;"LIBSETS_DROP_MECHANIC_MONSTER_NAME",VLOOKUP(AO263,'LibSets constants'!$I$4:$L$1000,4,0),""),"")</f>
        <v/>
      </c>
      <c r="AR263" s="2" t="str">
        <f aca="false">IF(G263&lt;&gt;"LIBSETS_SETTYPE_BATTLEGROUND",IF(G263&lt;&gt;"LIBSETS_SETTYPE_SPECIAL",IF(AS263&lt;&gt;"",VLOOKUP(AS263,'ESO zone constants'!$D$2:$H$4950,5,0),""),""),"")</f>
        <v/>
      </c>
      <c r="AT263" s="24"/>
      <c r="AU263" s="23" t="str">
        <f aca="false">IF(AT263&lt;&gt;"",IF(AT263&lt;&gt;"LIBSETS_DROP_MECHANIC_MONSTER_NAME",VLOOKUP(AT263,'LibSets constants'!$I$4:$L$1000,3,0),""),"")</f>
        <v/>
      </c>
      <c r="AV263" s="23" t="str">
        <f aca="false">IF(AT263&lt;&gt;"",IF(AT263&lt;&gt;"LIBSETS_DROP_MECHANIC_MONSTER_NAME",VLOOKUP(AT263,'LibSets constants'!$I$4:$L$1000,4,0),""),"")</f>
        <v/>
      </c>
      <c r="AW263" s="6" t="str">
        <f aca="false">IF(A263="???","--","")&amp;IF(F263&lt;&gt;"Not in the game (anymore)",IF(A263&lt;&gt;"",CONCATENATE("[",A263,"] = {wayshrines={")&amp;IF(K263&lt;&gt;"",CONCATENATE(K263,","),"")&amp;IF(L263&lt;&gt;"",CONCATENATE(L263,","),"")&amp;IF(M263&lt;&gt;"",CONCATENATE(M263,","),"")&amp;CONCATENATE("}")&amp;IF(VALUE(N263)&gt;0,CONCATENATE(", traitsNeeded=",N263),"")&amp;CONCATENATE(", dlcId=",IF(S263&lt;&gt;"",S263,"DLC_BASE_GAME")),""),"")</f>
        <v>[308] = {wayshrines={-1,-1,-1,}, dlcId=DLC_BASE_GAME</v>
      </c>
      <c r="AX263" s="6" t="str">
        <f aca="false">IF(F263&lt;&gt;"Not in the game (anymore)",IF(A263&lt;&gt;"",IF(P263&lt;&gt;"",CONCATENATE(", zoneIds={",P263),"")&amp;IF(X263&lt;&gt;"",CONCATENATE(",",X263),"")&amp;IF(AC263&lt;&gt;"",CONCATENATE(",",AC263),"")&amp;IF(AH263&lt;&gt;"",CONCATENATE(",",AH263),"")&amp;IF(AM263&lt;&gt;"",CONCATENATE(",",AM263),"")&amp;IF(AR263&lt;&gt;"",CONCATENATE(",",AR263),"")&amp;IF(P263&lt;&gt;"",CONCATENATE("}",""),"")&amp;IF(OR(I263="true",I263="false",I263&lt;&gt;""), CONCATENATE(", veteran=", I263), ""),""),"")</f>
        <v>, zoneIds={38}, veteran=false</v>
      </c>
      <c r="AY263" s="6" t="str">
        <f aca="false">IF(F263&lt;&gt;"Not in the game (anymore)",IF(A263&lt;&gt;"",", setType="&amp;G263,"")&amp;IF(J263="true",", multiTrialSet=true",""),"")</f>
        <v>, setType=LIBSETS_SETTYPE_DUNGEON</v>
      </c>
      <c r="AZ263" s="6" t="str">
        <f aca="false">IF(F263&lt;&gt;"Not in the game (anymore)",IF(U263&lt;&gt;"",", dropMechanic={"&amp;U263&amp;IF(Z263&lt;&gt;"",","&amp;Z263,"")&amp;IF(AE263&lt;&gt;"",","&amp;AE263,"")&amp;IF(AJ263&lt;&gt;"",","&amp;AJ263,"")&amp;IF(AO263&lt;&gt;"",","&amp;AO263,"")&amp;IF(AT263&lt;&gt;"",","&amp;AT263,"")&amp;"}"&amp;IF(U263="LIBSETS_DROP_MECHANIC_MONSTER_NAME",", dropMechanicNames={" &amp; IF(V263&lt;&gt;"","['en']='"&amp;V263&amp;"'","") &amp; IF(W263&lt;&gt;"",", ['de']='" &amp; W263&amp;"'","") &amp; "}",""),"")&amp;"},","")</f>
        <v>},</v>
      </c>
      <c r="BA263" s="6" t="str">
        <f aca="false">IF(F263&lt;&gt;"Not in the game (anymore)",IF(C263&lt;&gt;"",CONCATENATE(" --",C263," / ",B263,"   [",IF(Q263&lt;&gt;"",Q263,""),IF(Y263&lt;&gt;"",", "&amp;Y263,""),IF(AD263&lt;&gt;"",", "&amp;AD263,""),IF(AI263&lt;&gt;"",", "&amp;AI263,""),IF(AN263&lt;&gt;"",", "&amp;AN263,""),IF(AS263&lt;&gt;"",", "&amp;AS263,""),"]")),"")</f>
        <v> --Bone Pirate's Tatters / Lumpen des Knochenpiraten   [Blackheart Haven]</v>
      </c>
    </row>
    <row r="264" customFormat="false" ht="15" hidden="false" customHeight="false" outlineLevel="0" collapsed="false">
      <c r="A264" s="21" t="n">
        <v>309</v>
      </c>
      <c r="B264" s="0" t="s">
        <v>694</v>
      </c>
      <c r="C264" s="0" t="s">
        <v>695</v>
      </c>
      <c r="D264" s="2" t="n">
        <f aca="false">A264</f>
        <v>309</v>
      </c>
      <c r="G264" s="22" t="s">
        <v>55</v>
      </c>
      <c r="I264" s="0" t="s">
        <v>56</v>
      </c>
      <c r="J264" s="0" t="s">
        <v>56</v>
      </c>
      <c r="K264" s="0" t="n">
        <v>-1</v>
      </c>
      <c r="L264" s="0" t="n">
        <v>-1</v>
      </c>
      <c r="M264" s="0" t="n">
        <v>-1</v>
      </c>
      <c r="N264" s="0" t="n">
        <v>0</v>
      </c>
      <c r="O264" s="3" t="s">
        <v>375</v>
      </c>
      <c r="P264" s="2" t="n">
        <f aca="false">IF(AND(G264&lt;&gt;"LIBSETS_SETTYPE_BATTLEGROUND",G264&lt;&gt;"LIBSETS_SETTYPE_SPECIAL",G264&lt;&gt;"LIBSETS_SETTYPE_MYTHIC"), IF(Q264&lt;&gt;"",VLOOKUP(Q264,'ESO zone constants'!$D$2:$H$4950,5,0),""),"")</f>
        <v>38</v>
      </c>
      <c r="Q264" s="0" t="str">
        <f aca="false">IF(OR(K264="",K264&lt;=0,ISERROR(K264)),IF(AND(O264&lt;&gt;"",NOT(ISERROR(O264))),O264, ""),VLOOKUP(K264,'ESO wayshrine node constants'!$A$3:$D$10003,4,0))</f>
        <v>Blackheart Haven</v>
      </c>
      <c r="R264" s="0"/>
      <c r="S264" s="4" t="str">
        <f aca="false">IF(AND(R264&lt;&gt;"",NOT(ISERROR(R264))),R264,IF(P264&lt;&gt;"",IF(NOT(ISERROR(VLOOKUP(P264,'ESO Dungeon constants'!$D$3:$H$9999,5,0))),VLOOKUP(P264,'ESO Dungeon constants'!$D$3:$I$9999,6,0),VLOOKUP(P264,'ESO zone constants'!$H$2:$K$9984,4,0)),""))</f>
        <v>DLC_BASE_GAME</v>
      </c>
      <c r="T264" s="2" t="str">
        <f aca="false">IF(S264&lt;&gt;"",VLOOKUP(S264,'LibSets constants'!$B$4:$C$1000,2,0),"")</f>
        <v>Included in base game</v>
      </c>
      <c r="U264" s="0"/>
      <c r="V264" s="23" t="str">
        <f aca="false">IF(U264&lt;&gt;"",IF(U264&lt;&gt;"LIBSETS_DROP_MECHANIC_MONSTER_NAME",VLOOKUP(U264,'LibSets constants'!$I$4:$L$1000,3,0),""),"")</f>
        <v/>
      </c>
      <c r="W264" s="2" t="str">
        <f aca="false">IF(U264&lt;&gt;"",IF(U264&lt;&gt;"LIBSETS_DROP_MECHANIC_MONSTER_NAME",VLOOKUP(U264,'LibSets constants'!$I$4:$L$1000,4,0),""),"")</f>
        <v/>
      </c>
      <c r="X264" s="2" t="str">
        <f aca="false">IF(G264&lt;&gt;"LIBSETS_SETTYPE_BATTLEGROUND",IF(G264&lt;&gt;"LIBSETS_SETTYPE_SPECIAL",IF(Y264&lt;&gt;"",VLOOKUP(Y264,'ESO zone constants'!$D$2:$H$4950,5,0),""),""),"")</f>
        <v/>
      </c>
      <c r="Z264" s="24"/>
      <c r="AA264" s="23" t="str">
        <f aca="false">IF(Z264&lt;&gt;"",IF(Z264&lt;&gt;"LIBSETS_DROP_MECHANIC_MONSTER_NAME",VLOOKUP(Z264,'LibSets constants'!$I$4:$L$1000,3,0),""),"")</f>
        <v/>
      </c>
      <c r="AB264" s="23" t="str">
        <f aca="false">IF(Z264&lt;&gt;"",IF(Z264&lt;&gt;"LIBSETS_DROP_MECHANIC_MONSTER_NAME",VLOOKUP(Z264,'LibSets constants'!$I$4:$L$1000,4,0),""),"")</f>
        <v/>
      </c>
      <c r="AC264" s="2" t="str">
        <f aca="false">IF(G264&lt;&gt;"LIBSETS_SETTYPE_BATTLEGROUND",IF(G264&lt;&gt;"LIBSETS_SETTYPE_SPECIAL",IF(AD264&lt;&gt;"",VLOOKUP(AD264,'ESO zone constants'!$D$2:$H$4950,5,0),""),""),"")</f>
        <v/>
      </c>
      <c r="AE264" s="24"/>
      <c r="AF264" s="23" t="str">
        <f aca="false">IF(AE264&lt;&gt;"",IF(AE264&lt;&gt;"LIBSETS_DROP_MECHANIC_MONSTER_NAME",VLOOKUP(AE264,'LibSets constants'!$I$4:$L$1000,3,0),""),"")</f>
        <v/>
      </c>
      <c r="AG264" s="23" t="str">
        <f aca="false">IF(AE264&lt;&gt;"",IF(AE264&lt;&gt;"LIBSETS_DROP_MECHANIC_MONSTER_NAME",VLOOKUP(AE264,'LibSets constants'!$I$4:$L$1000,4,0),""),"")</f>
        <v/>
      </c>
      <c r="AH264" s="2" t="str">
        <f aca="false">IF(G264&lt;&gt;"LIBSETS_SETTYPE_BATTLEGROUND",IF(G264&lt;&gt;"LIBSETS_SETTYPE_SPECIAL",IF(AI264&lt;&gt;"",VLOOKUP(AI264,'ESO zone constants'!$D$2:$H$4950,5,0),""),""),"")</f>
        <v/>
      </c>
      <c r="AJ264" s="24"/>
      <c r="AK264" s="23" t="str">
        <f aca="false">IF(AJ264&lt;&gt;"",IF(AJ264&lt;&gt;"LIBSETS_DROP_MECHANIC_MONSTER_NAME",VLOOKUP(AJ264,'LibSets constants'!$I$4:$L$1000,3,0),""),"")</f>
        <v/>
      </c>
      <c r="AL264" s="23" t="str">
        <f aca="false">IF(AJ264&lt;&gt;"",IF(AJ264&lt;&gt;"LIBSETS_DROP_MECHANIC_MONSTER_NAME",VLOOKUP(AJ264,'LibSets constants'!$I$4:$L$1000,4,0),""),"")</f>
        <v/>
      </c>
      <c r="AM264" s="2" t="str">
        <f aca="false">IF(G264&lt;&gt;"LIBSETS_SETTYPE_BATTLEGROUND",IF(G264&lt;&gt;"LIBSETS_SETTYPE_SPECIAL",IF(AN264&lt;&gt;"",VLOOKUP(AN264,'ESO zone constants'!$D$2:$H$4950,5,0),""),""),"")</f>
        <v/>
      </c>
      <c r="AO264" s="24"/>
      <c r="AP264" s="23" t="str">
        <f aca="false">IF(AO264&lt;&gt;"",IF(AO264&lt;&gt;"LIBSETS_DROP_MECHANIC_MONSTER_NAME",VLOOKUP(AO264,'LibSets constants'!$I$4:$L$1000,3,0),""),"")</f>
        <v/>
      </c>
      <c r="AQ264" s="23" t="str">
        <f aca="false">IF(AO264&lt;&gt;"",IF(AO264&lt;&gt;"LIBSETS_DROP_MECHANIC_MONSTER_NAME",VLOOKUP(AO264,'LibSets constants'!$I$4:$L$1000,4,0),""),"")</f>
        <v/>
      </c>
      <c r="AR264" s="2" t="str">
        <f aca="false">IF(G264&lt;&gt;"LIBSETS_SETTYPE_BATTLEGROUND",IF(G264&lt;&gt;"LIBSETS_SETTYPE_SPECIAL",IF(AS264&lt;&gt;"",VLOOKUP(AS264,'ESO zone constants'!$D$2:$H$4950,5,0),""),""),"")</f>
        <v/>
      </c>
      <c r="AT264" s="24"/>
      <c r="AU264" s="23" t="str">
        <f aca="false">IF(AT264&lt;&gt;"",IF(AT264&lt;&gt;"LIBSETS_DROP_MECHANIC_MONSTER_NAME",VLOOKUP(AT264,'LibSets constants'!$I$4:$L$1000,3,0),""),"")</f>
        <v/>
      </c>
      <c r="AV264" s="23" t="str">
        <f aca="false">IF(AT264&lt;&gt;"",IF(AT264&lt;&gt;"LIBSETS_DROP_MECHANIC_MONSTER_NAME",VLOOKUP(AT264,'LibSets constants'!$I$4:$L$1000,4,0),""),"")</f>
        <v/>
      </c>
      <c r="AW264" s="6" t="str">
        <f aca="false">IF(A264="???","--","")&amp;IF(F264&lt;&gt;"Not in the game (anymore)",IF(A264&lt;&gt;"",CONCATENATE("[",A264,"] = {wayshrines={")&amp;IF(K264&lt;&gt;"",CONCATENATE(K264,","),"")&amp;IF(L264&lt;&gt;"",CONCATENATE(L264,","),"")&amp;IF(M264&lt;&gt;"",CONCATENATE(M264,","),"")&amp;CONCATENATE("}")&amp;IF(VALUE(N264)&gt;0,CONCATENATE(", traitsNeeded=",N264),"")&amp;CONCATENATE(", dlcId=",IF(S264&lt;&gt;"",S264,"DLC_BASE_GAME")),""),"")</f>
        <v>[309] = {wayshrines={-1,-1,-1,}, dlcId=DLC_BASE_GAME</v>
      </c>
      <c r="AX264" s="6" t="str">
        <f aca="false">IF(F264&lt;&gt;"Not in the game (anymore)",IF(A264&lt;&gt;"",IF(P264&lt;&gt;"",CONCATENATE(", zoneIds={",P264),"")&amp;IF(X264&lt;&gt;"",CONCATENATE(",",X264),"")&amp;IF(AC264&lt;&gt;"",CONCATENATE(",",AC264),"")&amp;IF(AH264&lt;&gt;"",CONCATENATE(",",AH264),"")&amp;IF(AM264&lt;&gt;"",CONCATENATE(",",AM264),"")&amp;IF(AR264&lt;&gt;"",CONCATENATE(",",AR264),"")&amp;IF(P264&lt;&gt;"",CONCATENATE("}",""),"")&amp;IF(OR(I264="true",I264="false",I264&lt;&gt;""), CONCATENATE(", veteran=", I264), ""),""),"")</f>
        <v>, zoneIds={38}, veteran=false</v>
      </c>
      <c r="AY264" s="6" t="str">
        <f aca="false">IF(F264&lt;&gt;"Not in the game (anymore)",IF(A264&lt;&gt;"",", setType="&amp;G264,"")&amp;IF(J264="true",", multiTrialSet=true",""),"")</f>
        <v>, setType=LIBSETS_SETTYPE_DUNGEON</v>
      </c>
      <c r="AZ264" s="6" t="str">
        <f aca="false">IF(F264&lt;&gt;"Not in the game (anymore)",IF(U264&lt;&gt;"",", dropMechanic={"&amp;U264&amp;IF(Z264&lt;&gt;"",","&amp;Z264,"")&amp;IF(AE264&lt;&gt;"",","&amp;AE264,"")&amp;IF(AJ264&lt;&gt;"",","&amp;AJ264,"")&amp;IF(AO264&lt;&gt;"",","&amp;AO264,"")&amp;IF(AT264&lt;&gt;"",","&amp;AT264,"")&amp;"}"&amp;IF(U264="LIBSETS_DROP_MECHANIC_MONSTER_NAME",", dropMechanicNames={" &amp; IF(V264&lt;&gt;"","['en']='"&amp;V264&amp;"'","") &amp; IF(W264&lt;&gt;"",", ['de']='" &amp; W264&amp;"'","") &amp; "}",""),"")&amp;"},","")</f>
        <v>},</v>
      </c>
      <c r="BA264" s="6" t="str">
        <f aca="false">IF(F264&lt;&gt;"Not in the game (anymore)",IF(C264&lt;&gt;"",CONCATENATE(" --",C264," / ",B264,"   [",IF(Q264&lt;&gt;"",Q264,""),IF(Y264&lt;&gt;"",", "&amp;Y264,""),IF(AD264&lt;&gt;"",", "&amp;AD264,""),IF(AI264&lt;&gt;"",", "&amp;AI264,""),IF(AN264&lt;&gt;"",", "&amp;AN264,""),IF(AS264&lt;&gt;"",", "&amp;AS264,""),"]")),"")</f>
        <v> --Knight-errant's Mail / Platten des Wanderritters   [Blackheart Haven]</v>
      </c>
    </row>
    <row r="265" customFormat="false" ht="15" hidden="false" customHeight="false" outlineLevel="0" collapsed="false">
      <c r="A265" s="21" t="n">
        <v>310</v>
      </c>
      <c r="B265" s="0" t="s">
        <v>696</v>
      </c>
      <c r="C265" s="0" t="s">
        <v>697</v>
      </c>
      <c r="D265" s="2" t="n">
        <f aca="false">A265</f>
        <v>310</v>
      </c>
      <c r="G265" s="22" t="s">
        <v>55</v>
      </c>
      <c r="I265" s="0" t="s">
        <v>56</v>
      </c>
      <c r="J265" s="0" t="s">
        <v>56</v>
      </c>
      <c r="K265" s="0" t="n">
        <v>-1</v>
      </c>
      <c r="L265" s="0" t="n">
        <v>-1</v>
      </c>
      <c r="M265" s="0" t="n">
        <v>-1</v>
      </c>
      <c r="N265" s="0" t="n">
        <v>0</v>
      </c>
      <c r="O265" s="3" t="s">
        <v>130</v>
      </c>
      <c r="P265" s="2" t="n">
        <f aca="false">IF(AND(G265&lt;&gt;"LIBSETS_SETTYPE_BATTLEGROUND",G265&lt;&gt;"LIBSETS_SETTYPE_SPECIAL",G265&lt;&gt;"LIBSETS_SETTYPE_MYTHIC"), IF(Q265&lt;&gt;"",VLOOKUP(Q265,'ESO zone constants'!$D$2:$H$4950,5,0),""),"")</f>
        <v>64</v>
      </c>
      <c r="Q265" s="0" t="str">
        <f aca="false">IF(OR(K265="",K265&lt;=0,ISERROR(K265)),IF(AND(O265&lt;&gt;"",NOT(ISERROR(O265))),O265, ""),VLOOKUP(K265,'ESO wayshrine node constants'!$A$3:$D$10003,4,0))</f>
        <v>Blessed Crucible</v>
      </c>
      <c r="R265" s="0"/>
      <c r="S265" s="4" t="str">
        <f aca="false">IF(AND(R265&lt;&gt;"",NOT(ISERROR(R265))),R265,IF(P265&lt;&gt;"",IF(NOT(ISERROR(VLOOKUP(P265,'ESO Dungeon constants'!$D$3:$H$9999,5,0))),VLOOKUP(P265,'ESO Dungeon constants'!$D$3:$I$9999,6,0),VLOOKUP(P265,'ESO zone constants'!$H$2:$K$9984,4,0)),""))</f>
        <v>DLC_BASE_GAME</v>
      </c>
      <c r="T265" s="2" t="str">
        <f aca="false">IF(S265&lt;&gt;"",VLOOKUP(S265,'LibSets constants'!$B$4:$C$1000,2,0),"")</f>
        <v>Included in base game</v>
      </c>
      <c r="U265" s="0"/>
      <c r="V265" s="23" t="str">
        <f aca="false">IF(U265&lt;&gt;"",IF(U265&lt;&gt;"LIBSETS_DROP_MECHANIC_MONSTER_NAME",VLOOKUP(U265,'LibSets constants'!$I$4:$L$1000,3,0),""),"")</f>
        <v/>
      </c>
      <c r="W265" s="2" t="str">
        <f aca="false">IF(U265&lt;&gt;"",IF(U265&lt;&gt;"LIBSETS_DROP_MECHANIC_MONSTER_NAME",VLOOKUP(U265,'LibSets constants'!$I$4:$L$1000,4,0),""),"")</f>
        <v/>
      </c>
      <c r="X265" s="2" t="str">
        <f aca="false">IF(G265&lt;&gt;"LIBSETS_SETTYPE_BATTLEGROUND",IF(G265&lt;&gt;"LIBSETS_SETTYPE_SPECIAL",IF(Y265&lt;&gt;"",VLOOKUP(Y265,'ESO zone constants'!$D$2:$H$4950,5,0),""),""),"")</f>
        <v/>
      </c>
      <c r="Z265" s="24"/>
      <c r="AA265" s="23" t="str">
        <f aca="false">IF(Z265&lt;&gt;"",IF(Z265&lt;&gt;"LIBSETS_DROP_MECHANIC_MONSTER_NAME",VLOOKUP(Z265,'LibSets constants'!$I$4:$L$1000,3,0),""),"")</f>
        <v/>
      </c>
      <c r="AB265" s="23" t="str">
        <f aca="false">IF(Z265&lt;&gt;"",IF(Z265&lt;&gt;"LIBSETS_DROP_MECHANIC_MONSTER_NAME",VLOOKUP(Z265,'LibSets constants'!$I$4:$L$1000,4,0),""),"")</f>
        <v/>
      </c>
      <c r="AC265" s="2" t="str">
        <f aca="false">IF(G265&lt;&gt;"LIBSETS_SETTYPE_BATTLEGROUND",IF(G265&lt;&gt;"LIBSETS_SETTYPE_SPECIAL",IF(AD265&lt;&gt;"",VLOOKUP(AD265,'ESO zone constants'!$D$2:$H$4950,5,0),""),""),"")</f>
        <v/>
      </c>
      <c r="AE265" s="24"/>
      <c r="AF265" s="23" t="str">
        <f aca="false">IF(AE265&lt;&gt;"",IF(AE265&lt;&gt;"LIBSETS_DROP_MECHANIC_MONSTER_NAME",VLOOKUP(AE265,'LibSets constants'!$I$4:$L$1000,3,0),""),"")</f>
        <v/>
      </c>
      <c r="AG265" s="23" t="str">
        <f aca="false">IF(AE265&lt;&gt;"",IF(AE265&lt;&gt;"LIBSETS_DROP_MECHANIC_MONSTER_NAME",VLOOKUP(AE265,'LibSets constants'!$I$4:$L$1000,4,0),""),"")</f>
        <v/>
      </c>
      <c r="AH265" s="2" t="str">
        <f aca="false">IF(G265&lt;&gt;"LIBSETS_SETTYPE_BATTLEGROUND",IF(G265&lt;&gt;"LIBSETS_SETTYPE_SPECIAL",IF(AI265&lt;&gt;"",VLOOKUP(AI265,'ESO zone constants'!$D$2:$H$4950,5,0),""),""),"")</f>
        <v/>
      </c>
      <c r="AJ265" s="24"/>
      <c r="AK265" s="23" t="str">
        <f aca="false">IF(AJ265&lt;&gt;"",IF(AJ265&lt;&gt;"LIBSETS_DROP_MECHANIC_MONSTER_NAME",VLOOKUP(AJ265,'LibSets constants'!$I$4:$L$1000,3,0),""),"")</f>
        <v/>
      </c>
      <c r="AL265" s="23" t="str">
        <f aca="false">IF(AJ265&lt;&gt;"",IF(AJ265&lt;&gt;"LIBSETS_DROP_MECHANIC_MONSTER_NAME",VLOOKUP(AJ265,'LibSets constants'!$I$4:$L$1000,4,0),""),"")</f>
        <v/>
      </c>
      <c r="AM265" s="2" t="str">
        <f aca="false">IF(G265&lt;&gt;"LIBSETS_SETTYPE_BATTLEGROUND",IF(G265&lt;&gt;"LIBSETS_SETTYPE_SPECIAL",IF(AN265&lt;&gt;"",VLOOKUP(AN265,'ESO zone constants'!$D$2:$H$4950,5,0),""),""),"")</f>
        <v/>
      </c>
      <c r="AO265" s="24"/>
      <c r="AP265" s="23" t="str">
        <f aca="false">IF(AO265&lt;&gt;"",IF(AO265&lt;&gt;"LIBSETS_DROP_MECHANIC_MONSTER_NAME",VLOOKUP(AO265,'LibSets constants'!$I$4:$L$1000,3,0),""),"")</f>
        <v/>
      </c>
      <c r="AQ265" s="23" t="str">
        <f aca="false">IF(AO265&lt;&gt;"",IF(AO265&lt;&gt;"LIBSETS_DROP_MECHANIC_MONSTER_NAME",VLOOKUP(AO265,'LibSets constants'!$I$4:$L$1000,4,0),""),"")</f>
        <v/>
      </c>
      <c r="AR265" s="2" t="str">
        <f aca="false">IF(G265&lt;&gt;"LIBSETS_SETTYPE_BATTLEGROUND",IF(G265&lt;&gt;"LIBSETS_SETTYPE_SPECIAL",IF(AS265&lt;&gt;"",VLOOKUP(AS265,'ESO zone constants'!$D$2:$H$4950,5,0),""),""),"")</f>
        <v/>
      </c>
      <c r="AT265" s="24"/>
      <c r="AU265" s="23" t="str">
        <f aca="false">IF(AT265&lt;&gt;"",IF(AT265&lt;&gt;"LIBSETS_DROP_MECHANIC_MONSTER_NAME",VLOOKUP(AT265,'LibSets constants'!$I$4:$L$1000,3,0),""),"")</f>
        <v/>
      </c>
      <c r="AV265" s="23" t="str">
        <f aca="false">IF(AT265&lt;&gt;"",IF(AT265&lt;&gt;"LIBSETS_DROP_MECHANIC_MONSTER_NAME",VLOOKUP(AT265,'LibSets constants'!$I$4:$L$1000,4,0),""),"")</f>
        <v/>
      </c>
      <c r="AW265" s="6" t="str">
        <f aca="false">IF(A265="???","--","")&amp;IF(F265&lt;&gt;"Not in the game (anymore)",IF(A265&lt;&gt;"",CONCATENATE("[",A265,"] = {wayshrines={")&amp;IF(K265&lt;&gt;"",CONCATENATE(K265,","),"")&amp;IF(L265&lt;&gt;"",CONCATENATE(L265,","),"")&amp;IF(M265&lt;&gt;"",CONCATENATE(M265,","),"")&amp;CONCATENATE("}")&amp;IF(VALUE(N265)&gt;0,CONCATENATE(", traitsNeeded=",N265),"")&amp;CONCATENATE(", dlcId=",IF(S265&lt;&gt;"",S265,"DLC_BASE_GAME")),""),"")</f>
        <v>[310] = {wayshrines={-1,-1,-1,}, dlcId=DLC_BASE_GAME</v>
      </c>
      <c r="AX265" s="6" t="str">
        <f aca="false">IF(F265&lt;&gt;"Not in the game (anymore)",IF(A265&lt;&gt;"",IF(P265&lt;&gt;"",CONCATENATE(", zoneIds={",P265),"")&amp;IF(X265&lt;&gt;"",CONCATENATE(",",X265),"")&amp;IF(AC265&lt;&gt;"",CONCATENATE(",",AC265),"")&amp;IF(AH265&lt;&gt;"",CONCATENATE(",",AH265),"")&amp;IF(AM265&lt;&gt;"",CONCATENATE(",",AM265),"")&amp;IF(AR265&lt;&gt;"",CONCATENATE(",",AR265),"")&amp;IF(P265&lt;&gt;"",CONCATENATE("}",""),"")&amp;IF(OR(I265="true",I265="false",I265&lt;&gt;""), CONCATENATE(", veteran=", I265), ""),""),"")</f>
        <v>, zoneIds={64}, veteran=false</v>
      </c>
      <c r="AY265" s="6" t="str">
        <f aca="false">IF(F265&lt;&gt;"Not in the game (anymore)",IF(A265&lt;&gt;"",", setType="&amp;G265,"")&amp;IF(J265="true",", multiTrialSet=true",""),"")</f>
        <v>, setType=LIBSETS_SETTYPE_DUNGEON</v>
      </c>
      <c r="AZ265" s="6" t="str">
        <f aca="false">IF(F265&lt;&gt;"Not in the game (anymore)",IF(U265&lt;&gt;"",", dropMechanic={"&amp;U265&amp;IF(Z265&lt;&gt;"",","&amp;Z265,"")&amp;IF(AE265&lt;&gt;"",","&amp;AE265,"")&amp;IF(AJ265&lt;&gt;"",","&amp;AJ265,"")&amp;IF(AO265&lt;&gt;"",","&amp;AO265,"")&amp;IF(AT265&lt;&gt;"",","&amp;AT265,"")&amp;"}"&amp;IF(U265="LIBSETS_DROP_MECHANIC_MONSTER_NAME",", dropMechanicNames={" &amp; IF(V265&lt;&gt;"","['en']='"&amp;V265&amp;"'","") &amp; IF(W265&lt;&gt;"",", ['de']='" &amp; W265&amp;"'","") &amp; "}",""),"")&amp;"},","")</f>
        <v>},</v>
      </c>
      <c r="BA265" s="6" t="str">
        <f aca="false">IF(F265&lt;&gt;"Not in the game (anymore)",IF(C265&lt;&gt;"",CONCATENATE(" --",C265," / ",B265,"   [",IF(Q265&lt;&gt;"",Q265,""),IF(Y265&lt;&gt;"",", "&amp;Y265,""),IF(AD265&lt;&gt;"",", "&amp;AD265,""),IF(AI265&lt;&gt;"",", "&amp;AI265,""),IF(AN265&lt;&gt;"",", "&amp;AN265,""),IF(AS265&lt;&gt;"",", "&amp;AS265,""),"]")),"")</f>
        <v> --Sword Dancer / Schwerttänzer   [Blessed Crucible]</v>
      </c>
    </row>
    <row r="266" customFormat="false" ht="15" hidden="false" customHeight="false" outlineLevel="0" collapsed="false">
      <c r="A266" s="21" t="n">
        <v>311</v>
      </c>
      <c r="B266" s="0" t="s">
        <v>698</v>
      </c>
      <c r="C266" s="0" t="s">
        <v>699</v>
      </c>
      <c r="D266" s="2" t="n">
        <f aca="false">A266</f>
        <v>311</v>
      </c>
      <c r="G266" s="22" t="s">
        <v>55</v>
      </c>
      <c r="I266" s="0" t="s">
        <v>56</v>
      </c>
      <c r="J266" s="0" t="s">
        <v>56</v>
      </c>
      <c r="K266" s="0" t="n">
        <v>-1</v>
      </c>
      <c r="L266" s="0" t="n">
        <v>-1</v>
      </c>
      <c r="M266" s="0" t="n">
        <v>-1</v>
      </c>
      <c r="N266" s="0" t="n">
        <v>0</v>
      </c>
      <c r="O266" s="3" t="s">
        <v>242</v>
      </c>
      <c r="P266" s="2" t="n">
        <f aca="false">IF(AND(G266&lt;&gt;"LIBSETS_SETTYPE_BATTLEGROUND",G266&lt;&gt;"LIBSETS_SETTYPE_SPECIAL",G266&lt;&gt;"LIBSETS_SETTYPE_MYTHIC"), IF(Q266&lt;&gt;"",VLOOKUP(Q266,'ESO zone constants'!$D$2:$H$4950,5,0),""),"")</f>
        <v>11</v>
      </c>
      <c r="Q266" s="0" t="str">
        <f aca="false">IF(OR(K266="",K266&lt;=0,ISERROR(K266)),IF(AND(O266&lt;&gt;"",NOT(ISERROR(O266))),O266, ""),VLOOKUP(K266,'ESO wayshrine node constants'!$A$3:$D$10003,4,0))</f>
        <v>Vaults of Madness</v>
      </c>
      <c r="R266" s="0"/>
      <c r="S266" s="4" t="str">
        <f aca="false">IF(AND(R266&lt;&gt;"",NOT(ISERROR(R266))),R266,IF(P266&lt;&gt;"",IF(NOT(ISERROR(VLOOKUP(P266,'ESO Dungeon constants'!$D$3:$H$9999,5,0))),VLOOKUP(P266,'ESO Dungeon constants'!$D$3:$I$9999,6,0),VLOOKUP(P266,'ESO zone constants'!$H$2:$K$9984,4,0)),""))</f>
        <v>DLC_BASE_GAME</v>
      </c>
      <c r="T266" s="2" t="str">
        <f aca="false">IF(S266&lt;&gt;"",VLOOKUP(S266,'LibSets constants'!$B$4:$C$1000,2,0),"")</f>
        <v>Included in base game</v>
      </c>
      <c r="U266" s="0"/>
      <c r="V266" s="23" t="str">
        <f aca="false">IF(U266&lt;&gt;"",IF(U266&lt;&gt;"LIBSETS_DROP_MECHANIC_MONSTER_NAME",VLOOKUP(U266,'LibSets constants'!$I$4:$L$1000,3,0),""),"")</f>
        <v/>
      </c>
      <c r="W266" s="2" t="str">
        <f aca="false">IF(U266&lt;&gt;"",IF(U266&lt;&gt;"LIBSETS_DROP_MECHANIC_MONSTER_NAME",VLOOKUP(U266,'LibSets constants'!$I$4:$L$1000,4,0),""),"")</f>
        <v/>
      </c>
      <c r="X266" s="2" t="str">
        <f aca="false">IF(G266&lt;&gt;"LIBSETS_SETTYPE_BATTLEGROUND",IF(G266&lt;&gt;"LIBSETS_SETTYPE_SPECIAL",IF(Y266&lt;&gt;"",VLOOKUP(Y266,'ESO zone constants'!$D$2:$H$4950,5,0),""),""),"")</f>
        <v/>
      </c>
      <c r="Z266" s="24"/>
      <c r="AA266" s="23" t="str">
        <f aca="false">IF(Z266&lt;&gt;"",IF(Z266&lt;&gt;"LIBSETS_DROP_MECHANIC_MONSTER_NAME",VLOOKUP(Z266,'LibSets constants'!$I$4:$L$1000,3,0),""),"")</f>
        <v/>
      </c>
      <c r="AB266" s="23" t="str">
        <f aca="false">IF(Z266&lt;&gt;"",IF(Z266&lt;&gt;"LIBSETS_DROP_MECHANIC_MONSTER_NAME",VLOOKUP(Z266,'LibSets constants'!$I$4:$L$1000,4,0),""),"")</f>
        <v/>
      </c>
      <c r="AC266" s="2" t="str">
        <f aca="false">IF(G266&lt;&gt;"LIBSETS_SETTYPE_BATTLEGROUND",IF(G266&lt;&gt;"LIBSETS_SETTYPE_SPECIAL",IF(AD266&lt;&gt;"",VLOOKUP(AD266,'ESO zone constants'!$D$2:$H$4950,5,0),""),""),"")</f>
        <v/>
      </c>
      <c r="AE266" s="24"/>
      <c r="AF266" s="23" t="str">
        <f aca="false">IF(AE266&lt;&gt;"",IF(AE266&lt;&gt;"LIBSETS_DROP_MECHANIC_MONSTER_NAME",VLOOKUP(AE266,'LibSets constants'!$I$4:$L$1000,3,0),""),"")</f>
        <v/>
      </c>
      <c r="AG266" s="23" t="str">
        <f aca="false">IF(AE266&lt;&gt;"",IF(AE266&lt;&gt;"LIBSETS_DROP_MECHANIC_MONSTER_NAME",VLOOKUP(AE266,'LibSets constants'!$I$4:$L$1000,4,0),""),"")</f>
        <v/>
      </c>
      <c r="AH266" s="2" t="str">
        <f aca="false">IF(G266&lt;&gt;"LIBSETS_SETTYPE_BATTLEGROUND",IF(G266&lt;&gt;"LIBSETS_SETTYPE_SPECIAL",IF(AI266&lt;&gt;"",VLOOKUP(AI266,'ESO zone constants'!$D$2:$H$4950,5,0),""),""),"")</f>
        <v/>
      </c>
      <c r="AJ266" s="24"/>
      <c r="AK266" s="23" t="str">
        <f aca="false">IF(AJ266&lt;&gt;"",IF(AJ266&lt;&gt;"LIBSETS_DROP_MECHANIC_MONSTER_NAME",VLOOKUP(AJ266,'LibSets constants'!$I$4:$L$1000,3,0),""),"")</f>
        <v/>
      </c>
      <c r="AL266" s="23" t="str">
        <f aca="false">IF(AJ266&lt;&gt;"",IF(AJ266&lt;&gt;"LIBSETS_DROP_MECHANIC_MONSTER_NAME",VLOOKUP(AJ266,'LibSets constants'!$I$4:$L$1000,4,0),""),"")</f>
        <v/>
      </c>
      <c r="AM266" s="2" t="str">
        <f aca="false">IF(G266&lt;&gt;"LIBSETS_SETTYPE_BATTLEGROUND",IF(G266&lt;&gt;"LIBSETS_SETTYPE_SPECIAL",IF(AN266&lt;&gt;"",VLOOKUP(AN266,'ESO zone constants'!$D$2:$H$4950,5,0),""),""),"")</f>
        <v/>
      </c>
      <c r="AO266" s="24"/>
      <c r="AP266" s="23" t="str">
        <f aca="false">IF(AO266&lt;&gt;"",IF(AO266&lt;&gt;"LIBSETS_DROP_MECHANIC_MONSTER_NAME",VLOOKUP(AO266,'LibSets constants'!$I$4:$L$1000,3,0),""),"")</f>
        <v/>
      </c>
      <c r="AQ266" s="23" t="str">
        <f aca="false">IF(AO266&lt;&gt;"",IF(AO266&lt;&gt;"LIBSETS_DROP_MECHANIC_MONSTER_NAME",VLOOKUP(AO266,'LibSets constants'!$I$4:$L$1000,4,0),""),"")</f>
        <v/>
      </c>
      <c r="AR266" s="2" t="str">
        <f aca="false">IF(G266&lt;&gt;"LIBSETS_SETTYPE_BATTLEGROUND",IF(G266&lt;&gt;"LIBSETS_SETTYPE_SPECIAL",IF(AS266&lt;&gt;"",VLOOKUP(AS266,'ESO zone constants'!$D$2:$H$4950,5,0),""),""),"")</f>
        <v/>
      </c>
      <c r="AT266" s="24"/>
      <c r="AU266" s="23" t="str">
        <f aca="false">IF(AT266&lt;&gt;"",IF(AT266&lt;&gt;"LIBSETS_DROP_MECHANIC_MONSTER_NAME",VLOOKUP(AT266,'LibSets constants'!$I$4:$L$1000,3,0),""),"")</f>
        <v/>
      </c>
      <c r="AV266" s="23" t="str">
        <f aca="false">IF(AT266&lt;&gt;"",IF(AT266&lt;&gt;"LIBSETS_DROP_MECHANIC_MONSTER_NAME",VLOOKUP(AT266,'LibSets constants'!$I$4:$L$1000,4,0),""),"")</f>
        <v/>
      </c>
      <c r="AW266" s="6" t="str">
        <f aca="false">IF(A266="???","--","")&amp;IF(F266&lt;&gt;"Not in the game (anymore)",IF(A266&lt;&gt;"",CONCATENATE("[",A266,"] = {wayshrines={")&amp;IF(K266&lt;&gt;"",CONCATENATE(K266,","),"")&amp;IF(L266&lt;&gt;"",CONCATENATE(L266,","),"")&amp;IF(M266&lt;&gt;"",CONCATENATE(M266,","),"")&amp;CONCATENATE("}")&amp;IF(VALUE(N266)&gt;0,CONCATENATE(", traitsNeeded=",N266),"")&amp;CONCATENATE(", dlcId=",IF(S266&lt;&gt;"",S266,"DLC_BASE_GAME")),""),"")</f>
        <v>[311] = {wayshrines={-1,-1,-1,}, dlcId=DLC_BASE_GAME</v>
      </c>
      <c r="AX266" s="6" t="str">
        <f aca="false">IF(F266&lt;&gt;"Not in the game (anymore)",IF(A266&lt;&gt;"",IF(P266&lt;&gt;"",CONCATENATE(", zoneIds={",P266),"")&amp;IF(X266&lt;&gt;"",CONCATENATE(",",X266),"")&amp;IF(AC266&lt;&gt;"",CONCATENATE(",",AC266),"")&amp;IF(AH266&lt;&gt;"",CONCATENATE(",",AH266),"")&amp;IF(AM266&lt;&gt;"",CONCATENATE(",",AM266),"")&amp;IF(AR266&lt;&gt;"",CONCATENATE(",",AR266),"")&amp;IF(P266&lt;&gt;"",CONCATENATE("}",""),"")&amp;IF(OR(I266="true",I266="false",I266&lt;&gt;""), CONCATENATE(", veteran=", I266), ""),""),"")</f>
        <v>, zoneIds={11}, veteran=false</v>
      </c>
      <c r="AY266" s="6" t="str">
        <f aca="false">IF(F266&lt;&gt;"Not in the game (anymore)",IF(A266&lt;&gt;"",", setType="&amp;G266,"")&amp;IF(J266="true",", multiTrialSet=true",""),"")</f>
        <v>, setType=LIBSETS_SETTYPE_DUNGEON</v>
      </c>
      <c r="AZ266" s="6" t="str">
        <f aca="false">IF(F266&lt;&gt;"Not in the game (anymore)",IF(U266&lt;&gt;"",", dropMechanic={"&amp;U266&amp;IF(Z266&lt;&gt;"",","&amp;Z266,"")&amp;IF(AE266&lt;&gt;"",","&amp;AE266,"")&amp;IF(AJ266&lt;&gt;"",","&amp;AJ266,"")&amp;IF(AO266&lt;&gt;"",","&amp;AO266,"")&amp;IF(AT266&lt;&gt;"",","&amp;AT266,"")&amp;"}"&amp;IF(U266="LIBSETS_DROP_MECHANIC_MONSTER_NAME",", dropMechanicNames={" &amp; IF(V266&lt;&gt;"","['en']='"&amp;V266&amp;"'","") &amp; IF(W266&lt;&gt;"",", ['de']='" &amp; W266&amp;"'","") &amp; "}",""),"")&amp;"},","")</f>
        <v>},</v>
      </c>
      <c r="BA266" s="6" t="str">
        <f aca="false">IF(F266&lt;&gt;"Not in the game (anymore)",IF(C266&lt;&gt;"",CONCATENATE(" --",C266," / ",B266,"   [",IF(Q266&lt;&gt;"",Q266,""),IF(Y266&lt;&gt;"",", "&amp;Y266,""),IF(AD266&lt;&gt;"",", "&amp;AD266,""),IF(AI266&lt;&gt;"",", "&amp;AI266,""),IF(AN266&lt;&gt;"",", "&amp;AN266,""),IF(AS266&lt;&gt;"",", "&amp;AS266,""),"]")),"")</f>
        <v> --Rattlecage / Klapperkäfig   [Vaults of Madness]</v>
      </c>
    </row>
    <row r="267" customFormat="false" ht="15" hidden="false" customHeight="false" outlineLevel="0" collapsed="false">
      <c r="A267" s="21" t="n">
        <v>313</v>
      </c>
      <c r="B267" s="0" t="s">
        <v>700</v>
      </c>
      <c r="C267" s="0" t="s">
        <v>701</v>
      </c>
      <c r="D267" s="2" t="n">
        <f aca="false">A267</f>
        <v>313</v>
      </c>
      <c r="G267" s="22" t="s">
        <v>74</v>
      </c>
      <c r="I267" s="0" t="s">
        <v>56</v>
      </c>
      <c r="J267" s="0" t="s">
        <v>56</v>
      </c>
      <c r="K267" s="0" t="n">
        <v>-1</v>
      </c>
      <c r="L267" s="0" t="n">
        <v>-1</v>
      </c>
      <c r="M267" s="0" t="n">
        <v>-1</v>
      </c>
      <c r="N267" s="0" t="n">
        <v>0</v>
      </c>
      <c r="O267" s="3" t="s">
        <v>75</v>
      </c>
      <c r="P267" s="2" t="n">
        <f aca="false">IF(AND(G267&lt;&gt;"LIBSETS_SETTYPE_BATTLEGROUND",G267&lt;&gt;"LIBSETS_SETTYPE_SPECIAL",G267&lt;&gt;"LIBSETS_SETTYPE_MYTHIC"), IF(Q267&lt;&gt;"",VLOOKUP(Q267,'ESO zone constants'!$D$2:$H$4950,5,0),""),"")</f>
        <v>635</v>
      </c>
      <c r="Q267" s="0" t="str">
        <f aca="false">IF(OR(K267="",K267&lt;=0,ISERROR(K267)),IF(AND(O267&lt;&gt;"",NOT(ISERROR(O267))),O267, ""),VLOOKUP(K267,'ESO wayshrine node constants'!$A$3:$D$10003,4,0))</f>
        <v>Dragonstar Arena</v>
      </c>
      <c r="R267" s="0"/>
      <c r="S267" s="4" t="str">
        <f aca="false">IF(AND(R267&lt;&gt;"",NOT(ISERROR(R267))),R267,IF(P267&lt;&gt;"",IF(NOT(ISERROR(VLOOKUP(P267,'ESO Dungeon constants'!$D$3:$H$9999,5,0))),VLOOKUP(P267,'ESO Dungeon constants'!$D$3:$I$9999,6,0),VLOOKUP(P267,'ESO zone constants'!$H$2:$K$9984,4,0)),""))</f>
        <v>DLC_BASE_GAME</v>
      </c>
      <c r="T267" s="2" t="str">
        <f aca="false">IF(S267&lt;&gt;"",VLOOKUP(S267,'LibSets constants'!$B$4:$C$1000,2,0),"")</f>
        <v>Included in base game</v>
      </c>
      <c r="U267" s="5" t="s">
        <v>76</v>
      </c>
      <c r="V267" s="2" t="str">
        <f aca="false">IF(U267&lt;&gt;"",IF(U267&lt;&gt;"LIBSETS_DROP_MECHANIC_MONSTER_NAME",VLOOKUP(U267,'LibSets constants'!$I$4:$L$1000,3,0),""),"")</f>
        <v>Arena stage chest</v>
      </c>
      <c r="W267" s="2" t="str">
        <f aca="false">IF(U267&lt;&gt;"",IF(U267&lt;&gt;"LIBSETS_DROP_MECHANIC_MONSTER_NAME",VLOOKUP(U267,'LibSets constants'!$I$4:$L$1000,4,0),""),"")</f>
        <v>Arena-Phasen Schatztruhe</v>
      </c>
      <c r="X267" s="2" t="str">
        <f aca="false">IF(G267&lt;&gt;"LIBSETS_SETTYPE_BATTLEGROUND",IF(G267&lt;&gt;"LIBSETS_SETTYPE_SPECIAL",IF(Y267&lt;&gt;"",VLOOKUP(Y267,'ESO zone constants'!$D$2:$H$4950,5,0),""),""),"")</f>
        <v/>
      </c>
      <c r="Z267" s="0"/>
      <c r="AA267" s="2" t="str">
        <f aca="false">IF(Z267&lt;&gt;"",IF(Z267&lt;&gt;"LIBSETS_DROP_MECHANIC_MONSTER_NAME",VLOOKUP(Z267,'LibSets constants'!$I$4:$L$1000,3,0),""),"")</f>
        <v/>
      </c>
      <c r="AB267" s="2" t="str">
        <f aca="false">IF(Z267&lt;&gt;"",IF(Z267&lt;&gt;"LIBSETS_DROP_MECHANIC_MONSTER_NAME",VLOOKUP(Z267,'LibSets constants'!$I$4:$L$1000,4,0),""),"")</f>
        <v/>
      </c>
      <c r="AC267" s="2" t="str">
        <f aca="false">IF(G267&lt;&gt;"LIBSETS_SETTYPE_BATTLEGROUND",IF(G267&lt;&gt;"LIBSETS_SETTYPE_SPECIAL",IF(AD267&lt;&gt;"",VLOOKUP(AD267,'ESO zone constants'!$D$2:$H$4950,5,0),""),""),"")</f>
        <v/>
      </c>
      <c r="AE267" s="0"/>
      <c r="AF267" s="2" t="str">
        <f aca="false">IF(AE267&lt;&gt;"",IF(AE267&lt;&gt;"LIBSETS_DROP_MECHANIC_MONSTER_NAME",VLOOKUP(AE267,'LibSets constants'!$I$4:$L$1000,3,0),""),"")</f>
        <v/>
      </c>
      <c r="AG267" s="2" t="str">
        <f aca="false">IF(AE267&lt;&gt;"",IF(AE267&lt;&gt;"LIBSETS_DROP_MECHANIC_MONSTER_NAME",VLOOKUP(AE267,'LibSets constants'!$I$4:$L$1000,4,0),""),"")</f>
        <v/>
      </c>
      <c r="AH267" s="2" t="str">
        <f aca="false">IF(G267&lt;&gt;"LIBSETS_SETTYPE_BATTLEGROUND",IF(G267&lt;&gt;"LIBSETS_SETTYPE_SPECIAL",IF(AI267&lt;&gt;"",VLOOKUP(AI267,'ESO zone constants'!$D$2:$H$4950,5,0),""),""),"")</f>
        <v/>
      </c>
      <c r="AJ267" s="0"/>
      <c r="AK267" s="2" t="str">
        <f aca="false">IF(AJ267&lt;&gt;"",IF(AJ267&lt;&gt;"LIBSETS_DROP_MECHANIC_MONSTER_NAME",VLOOKUP(AJ267,'LibSets constants'!$I$4:$L$1000,3,0),""),"")</f>
        <v/>
      </c>
      <c r="AL267" s="2" t="str">
        <f aca="false">IF(AJ267&lt;&gt;"",IF(AJ267&lt;&gt;"LIBSETS_DROP_MECHANIC_MONSTER_NAME",VLOOKUP(AJ267,'LibSets constants'!$I$4:$L$1000,4,0),""),"")</f>
        <v/>
      </c>
      <c r="AM267" s="2" t="str">
        <f aca="false">IF(G267&lt;&gt;"LIBSETS_SETTYPE_BATTLEGROUND",IF(G267&lt;&gt;"LIBSETS_SETTYPE_SPECIAL",IF(AN267&lt;&gt;"",VLOOKUP(AN267,'ESO zone constants'!$D$2:$H$4950,5,0),""),""),"")</f>
        <v/>
      </c>
      <c r="AO267" s="0"/>
      <c r="AP267" s="2" t="str">
        <f aca="false">IF(AO267&lt;&gt;"",IF(AO267&lt;&gt;"LIBSETS_DROP_MECHANIC_MONSTER_NAME",VLOOKUP(AO267,'LibSets constants'!$I$4:$L$1000,3,0),""),"")</f>
        <v/>
      </c>
      <c r="AQ267" s="2" t="str">
        <f aca="false">IF(AO267&lt;&gt;"",IF(AO267&lt;&gt;"LIBSETS_DROP_MECHANIC_MONSTER_NAME",VLOOKUP(AO267,'LibSets constants'!$I$4:$L$1000,4,0),""),"")</f>
        <v/>
      </c>
      <c r="AR267" s="2" t="str">
        <f aca="false">IF(G267&lt;&gt;"LIBSETS_SETTYPE_BATTLEGROUND",IF(G267&lt;&gt;"LIBSETS_SETTYPE_SPECIAL",IF(AS267&lt;&gt;"",VLOOKUP(AS267,'ESO zone constants'!$D$2:$H$4950,5,0),""),""),"")</f>
        <v/>
      </c>
      <c r="AT267" s="0"/>
      <c r="AU267" s="2" t="str">
        <f aca="false">IF(AT267&lt;&gt;"",IF(AT267&lt;&gt;"LIBSETS_DROP_MECHANIC_MONSTER_NAME",VLOOKUP(AT267,'LibSets constants'!$I$4:$L$1000,3,0),""),"")</f>
        <v/>
      </c>
      <c r="AV267" s="2" t="str">
        <f aca="false">IF(AT267&lt;&gt;"",IF(AT267&lt;&gt;"LIBSETS_DROP_MECHANIC_MONSTER_NAME",VLOOKUP(AT267,'LibSets constants'!$I$4:$L$1000,4,0),""),"")</f>
        <v/>
      </c>
      <c r="AW267" s="6" t="str">
        <f aca="false">IF(A267="???","--","")&amp;IF(F267&lt;&gt;"Not in the game (anymore)",IF(A267&lt;&gt;"",CONCATENATE("[",A267,"] = {wayshrines={")&amp;IF(K267&lt;&gt;"",CONCATENATE(K267,","),"")&amp;IF(L267&lt;&gt;"",CONCATENATE(L267,","),"")&amp;IF(M267&lt;&gt;"",CONCATENATE(M267,","),"")&amp;CONCATENATE("}")&amp;IF(VALUE(N267)&gt;0,CONCATENATE(", traitsNeeded=",N267),"")&amp;CONCATENATE(", dlcId=",IF(S267&lt;&gt;"",S267,"DLC_BASE_GAME")),""),"")</f>
        <v>[313] = {wayshrines={-1,-1,-1,}, dlcId=DLC_BASE_GAME</v>
      </c>
      <c r="AX267" s="6" t="str">
        <f aca="false">IF(F267&lt;&gt;"Not in the game (anymore)",IF(A267&lt;&gt;"",IF(P267&lt;&gt;"",CONCATENATE(", zoneIds={",P267),"")&amp;IF(X267&lt;&gt;"",CONCATENATE(",",X267),"")&amp;IF(AC267&lt;&gt;"",CONCATENATE(",",AC267),"")&amp;IF(AH267&lt;&gt;"",CONCATENATE(",",AH267),"")&amp;IF(AM267&lt;&gt;"",CONCATENATE(",",AM267),"")&amp;IF(AR267&lt;&gt;"",CONCATENATE(",",AR267),"")&amp;IF(P267&lt;&gt;"",CONCATENATE("}",""),"")&amp;IF(OR(I267="true",I267="false",I267&lt;&gt;""), CONCATENATE(", veteran=", I267), ""),""),"")</f>
        <v>, zoneIds={635}, veteran=false</v>
      </c>
      <c r="AY267" s="6" t="str">
        <f aca="false">IF(F267&lt;&gt;"Not in the game (anymore)",IF(A267&lt;&gt;"",", setType="&amp;G267,"")&amp;IF(J267="true",", multiTrialSet=true",""),"")</f>
        <v>, setType=LIBSETS_SETTYPE_ARENA</v>
      </c>
      <c r="AZ267" s="6" t="str">
        <f aca="false">IF(F267&lt;&gt;"Not in the game (anymore)",IF(U267&lt;&gt;"",", dropMechanic={"&amp;U267&amp;IF(Z267&lt;&gt;"",","&amp;Z267,"")&amp;IF(AE267&lt;&gt;"",","&amp;AE267,"")&amp;IF(AJ267&lt;&gt;"",","&amp;AJ267,"")&amp;IF(AO267&lt;&gt;"",","&amp;AO267,"")&amp;IF(AT267&lt;&gt;"",","&amp;AT267,"")&amp;"}"&amp;IF(U267="LIBSETS_DROP_MECHANIC_MONSTER_NAME",", dropMechanicNames={" &amp; IF(V267&lt;&gt;"","['en']='"&amp;V267&amp;"'","") &amp; IF(W267&lt;&gt;"",", ['de']='" &amp; W267&amp;"'","") &amp; "}",""),"")&amp;"},","")</f>
        <v>, dropMechanic={LIBSETS_DROP_MECHANIC_ARENA_STAGE_CHEST}},</v>
      </c>
      <c r="BA267" s="6" t="str">
        <f aca="false">IF(F267&lt;&gt;"Not in the game (anymore)",IF(C267&lt;&gt;"",CONCATENATE(" --",C267," / ",B267,"   [",IF(Q267&lt;&gt;"",Q267,""),IF(Y267&lt;&gt;"",", "&amp;Y267,""),IF(AD267&lt;&gt;"",", "&amp;AD267,""),IF(AI267&lt;&gt;"",", "&amp;AI267,""),IF(AN267&lt;&gt;"",", "&amp;AN267,""),IF(AS267&lt;&gt;"",", "&amp;AS267,""),"]")),"")</f>
        <v> --Titanic Cleave / Titanisches Trennen   [Dragonstar Arena]</v>
      </c>
    </row>
    <row r="268" customFormat="false" ht="15" hidden="false" customHeight="false" outlineLevel="0" collapsed="false">
      <c r="A268" s="21" t="n">
        <v>314</v>
      </c>
      <c r="B268" s="0" t="s">
        <v>702</v>
      </c>
      <c r="C268" s="0" t="s">
        <v>703</v>
      </c>
      <c r="D268" s="2" t="n">
        <f aca="false">A268</f>
        <v>314</v>
      </c>
      <c r="G268" s="22" t="s">
        <v>74</v>
      </c>
      <c r="I268" s="0" t="s">
        <v>56</v>
      </c>
      <c r="J268" s="0" t="s">
        <v>56</v>
      </c>
      <c r="K268" s="0" t="n">
        <v>-1</v>
      </c>
      <c r="L268" s="0" t="n">
        <v>-1</v>
      </c>
      <c r="M268" s="0" t="n">
        <v>-1</v>
      </c>
      <c r="N268" s="0" t="n">
        <v>0</v>
      </c>
      <c r="O268" s="3" t="s">
        <v>75</v>
      </c>
      <c r="P268" s="2" t="n">
        <f aca="false">IF(AND(G268&lt;&gt;"LIBSETS_SETTYPE_BATTLEGROUND",G268&lt;&gt;"LIBSETS_SETTYPE_SPECIAL",G268&lt;&gt;"LIBSETS_SETTYPE_MYTHIC"), IF(Q268&lt;&gt;"",VLOOKUP(Q268,'ESO zone constants'!$D$2:$H$4950,5,0),""),"")</f>
        <v>635</v>
      </c>
      <c r="Q268" s="0" t="str">
        <f aca="false">IF(OR(K268="",K268&lt;=0,ISERROR(K268)),IF(AND(O268&lt;&gt;"",NOT(ISERROR(O268))),O268, ""),VLOOKUP(K268,'ESO wayshrine node constants'!$A$3:$D$10003,4,0))</f>
        <v>Dragonstar Arena</v>
      </c>
      <c r="R268" s="0"/>
      <c r="S268" s="4" t="str">
        <f aca="false">IF(AND(R268&lt;&gt;"",NOT(ISERROR(R268))),R268,IF(P268&lt;&gt;"",IF(NOT(ISERROR(VLOOKUP(P268,'ESO Dungeon constants'!$D$3:$H$9999,5,0))),VLOOKUP(P268,'ESO Dungeon constants'!$D$3:$I$9999,6,0),VLOOKUP(P268,'ESO zone constants'!$H$2:$K$9984,4,0)),""))</f>
        <v>DLC_BASE_GAME</v>
      </c>
      <c r="T268" s="2" t="str">
        <f aca="false">IF(S268&lt;&gt;"",VLOOKUP(S268,'LibSets constants'!$B$4:$C$1000,2,0),"")</f>
        <v>Included in base game</v>
      </c>
      <c r="U268" s="5" t="s">
        <v>76</v>
      </c>
      <c r="V268" s="2" t="str">
        <f aca="false">IF(U268&lt;&gt;"",IF(U268&lt;&gt;"LIBSETS_DROP_MECHANIC_MONSTER_NAME",VLOOKUP(U268,'LibSets constants'!$I$4:$L$1000,3,0),""),"")</f>
        <v>Arena stage chest</v>
      </c>
      <c r="W268" s="2" t="str">
        <f aca="false">IF(U268&lt;&gt;"",IF(U268&lt;&gt;"LIBSETS_DROP_MECHANIC_MONSTER_NAME",VLOOKUP(U268,'LibSets constants'!$I$4:$L$1000,4,0),""),"")</f>
        <v>Arena-Phasen Schatztruhe</v>
      </c>
      <c r="X268" s="2" t="str">
        <f aca="false">IF(G268&lt;&gt;"LIBSETS_SETTYPE_BATTLEGROUND",IF(G268&lt;&gt;"LIBSETS_SETTYPE_SPECIAL",IF(Y268&lt;&gt;"",VLOOKUP(Y268,'ESO zone constants'!$D$2:$H$4950,5,0),""),""),"")</f>
        <v/>
      </c>
      <c r="Z268" s="0"/>
      <c r="AA268" s="2" t="str">
        <f aca="false">IF(Z268&lt;&gt;"",IF(Z268&lt;&gt;"LIBSETS_DROP_MECHANIC_MONSTER_NAME",VLOOKUP(Z268,'LibSets constants'!$I$4:$L$1000,3,0),""),"")</f>
        <v/>
      </c>
      <c r="AB268" s="2" t="str">
        <f aca="false">IF(Z268&lt;&gt;"",IF(Z268&lt;&gt;"LIBSETS_DROP_MECHANIC_MONSTER_NAME",VLOOKUP(Z268,'LibSets constants'!$I$4:$L$1000,4,0),""),"")</f>
        <v/>
      </c>
      <c r="AC268" s="2" t="str">
        <f aca="false">IF(G268&lt;&gt;"LIBSETS_SETTYPE_BATTLEGROUND",IF(G268&lt;&gt;"LIBSETS_SETTYPE_SPECIAL",IF(AD268&lt;&gt;"",VLOOKUP(AD268,'ESO zone constants'!$D$2:$H$4950,5,0),""),""),"")</f>
        <v/>
      </c>
      <c r="AE268" s="0"/>
      <c r="AF268" s="2" t="str">
        <f aca="false">IF(AE268&lt;&gt;"",IF(AE268&lt;&gt;"LIBSETS_DROP_MECHANIC_MONSTER_NAME",VLOOKUP(AE268,'LibSets constants'!$I$4:$L$1000,3,0),""),"")</f>
        <v/>
      </c>
      <c r="AG268" s="2" t="str">
        <f aca="false">IF(AE268&lt;&gt;"",IF(AE268&lt;&gt;"LIBSETS_DROP_MECHANIC_MONSTER_NAME",VLOOKUP(AE268,'LibSets constants'!$I$4:$L$1000,4,0),""),"")</f>
        <v/>
      </c>
      <c r="AH268" s="2" t="str">
        <f aca="false">IF(G268&lt;&gt;"LIBSETS_SETTYPE_BATTLEGROUND",IF(G268&lt;&gt;"LIBSETS_SETTYPE_SPECIAL",IF(AI268&lt;&gt;"",VLOOKUP(AI268,'ESO zone constants'!$D$2:$H$4950,5,0),""),""),"")</f>
        <v/>
      </c>
      <c r="AJ268" s="0"/>
      <c r="AK268" s="2" t="str">
        <f aca="false">IF(AJ268&lt;&gt;"",IF(AJ268&lt;&gt;"LIBSETS_DROP_MECHANIC_MONSTER_NAME",VLOOKUP(AJ268,'LibSets constants'!$I$4:$L$1000,3,0),""),"")</f>
        <v/>
      </c>
      <c r="AL268" s="2" t="str">
        <f aca="false">IF(AJ268&lt;&gt;"",IF(AJ268&lt;&gt;"LIBSETS_DROP_MECHANIC_MONSTER_NAME",VLOOKUP(AJ268,'LibSets constants'!$I$4:$L$1000,4,0),""),"")</f>
        <v/>
      </c>
      <c r="AM268" s="2" t="str">
        <f aca="false">IF(G268&lt;&gt;"LIBSETS_SETTYPE_BATTLEGROUND",IF(G268&lt;&gt;"LIBSETS_SETTYPE_SPECIAL",IF(AN268&lt;&gt;"",VLOOKUP(AN268,'ESO zone constants'!$D$2:$H$4950,5,0),""),""),"")</f>
        <v/>
      </c>
      <c r="AO268" s="0"/>
      <c r="AP268" s="2" t="str">
        <f aca="false">IF(AO268&lt;&gt;"",IF(AO268&lt;&gt;"LIBSETS_DROP_MECHANIC_MONSTER_NAME",VLOOKUP(AO268,'LibSets constants'!$I$4:$L$1000,3,0),""),"")</f>
        <v/>
      </c>
      <c r="AQ268" s="2" t="str">
        <f aca="false">IF(AO268&lt;&gt;"",IF(AO268&lt;&gt;"LIBSETS_DROP_MECHANIC_MONSTER_NAME",VLOOKUP(AO268,'LibSets constants'!$I$4:$L$1000,4,0),""),"")</f>
        <v/>
      </c>
      <c r="AR268" s="2" t="str">
        <f aca="false">IF(G268&lt;&gt;"LIBSETS_SETTYPE_BATTLEGROUND",IF(G268&lt;&gt;"LIBSETS_SETTYPE_SPECIAL",IF(AS268&lt;&gt;"",VLOOKUP(AS268,'ESO zone constants'!$D$2:$H$4950,5,0),""),""),"")</f>
        <v/>
      </c>
      <c r="AT268" s="0"/>
      <c r="AU268" s="2" t="str">
        <f aca="false">IF(AT268&lt;&gt;"",IF(AT268&lt;&gt;"LIBSETS_DROP_MECHANIC_MONSTER_NAME",VLOOKUP(AT268,'LibSets constants'!$I$4:$L$1000,3,0),""),"")</f>
        <v/>
      </c>
      <c r="AV268" s="2" t="str">
        <f aca="false">IF(AT268&lt;&gt;"",IF(AT268&lt;&gt;"LIBSETS_DROP_MECHANIC_MONSTER_NAME",VLOOKUP(AT268,'LibSets constants'!$I$4:$L$1000,4,0),""),"")</f>
        <v/>
      </c>
      <c r="AW268" s="6" t="str">
        <f aca="false">IF(A268="???","--","")&amp;IF(F268&lt;&gt;"Not in the game (anymore)",IF(A268&lt;&gt;"",CONCATENATE("[",A268,"] = {wayshrines={")&amp;IF(K268&lt;&gt;"",CONCATENATE(K268,","),"")&amp;IF(L268&lt;&gt;"",CONCATENATE(L268,","),"")&amp;IF(M268&lt;&gt;"",CONCATENATE(M268,","),"")&amp;CONCATENATE("}")&amp;IF(VALUE(N268)&gt;0,CONCATENATE(", traitsNeeded=",N268),"")&amp;CONCATENATE(", dlcId=",IF(S268&lt;&gt;"",S268,"DLC_BASE_GAME")),""),"")</f>
        <v>[314] = {wayshrines={-1,-1,-1,}, dlcId=DLC_BASE_GAME</v>
      </c>
      <c r="AX268" s="6" t="str">
        <f aca="false">IF(F268&lt;&gt;"Not in the game (anymore)",IF(A268&lt;&gt;"",IF(P268&lt;&gt;"",CONCATENATE(", zoneIds={",P268),"")&amp;IF(X268&lt;&gt;"",CONCATENATE(",",X268),"")&amp;IF(AC268&lt;&gt;"",CONCATENATE(",",AC268),"")&amp;IF(AH268&lt;&gt;"",CONCATENATE(",",AH268),"")&amp;IF(AM268&lt;&gt;"",CONCATENATE(",",AM268),"")&amp;IF(AR268&lt;&gt;"",CONCATENATE(",",AR268),"")&amp;IF(P268&lt;&gt;"",CONCATENATE("}",""),"")&amp;IF(OR(I268="true",I268="false",I268&lt;&gt;""), CONCATENATE(", veteran=", I268), ""),""),"")</f>
        <v>, zoneIds={635}, veteran=false</v>
      </c>
      <c r="AY268" s="6" t="str">
        <f aca="false">IF(F268&lt;&gt;"Not in the game (anymore)",IF(A268&lt;&gt;"",", setType="&amp;G268,"")&amp;IF(J268="true",", multiTrialSet=true",""),"")</f>
        <v>, setType=LIBSETS_SETTYPE_ARENA</v>
      </c>
      <c r="AZ268" s="6" t="str">
        <f aca="false">IF(F268&lt;&gt;"Not in the game (anymore)",IF(U268&lt;&gt;"",", dropMechanic={"&amp;U268&amp;IF(Z268&lt;&gt;"",","&amp;Z268,"")&amp;IF(AE268&lt;&gt;"",","&amp;AE268,"")&amp;IF(AJ268&lt;&gt;"",","&amp;AJ268,"")&amp;IF(AO268&lt;&gt;"",","&amp;AO268,"")&amp;IF(AT268&lt;&gt;"",","&amp;AT268,"")&amp;"}"&amp;IF(U268="LIBSETS_DROP_MECHANIC_MONSTER_NAME",", dropMechanicNames={" &amp; IF(V268&lt;&gt;"","['en']='"&amp;V268&amp;"'","") &amp; IF(W268&lt;&gt;"",", ['de']='" &amp; W268&amp;"'","") &amp; "}",""),"")&amp;"},","")</f>
        <v>, dropMechanic={LIBSETS_DROP_MECHANIC_ARENA_STAGE_CHEST}},</v>
      </c>
      <c r="BA268" s="6" t="str">
        <f aca="false">IF(F268&lt;&gt;"Not in the game (anymore)",IF(C268&lt;&gt;"",CONCATENATE(" --",C268," / ",B268,"   [",IF(Q268&lt;&gt;"",Q268,""),IF(Y268&lt;&gt;"",", "&amp;Y268,""),IF(AD268&lt;&gt;"",", "&amp;AD268,""),IF(AI268&lt;&gt;"",", "&amp;AI268,""),IF(AN268&lt;&gt;"",", "&amp;AN268,""),IF(AS268&lt;&gt;"",", "&amp;AS268,""),"]")),"")</f>
        <v> --Puncturing Remedy / Durchschlagende Genesung   [Dragonstar Arena]</v>
      </c>
    </row>
    <row r="269" customFormat="false" ht="15" hidden="false" customHeight="false" outlineLevel="0" collapsed="false">
      <c r="A269" s="21" t="n">
        <v>315</v>
      </c>
      <c r="B269" s="0" t="s">
        <v>704</v>
      </c>
      <c r="C269" s="0" t="s">
        <v>705</v>
      </c>
      <c r="D269" s="2" t="n">
        <f aca="false">A269</f>
        <v>315</v>
      </c>
      <c r="G269" s="22" t="s">
        <v>74</v>
      </c>
      <c r="I269" s="0" t="s">
        <v>56</v>
      </c>
      <c r="J269" s="0" t="s">
        <v>56</v>
      </c>
      <c r="K269" s="0" t="n">
        <v>-1</v>
      </c>
      <c r="L269" s="0" t="n">
        <v>-1</v>
      </c>
      <c r="M269" s="0" t="n">
        <v>-1</v>
      </c>
      <c r="N269" s="0" t="n">
        <v>0</v>
      </c>
      <c r="O269" s="3" t="s">
        <v>75</v>
      </c>
      <c r="P269" s="2" t="n">
        <f aca="false">IF(AND(G269&lt;&gt;"LIBSETS_SETTYPE_BATTLEGROUND",G269&lt;&gt;"LIBSETS_SETTYPE_SPECIAL",G269&lt;&gt;"LIBSETS_SETTYPE_MYTHIC"), IF(Q269&lt;&gt;"",VLOOKUP(Q269,'ESO zone constants'!$D$2:$H$4950,5,0),""),"")</f>
        <v>635</v>
      </c>
      <c r="Q269" s="0" t="str">
        <f aca="false">IF(OR(K269="",K269&lt;=0,ISERROR(K269)),IF(AND(O269&lt;&gt;"",NOT(ISERROR(O269))),O269, ""),VLOOKUP(K269,'ESO wayshrine node constants'!$A$3:$D$10003,4,0))</f>
        <v>Dragonstar Arena</v>
      </c>
      <c r="R269" s="0"/>
      <c r="S269" s="4" t="str">
        <f aca="false">IF(AND(R269&lt;&gt;"",NOT(ISERROR(R269))),R269,IF(P269&lt;&gt;"",IF(NOT(ISERROR(VLOOKUP(P269,'ESO Dungeon constants'!$D$3:$H$9999,5,0))),VLOOKUP(P269,'ESO Dungeon constants'!$D$3:$I$9999,6,0),VLOOKUP(P269,'ESO zone constants'!$H$2:$K$9984,4,0)),""))</f>
        <v>DLC_BASE_GAME</v>
      </c>
      <c r="T269" s="2" t="str">
        <f aca="false">IF(S269&lt;&gt;"",VLOOKUP(S269,'LibSets constants'!$B$4:$C$1000,2,0),"")</f>
        <v>Included in base game</v>
      </c>
      <c r="U269" s="5" t="s">
        <v>76</v>
      </c>
      <c r="V269" s="2" t="str">
        <f aca="false">IF(U269&lt;&gt;"",IF(U269&lt;&gt;"LIBSETS_DROP_MECHANIC_MONSTER_NAME",VLOOKUP(U269,'LibSets constants'!$I$4:$L$1000,3,0),""),"")</f>
        <v>Arena stage chest</v>
      </c>
      <c r="W269" s="2" t="str">
        <f aca="false">IF(U269&lt;&gt;"",IF(U269&lt;&gt;"LIBSETS_DROP_MECHANIC_MONSTER_NAME",VLOOKUP(U269,'LibSets constants'!$I$4:$L$1000,4,0),""),"")</f>
        <v>Arena-Phasen Schatztruhe</v>
      </c>
      <c r="X269" s="2" t="str">
        <f aca="false">IF(G269&lt;&gt;"LIBSETS_SETTYPE_BATTLEGROUND",IF(G269&lt;&gt;"LIBSETS_SETTYPE_SPECIAL",IF(Y269&lt;&gt;"",VLOOKUP(Y269,'ESO zone constants'!$D$2:$H$4950,5,0),""),""),"")</f>
        <v/>
      </c>
      <c r="Z269" s="0"/>
      <c r="AA269" s="2" t="str">
        <f aca="false">IF(Z269&lt;&gt;"",IF(Z269&lt;&gt;"LIBSETS_DROP_MECHANIC_MONSTER_NAME",VLOOKUP(Z269,'LibSets constants'!$I$4:$L$1000,3,0),""),"")</f>
        <v/>
      </c>
      <c r="AB269" s="2" t="str">
        <f aca="false">IF(Z269&lt;&gt;"",IF(Z269&lt;&gt;"LIBSETS_DROP_MECHANIC_MONSTER_NAME",VLOOKUP(Z269,'LibSets constants'!$I$4:$L$1000,4,0),""),"")</f>
        <v/>
      </c>
      <c r="AC269" s="2" t="str">
        <f aca="false">IF(G269&lt;&gt;"LIBSETS_SETTYPE_BATTLEGROUND",IF(G269&lt;&gt;"LIBSETS_SETTYPE_SPECIAL",IF(AD269&lt;&gt;"",VLOOKUP(AD269,'ESO zone constants'!$D$2:$H$4950,5,0),""),""),"")</f>
        <v/>
      </c>
      <c r="AE269" s="0"/>
      <c r="AF269" s="2" t="str">
        <f aca="false">IF(AE269&lt;&gt;"",IF(AE269&lt;&gt;"LIBSETS_DROP_MECHANIC_MONSTER_NAME",VLOOKUP(AE269,'LibSets constants'!$I$4:$L$1000,3,0),""),"")</f>
        <v/>
      </c>
      <c r="AG269" s="2" t="str">
        <f aca="false">IF(AE269&lt;&gt;"",IF(AE269&lt;&gt;"LIBSETS_DROP_MECHANIC_MONSTER_NAME",VLOOKUP(AE269,'LibSets constants'!$I$4:$L$1000,4,0),""),"")</f>
        <v/>
      </c>
      <c r="AH269" s="2" t="str">
        <f aca="false">IF(G269&lt;&gt;"LIBSETS_SETTYPE_BATTLEGROUND",IF(G269&lt;&gt;"LIBSETS_SETTYPE_SPECIAL",IF(AI269&lt;&gt;"",VLOOKUP(AI269,'ESO zone constants'!$D$2:$H$4950,5,0),""),""),"")</f>
        <v/>
      </c>
      <c r="AJ269" s="0"/>
      <c r="AK269" s="2" t="str">
        <f aca="false">IF(AJ269&lt;&gt;"",IF(AJ269&lt;&gt;"LIBSETS_DROP_MECHANIC_MONSTER_NAME",VLOOKUP(AJ269,'LibSets constants'!$I$4:$L$1000,3,0),""),"")</f>
        <v/>
      </c>
      <c r="AL269" s="2" t="str">
        <f aca="false">IF(AJ269&lt;&gt;"",IF(AJ269&lt;&gt;"LIBSETS_DROP_MECHANIC_MONSTER_NAME",VLOOKUP(AJ269,'LibSets constants'!$I$4:$L$1000,4,0),""),"")</f>
        <v/>
      </c>
      <c r="AM269" s="2" t="str">
        <f aca="false">IF(G269&lt;&gt;"LIBSETS_SETTYPE_BATTLEGROUND",IF(G269&lt;&gt;"LIBSETS_SETTYPE_SPECIAL",IF(AN269&lt;&gt;"",VLOOKUP(AN269,'ESO zone constants'!$D$2:$H$4950,5,0),""),""),"")</f>
        <v/>
      </c>
      <c r="AO269" s="0"/>
      <c r="AP269" s="2" t="str">
        <f aca="false">IF(AO269&lt;&gt;"",IF(AO269&lt;&gt;"LIBSETS_DROP_MECHANIC_MONSTER_NAME",VLOOKUP(AO269,'LibSets constants'!$I$4:$L$1000,3,0),""),"")</f>
        <v/>
      </c>
      <c r="AQ269" s="2" t="str">
        <f aca="false">IF(AO269&lt;&gt;"",IF(AO269&lt;&gt;"LIBSETS_DROP_MECHANIC_MONSTER_NAME",VLOOKUP(AO269,'LibSets constants'!$I$4:$L$1000,4,0),""),"")</f>
        <v/>
      </c>
      <c r="AR269" s="2" t="str">
        <f aca="false">IF(G269&lt;&gt;"LIBSETS_SETTYPE_BATTLEGROUND",IF(G269&lt;&gt;"LIBSETS_SETTYPE_SPECIAL",IF(AS269&lt;&gt;"",VLOOKUP(AS269,'ESO zone constants'!$D$2:$H$4950,5,0),""),""),"")</f>
        <v/>
      </c>
      <c r="AT269" s="0"/>
      <c r="AU269" s="2" t="str">
        <f aca="false">IF(AT269&lt;&gt;"",IF(AT269&lt;&gt;"LIBSETS_DROP_MECHANIC_MONSTER_NAME",VLOOKUP(AT269,'LibSets constants'!$I$4:$L$1000,3,0),""),"")</f>
        <v/>
      </c>
      <c r="AV269" s="2" t="str">
        <f aca="false">IF(AT269&lt;&gt;"",IF(AT269&lt;&gt;"LIBSETS_DROP_MECHANIC_MONSTER_NAME",VLOOKUP(AT269,'LibSets constants'!$I$4:$L$1000,4,0),""),"")</f>
        <v/>
      </c>
      <c r="AW269" s="6" t="str">
        <f aca="false">IF(A269="???","--","")&amp;IF(F269&lt;&gt;"Not in the game (anymore)",IF(A269&lt;&gt;"",CONCATENATE("[",A269,"] = {wayshrines={")&amp;IF(K269&lt;&gt;"",CONCATENATE(K269,","),"")&amp;IF(L269&lt;&gt;"",CONCATENATE(L269,","),"")&amp;IF(M269&lt;&gt;"",CONCATENATE(M269,","),"")&amp;CONCATENATE("}")&amp;IF(VALUE(N269)&gt;0,CONCATENATE(", traitsNeeded=",N269),"")&amp;CONCATENATE(", dlcId=",IF(S269&lt;&gt;"",S269,"DLC_BASE_GAME")),""),"")</f>
        <v>[315] = {wayshrines={-1,-1,-1,}, dlcId=DLC_BASE_GAME</v>
      </c>
      <c r="AX269" s="6" t="str">
        <f aca="false">IF(F269&lt;&gt;"Not in the game (anymore)",IF(A269&lt;&gt;"",IF(P269&lt;&gt;"",CONCATENATE(", zoneIds={",P269),"")&amp;IF(X269&lt;&gt;"",CONCATENATE(",",X269),"")&amp;IF(AC269&lt;&gt;"",CONCATENATE(",",AC269),"")&amp;IF(AH269&lt;&gt;"",CONCATENATE(",",AH269),"")&amp;IF(AM269&lt;&gt;"",CONCATENATE(",",AM269),"")&amp;IF(AR269&lt;&gt;"",CONCATENATE(",",AR269),"")&amp;IF(P269&lt;&gt;"",CONCATENATE("}",""),"")&amp;IF(OR(I269="true",I269="false",I269&lt;&gt;""), CONCATENATE(", veteran=", I269), ""),""),"")</f>
        <v>, zoneIds={635}, veteran=false</v>
      </c>
      <c r="AY269" s="6" t="str">
        <f aca="false">IF(F269&lt;&gt;"Not in the game (anymore)",IF(A269&lt;&gt;"",", setType="&amp;G269,"")&amp;IF(J269="true",", multiTrialSet=true",""),"")</f>
        <v>, setType=LIBSETS_SETTYPE_ARENA</v>
      </c>
      <c r="AZ269" s="6" t="str">
        <f aca="false">IF(F269&lt;&gt;"Not in the game (anymore)",IF(U269&lt;&gt;"",", dropMechanic={"&amp;U269&amp;IF(Z269&lt;&gt;"",","&amp;Z269,"")&amp;IF(AE269&lt;&gt;"",","&amp;AE269,"")&amp;IF(AJ269&lt;&gt;"",","&amp;AJ269,"")&amp;IF(AO269&lt;&gt;"",","&amp;AO269,"")&amp;IF(AT269&lt;&gt;"",","&amp;AT269,"")&amp;"}"&amp;IF(U269="LIBSETS_DROP_MECHANIC_MONSTER_NAME",", dropMechanicNames={" &amp; IF(V269&lt;&gt;"","['en']='"&amp;V269&amp;"'","") &amp; IF(W269&lt;&gt;"",", ['de']='" &amp; W269&amp;"'","") &amp; "}",""),"")&amp;"},","")</f>
        <v>, dropMechanic={LIBSETS_DROP_MECHANIC_ARENA_STAGE_CHEST}},</v>
      </c>
      <c r="BA269" s="6" t="str">
        <f aca="false">IF(F269&lt;&gt;"Not in the game (anymore)",IF(C269&lt;&gt;"",CONCATENATE(" --",C269," / ",B269,"   [",IF(Q269&lt;&gt;"",Q269,""),IF(Y269&lt;&gt;"",", "&amp;Y269,""),IF(AD269&lt;&gt;"",", "&amp;AD269,""),IF(AI269&lt;&gt;"",", "&amp;AI269,""),IF(AN269&lt;&gt;"",", "&amp;AN269,""),IF(AS269&lt;&gt;"",", "&amp;AS269,""),"]")),"")</f>
        <v> --Stinging Slashes / Stechende Schnitte   [Dragonstar Arena]</v>
      </c>
    </row>
    <row r="270" customFormat="false" ht="15" hidden="false" customHeight="false" outlineLevel="0" collapsed="false">
      <c r="A270" s="21" t="n">
        <v>316</v>
      </c>
      <c r="B270" s="0" t="s">
        <v>706</v>
      </c>
      <c r="C270" s="0" t="s">
        <v>707</v>
      </c>
      <c r="D270" s="2" t="n">
        <f aca="false">A270</f>
        <v>316</v>
      </c>
      <c r="G270" s="22" t="s">
        <v>74</v>
      </c>
      <c r="I270" s="0" t="s">
        <v>56</v>
      </c>
      <c r="J270" s="0" t="s">
        <v>56</v>
      </c>
      <c r="K270" s="0" t="n">
        <v>-1</v>
      </c>
      <c r="L270" s="0" t="n">
        <v>-1</v>
      </c>
      <c r="M270" s="0" t="n">
        <v>-1</v>
      </c>
      <c r="N270" s="0" t="n">
        <v>0</v>
      </c>
      <c r="O270" s="3" t="s">
        <v>75</v>
      </c>
      <c r="P270" s="2" t="n">
        <f aca="false">IF(AND(G270&lt;&gt;"LIBSETS_SETTYPE_BATTLEGROUND",G270&lt;&gt;"LIBSETS_SETTYPE_SPECIAL",G270&lt;&gt;"LIBSETS_SETTYPE_MYTHIC"), IF(Q270&lt;&gt;"",VLOOKUP(Q270,'ESO zone constants'!$D$2:$H$4950,5,0),""),"")</f>
        <v>635</v>
      </c>
      <c r="Q270" s="0" t="str">
        <f aca="false">IF(OR(K270="",K270&lt;=0,ISERROR(K270)),IF(AND(O270&lt;&gt;"",NOT(ISERROR(O270))),O270, ""),VLOOKUP(K270,'ESO wayshrine node constants'!$A$3:$D$10003,4,0))</f>
        <v>Dragonstar Arena</v>
      </c>
      <c r="R270" s="0"/>
      <c r="S270" s="4" t="str">
        <f aca="false">IF(AND(R270&lt;&gt;"",NOT(ISERROR(R270))),R270,IF(P270&lt;&gt;"",IF(NOT(ISERROR(VLOOKUP(P270,'ESO Dungeon constants'!$D$3:$H$9999,5,0))),VLOOKUP(P270,'ESO Dungeon constants'!$D$3:$I$9999,6,0),VLOOKUP(P270,'ESO zone constants'!$H$2:$K$9984,4,0)),""))</f>
        <v>DLC_BASE_GAME</v>
      </c>
      <c r="T270" s="2" t="str">
        <f aca="false">IF(S270&lt;&gt;"",VLOOKUP(S270,'LibSets constants'!$B$4:$C$1000,2,0),"")</f>
        <v>Included in base game</v>
      </c>
      <c r="U270" s="5" t="s">
        <v>76</v>
      </c>
      <c r="V270" s="2" t="str">
        <f aca="false">IF(U270&lt;&gt;"",IF(U270&lt;&gt;"LIBSETS_DROP_MECHANIC_MONSTER_NAME",VLOOKUP(U270,'LibSets constants'!$I$4:$L$1000,3,0),""),"")</f>
        <v>Arena stage chest</v>
      </c>
      <c r="W270" s="2" t="str">
        <f aca="false">IF(U270&lt;&gt;"",IF(U270&lt;&gt;"LIBSETS_DROP_MECHANIC_MONSTER_NAME",VLOOKUP(U270,'LibSets constants'!$I$4:$L$1000,4,0),""),"")</f>
        <v>Arena-Phasen Schatztruhe</v>
      </c>
      <c r="X270" s="2" t="str">
        <f aca="false">IF(G270&lt;&gt;"LIBSETS_SETTYPE_BATTLEGROUND",IF(G270&lt;&gt;"LIBSETS_SETTYPE_SPECIAL",IF(Y270&lt;&gt;"",VLOOKUP(Y270,'ESO zone constants'!$D$2:$H$4950,5,0),""),""),"")</f>
        <v/>
      </c>
      <c r="Z270" s="0"/>
      <c r="AA270" s="2" t="str">
        <f aca="false">IF(Z270&lt;&gt;"",IF(Z270&lt;&gt;"LIBSETS_DROP_MECHANIC_MONSTER_NAME",VLOOKUP(Z270,'LibSets constants'!$I$4:$L$1000,3,0),""),"")</f>
        <v/>
      </c>
      <c r="AB270" s="2" t="str">
        <f aca="false">IF(Z270&lt;&gt;"",IF(Z270&lt;&gt;"LIBSETS_DROP_MECHANIC_MONSTER_NAME",VLOOKUP(Z270,'LibSets constants'!$I$4:$L$1000,4,0),""),"")</f>
        <v/>
      </c>
      <c r="AC270" s="2" t="str">
        <f aca="false">IF(G270&lt;&gt;"LIBSETS_SETTYPE_BATTLEGROUND",IF(G270&lt;&gt;"LIBSETS_SETTYPE_SPECIAL",IF(AD270&lt;&gt;"",VLOOKUP(AD270,'ESO zone constants'!$D$2:$H$4950,5,0),""),""),"")</f>
        <v/>
      </c>
      <c r="AE270" s="0"/>
      <c r="AF270" s="2" t="str">
        <f aca="false">IF(AE270&lt;&gt;"",IF(AE270&lt;&gt;"LIBSETS_DROP_MECHANIC_MONSTER_NAME",VLOOKUP(AE270,'LibSets constants'!$I$4:$L$1000,3,0),""),"")</f>
        <v/>
      </c>
      <c r="AG270" s="2" t="str">
        <f aca="false">IF(AE270&lt;&gt;"",IF(AE270&lt;&gt;"LIBSETS_DROP_MECHANIC_MONSTER_NAME",VLOOKUP(AE270,'LibSets constants'!$I$4:$L$1000,4,0),""),"")</f>
        <v/>
      </c>
      <c r="AH270" s="2" t="str">
        <f aca="false">IF(G270&lt;&gt;"LIBSETS_SETTYPE_BATTLEGROUND",IF(G270&lt;&gt;"LIBSETS_SETTYPE_SPECIAL",IF(AI270&lt;&gt;"",VLOOKUP(AI270,'ESO zone constants'!$D$2:$H$4950,5,0),""),""),"")</f>
        <v/>
      </c>
      <c r="AJ270" s="0"/>
      <c r="AK270" s="2" t="str">
        <f aca="false">IF(AJ270&lt;&gt;"",IF(AJ270&lt;&gt;"LIBSETS_DROP_MECHANIC_MONSTER_NAME",VLOOKUP(AJ270,'LibSets constants'!$I$4:$L$1000,3,0),""),"")</f>
        <v/>
      </c>
      <c r="AL270" s="2" t="str">
        <f aca="false">IF(AJ270&lt;&gt;"",IF(AJ270&lt;&gt;"LIBSETS_DROP_MECHANIC_MONSTER_NAME",VLOOKUP(AJ270,'LibSets constants'!$I$4:$L$1000,4,0),""),"")</f>
        <v/>
      </c>
      <c r="AM270" s="2" t="str">
        <f aca="false">IF(G270&lt;&gt;"LIBSETS_SETTYPE_BATTLEGROUND",IF(G270&lt;&gt;"LIBSETS_SETTYPE_SPECIAL",IF(AN270&lt;&gt;"",VLOOKUP(AN270,'ESO zone constants'!$D$2:$H$4950,5,0),""),""),"")</f>
        <v/>
      </c>
      <c r="AO270" s="0"/>
      <c r="AP270" s="2" t="str">
        <f aca="false">IF(AO270&lt;&gt;"",IF(AO270&lt;&gt;"LIBSETS_DROP_MECHANIC_MONSTER_NAME",VLOOKUP(AO270,'LibSets constants'!$I$4:$L$1000,3,0),""),"")</f>
        <v/>
      </c>
      <c r="AQ270" s="2" t="str">
        <f aca="false">IF(AO270&lt;&gt;"",IF(AO270&lt;&gt;"LIBSETS_DROP_MECHANIC_MONSTER_NAME",VLOOKUP(AO270,'LibSets constants'!$I$4:$L$1000,4,0),""),"")</f>
        <v/>
      </c>
      <c r="AR270" s="2" t="str">
        <f aca="false">IF(G270&lt;&gt;"LIBSETS_SETTYPE_BATTLEGROUND",IF(G270&lt;&gt;"LIBSETS_SETTYPE_SPECIAL",IF(AS270&lt;&gt;"",VLOOKUP(AS270,'ESO zone constants'!$D$2:$H$4950,5,0),""),""),"")</f>
        <v/>
      </c>
      <c r="AT270" s="0"/>
      <c r="AU270" s="2" t="str">
        <f aca="false">IF(AT270&lt;&gt;"",IF(AT270&lt;&gt;"LIBSETS_DROP_MECHANIC_MONSTER_NAME",VLOOKUP(AT270,'LibSets constants'!$I$4:$L$1000,3,0),""),"")</f>
        <v/>
      </c>
      <c r="AV270" s="2" t="str">
        <f aca="false">IF(AT270&lt;&gt;"",IF(AT270&lt;&gt;"LIBSETS_DROP_MECHANIC_MONSTER_NAME",VLOOKUP(AT270,'LibSets constants'!$I$4:$L$1000,4,0),""),"")</f>
        <v/>
      </c>
      <c r="AW270" s="6" t="str">
        <f aca="false">IF(A270="???","--","")&amp;IF(F270&lt;&gt;"Not in the game (anymore)",IF(A270&lt;&gt;"",CONCATENATE("[",A270,"] = {wayshrines={")&amp;IF(K270&lt;&gt;"",CONCATENATE(K270,","),"")&amp;IF(L270&lt;&gt;"",CONCATENATE(L270,","),"")&amp;IF(M270&lt;&gt;"",CONCATENATE(M270,","),"")&amp;CONCATENATE("}")&amp;IF(VALUE(N270)&gt;0,CONCATENATE(", traitsNeeded=",N270),"")&amp;CONCATENATE(", dlcId=",IF(S270&lt;&gt;"",S270,"DLC_BASE_GAME")),""),"")</f>
        <v>[316] = {wayshrines={-1,-1,-1,}, dlcId=DLC_BASE_GAME</v>
      </c>
      <c r="AX270" s="6" t="str">
        <f aca="false">IF(F270&lt;&gt;"Not in the game (anymore)",IF(A270&lt;&gt;"",IF(P270&lt;&gt;"",CONCATENATE(", zoneIds={",P270),"")&amp;IF(X270&lt;&gt;"",CONCATENATE(",",X270),"")&amp;IF(AC270&lt;&gt;"",CONCATENATE(",",AC270),"")&amp;IF(AH270&lt;&gt;"",CONCATENATE(",",AH270),"")&amp;IF(AM270&lt;&gt;"",CONCATENATE(",",AM270),"")&amp;IF(AR270&lt;&gt;"",CONCATENATE(",",AR270),"")&amp;IF(P270&lt;&gt;"",CONCATENATE("}",""),"")&amp;IF(OR(I270="true",I270="false",I270&lt;&gt;""), CONCATENATE(", veteran=", I270), ""),""),"")</f>
        <v>, zoneIds={635}, veteran=false</v>
      </c>
      <c r="AY270" s="6" t="str">
        <f aca="false">IF(F270&lt;&gt;"Not in the game (anymore)",IF(A270&lt;&gt;"",", setType="&amp;G270,"")&amp;IF(J270="true",", multiTrialSet=true",""),"")</f>
        <v>, setType=LIBSETS_SETTYPE_ARENA</v>
      </c>
      <c r="AZ270" s="6" t="str">
        <f aca="false">IF(F270&lt;&gt;"Not in the game (anymore)",IF(U270&lt;&gt;"",", dropMechanic={"&amp;U270&amp;IF(Z270&lt;&gt;"",","&amp;Z270,"")&amp;IF(AE270&lt;&gt;"",","&amp;AE270,"")&amp;IF(AJ270&lt;&gt;"",","&amp;AJ270,"")&amp;IF(AO270&lt;&gt;"",","&amp;AO270,"")&amp;IF(AT270&lt;&gt;"",","&amp;AT270,"")&amp;"}"&amp;IF(U270="LIBSETS_DROP_MECHANIC_MONSTER_NAME",", dropMechanicNames={" &amp; IF(V270&lt;&gt;"","['en']='"&amp;V270&amp;"'","") &amp; IF(W270&lt;&gt;"",", ['de']='" &amp; W270&amp;"'","") &amp; "}",""),"")&amp;"},","")</f>
        <v>, dropMechanic={LIBSETS_DROP_MECHANIC_ARENA_STAGE_CHEST}},</v>
      </c>
      <c r="BA270" s="6" t="str">
        <f aca="false">IF(F270&lt;&gt;"Not in the game (anymore)",IF(C270&lt;&gt;"",CONCATENATE(" --",C270," / ",B270,"   [",IF(Q270&lt;&gt;"",Q270,""),IF(Y270&lt;&gt;"",", "&amp;Y270,""),IF(AD270&lt;&gt;"",", "&amp;AD270,""),IF(AI270&lt;&gt;"",", "&amp;AI270,""),IF(AN270&lt;&gt;"",", "&amp;AN270,""),IF(AS270&lt;&gt;"",", "&amp;AS270,""),"]")),"")</f>
        <v> --Caustic Arrow / Beißender Pfeil   [Dragonstar Arena]</v>
      </c>
    </row>
    <row r="271" customFormat="false" ht="15" hidden="false" customHeight="false" outlineLevel="0" collapsed="false">
      <c r="A271" s="21" t="n">
        <v>317</v>
      </c>
      <c r="B271" s="0" t="s">
        <v>708</v>
      </c>
      <c r="C271" s="0" t="s">
        <v>709</v>
      </c>
      <c r="D271" s="2" t="n">
        <f aca="false">A271</f>
        <v>317</v>
      </c>
      <c r="G271" s="22" t="s">
        <v>74</v>
      </c>
      <c r="I271" s="0" t="s">
        <v>56</v>
      </c>
      <c r="J271" s="0" t="s">
        <v>56</v>
      </c>
      <c r="K271" s="0" t="n">
        <v>-1</v>
      </c>
      <c r="L271" s="0" t="n">
        <v>-1</v>
      </c>
      <c r="M271" s="0" t="n">
        <v>-1</v>
      </c>
      <c r="N271" s="0" t="n">
        <v>0</v>
      </c>
      <c r="O271" s="3" t="s">
        <v>75</v>
      </c>
      <c r="P271" s="2" t="n">
        <f aca="false">IF(AND(G271&lt;&gt;"LIBSETS_SETTYPE_BATTLEGROUND",G271&lt;&gt;"LIBSETS_SETTYPE_SPECIAL",G271&lt;&gt;"LIBSETS_SETTYPE_MYTHIC"), IF(Q271&lt;&gt;"",VLOOKUP(Q271,'ESO zone constants'!$D$2:$H$4950,5,0),""),"")</f>
        <v>635</v>
      </c>
      <c r="Q271" s="0" t="str">
        <f aca="false">IF(OR(K271="",K271&lt;=0,ISERROR(K271)),IF(AND(O271&lt;&gt;"",NOT(ISERROR(O271))),O271, ""),VLOOKUP(K271,'ESO wayshrine node constants'!$A$3:$D$10003,4,0))</f>
        <v>Dragonstar Arena</v>
      </c>
      <c r="R271" s="0"/>
      <c r="S271" s="4" t="str">
        <f aca="false">IF(AND(R271&lt;&gt;"",NOT(ISERROR(R271))),R271,IF(P271&lt;&gt;"",IF(NOT(ISERROR(VLOOKUP(P271,'ESO Dungeon constants'!$D$3:$H$9999,5,0))),VLOOKUP(P271,'ESO Dungeon constants'!$D$3:$I$9999,6,0),VLOOKUP(P271,'ESO zone constants'!$H$2:$K$9984,4,0)),""))</f>
        <v>DLC_BASE_GAME</v>
      </c>
      <c r="T271" s="2" t="str">
        <f aca="false">IF(S271&lt;&gt;"",VLOOKUP(S271,'LibSets constants'!$B$4:$C$1000,2,0),"")</f>
        <v>Included in base game</v>
      </c>
      <c r="U271" s="5" t="s">
        <v>76</v>
      </c>
      <c r="V271" s="2" t="str">
        <f aca="false">IF(U271&lt;&gt;"",IF(U271&lt;&gt;"LIBSETS_DROP_MECHANIC_MONSTER_NAME",VLOOKUP(U271,'LibSets constants'!$I$4:$L$1000,3,0),""),"")</f>
        <v>Arena stage chest</v>
      </c>
      <c r="W271" s="2" t="str">
        <f aca="false">IF(U271&lt;&gt;"",IF(U271&lt;&gt;"LIBSETS_DROP_MECHANIC_MONSTER_NAME",VLOOKUP(U271,'LibSets constants'!$I$4:$L$1000,4,0),""),"")</f>
        <v>Arena-Phasen Schatztruhe</v>
      </c>
      <c r="X271" s="2" t="str">
        <f aca="false">IF(G271&lt;&gt;"LIBSETS_SETTYPE_BATTLEGROUND",IF(G271&lt;&gt;"LIBSETS_SETTYPE_SPECIAL",IF(Y271&lt;&gt;"",VLOOKUP(Y271,'ESO zone constants'!$D$2:$H$4950,5,0),""),""),"")</f>
        <v/>
      </c>
      <c r="Z271" s="0"/>
      <c r="AA271" s="2" t="str">
        <f aca="false">IF(Z271&lt;&gt;"",IF(Z271&lt;&gt;"LIBSETS_DROP_MECHANIC_MONSTER_NAME",VLOOKUP(Z271,'LibSets constants'!$I$4:$L$1000,3,0),""),"")</f>
        <v/>
      </c>
      <c r="AB271" s="2" t="str">
        <f aca="false">IF(Z271&lt;&gt;"",IF(Z271&lt;&gt;"LIBSETS_DROP_MECHANIC_MONSTER_NAME",VLOOKUP(Z271,'LibSets constants'!$I$4:$L$1000,4,0),""),"")</f>
        <v/>
      </c>
      <c r="AC271" s="2" t="str">
        <f aca="false">IF(G271&lt;&gt;"LIBSETS_SETTYPE_BATTLEGROUND",IF(G271&lt;&gt;"LIBSETS_SETTYPE_SPECIAL",IF(AD271&lt;&gt;"",VLOOKUP(AD271,'ESO zone constants'!$D$2:$H$4950,5,0),""),""),"")</f>
        <v/>
      </c>
      <c r="AE271" s="0"/>
      <c r="AF271" s="2" t="str">
        <f aca="false">IF(AE271&lt;&gt;"",IF(AE271&lt;&gt;"LIBSETS_DROP_MECHANIC_MONSTER_NAME",VLOOKUP(AE271,'LibSets constants'!$I$4:$L$1000,3,0),""),"")</f>
        <v/>
      </c>
      <c r="AG271" s="2" t="str">
        <f aca="false">IF(AE271&lt;&gt;"",IF(AE271&lt;&gt;"LIBSETS_DROP_MECHANIC_MONSTER_NAME",VLOOKUP(AE271,'LibSets constants'!$I$4:$L$1000,4,0),""),"")</f>
        <v/>
      </c>
      <c r="AH271" s="2" t="str">
        <f aca="false">IF(G271&lt;&gt;"LIBSETS_SETTYPE_BATTLEGROUND",IF(G271&lt;&gt;"LIBSETS_SETTYPE_SPECIAL",IF(AI271&lt;&gt;"",VLOOKUP(AI271,'ESO zone constants'!$D$2:$H$4950,5,0),""),""),"")</f>
        <v/>
      </c>
      <c r="AJ271" s="0"/>
      <c r="AK271" s="2" t="str">
        <f aca="false">IF(AJ271&lt;&gt;"",IF(AJ271&lt;&gt;"LIBSETS_DROP_MECHANIC_MONSTER_NAME",VLOOKUP(AJ271,'LibSets constants'!$I$4:$L$1000,3,0),""),"")</f>
        <v/>
      </c>
      <c r="AL271" s="2" t="str">
        <f aca="false">IF(AJ271&lt;&gt;"",IF(AJ271&lt;&gt;"LIBSETS_DROP_MECHANIC_MONSTER_NAME",VLOOKUP(AJ271,'LibSets constants'!$I$4:$L$1000,4,0),""),"")</f>
        <v/>
      </c>
      <c r="AM271" s="2" t="str">
        <f aca="false">IF(G271&lt;&gt;"LIBSETS_SETTYPE_BATTLEGROUND",IF(G271&lt;&gt;"LIBSETS_SETTYPE_SPECIAL",IF(AN271&lt;&gt;"",VLOOKUP(AN271,'ESO zone constants'!$D$2:$H$4950,5,0),""),""),"")</f>
        <v/>
      </c>
      <c r="AO271" s="0"/>
      <c r="AP271" s="2" t="str">
        <f aca="false">IF(AO271&lt;&gt;"",IF(AO271&lt;&gt;"LIBSETS_DROP_MECHANIC_MONSTER_NAME",VLOOKUP(AO271,'LibSets constants'!$I$4:$L$1000,3,0),""),"")</f>
        <v/>
      </c>
      <c r="AQ271" s="2" t="str">
        <f aca="false">IF(AO271&lt;&gt;"",IF(AO271&lt;&gt;"LIBSETS_DROP_MECHANIC_MONSTER_NAME",VLOOKUP(AO271,'LibSets constants'!$I$4:$L$1000,4,0),""),"")</f>
        <v/>
      </c>
      <c r="AR271" s="2" t="str">
        <f aca="false">IF(G271&lt;&gt;"LIBSETS_SETTYPE_BATTLEGROUND",IF(G271&lt;&gt;"LIBSETS_SETTYPE_SPECIAL",IF(AS271&lt;&gt;"",VLOOKUP(AS271,'ESO zone constants'!$D$2:$H$4950,5,0),""),""),"")</f>
        <v/>
      </c>
      <c r="AT271" s="0"/>
      <c r="AU271" s="2" t="str">
        <f aca="false">IF(AT271&lt;&gt;"",IF(AT271&lt;&gt;"LIBSETS_DROP_MECHANIC_MONSTER_NAME",VLOOKUP(AT271,'LibSets constants'!$I$4:$L$1000,3,0),""),"")</f>
        <v/>
      </c>
      <c r="AV271" s="2" t="str">
        <f aca="false">IF(AT271&lt;&gt;"",IF(AT271&lt;&gt;"LIBSETS_DROP_MECHANIC_MONSTER_NAME",VLOOKUP(AT271,'LibSets constants'!$I$4:$L$1000,4,0),""),"")</f>
        <v/>
      </c>
      <c r="AW271" s="6" t="str">
        <f aca="false">IF(A271="???","--","")&amp;IF(F271&lt;&gt;"Not in the game (anymore)",IF(A271&lt;&gt;"",CONCATENATE("[",A271,"] = {wayshrines={")&amp;IF(K271&lt;&gt;"",CONCATENATE(K271,","),"")&amp;IF(L271&lt;&gt;"",CONCATENATE(L271,","),"")&amp;IF(M271&lt;&gt;"",CONCATENATE(M271,","),"")&amp;CONCATENATE("}")&amp;IF(VALUE(N271)&gt;0,CONCATENATE(", traitsNeeded=",N271),"")&amp;CONCATENATE(", dlcId=",IF(S271&lt;&gt;"",S271,"DLC_BASE_GAME")),""),"")</f>
        <v>[317] = {wayshrines={-1,-1,-1,}, dlcId=DLC_BASE_GAME</v>
      </c>
      <c r="AX271" s="6" t="str">
        <f aca="false">IF(F271&lt;&gt;"Not in the game (anymore)",IF(A271&lt;&gt;"",IF(P271&lt;&gt;"",CONCATENATE(", zoneIds={",P271),"")&amp;IF(X271&lt;&gt;"",CONCATENATE(",",X271),"")&amp;IF(AC271&lt;&gt;"",CONCATENATE(",",AC271),"")&amp;IF(AH271&lt;&gt;"",CONCATENATE(",",AH271),"")&amp;IF(AM271&lt;&gt;"",CONCATENATE(",",AM271),"")&amp;IF(AR271&lt;&gt;"",CONCATENATE(",",AR271),"")&amp;IF(P271&lt;&gt;"",CONCATENATE("}",""),"")&amp;IF(OR(I271="true",I271="false",I271&lt;&gt;""), CONCATENATE(", veteran=", I271), ""),""),"")</f>
        <v>, zoneIds={635}, veteran=false</v>
      </c>
      <c r="AY271" s="6" t="str">
        <f aca="false">IF(F271&lt;&gt;"Not in the game (anymore)",IF(A271&lt;&gt;"",", setType="&amp;G271,"")&amp;IF(J271="true",", multiTrialSet=true",""),"")</f>
        <v>, setType=LIBSETS_SETTYPE_ARENA</v>
      </c>
      <c r="AZ271" s="6" t="str">
        <f aca="false">IF(F271&lt;&gt;"Not in the game (anymore)",IF(U271&lt;&gt;"",", dropMechanic={"&amp;U271&amp;IF(Z271&lt;&gt;"",","&amp;Z271,"")&amp;IF(AE271&lt;&gt;"",","&amp;AE271,"")&amp;IF(AJ271&lt;&gt;"",","&amp;AJ271,"")&amp;IF(AO271&lt;&gt;"",","&amp;AO271,"")&amp;IF(AT271&lt;&gt;"",","&amp;AT271,"")&amp;"}"&amp;IF(U271="LIBSETS_DROP_MECHANIC_MONSTER_NAME",", dropMechanicNames={" &amp; IF(V271&lt;&gt;"","['en']='"&amp;V271&amp;"'","") &amp; IF(W271&lt;&gt;"",", ['de']='" &amp; W271&amp;"'","") &amp; "}",""),"")&amp;"},","")</f>
        <v>, dropMechanic={LIBSETS_DROP_MECHANIC_ARENA_STAGE_CHEST}},</v>
      </c>
      <c r="BA271" s="6" t="str">
        <f aca="false">IF(F271&lt;&gt;"Not in the game (anymore)",IF(C271&lt;&gt;"",CONCATENATE(" --",C271," / ",B271,"   [",IF(Q271&lt;&gt;"",Q271,""),IF(Y271&lt;&gt;"",", "&amp;Y271,""),IF(AD271&lt;&gt;"",", "&amp;AD271,""),IF(AI271&lt;&gt;"",", "&amp;AI271,""),IF(AN271&lt;&gt;"",", "&amp;AN271,""),IF(AS271&lt;&gt;"",", "&amp;AS271,""),"]")),"")</f>
        <v> --Destructive Impact / Zerstörerischer Einschlag   [Dragonstar Arena]</v>
      </c>
    </row>
    <row r="272" customFormat="false" ht="15" hidden="false" customHeight="false" outlineLevel="0" collapsed="false">
      <c r="A272" s="21" t="n">
        <v>318</v>
      </c>
      <c r="B272" s="0" t="s">
        <v>710</v>
      </c>
      <c r="C272" s="0" t="s">
        <v>711</v>
      </c>
      <c r="D272" s="2" t="n">
        <f aca="false">A272</f>
        <v>318</v>
      </c>
      <c r="G272" s="22" t="s">
        <v>74</v>
      </c>
      <c r="I272" s="0" t="s">
        <v>56</v>
      </c>
      <c r="J272" s="0" t="s">
        <v>56</v>
      </c>
      <c r="K272" s="0" t="n">
        <v>-1</v>
      </c>
      <c r="L272" s="0" t="n">
        <v>-1</v>
      </c>
      <c r="M272" s="0" t="n">
        <v>-1</v>
      </c>
      <c r="N272" s="0" t="n">
        <v>0</v>
      </c>
      <c r="O272" s="3" t="s">
        <v>75</v>
      </c>
      <c r="P272" s="2" t="n">
        <f aca="false">IF(AND(G272&lt;&gt;"LIBSETS_SETTYPE_BATTLEGROUND",G272&lt;&gt;"LIBSETS_SETTYPE_SPECIAL",G272&lt;&gt;"LIBSETS_SETTYPE_MYTHIC"), IF(Q272&lt;&gt;"",VLOOKUP(Q272,'ESO zone constants'!$D$2:$H$4950,5,0),""),"")</f>
        <v>635</v>
      </c>
      <c r="Q272" s="0" t="str">
        <f aca="false">IF(OR(K272="",K272&lt;=0,ISERROR(K272)),IF(AND(O272&lt;&gt;"",NOT(ISERROR(O272))),O272, ""),VLOOKUP(K272,'ESO wayshrine node constants'!$A$3:$D$10003,4,0))</f>
        <v>Dragonstar Arena</v>
      </c>
      <c r="R272" s="0"/>
      <c r="S272" s="4" t="str">
        <f aca="false">IF(AND(R272&lt;&gt;"",NOT(ISERROR(R272))),R272,IF(P272&lt;&gt;"",IF(NOT(ISERROR(VLOOKUP(P272,'ESO Dungeon constants'!$D$3:$H$9999,5,0))),VLOOKUP(P272,'ESO Dungeon constants'!$D$3:$I$9999,6,0),VLOOKUP(P272,'ESO zone constants'!$H$2:$K$9984,4,0)),""))</f>
        <v>DLC_BASE_GAME</v>
      </c>
      <c r="T272" s="2" t="str">
        <f aca="false">IF(S272&lt;&gt;"",VLOOKUP(S272,'LibSets constants'!$B$4:$C$1000,2,0),"")</f>
        <v>Included in base game</v>
      </c>
      <c r="U272" s="5" t="s">
        <v>76</v>
      </c>
      <c r="V272" s="2" t="str">
        <f aca="false">IF(U272&lt;&gt;"",IF(U272&lt;&gt;"LIBSETS_DROP_MECHANIC_MONSTER_NAME",VLOOKUP(U272,'LibSets constants'!$I$4:$L$1000,3,0),""),"")</f>
        <v>Arena stage chest</v>
      </c>
      <c r="W272" s="2" t="str">
        <f aca="false">IF(U272&lt;&gt;"",IF(U272&lt;&gt;"LIBSETS_DROP_MECHANIC_MONSTER_NAME",VLOOKUP(U272,'LibSets constants'!$I$4:$L$1000,4,0),""),"")</f>
        <v>Arena-Phasen Schatztruhe</v>
      </c>
      <c r="X272" s="2" t="str">
        <f aca="false">IF(G272&lt;&gt;"LIBSETS_SETTYPE_BATTLEGROUND",IF(G272&lt;&gt;"LIBSETS_SETTYPE_SPECIAL",IF(Y272&lt;&gt;"",VLOOKUP(Y272,'ESO zone constants'!$D$2:$H$4950,5,0),""),""),"")</f>
        <v/>
      </c>
      <c r="Z272" s="0"/>
      <c r="AA272" s="2" t="str">
        <f aca="false">IF(Z272&lt;&gt;"",IF(Z272&lt;&gt;"LIBSETS_DROP_MECHANIC_MONSTER_NAME",VLOOKUP(Z272,'LibSets constants'!$I$4:$L$1000,3,0),""),"")</f>
        <v/>
      </c>
      <c r="AB272" s="2" t="str">
        <f aca="false">IF(Z272&lt;&gt;"",IF(Z272&lt;&gt;"LIBSETS_DROP_MECHANIC_MONSTER_NAME",VLOOKUP(Z272,'LibSets constants'!$I$4:$L$1000,4,0),""),"")</f>
        <v/>
      </c>
      <c r="AC272" s="2" t="str">
        <f aca="false">IF(G272&lt;&gt;"LIBSETS_SETTYPE_BATTLEGROUND",IF(G272&lt;&gt;"LIBSETS_SETTYPE_SPECIAL",IF(AD272&lt;&gt;"",VLOOKUP(AD272,'ESO zone constants'!$D$2:$H$4950,5,0),""),""),"")</f>
        <v/>
      </c>
      <c r="AE272" s="0"/>
      <c r="AF272" s="2" t="str">
        <f aca="false">IF(AE272&lt;&gt;"",IF(AE272&lt;&gt;"LIBSETS_DROP_MECHANIC_MONSTER_NAME",VLOOKUP(AE272,'LibSets constants'!$I$4:$L$1000,3,0),""),"")</f>
        <v/>
      </c>
      <c r="AG272" s="2" t="str">
        <f aca="false">IF(AE272&lt;&gt;"",IF(AE272&lt;&gt;"LIBSETS_DROP_MECHANIC_MONSTER_NAME",VLOOKUP(AE272,'LibSets constants'!$I$4:$L$1000,4,0),""),"")</f>
        <v/>
      </c>
      <c r="AH272" s="2" t="str">
        <f aca="false">IF(G272&lt;&gt;"LIBSETS_SETTYPE_BATTLEGROUND",IF(G272&lt;&gt;"LIBSETS_SETTYPE_SPECIAL",IF(AI272&lt;&gt;"",VLOOKUP(AI272,'ESO zone constants'!$D$2:$H$4950,5,0),""),""),"")</f>
        <v/>
      </c>
      <c r="AJ272" s="0"/>
      <c r="AK272" s="2" t="str">
        <f aca="false">IF(AJ272&lt;&gt;"",IF(AJ272&lt;&gt;"LIBSETS_DROP_MECHANIC_MONSTER_NAME",VLOOKUP(AJ272,'LibSets constants'!$I$4:$L$1000,3,0),""),"")</f>
        <v/>
      </c>
      <c r="AL272" s="2" t="str">
        <f aca="false">IF(AJ272&lt;&gt;"",IF(AJ272&lt;&gt;"LIBSETS_DROP_MECHANIC_MONSTER_NAME",VLOOKUP(AJ272,'LibSets constants'!$I$4:$L$1000,4,0),""),"")</f>
        <v/>
      </c>
      <c r="AM272" s="2" t="str">
        <f aca="false">IF(G272&lt;&gt;"LIBSETS_SETTYPE_BATTLEGROUND",IF(G272&lt;&gt;"LIBSETS_SETTYPE_SPECIAL",IF(AN272&lt;&gt;"",VLOOKUP(AN272,'ESO zone constants'!$D$2:$H$4950,5,0),""),""),"")</f>
        <v/>
      </c>
      <c r="AO272" s="0"/>
      <c r="AP272" s="2" t="str">
        <f aca="false">IF(AO272&lt;&gt;"",IF(AO272&lt;&gt;"LIBSETS_DROP_MECHANIC_MONSTER_NAME",VLOOKUP(AO272,'LibSets constants'!$I$4:$L$1000,3,0),""),"")</f>
        <v/>
      </c>
      <c r="AQ272" s="2" t="str">
        <f aca="false">IF(AO272&lt;&gt;"",IF(AO272&lt;&gt;"LIBSETS_DROP_MECHANIC_MONSTER_NAME",VLOOKUP(AO272,'LibSets constants'!$I$4:$L$1000,4,0),""),"")</f>
        <v/>
      </c>
      <c r="AR272" s="2" t="str">
        <f aca="false">IF(G272&lt;&gt;"LIBSETS_SETTYPE_BATTLEGROUND",IF(G272&lt;&gt;"LIBSETS_SETTYPE_SPECIAL",IF(AS272&lt;&gt;"",VLOOKUP(AS272,'ESO zone constants'!$D$2:$H$4950,5,0),""),""),"")</f>
        <v/>
      </c>
      <c r="AT272" s="0"/>
      <c r="AU272" s="2" t="str">
        <f aca="false">IF(AT272&lt;&gt;"",IF(AT272&lt;&gt;"LIBSETS_DROP_MECHANIC_MONSTER_NAME",VLOOKUP(AT272,'LibSets constants'!$I$4:$L$1000,3,0),""),"")</f>
        <v/>
      </c>
      <c r="AV272" s="2" t="str">
        <f aca="false">IF(AT272&lt;&gt;"",IF(AT272&lt;&gt;"LIBSETS_DROP_MECHANIC_MONSTER_NAME",VLOOKUP(AT272,'LibSets constants'!$I$4:$L$1000,4,0),""),"")</f>
        <v/>
      </c>
      <c r="AW272" s="6" t="str">
        <f aca="false">IF(A272="???","--","")&amp;IF(F272&lt;&gt;"Not in the game (anymore)",IF(A272&lt;&gt;"",CONCATENATE("[",A272,"] = {wayshrines={")&amp;IF(K272&lt;&gt;"",CONCATENATE(K272,","),"")&amp;IF(L272&lt;&gt;"",CONCATENATE(L272,","),"")&amp;IF(M272&lt;&gt;"",CONCATENATE(M272,","),"")&amp;CONCATENATE("}")&amp;IF(VALUE(N272)&gt;0,CONCATENATE(", traitsNeeded=",N272),"")&amp;CONCATENATE(", dlcId=",IF(S272&lt;&gt;"",S272,"DLC_BASE_GAME")),""),"")</f>
        <v>[318] = {wayshrines={-1,-1,-1,}, dlcId=DLC_BASE_GAME</v>
      </c>
      <c r="AX272" s="6" t="str">
        <f aca="false">IF(F272&lt;&gt;"Not in the game (anymore)",IF(A272&lt;&gt;"",IF(P272&lt;&gt;"",CONCATENATE(", zoneIds={",P272),"")&amp;IF(X272&lt;&gt;"",CONCATENATE(",",X272),"")&amp;IF(AC272&lt;&gt;"",CONCATENATE(",",AC272),"")&amp;IF(AH272&lt;&gt;"",CONCATENATE(",",AH272),"")&amp;IF(AM272&lt;&gt;"",CONCATENATE(",",AM272),"")&amp;IF(AR272&lt;&gt;"",CONCATENATE(",",AR272),"")&amp;IF(P272&lt;&gt;"",CONCATENATE("}",""),"")&amp;IF(OR(I272="true",I272="false",I272&lt;&gt;""), CONCATENATE(", veteran=", I272), ""),""),"")</f>
        <v>, zoneIds={635}, veteran=false</v>
      </c>
      <c r="AY272" s="6" t="str">
        <f aca="false">IF(F272&lt;&gt;"Not in the game (anymore)",IF(A272&lt;&gt;"",", setType="&amp;G272,"")&amp;IF(J272="true",", multiTrialSet=true",""),"")</f>
        <v>, setType=LIBSETS_SETTYPE_ARENA</v>
      </c>
      <c r="AZ272" s="6" t="str">
        <f aca="false">IF(F272&lt;&gt;"Not in the game (anymore)",IF(U272&lt;&gt;"",", dropMechanic={"&amp;U272&amp;IF(Z272&lt;&gt;"",","&amp;Z272,"")&amp;IF(AE272&lt;&gt;"",","&amp;AE272,"")&amp;IF(AJ272&lt;&gt;"",","&amp;AJ272,"")&amp;IF(AO272&lt;&gt;"",","&amp;AO272,"")&amp;IF(AT272&lt;&gt;"",","&amp;AT272,"")&amp;"}"&amp;IF(U272="LIBSETS_DROP_MECHANIC_MONSTER_NAME",", dropMechanicNames={" &amp; IF(V272&lt;&gt;"","['en']='"&amp;V272&amp;"'","") &amp; IF(W272&lt;&gt;"",", ['de']='" &amp; W272&amp;"'","") &amp; "}",""),"")&amp;"},","")</f>
        <v>, dropMechanic={LIBSETS_DROP_MECHANIC_ARENA_STAGE_CHEST}},</v>
      </c>
      <c r="BA272" s="6" t="str">
        <f aca="false">IF(F272&lt;&gt;"Not in the game (anymore)",IF(C272&lt;&gt;"",CONCATENATE(" --",C272," / ",B272,"   [",IF(Q272&lt;&gt;"",Q272,""),IF(Y272&lt;&gt;"",", "&amp;Y272,""),IF(AD272&lt;&gt;"",", "&amp;AD272,""),IF(AI272&lt;&gt;"",", "&amp;AI272,""),IF(AN272&lt;&gt;"",", "&amp;AN272,""),IF(AS272&lt;&gt;"",", "&amp;AS272,""),"]")),"")</f>
        <v> --Grand Rejuvenation / Große Verjüngung   [Dragonstar Arena]</v>
      </c>
    </row>
    <row r="273" customFormat="false" ht="15" hidden="false" customHeight="false" outlineLevel="0" collapsed="false">
      <c r="A273" s="21" t="n">
        <v>320</v>
      </c>
      <c r="B273" s="0" t="s">
        <v>712</v>
      </c>
      <c r="C273" s="0" t="s">
        <v>713</v>
      </c>
      <c r="D273" s="2" t="n">
        <f aca="false">A273</f>
        <v>320</v>
      </c>
      <c r="G273" s="22" t="s">
        <v>60</v>
      </c>
      <c r="I273" s="0" t="s">
        <v>56</v>
      </c>
      <c r="J273" s="0" t="s">
        <v>56</v>
      </c>
      <c r="K273" s="0" t="n">
        <v>-1</v>
      </c>
      <c r="L273" s="0" t="n">
        <v>-1</v>
      </c>
      <c r="M273" s="0" t="n">
        <v>-1</v>
      </c>
      <c r="N273" s="0" t="n">
        <v>0</v>
      </c>
      <c r="O273" s="3" t="s">
        <v>714</v>
      </c>
      <c r="P273" s="2" t="n">
        <f aca="false">IF(AND(G273&lt;&gt;"LIBSETS_SETTYPE_BATTLEGROUND",G273&lt;&gt;"LIBSETS_SETTYPE_SPECIAL",G273&lt;&gt;"LIBSETS_SETTYPE_MYTHIC"), IF(Q273&lt;&gt;"",VLOOKUP(Q273,'ESO zone constants'!$D$2:$H$4950,5,0),""),"")</f>
        <v>849</v>
      </c>
      <c r="Q273" s="0" t="str">
        <f aca="false">IF(OR(K273="",K273&lt;=0,ISERROR(K273)),IF(AND(O273&lt;&gt;"",NOT(ISERROR(O273))),O273, ""),VLOOKUP(K273,'ESO wayshrine node constants'!$A$3:$D$10003,4,0))</f>
        <v>Vvardenfell</v>
      </c>
      <c r="R273" s="0"/>
      <c r="S273" s="4" t="str">
        <f aca="false">IF(AND(R273&lt;&gt;"",NOT(ISERROR(R273))),R273,IF(P273&lt;&gt;"",IF(NOT(ISERROR(VLOOKUP(P273,'ESO Dungeon constants'!$D$3:$H$9999,5,0))),VLOOKUP(P273,'ESO Dungeon constants'!$D$3:$I$9999,6,0),VLOOKUP(P273,'ESO zone constants'!$H$2:$K$9984,4,0)),""))</f>
        <v>DLC_MORROWIND</v>
      </c>
      <c r="T273" s="2" t="str">
        <f aca="false">IF(S273&lt;&gt;"",VLOOKUP(S273,'LibSets constants'!$B$4:$C$1000,2,0),"")</f>
        <v>Morrowind</v>
      </c>
      <c r="U273" s="5" t="s">
        <v>62</v>
      </c>
      <c r="V273" s="23" t="str">
        <f aca="false">IF(U273&lt;&gt;"",IF(U273&lt;&gt;"LIBSETS_DROP_MECHANIC_MONSTER_NAME",VLOOKUP(U273,'LibSets constants'!$I$4:$L$1000,3,0),""),"")</f>
        <v>Delve bosses have a chance to drop a waist or feet.</v>
      </c>
      <c r="W273" s="23" t="str">
        <f aca="false">IF(U273&lt;&gt;"",IF(U273&lt;&gt;"LIBSETS_DROP_MECHANIC_MONSTER_NAME",VLOOKUP(U273,'LibSets constants'!$I$4:$L$1000,4,0),""),"")</f>
        <v>Bosse in Gewölben haben die Chance, eine Taille oder Füße fallen zu lassen.</v>
      </c>
      <c r="X273" s="2" t="str">
        <f aca="false">IF(G273&lt;&gt;"LIBSETS_SETTYPE_BATTLEGROUND",IF(G273&lt;&gt;"LIBSETS_SETTYPE_SPECIAL",IF(Y273&lt;&gt;"",VLOOKUP(Y273,'ESO zone constants'!$D$2:$H$4950,5,0),""),""),"")</f>
        <v/>
      </c>
      <c r="Z273" s="24" t="s">
        <v>63</v>
      </c>
      <c r="AA273" s="23" t="str">
        <f aca="false">IF(Z273&lt;&gt;"",IF(Z273&lt;&gt;"LIBSETS_DROP_MECHANIC_MONSTER_NAME",VLOOKUP(Z273,'LibSets constants'!$I$4:$L$1000,3,0),""),"")</f>
        <v>Overland group bosses have a 100% chance to drop head, chest, legs, or weapon.</v>
      </c>
      <c r="AB273" s="23" t="str">
        <f aca="false">IF(Z273&lt;&gt;"",IF(Z273&lt;&gt;"LIBSETS_DROP_MECHANIC_MONSTER_NAME",VLOOKUP(Z273,'LibSets constants'!$I$4:$L$1000,4,0),""),"")</f>
        <v>Überland Gruppenbosse haben eine Chance von 100%, Kopf, Brust, Beine oder Waffen fallen zu lassen.</v>
      </c>
      <c r="AC273" s="2" t="str">
        <f aca="false">IF(G273&lt;&gt;"LIBSETS_SETTYPE_BATTLEGROUND",IF(G273&lt;&gt;"LIBSETS_SETTYPE_SPECIAL",IF(AD273&lt;&gt;"",VLOOKUP(AD273,'ESO zone constants'!$D$2:$H$4950,5,0),""),""),"")</f>
        <v/>
      </c>
      <c r="AE273" s="24" t="s">
        <v>64</v>
      </c>
      <c r="AF273" s="23" t="str">
        <f aca="false">IF(AE273&lt;&gt;"",IF(AE273&lt;&gt;"LIBSETS_DROP_MECHANIC_MONSTER_NAME",VLOOKUP(AE273,'LibSets constants'!$I$4:$L$1000,3,0),""),"")</f>
        <v>Public dungeon bosses have a chance to drop a shoulder, hand, or weapon.</v>
      </c>
      <c r="AG273" s="23" t="str">
        <f aca="false">IF(AE273&lt;&gt;"",IF(AE273&lt;&gt;"LIBSETS_DROP_MECHANIC_MONSTER_NAME",VLOOKUP(AE273,'LibSets constants'!$I$4:$L$1000,4,0),""),"")</f>
        <v>Öffentliche Dungeon-Bosse haben die Möglichkeit, eine Schulter, Handschuhe oder eine Waffe fallen zu lassen.</v>
      </c>
      <c r="AH273" s="2" t="str">
        <f aca="false">IF(G273&lt;&gt;"LIBSETS_SETTYPE_BATTLEGROUND",IF(G273&lt;&gt;"LIBSETS_SETTYPE_SPECIAL",IF(AI273&lt;&gt;"",VLOOKUP(AI273,'ESO zone constants'!$D$2:$H$4950,5,0),""),""),"")</f>
        <v/>
      </c>
      <c r="AJ273" s="24" t="s">
        <v>65</v>
      </c>
      <c r="AK273" s="23" t="str">
        <f aca="false">IF(AJ273&lt;&gt;"",IF(AJ273&lt;&gt;"LIBSETS_DROP_MECHANIC_MONSTER_NAME",VLOOKUP(AJ273,'LibSets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23" t="str">
        <f aca="false">IF(AJ273&lt;&gt;"",IF(AJ273&lt;&gt;"LIBSETS_DROP_MECHANIC_MONSTER_NAME",VLOOKUP(AJ273,'LibSets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2" t="str">
        <f aca="false">IF(G273&lt;&gt;"LIBSETS_SETTYPE_BATTLEGROUND",IF(G273&lt;&gt;"LIBSETS_SETTYPE_SPECIAL",IF(AN273&lt;&gt;"",VLOOKUP(AN273,'ESO zone constants'!$D$2:$H$4950,5,0),""),""),"")</f>
        <v/>
      </c>
      <c r="AO273" s="24"/>
      <c r="AP273" s="23" t="str">
        <f aca="false">IF(AO273&lt;&gt;"",IF(AO273&lt;&gt;"LIBSETS_DROP_MECHANIC_MONSTER_NAME",VLOOKUP(AO273,'LibSets constants'!$I$4:$L$1000,3,0),""),"")</f>
        <v/>
      </c>
      <c r="AQ273" s="23" t="str">
        <f aca="false">IF(AO273&lt;&gt;"",IF(AO273&lt;&gt;"LIBSETS_DROP_MECHANIC_MONSTER_NAME",VLOOKUP(AO273,'LibSets constants'!$I$4:$L$1000,4,0),""),"")</f>
        <v/>
      </c>
      <c r="AR273" s="2" t="str">
        <f aca="false">IF(G273&lt;&gt;"LIBSETS_SETTYPE_BATTLEGROUND",IF(G273&lt;&gt;"LIBSETS_SETTYPE_SPECIAL",IF(AS273&lt;&gt;"",VLOOKUP(AS273,'ESO zone constants'!$D$2:$H$4950,5,0),""),""),"")</f>
        <v/>
      </c>
      <c r="AT273" s="24"/>
      <c r="AU273" s="23" t="str">
        <f aca="false">IF(AT273&lt;&gt;"",IF(AT273&lt;&gt;"LIBSETS_DROP_MECHANIC_MONSTER_NAME",VLOOKUP(AT273,'LibSets constants'!$I$4:$L$1000,3,0),""),"")</f>
        <v/>
      </c>
      <c r="AV273" s="23" t="str">
        <f aca="false">IF(AT273&lt;&gt;"",IF(AT273&lt;&gt;"LIBSETS_DROP_MECHANIC_MONSTER_NAME",VLOOKUP(AT273,'LibSets constants'!$I$4:$L$1000,4,0),""),"")</f>
        <v/>
      </c>
      <c r="AW273" s="6" t="str">
        <f aca="false">IF(A273="???","--","")&amp;IF(F273&lt;&gt;"Not in the game (anymore)",IF(A273&lt;&gt;"",CONCATENATE("[",A273,"] = {wayshrines={")&amp;IF(K273&lt;&gt;"",CONCATENATE(K273,","),"")&amp;IF(L273&lt;&gt;"",CONCATENATE(L273,","),"")&amp;IF(M273&lt;&gt;"",CONCATENATE(M273,","),"")&amp;CONCATENATE("}")&amp;IF(VALUE(N273)&gt;0,CONCATENATE(", traitsNeeded=",N273),"")&amp;CONCATENATE(", dlcId=",IF(S273&lt;&gt;"",S273,"DLC_BASE_GAME")),""),"")</f>
        <v>[320] = {wayshrines={-1,-1,-1,}, dlcId=DLC_MORROWIND</v>
      </c>
      <c r="AX273" s="6" t="str">
        <f aca="false">IF(F273&lt;&gt;"Not in the game (anymore)",IF(A273&lt;&gt;"",IF(P273&lt;&gt;"",CONCATENATE(", zoneIds={",P273),"")&amp;IF(X273&lt;&gt;"",CONCATENATE(",",X273),"")&amp;IF(AC273&lt;&gt;"",CONCATENATE(",",AC273),"")&amp;IF(AH273&lt;&gt;"",CONCATENATE(",",AH273),"")&amp;IF(AM273&lt;&gt;"",CONCATENATE(",",AM273),"")&amp;IF(AR273&lt;&gt;"",CONCATENATE(",",AR273),"")&amp;IF(P273&lt;&gt;"",CONCATENATE("}",""),"")&amp;IF(OR(I273="true",I273="false",I273&lt;&gt;""), CONCATENATE(", veteran=", I273), ""),""),"")</f>
        <v>, zoneIds={849}, veteran=false</v>
      </c>
      <c r="AY273" s="6" t="str">
        <f aca="false">IF(F273&lt;&gt;"Not in the game (anymore)",IF(A273&lt;&gt;"",", setType="&amp;G273,"")&amp;IF(J273="true",", multiTrialSet=true",""),"")</f>
        <v>, setType=LIBSETS_SETTYPE_OVERLAND</v>
      </c>
      <c r="AZ273" s="6" t="str">
        <f aca="false">IF(F273&lt;&gt;"Not in the game (anymore)",IF(U273&lt;&gt;"",", dropMechanic={"&amp;U273&amp;IF(Z273&lt;&gt;"",","&amp;Z273,"")&amp;IF(AE273&lt;&gt;"",","&amp;AE273,"")&amp;IF(AJ273&lt;&gt;"",","&amp;AJ273,"")&amp;IF(AO273&lt;&gt;"",","&amp;AO273,"")&amp;IF(AT273&lt;&gt;"",","&amp;AT273,"")&amp;"}"&amp;IF(U273="LIBSETS_DROP_MECHANIC_MONSTER_NAME",", dropMechanicNames={" &amp; IF(V273&lt;&gt;"","['en']='"&amp;V273&amp;"'","") &amp; IF(W273&lt;&gt;"",", ['de']='" &amp; W273&amp;"'","") &amp; "}",""),"")&amp;"},","")</f>
        <v>, dropMechanic={LIBSETS_DROP_MECHANIC_OVERLAND_BOSS_DELVE,LIBSETS_DROP_MECHANIC_OVERLAND_WORLDBOSS,LIBSETS_DROP_MECHANIC_OVERLAND_BOSS_PUBLIC_DUNGEON,LIBSETS_DROP_MECHANIC_OVERLAND_CHEST}},</v>
      </c>
      <c r="BA273" s="6" t="str">
        <f aca="false">IF(F273&lt;&gt;"Not in the game (anymore)",IF(C273&lt;&gt;"",CONCATENATE(" --",C273," / ",B273,"   [",IF(Q273&lt;&gt;"",Q273,""),IF(Y273&lt;&gt;"",", "&amp;Y273,""),IF(AD273&lt;&gt;"",", "&amp;AD273,""),IF(AI273&lt;&gt;"",", "&amp;AI273,""),IF(AN273&lt;&gt;"",", "&amp;AN273,""),IF(AS273&lt;&gt;"",", "&amp;AS273,""),"]")),"")</f>
        <v> --War Maiden / Kriegsjungfer   [Vvardenfell]</v>
      </c>
    </row>
    <row r="274" customFormat="false" ht="15" hidden="false" customHeight="false" outlineLevel="0" collapsed="false">
      <c r="A274" s="21" t="n">
        <v>321</v>
      </c>
      <c r="B274" s="0" t="s">
        <v>715</v>
      </c>
      <c r="C274" s="0" t="s">
        <v>716</v>
      </c>
      <c r="D274" s="2" t="n">
        <f aca="false">A274</f>
        <v>321</v>
      </c>
      <c r="G274" s="22" t="s">
        <v>60</v>
      </c>
      <c r="I274" s="0" t="s">
        <v>56</v>
      </c>
      <c r="J274" s="0" t="s">
        <v>56</v>
      </c>
      <c r="K274" s="0" t="n">
        <v>-1</v>
      </c>
      <c r="L274" s="0" t="n">
        <v>-1</v>
      </c>
      <c r="M274" s="0" t="n">
        <v>-1</v>
      </c>
      <c r="N274" s="0" t="n">
        <v>0</v>
      </c>
      <c r="O274" s="3" t="s">
        <v>714</v>
      </c>
      <c r="P274" s="2" t="n">
        <f aca="false">IF(AND(G274&lt;&gt;"LIBSETS_SETTYPE_BATTLEGROUND",G274&lt;&gt;"LIBSETS_SETTYPE_SPECIAL",G274&lt;&gt;"LIBSETS_SETTYPE_MYTHIC"), IF(Q274&lt;&gt;"",VLOOKUP(Q274,'ESO zone constants'!$D$2:$H$4950,5,0),""),"")</f>
        <v>849</v>
      </c>
      <c r="Q274" s="0" t="str">
        <f aca="false">IF(OR(K274="",K274&lt;=0,ISERROR(K274)),IF(AND(O274&lt;&gt;"",NOT(ISERROR(O274))),O274, ""),VLOOKUP(K274,'ESO wayshrine node constants'!$A$3:$D$10003,4,0))</f>
        <v>Vvardenfell</v>
      </c>
      <c r="R274" s="0"/>
      <c r="S274" s="4" t="str">
        <f aca="false">IF(AND(R274&lt;&gt;"",NOT(ISERROR(R274))),R274,IF(P274&lt;&gt;"",IF(NOT(ISERROR(VLOOKUP(P274,'ESO Dungeon constants'!$D$3:$H$9999,5,0))),VLOOKUP(P274,'ESO Dungeon constants'!$D$3:$I$9999,6,0),VLOOKUP(P274,'ESO zone constants'!$H$2:$K$9984,4,0)),""))</f>
        <v>DLC_MORROWIND</v>
      </c>
      <c r="T274" s="2" t="str">
        <f aca="false">IF(S274&lt;&gt;"",VLOOKUP(S274,'LibSets constants'!$B$4:$C$1000,2,0),"")</f>
        <v>Morrowind</v>
      </c>
      <c r="U274" s="5" t="s">
        <v>62</v>
      </c>
      <c r="V274" s="23" t="str">
        <f aca="false">IF(U274&lt;&gt;"",IF(U274&lt;&gt;"LIBSETS_DROP_MECHANIC_MONSTER_NAME",VLOOKUP(U274,'LibSets constants'!$I$4:$L$1000,3,0),""),"")</f>
        <v>Delve bosses have a chance to drop a waist or feet.</v>
      </c>
      <c r="W274" s="23" t="str">
        <f aca="false">IF(U274&lt;&gt;"",IF(U274&lt;&gt;"LIBSETS_DROP_MECHANIC_MONSTER_NAME",VLOOKUP(U274,'LibSets constants'!$I$4:$L$1000,4,0),""),"")</f>
        <v>Bosse in Gewölben haben die Chance, eine Taille oder Füße fallen zu lassen.</v>
      </c>
      <c r="X274" s="2" t="str">
        <f aca="false">IF(G274&lt;&gt;"LIBSETS_SETTYPE_BATTLEGROUND",IF(G274&lt;&gt;"LIBSETS_SETTYPE_SPECIAL",IF(Y274&lt;&gt;"",VLOOKUP(Y274,'ESO zone constants'!$D$2:$H$4950,5,0),""),""),"")</f>
        <v/>
      </c>
      <c r="Z274" s="24" t="s">
        <v>63</v>
      </c>
      <c r="AA274" s="23" t="str">
        <f aca="false">IF(Z274&lt;&gt;"",IF(Z274&lt;&gt;"LIBSETS_DROP_MECHANIC_MONSTER_NAME",VLOOKUP(Z274,'LibSets constants'!$I$4:$L$1000,3,0),""),"")</f>
        <v>Overland group bosses have a 100% chance to drop head, chest, legs, or weapon.</v>
      </c>
      <c r="AB274" s="23" t="str">
        <f aca="false">IF(Z274&lt;&gt;"",IF(Z274&lt;&gt;"LIBSETS_DROP_MECHANIC_MONSTER_NAME",VLOOKUP(Z274,'LibSets constants'!$I$4:$L$1000,4,0),""),"")</f>
        <v>Überland Gruppenbosse haben eine Chance von 100%, Kopf, Brust, Beine oder Waffen fallen zu lassen.</v>
      </c>
      <c r="AC274" s="2" t="str">
        <f aca="false">IF(G274&lt;&gt;"LIBSETS_SETTYPE_BATTLEGROUND",IF(G274&lt;&gt;"LIBSETS_SETTYPE_SPECIAL",IF(AD274&lt;&gt;"",VLOOKUP(AD274,'ESO zone constants'!$D$2:$H$4950,5,0),""),""),"")</f>
        <v/>
      </c>
      <c r="AE274" s="24" t="s">
        <v>64</v>
      </c>
      <c r="AF274" s="23" t="str">
        <f aca="false">IF(AE274&lt;&gt;"",IF(AE274&lt;&gt;"LIBSETS_DROP_MECHANIC_MONSTER_NAME",VLOOKUP(AE274,'LibSets constants'!$I$4:$L$1000,3,0),""),"")</f>
        <v>Public dungeon bosses have a chance to drop a shoulder, hand, or weapon.</v>
      </c>
      <c r="AG274" s="23" t="str">
        <f aca="false">IF(AE274&lt;&gt;"",IF(AE274&lt;&gt;"LIBSETS_DROP_MECHANIC_MONSTER_NAME",VLOOKUP(AE274,'LibSets constants'!$I$4:$L$1000,4,0),""),"")</f>
        <v>Öffentliche Dungeon-Bosse haben die Möglichkeit, eine Schulter, Handschuhe oder eine Waffe fallen zu lassen.</v>
      </c>
      <c r="AH274" s="2" t="str">
        <f aca="false">IF(G274&lt;&gt;"LIBSETS_SETTYPE_BATTLEGROUND",IF(G274&lt;&gt;"LIBSETS_SETTYPE_SPECIAL",IF(AI274&lt;&gt;"",VLOOKUP(AI274,'ESO zone constants'!$D$2:$H$4950,5,0),""),""),"")</f>
        <v/>
      </c>
      <c r="AJ274" s="24" t="s">
        <v>65</v>
      </c>
      <c r="AK274" s="23" t="str">
        <f aca="false">IF(AJ274&lt;&gt;"",IF(AJ274&lt;&gt;"LIBSETS_DROP_MECHANIC_MONSTER_NAME",VLOOKUP(AJ274,'LibSets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23" t="str">
        <f aca="false">IF(AJ274&lt;&gt;"",IF(AJ274&lt;&gt;"LIBSETS_DROP_MECHANIC_MONSTER_NAME",VLOOKUP(AJ274,'LibSets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2" t="str">
        <f aca="false">IF(G274&lt;&gt;"LIBSETS_SETTYPE_BATTLEGROUND",IF(G274&lt;&gt;"LIBSETS_SETTYPE_SPECIAL",IF(AN274&lt;&gt;"",VLOOKUP(AN274,'ESO zone constants'!$D$2:$H$4950,5,0),""),""),"")</f>
        <v/>
      </c>
      <c r="AO274" s="24"/>
      <c r="AP274" s="23" t="str">
        <f aca="false">IF(AO274&lt;&gt;"",IF(AO274&lt;&gt;"LIBSETS_DROP_MECHANIC_MONSTER_NAME",VLOOKUP(AO274,'LibSets constants'!$I$4:$L$1000,3,0),""),"")</f>
        <v/>
      </c>
      <c r="AQ274" s="23" t="str">
        <f aca="false">IF(AO274&lt;&gt;"",IF(AO274&lt;&gt;"LIBSETS_DROP_MECHANIC_MONSTER_NAME",VLOOKUP(AO274,'LibSets constants'!$I$4:$L$1000,4,0),""),"")</f>
        <v/>
      </c>
      <c r="AR274" s="2" t="str">
        <f aca="false">IF(G274&lt;&gt;"LIBSETS_SETTYPE_BATTLEGROUND",IF(G274&lt;&gt;"LIBSETS_SETTYPE_SPECIAL",IF(AS274&lt;&gt;"",VLOOKUP(AS274,'ESO zone constants'!$D$2:$H$4950,5,0),""),""),"")</f>
        <v/>
      </c>
      <c r="AT274" s="24"/>
      <c r="AU274" s="23" t="str">
        <f aca="false">IF(AT274&lt;&gt;"",IF(AT274&lt;&gt;"LIBSETS_DROP_MECHANIC_MONSTER_NAME",VLOOKUP(AT274,'LibSets constants'!$I$4:$L$1000,3,0),""),"")</f>
        <v/>
      </c>
      <c r="AV274" s="23" t="str">
        <f aca="false">IF(AT274&lt;&gt;"",IF(AT274&lt;&gt;"LIBSETS_DROP_MECHANIC_MONSTER_NAME",VLOOKUP(AT274,'LibSets constants'!$I$4:$L$1000,4,0),""),"")</f>
        <v/>
      </c>
      <c r="AW274" s="6" t="str">
        <f aca="false">IF(A274="???","--","")&amp;IF(F274&lt;&gt;"Not in the game (anymore)",IF(A274&lt;&gt;"",CONCATENATE("[",A274,"] = {wayshrines={")&amp;IF(K274&lt;&gt;"",CONCATENATE(K274,","),"")&amp;IF(L274&lt;&gt;"",CONCATENATE(L274,","),"")&amp;IF(M274&lt;&gt;"",CONCATENATE(M274,","),"")&amp;CONCATENATE("}")&amp;IF(VALUE(N274)&gt;0,CONCATENATE(", traitsNeeded=",N274),"")&amp;CONCATENATE(", dlcId=",IF(S274&lt;&gt;"",S274,"DLC_BASE_GAME")),""),"")</f>
        <v>[321] = {wayshrines={-1,-1,-1,}, dlcId=DLC_MORROWIND</v>
      </c>
      <c r="AX274" s="6" t="str">
        <f aca="false">IF(F274&lt;&gt;"Not in the game (anymore)",IF(A274&lt;&gt;"",IF(P274&lt;&gt;"",CONCATENATE(", zoneIds={",P274),"")&amp;IF(X274&lt;&gt;"",CONCATENATE(",",X274),"")&amp;IF(AC274&lt;&gt;"",CONCATENATE(",",AC274),"")&amp;IF(AH274&lt;&gt;"",CONCATENATE(",",AH274),"")&amp;IF(AM274&lt;&gt;"",CONCATENATE(",",AM274),"")&amp;IF(AR274&lt;&gt;"",CONCATENATE(",",AR274),"")&amp;IF(P274&lt;&gt;"",CONCATENATE("}",""),"")&amp;IF(OR(I274="true",I274="false",I274&lt;&gt;""), CONCATENATE(", veteran=", I274), ""),""),"")</f>
        <v>, zoneIds={849}, veteran=false</v>
      </c>
      <c r="AY274" s="6" t="str">
        <f aca="false">IF(F274&lt;&gt;"Not in the game (anymore)",IF(A274&lt;&gt;"",", setType="&amp;G274,"")&amp;IF(J274="true",", multiTrialSet=true",""),"")</f>
        <v>, setType=LIBSETS_SETTYPE_OVERLAND</v>
      </c>
      <c r="AZ274" s="6" t="str">
        <f aca="false">IF(F274&lt;&gt;"Not in the game (anymore)",IF(U274&lt;&gt;"",", dropMechanic={"&amp;U274&amp;IF(Z274&lt;&gt;"",","&amp;Z274,"")&amp;IF(AE274&lt;&gt;"",","&amp;AE274,"")&amp;IF(AJ274&lt;&gt;"",","&amp;AJ274,"")&amp;IF(AO274&lt;&gt;"",","&amp;AO274,"")&amp;IF(AT274&lt;&gt;"",","&amp;AT274,"")&amp;"}"&amp;IF(U274="LIBSETS_DROP_MECHANIC_MONSTER_NAME",", dropMechanicNames={" &amp; IF(V274&lt;&gt;"","['en']='"&amp;V274&amp;"'","") &amp; IF(W274&lt;&gt;"",", ['de']='" &amp; W274&amp;"'","") &amp; "}",""),"")&amp;"},","")</f>
        <v>, dropMechanic={LIBSETS_DROP_MECHANIC_OVERLAND_BOSS_DELVE,LIBSETS_DROP_MECHANIC_OVERLAND_WORLDBOSS,LIBSETS_DROP_MECHANIC_OVERLAND_BOSS_PUBLIC_DUNGEON,LIBSETS_DROP_MECHANIC_OVERLAND_CHEST}},</v>
      </c>
      <c r="BA274" s="6" t="str">
        <f aca="false">IF(F274&lt;&gt;"Not in the game (anymore)",IF(C274&lt;&gt;"",CONCATENATE(" --",C274," / ",B274,"   [",IF(Q274&lt;&gt;"",Q274,""),IF(Y274&lt;&gt;"",", "&amp;Y274,""),IF(AD274&lt;&gt;"",", "&amp;AD274,""),IF(AI274&lt;&gt;"",", "&amp;AI274,""),IF(AN274&lt;&gt;"",", "&amp;AN274,""),IF(AS274&lt;&gt;"",", "&amp;AS274,""),"]")),"")</f>
        <v> --Defiler / Schänder   [Vvardenfell]</v>
      </c>
    </row>
    <row r="275" customFormat="false" ht="15" hidden="false" customHeight="false" outlineLevel="0" collapsed="false">
      <c r="A275" s="21" t="n">
        <v>322</v>
      </c>
      <c r="B275" s="0" t="s">
        <v>717</v>
      </c>
      <c r="C275" s="0" t="s">
        <v>718</v>
      </c>
      <c r="D275" s="2" t="n">
        <f aca="false">A275</f>
        <v>322</v>
      </c>
      <c r="G275" s="22" t="s">
        <v>60</v>
      </c>
      <c r="I275" s="0" t="s">
        <v>56</v>
      </c>
      <c r="J275" s="0" t="s">
        <v>56</v>
      </c>
      <c r="K275" s="0" t="n">
        <v>-1</v>
      </c>
      <c r="L275" s="0" t="n">
        <v>-1</v>
      </c>
      <c r="M275" s="0" t="n">
        <v>-1</v>
      </c>
      <c r="N275" s="0" t="n">
        <v>0</v>
      </c>
      <c r="O275" s="3" t="s">
        <v>714</v>
      </c>
      <c r="P275" s="2" t="n">
        <f aca="false">IF(AND(G275&lt;&gt;"LIBSETS_SETTYPE_BATTLEGROUND",G275&lt;&gt;"LIBSETS_SETTYPE_SPECIAL",G275&lt;&gt;"LIBSETS_SETTYPE_MYTHIC"), IF(Q275&lt;&gt;"",VLOOKUP(Q275,'ESO zone constants'!$D$2:$H$4950,5,0),""),"")</f>
        <v>849</v>
      </c>
      <c r="Q275" s="0" t="str">
        <f aca="false">IF(OR(K275="",K275&lt;=0,ISERROR(K275)),IF(AND(O275&lt;&gt;"",NOT(ISERROR(O275))),O275, ""),VLOOKUP(K275,'ESO wayshrine node constants'!$A$3:$D$10003,4,0))</f>
        <v>Vvardenfell</v>
      </c>
      <c r="R275" s="0"/>
      <c r="S275" s="4" t="str">
        <f aca="false">IF(AND(R275&lt;&gt;"",NOT(ISERROR(R275))),R275,IF(P275&lt;&gt;"",IF(NOT(ISERROR(VLOOKUP(P275,'ESO Dungeon constants'!$D$3:$H$9999,5,0))),VLOOKUP(P275,'ESO Dungeon constants'!$D$3:$I$9999,6,0),VLOOKUP(P275,'ESO zone constants'!$H$2:$K$9984,4,0)),""))</f>
        <v>DLC_MORROWIND</v>
      </c>
      <c r="T275" s="2" t="str">
        <f aca="false">IF(S275&lt;&gt;"",VLOOKUP(S275,'LibSets constants'!$B$4:$C$1000,2,0),"")</f>
        <v>Morrowind</v>
      </c>
      <c r="U275" s="5" t="s">
        <v>62</v>
      </c>
      <c r="V275" s="23" t="str">
        <f aca="false">IF(U275&lt;&gt;"",IF(U275&lt;&gt;"LIBSETS_DROP_MECHANIC_MONSTER_NAME",VLOOKUP(U275,'LibSets constants'!$I$4:$L$1000,3,0),""),"")</f>
        <v>Delve bosses have a chance to drop a waist or feet.</v>
      </c>
      <c r="W275" s="23" t="str">
        <f aca="false">IF(U275&lt;&gt;"",IF(U275&lt;&gt;"LIBSETS_DROP_MECHANIC_MONSTER_NAME",VLOOKUP(U275,'LibSets constants'!$I$4:$L$1000,4,0),""),"")</f>
        <v>Bosse in Gewölben haben die Chance, eine Taille oder Füße fallen zu lassen.</v>
      </c>
      <c r="X275" s="2" t="str">
        <f aca="false">IF(G275&lt;&gt;"LIBSETS_SETTYPE_BATTLEGROUND",IF(G275&lt;&gt;"LIBSETS_SETTYPE_SPECIAL",IF(Y275&lt;&gt;"",VLOOKUP(Y275,'ESO zone constants'!$D$2:$H$4950,5,0),""),""),"")</f>
        <v/>
      </c>
      <c r="Z275" s="24" t="s">
        <v>63</v>
      </c>
      <c r="AA275" s="23" t="str">
        <f aca="false">IF(Z275&lt;&gt;"",IF(Z275&lt;&gt;"LIBSETS_DROP_MECHANIC_MONSTER_NAME",VLOOKUP(Z275,'LibSets constants'!$I$4:$L$1000,3,0),""),"")</f>
        <v>Overland group bosses have a 100% chance to drop head, chest, legs, or weapon.</v>
      </c>
      <c r="AB275" s="23" t="str">
        <f aca="false">IF(Z275&lt;&gt;"",IF(Z275&lt;&gt;"LIBSETS_DROP_MECHANIC_MONSTER_NAME",VLOOKUP(Z275,'LibSets constants'!$I$4:$L$1000,4,0),""),"")</f>
        <v>Überland Gruppenbosse haben eine Chance von 100%, Kopf, Brust, Beine oder Waffen fallen zu lassen.</v>
      </c>
      <c r="AC275" s="2" t="str">
        <f aca="false">IF(G275&lt;&gt;"LIBSETS_SETTYPE_BATTLEGROUND",IF(G275&lt;&gt;"LIBSETS_SETTYPE_SPECIAL",IF(AD275&lt;&gt;"",VLOOKUP(AD275,'ESO zone constants'!$D$2:$H$4950,5,0),""),""),"")</f>
        <v/>
      </c>
      <c r="AE275" s="24" t="s">
        <v>64</v>
      </c>
      <c r="AF275" s="23" t="str">
        <f aca="false">IF(AE275&lt;&gt;"",IF(AE275&lt;&gt;"LIBSETS_DROP_MECHANIC_MONSTER_NAME",VLOOKUP(AE275,'LibSets constants'!$I$4:$L$1000,3,0),""),"")</f>
        <v>Public dungeon bosses have a chance to drop a shoulder, hand, or weapon.</v>
      </c>
      <c r="AG275" s="23" t="str">
        <f aca="false">IF(AE275&lt;&gt;"",IF(AE275&lt;&gt;"LIBSETS_DROP_MECHANIC_MONSTER_NAME",VLOOKUP(AE275,'LibSets constants'!$I$4:$L$1000,4,0),""),"")</f>
        <v>Öffentliche Dungeon-Bosse haben die Möglichkeit, eine Schulter, Handschuhe oder eine Waffe fallen zu lassen.</v>
      </c>
      <c r="AH275" s="2" t="str">
        <f aca="false">IF(G275&lt;&gt;"LIBSETS_SETTYPE_BATTLEGROUND",IF(G275&lt;&gt;"LIBSETS_SETTYPE_SPECIAL",IF(AI275&lt;&gt;"",VLOOKUP(AI275,'ESO zone constants'!$D$2:$H$4950,5,0),""),""),"")</f>
        <v/>
      </c>
      <c r="AJ275" s="24" t="s">
        <v>65</v>
      </c>
      <c r="AK275" s="23" t="str">
        <f aca="false">IF(AJ275&lt;&gt;"",IF(AJ275&lt;&gt;"LIBSETS_DROP_MECHANIC_MONSTER_NAME",VLOOKUP(AJ275,'LibSets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23" t="str">
        <f aca="false">IF(AJ275&lt;&gt;"",IF(AJ275&lt;&gt;"LIBSETS_DROP_MECHANIC_MONSTER_NAME",VLOOKUP(AJ275,'LibSets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2" t="str">
        <f aca="false">IF(G275&lt;&gt;"LIBSETS_SETTYPE_BATTLEGROUND",IF(G275&lt;&gt;"LIBSETS_SETTYPE_SPECIAL",IF(AN275&lt;&gt;"",VLOOKUP(AN275,'ESO zone constants'!$D$2:$H$4950,5,0),""),""),"")</f>
        <v/>
      </c>
      <c r="AO275" s="24"/>
      <c r="AP275" s="23" t="str">
        <f aca="false">IF(AO275&lt;&gt;"",IF(AO275&lt;&gt;"LIBSETS_DROP_MECHANIC_MONSTER_NAME",VLOOKUP(AO275,'LibSets constants'!$I$4:$L$1000,3,0),""),"")</f>
        <v/>
      </c>
      <c r="AQ275" s="23" t="str">
        <f aca="false">IF(AO275&lt;&gt;"",IF(AO275&lt;&gt;"LIBSETS_DROP_MECHANIC_MONSTER_NAME",VLOOKUP(AO275,'LibSets constants'!$I$4:$L$1000,4,0),""),"")</f>
        <v/>
      </c>
      <c r="AR275" s="2" t="str">
        <f aca="false">IF(G275&lt;&gt;"LIBSETS_SETTYPE_BATTLEGROUND",IF(G275&lt;&gt;"LIBSETS_SETTYPE_SPECIAL",IF(AS275&lt;&gt;"",VLOOKUP(AS275,'ESO zone constants'!$D$2:$H$4950,5,0),""),""),"")</f>
        <v/>
      </c>
      <c r="AT275" s="24"/>
      <c r="AU275" s="23" t="str">
        <f aca="false">IF(AT275&lt;&gt;"",IF(AT275&lt;&gt;"LIBSETS_DROP_MECHANIC_MONSTER_NAME",VLOOKUP(AT275,'LibSets constants'!$I$4:$L$1000,3,0),""),"")</f>
        <v/>
      </c>
      <c r="AV275" s="23" t="str">
        <f aca="false">IF(AT275&lt;&gt;"",IF(AT275&lt;&gt;"LIBSETS_DROP_MECHANIC_MONSTER_NAME",VLOOKUP(AT275,'LibSets constants'!$I$4:$L$1000,4,0),""),"")</f>
        <v/>
      </c>
      <c r="AW275" s="6" t="str">
        <f aca="false">IF(A275="???","--","")&amp;IF(F275&lt;&gt;"Not in the game (anymore)",IF(A275&lt;&gt;"",CONCATENATE("[",A275,"] = {wayshrines={")&amp;IF(K275&lt;&gt;"",CONCATENATE(K275,","),"")&amp;IF(L275&lt;&gt;"",CONCATENATE(L275,","),"")&amp;IF(M275&lt;&gt;"",CONCATENATE(M275,","),"")&amp;CONCATENATE("}")&amp;IF(VALUE(N275)&gt;0,CONCATENATE(", traitsNeeded=",N275),"")&amp;CONCATENATE(", dlcId=",IF(S275&lt;&gt;"",S275,"DLC_BASE_GAME")),""),"")</f>
        <v>[322] = {wayshrines={-1,-1,-1,}, dlcId=DLC_MORROWIND</v>
      </c>
      <c r="AX275" s="6" t="str">
        <f aca="false">IF(F275&lt;&gt;"Not in the game (anymore)",IF(A275&lt;&gt;"",IF(P275&lt;&gt;"",CONCATENATE(", zoneIds={",P275),"")&amp;IF(X275&lt;&gt;"",CONCATENATE(",",X275),"")&amp;IF(AC275&lt;&gt;"",CONCATENATE(",",AC275),"")&amp;IF(AH275&lt;&gt;"",CONCATENATE(",",AH275),"")&amp;IF(AM275&lt;&gt;"",CONCATENATE(",",AM275),"")&amp;IF(AR275&lt;&gt;"",CONCATENATE(",",AR275),"")&amp;IF(P275&lt;&gt;"",CONCATENATE("}",""),"")&amp;IF(OR(I275="true",I275="false",I275&lt;&gt;""), CONCATENATE(", veteran=", I275), ""),""),"")</f>
        <v>, zoneIds={849}, veteran=false</v>
      </c>
      <c r="AY275" s="6" t="str">
        <f aca="false">IF(F275&lt;&gt;"Not in the game (anymore)",IF(A275&lt;&gt;"",", setType="&amp;G275,"")&amp;IF(J275="true",", multiTrialSet=true",""),"")</f>
        <v>, setType=LIBSETS_SETTYPE_OVERLAND</v>
      </c>
      <c r="AZ275" s="6" t="str">
        <f aca="false">IF(F275&lt;&gt;"Not in the game (anymore)",IF(U275&lt;&gt;"",", dropMechanic={"&amp;U275&amp;IF(Z275&lt;&gt;"",","&amp;Z275,"")&amp;IF(AE275&lt;&gt;"",","&amp;AE275,"")&amp;IF(AJ275&lt;&gt;"",","&amp;AJ275,"")&amp;IF(AO275&lt;&gt;"",","&amp;AO275,"")&amp;IF(AT275&lt;&gt;"",","&amp;AT275,"")&amp;"}"&amp;IF(U275="LIBSETS_DROP_MECHANIC_MONSTER_NAME",", dropMechanicNames={" &amp; IF(V275&lt;&gt;"","['en']='"&amp;V275&amp;"'","") &amp; IF(W275&lt;&gt;"",", ['de']='" &amp; W275&amp;"'","") &amp; "}",""),"")&amp;"},","")</f>
        <v>, dropMechanic={LIBSETS_DROP_MECHANIC_OVERLAND_BOSS_DELVE,LIBSETS_DROP_MECHANIC_OVERLAND_WORLDBOSS,LIBSETS_DROP_MECHANIC_OVERLAND_BOSS_PUBLIC_DUNGEON,LIBSETS_DROP_MECHANIC_OVERLAND_CHEST}},</v>
      </c>
      <c r="BA275" s="6" t="str">
        <f aca="false">IF(F275&lt;&gt;"Not in the game (anymore)",IF(C275&lt;&gt;"",CONCATENATE(" --",C275," / ",B275,"   [",IF(Q275&lt;&gt;"",Q275,""),IF(Y275&lt;&gt;"",", "&amp;Y275,""),IF(AD275&lt;&gt;"",", "&amp;AD275,""),IF(AI275&lt;&gt;"",", "&amp;AI275,""),IF(AN275&lt;&gt;"",", "&amp;AN275,""),IF(AS275&lt;&gt;"",", "&amp;AS275,""),"]")),"")</f>
        <v> --Warrior-Poet / Kriegerpoet   [Vvardenfell]</v>
      </c>
    </row>
    <row r="276" customFormat="false" ht="15" hidden="false" customHeight="false" outlineLevel="0" collapsed="false">
      <c r="A276" s="1" t="n">
        <v>323</v>
      </c>
      <c r="B276" s="0" t="s">
        <v>719</v>
      </c>
      <c r="C276" s="0" t="s">
        <v>720</v>
      </c>
      <c r="D276" s="2" t="n">
        <f aca="false">A276</f>
        <v>323</v>
      </c>
      <c r="G276" s="22" t="s">
        <v>122</v>
      </c>
      <c r="I276" s="0" t="s">
        <v>56</v>
      </c>
      <c r="J276" s="0" t="s">
        <v>56</v>
      </c>
      <c r="K276" s="0" t="n">
        <v>276</v>
      </c>
      <c r="L276" s="0" t="n">
        <v>276</v>
      </c>
      <c r="M276" s="0" t="n">
        <v>276</v>
      </c>
      <c r="N276" s="0" t="n">
        <v>3</v>
      </c>
      <c r="O276" s="0"/>
      <c r="P276" s="2" t="n">
        <f aca="false">IF(AND(G276&lt;&gt;"LIBSETS_SETTYPE_BATTLEGROUND",G276&lt;&gt;"LIBSETS_SETTYPE_SPECIAL",G276&lt;&gt;"LIBSETS_SETTYPE_MYTHIC"), IF(Q276&lt;&gt;"",VLOOKUP(Q276,'ESO zone constants'!$D$2:$H$4950,5,0),""),"")</f>
        <v>849</v>
      </c>
      <c r="Q276" s="0" t="str">
        <f aca="false">IF(OR(K276="",K276&lt;=0,ISERROR(K276)),IF(AND(O276&lt;&gt;"",NOT(ISERROR(O276))),O276, ""),VLOOKUP(K276,'ESO wayshrine node constants'!$A$3:$D$10003,4,0))</f>
        <v>Vvardenfell</v>
      </c>
      <c r="R276" s="0"/>
      <c r="S276" s="4" t="str">
        <f aca="false">IF(AND(R276&lt;&gt;"",NOT(ISERROR(R276))),R276,IF(P276&lt;&gt;"",IF(NOT(ISERROR(VLOOKUP(P276,'ESO Dungeon constants'!$D$3:$H$9999,5,0))),VLOOKUP(P276,'ESO Dungeon constants'!$D$3:$I$9999,6,0),VLOOKUP(P276,'ESO zone constants'!$H$2:$K$9984,4,0)),""))</f>
        <v>DLC_MORROWIND</v>
      </c>
      <c r="T276" s="2" t="str">
        <f aca="false">IF(S276&lt;&gt;"",VLOOKUP(S276,'LibSets constants'!$B$4:$C$1000,2,0),"")</f>
        <v>Morrowind</v>
      </c>
      <c r="U276" s="0"/>
      <c r="V276" s="2" t="str">
        <f aca="false">IF(U276&lt;&gt;"",IF(U276&lt;&gt;"LIBSETS_DROP_MECHANIC_MONSTER_NAME",VLOOKUP(U276,'LibSets constants'!$I$4:$L$1000,3,0),""),"")</f>
        <v/>
      </c>
      <c r="W276" s="2" t="str">
        <f aca="false">IF(U276&lt;&gt;"",IF(U276&lt;&gt;"LIBSETS_DROP_MECHANIC_MONSTER_NAME",VLOOKUP(U276,'LibSets constants'!$I$4:$L$1000,4,0),""),"")</f>
        <v/>
      </c>
      <c r="X276" s="2" t="n">
        <f aca="false">IF(G276&lt;&gt;"LIBSETS_SETTYPE_BATTLEGROUND",IF(G276&lt;&gt;"LIBSETS_SETTYPE_SPECIAL",IF(Y276&lt;&gt;"",VLOOKUP(Y276,'ESO zone constants'!$D$2:$H$4950,5,0),""),""),"")</f>
        <v>849</v>
      </c>
      <c r="Y276" s="0" t="str">
        <f aca="false">VLOOKUP(L276,'ESO wayshrine node constants'!$A$3:$D$10003,4,0)</f>
        <v>Vvardenfell</v>
      </c>
      <c r="Z276" s="0"/>
      <c r="AA276" s="2" t="str">
        <f aca="false">IF(Z276&lt;&gt;"",IF(Z276&lt;&gt;"LIBSETS_DROP_MECHANIC_MONSTER_NAME",VLOOKUP(Z276,'LibSets constants'!$I$4:$L$1000,3,0),""),"")</f>
        <v/>
      </c>
      <c r="AB276" s="2" t="str">
        <f aca="false">IF(Z276&lt;&gt;"",IF(Z276&lt;&gt;"LIBSETS_DROP_MECHANIC_MONSTER_NAME",VLOOKUP(Z276,'LibSets constants'!$I$4:$L$1000,4,0),""),"")</f>
        <v/>
      </c>
      <c r="AC276" s="2" t="n">
        <f aca="false">IF(G276&lt;&gt;"LIBSETS_SETTYPE_BATTLEGROUND",IF(G276&lt;&gt;"LIBSETS_SETTYPE_SPECIAL",IF(AD276&lt;&gt;"",VLOOKUP(AD276,'ESO zone constants'!$D$2:$H$4950,5,0),""),""),"")</f>
        <v>849</v>
      </c>
      <c r="AD276" s="0" t="str">
        <f aca="false">VLOOKUP(M276,'ESO wayshrine node constants'!$A$3:$D$10003,4,0)</f>
        <v>Vvardenfell</v>
      </c>
      <c r="AE276" s="0"/>
      <c r="AF276" s="2" t="str">
        <f aca="false">IF(AE276&lt;&gt;"",IF(AE276&lt;&gt;"LIBSETS_DROP_MECHANIC_MONSTER_NAME",VLOOKUP(AE276,'LibSets constants'!$I$4:$L$1000,3,0),""),"")</f>
        <v/>
      </c>
      <c r="AG276" s="2" t="str">
        <f aca="false">IF(AE276&lt;&gt;"",IF(AE276&lt;&gt;"LIBSETS_DROP_MECHANIC_MONSTER_NAME",VLOOKUP(AE276,'LibSets constants'!$I$4:$L$1000,4,0),""),"")</f>
        <v/>
      </c>
      <c r="AH276" s="2" t="str">
        <f aca="false">IF(G276&lt;&gt;"LIBSETS_SETTYPE_BATTLEGROUND",IF(G276&lt;&gt;"LIBSETS_SETTYPE_SPECIAL",IF(AI276&lt;&gt;"",VLOOKUP(AI276,'ESO zone constants'!$D$2:$H$4950,5,0),""),""),"")</f>
        <v/>
      </c>
      <c r="AJ276" s="0"/>
      <c r="AK276" s="2" t="str">
        <f aca="false">IF(AJ276&lt;&gt;"",IF(AJ276&lt;&gt;"LIBSETS_DROP_MECHANIC_MONSTER_NAME",VLOOKUP(AJ276,'LibSets constants'!$I$4:$L$1000,3,0),""),"")</f>
        <v/>
      </c>
      <c r="AL276" s="2" t="str">
        <f aca="false">IF(AJ276&lt;&gt;"",IF(AJ276&lt;&gt;"LIBSETS_DROP_MECHANIC_MONSTER_NAME",VLOOKUP(AJ276,'LibSets constants'!$I$4:$L$1000,4,0),""),"")</f>
        <v/>
      </c>
      <c r="AM276" s="2" t="str">
        <f aca="false">IF(G276&lt;&gt;"LIBSETS_SETTYPE_BATTLEGROUND",IF(G276&lt;&gt;"LIBSETS_SETTYPE_SPECIAL",IF(AN276&lt;&gt;"",VLOOKUP(AN276,'ESO zone constants'!$D$2:$H$4950,5,0),""),""),"")</f>
        <v/>
      </c>
      <c r="AO276" s="0"/>
      <c r="AP276" s="2" t="str">
        <f aca="false">IF(AO276&lt;&gt;"",IF(AO276&lt;&gt;"LIBSETS_DROP_MECHANIC_MONSTER_NAME",VLOOKUP(AO276,'LibSets constants'!$I$4:$L$1000,3,0),""),"")</f>
        <v/>
      </c>
      <c r="AQ276" s="2" t="str">
        <f aca="false">IF(AO276&lt;&gt;"",IF(AO276&lt;&gt;"LIBSETS_DROP_MECHANIC_MONSTER_NAME",VLOOKUP(AO276,'LibSets constants'!$I$4:$L$1000,4,0),""),"")</f>
        <v/>
      </c>
      <c r="AR276" s="2" t="str">
        <f aca="false">IF(G276&lt;&gt;"LIBSETS_SETTYPE_BATTLEGROUND",IF(G276&lt;&gt;"LIBSETS_SETTYPE_SPECIAL",IF(AS276&lt;&gt;"",VLOOKUP(AS276,'ESO zone constants'!$D$2:$H$4950,5,0),""),""),"")</f>
        <v/>
      </c>
      <c r="AT276" s="0"/>
      <c r="AU276" s="2" t="str">
        <f aca="false">IF(AT276&lt;&gt;"",IF(AT276&lt;&gt;"LIBSETS_DROP_MECHANIC_MONSTER_NAME",VLOOKUP(AT276,'LibSets constants'!$I$4:$L$1000,3,0),""),"")</f>
        <v/>
      </c>
      <c r="AV276" s="2" t="str">
        <f aca="false">IF(AT276&lt;&gt;"",IF(AT276&lt;&gt;"LIBSETS_DROP_MECHANIC_MONSTER_NAME",VLOOKUP(AT276,'LibSets constants'!$I$4:$L$1000,4,0),""),"")</f>
        <v/>
      </c>
      <c r="AW276" s="6" t="str">
        <f aca="false">IF(A276="???","--","")&amp;IF(F276&lt;&gt;"Not in the game (anymore)",IF(A276&lt;&gt;"",CONCATENATE("[",A276,"] = {wayshrines={")&amp;IF(K276&lt;&gt;"",CONCATENATE(K276,","),"")&amp;IF(L276&lt;&gt;"",CONCATENATE(L276,","),"")&amp;IF(M276&lt;&gt;"",CONCATENATE(M276,","),"")&amp;CONCATENATE("}")&amp;IF(VALUE(N276)&gt;0,CONCATENATE(", traitsNeeded=",N276),"")&amp;CONCATENATE(", dlcId=",IF(S276&lt;&gt;"",S276,"DLC_BASE_GAME")),""),"")</f>
        <v>[323] = {wayshrines={276,276,276,}, traitsNeeded=3, dlcId=DLC_MORROWIND</v>
      </c>
      <c r="AX276" s="6" t="str">
        <f aca="false">IF(F276&lt;&gt;"Not in the game (anymore)",IF(A276&lt;&gt;"",IF(P276&lt;&gt;"",CONCATENATE(", zoneIds={",P276),"")&amp;IF(X276&lt;&gt;"",CONCATENATE(",",X276),"")&amp;IF(AC276&lt;&gt;"",CONCATENATE(",",AC276),"")&amp;IF(AH276&lt;&gt;"",CONCATENATE(",",AH276),"")&amp;IF(AM276&lt;&gt;"",CONCATENATE(",",AM276),"")&amp;IF(AR276&lt;&gt;"",CONCATENATE(",",AR276),"")&amp;IF(P276&lt;&gt;"",CONCATENATE("}",""),"")&amp;IF(OR(I276="true",I276="false",I276&lt;&gt;""), CONCATENATE(", veteran=", I276), ""),""),"")</f>
        <v>, zoneIds={849,849,849}, veteran=false</v>
      </c>
      <c r="AY276" s="6" t="str">
        <f aca="false">IF(F276&lt;&gt;"Not in the game (anymore)",IF(A276&lt;&gt;"",", setType="&amp;G276,"")&amp;IF(J276="true",", multiTrialSet=true",""),"")</f>
        <v>, setType=LIBSETS_SETTYPE_CRAFTED</v>
      </c>
      <c r="AZ276" s="6" t="str">
        <f aca="false">IF(F276&lt;&gt;"Not in the game (anymore)",IF(U276&lt;&gt;"",", dropMechanic={"&amp;U276&amp;IF(Z276&lt;&gt;"",","&amp;Z276,"")&amp;IF(AE276&lt;&gt;"",","&amp;AE276,"")&amp;IF(AJ276&lt;&gt;"",","&amp;AJ276,"")&amp;IF(AO276&lt;&gt;"",","&amp;AO276,"")&amp;IF(AT276&lt;&gt;"",","&amp;AT276,"")&amp;"}"&amp;IF(U276="LIBSETS_DROP_MECHANIC_MONSTER_NAME",", dropMechanicNames={" &amp; IF(V276&lt;&gt;"","['en']='"&amp;V276&amp;"'","") &amp; IF(W276&lt;&gt;"",", ['de']='" &amp; W276&amp;"'","") &amp; "}",""),"")&amp;"},","")</f>
        <v>},</v>
      </c>
      <c r="BA276" s="6" t="str">
        <f aca="false">IF(F276&lt;&gt;"Not in the game (anymore)",IF(C276&lt;&gt;"",CONCATENATE(" --",C276," / ",B276,"   [",IF(Q276&lt;&gt;"",Q276,""),IF(Y276&lt;&gt;"",", "&amp;Y276,""),IF(AD276&lt;&gt;"",", "&amp;AD276,""),IF(AI276&lt;&gt;"",", "&amp;AI276,""),IF(AN276&lt;&gt;"",", "&amp;AN276,""),IF(AS276&lt;&gt;"",", "&amp;AS276,""),"]")),"")</f>
        <v> --Assassin's Guile / Assassinenlist   [Vvardenfell, Vvardenfell, Vvardenfell]</v>
      </c>
    </row>
    <row r="277" customFormat="false" ht="15" hidden="false" customHeight="false" outlineLevel="0" collapsed="false">
      <c r="A277" s="1" t="n">
        <v>324</v>
      </c>
      <c r="B277" s="0" t="s">
        <v>721</v>
      </c>
      <c r="C277" s="0" t="s">
        <v>722</v>
      </c>
      <c r="D277" s="2" t="n">
        <f aca="false">A277</f>
        <v>324</v>
      </c>
      <c r="G277" s="22" t="s">
        <v>122</v>
      </c>
      <c r="I277" s="0" t="s">
        <v>56</v>
      </c>
      <c r="J277" s="0" t="s">
        <v>56</v>
      </c>
      <c r="K277" s="0" t="n">
        <v>329</v>
      </c>
      <c r="L277" s="0" t="n">
        <v>329</v>
      </c>
      <c r="M277" s="0" t="n">
        <v>329</v>
      </c>
      <c r="N277" s="0" t="n">
        <v>8</v>
      </c>
      <c r="O277" s="0"/>
      <c r="P277" s="2" t="n">
        <f aca="false">IF(AND(G277&lt;&gt;"LIBSETS_SETTYPE_BATTLEGROUND",G277&lt;&gt;"LIBSETS_SETTYPE_SPECIAL",G277&lt;&gt;"LIBSETS_SETTYPE_MYTHIC"), IF(Q277&lt;&gt;"",VLOOKUP(Q277,'ESO zone constants'!$D$2:$H$4950,5,0),""),"")</f>
        <v>849</v>
      </c>
      <c r="Q277" s="0" t="str">
        <f aca="false">IF(OR(K277="",K277&lt;=0,ISERROR(K277)),IF(AND(O277&lt;&gt;"",NOT(ISERROR(O277))),O277, ""),VLOOKUP(K277,'ESO wayshrine node constants'!$A$3:$D$10003,4,0))</f>
        <v>Vvardenfell</v>
      </c>
      <c r="R277" s="0"/>
      <c r="S277" s="4" t="str">
        <f aca="false">IF(AND(R277&lt;&gt;"",NOT(ISERROR(R277))),R277,IF(P277&lt;&gt;"",IF(NOT(ISERROR(VLOOKUP(P277,'ESO Dungeon constants'!$D$3:$H$9999,5,0))),VLOOKUP(P277,'ESO Dungeon constants'!$D$3:$I$9999,6,0),VLOOKUP(P277,'ESO zone constants'!$H$2:$K$9984,4,0)),""))</f>
        <v>DLC_MORROWIND</v>
      </c>
      <c r="T277" s="2" t="str">
        <f aca="false">IF(S277&lt;&gt;"",VLOOKUP(S277,'LibSets constants'!$B$4:$C$1000,2,0),"")</f>
        <v>Morrowind</v>
      </c>
      <c r="U277" s="0"/>
      <c r="V277" s="2" t="str">
        <f aca="false">IF(U277&lt;&gt;"",IF(U277&lt;&gt;"LIBSETS_DROP_MECHANIC_MONSTER_NAME",VLOOKUP(U277,'LibSets constants'!$I$4:$L$1000,3,0),""),"")</f>
        <v/>
      </c>
      <c r="W277" s="2" t="str">
        <f aca="false">IF(U277&lt;&gt;"",IF(U277&lt;&gt;"LIBSETS_DROP_MECHANIC_MONSTER_NAME",VLOOKUP(U277,'LibSets constants'!$I$4:$L$1000,4,0),""),"")</f>
        <v/>
      </c>
      <c r="X277" s="2" t="n">
        <f aca="false">IF(G277&lt;&gt;"LIBSETS_SETTYPE_BATTLEGROUND",IF(G277&lt;&gt;"LIBSETS_SETTYPE_SPECIAL",IF(Y277&lt;&gt;"",VLOOKUP(Y277,'ESO zone constants'!$D$2:$H$4950,5,0),""),""),"")</f>
        <v>849</v>
      </c>
      <c r="Y277" s="0" t="str">
        <f aca="false">VLOOKUP(L277,'ESO wayshrine node constants'!$A$3:$D$10003,4,0)</f>
        <v>Vvardenfell</v>
      </c>
      <c r="Z277" s="0"/>
      <c r="AA277" s="2" t="str">
        <f aca="false">IF(Z277&lt;&gt;"",IF(Z277&lt;&gt;"LIBSETS_DROP_MECHANIC_MONSTER_NAME",VLOOKUP(Z277,'LibSets constants'!$I$4:$L$1000,3,0),""),"")</f>
        <v/>
      </c>
      <c r="AB277" s="2" t="str">
        <f aca="false">IF(Z277&lt;&gt;"",IF(Z277&lt;&gt;"LIBSETS_DROP_MECHANIC_MONSTER_NAME",VLOOKUP(Z277,'LibSets constants'!$I$4:$L$1000,4,0),""),"")</f>
        <v/>
      </c>
      <c r="AC277" s="2" t="n">
        <f aca="false">IF(G277&lt;&gt;"LIBSETS_SETTYPE_BATTLEGROUND",IF(G277&lt;&gt;"LIBSETS_SETTYPE_SPECIAL",IF(AD277&lt;&gt;"",VLOOKUP(AD277,'ESO zone constants'!$D$2:$H$4950,5,0),""),""),"")</f>
        <v>849</v>
      </c>
      <c r="AD277" s="0" t="str">
        <f aca="false">VLOOKUP(M277,'ESO wayshrine node constants'!$A$3:$D$10003,4,0)</f>
        <v>Vvardenfell</v>
      </c>
      <c r="AE277" s="0"/>
      <c r="AF277" s="2" t="str">
        <f aca="false">IF(AE277&lt;&gt;"",IF(AE277&lt;&gt;"LIBSETS_DROP_MECHANIC_MONSTER_NAME",VLOOKUP(AE277,'LibSets constants'!$I$4:$L$1000,3,0),""),"")</f>
        <v/>
      </c>
      <c r="AG277" s="2" t="str">
        <f aca="false">IF(AE277&lt;&gt;"",IF(AE277&lt;&gt;"LIBSETS_DROP_MECHANIC_MONSTER_NAME",VLOOKUP(AE277,'LibSets constants'!$I$4:$L$1000,4,0),""),"")</f>
        <v/>
      </c>
      <c r="AH277" s="2" t="str">
        <f aca="false">IF(G277&lt;&gt;"LIBSETS_SETTYPE_BATTLEGROUND",IF(G277&lt;&gt;"LIBSETS_SETTYPE_SPECIAL",IF(AI277&lt;&gt;"",VLOOKUP(AI277,'ESO zone constants'!$D$2:$H$4950,5,0),""),""),"")</f>
        <v/>
      </c>
      <c r="AJ277" s="0"/>
      <c r="AK277" s="2" t="str">
        <f aca="false">IF(AJ277&lt;&gt;"",IF(AJ277&lt;&gt;"LIBSETS_DROP_MECHANIC_MONSTER_NAME",VLOOKUP(AJ277,'LibSets constants'!$I$4:$L$1000,3,0),""),"")</f>
        <v/>
      </c>
      <c r="AL277" s="2" t="str">
        <f aca="false">IF(AJ277&lt;&gt;"",IF(AJ277&lt;&gt;"LIBSETS_DROP_MECHANIC_MONSTER_NAME",VLOOKUP(AJ277,'LibSets constants'!$I$4:$L$1000,4,0),""),"")</f>
        <v/>
      </c>
      <c r="AM277" s="2" t="str">
        <f aca="false">IF(G277&lt;&gt;"LIBSETS_SETTYPE_BATTLEGROUND",IF(G277&lt;&gt;"LIBSETS_SETTYPE_SPECIAL",IF(AN277&lt;&gt;"",VLOOKUP(AN277,'ESO zone constants'!$D$2:$H$4950,5,0),""),""),"")</f>
        <v/>
      </c>
      <c r="AO277" s="0"/>
      <c r="AP277" s="2" t="str">
        <f aca="false">IF(AO277&lt;&gt;"",IF(AO277&lt;&gt;"LIBSETS_DROP_MECHANIC_MONSTER_NAME",VLOOKUP(AO277,'LibSets constants'!$I$4:$L$1000,3,0),""),"")</f>
        <v/>
      </c>
      <c r="AQ277" s="2" t="str">
        <f aca="false">IF(AO277&lt;&gt;"",IF(AO277&lt;&gt;"LIBSETS_DROP_MECHANIC_MONSTER_NAME",VLOOKUP(AO277,'LibSets constants'!$I$4:$L$1000,4,0),""),"")</f>
        <v/>
      </c>
      <c r="AR277" s="2" t="str">
        <f aca="false">IF(G277&lt;&gt;"LIBSETS_SETTYPE_BATTLEGROUND",IF(G277&lt;&gt;"LIBSETS_SETTYPE_SPECIAL",IF(AS277&lt;&gt;"",VLOOKUP(AS277,'ESO zone constants'!$D$2:$H$4950,5,0),""),""),"")</f>
        <v/>
      </c>
      <c r="AT277" s="0"/>
      <c r="AU277" s="2" t="str">
        <f aca="false">IF(AT277&lt;&gt;"",IF(AT277&lt;&gt;"LIBSETS_DROP_MECHANIC_MONSTER_NAME",VLOOKUP(AT277,'LibSets constants'!$I$4:$L$1000,3,0),""),"")</f>
        <v/>
      </c>
      <c r="AV277" s="2" t="str">
        <f aca="false">IF(AT277&lt;&gt;"",IF(AT277&lt;&gt;"LIBSETS_DROP_MECHANIC_MONSTER_NAME",VLOOKUP(AT277,'LibSets constants'!$I$4:$L$1000,4,0),""),"")</f>
        <v/>
      </c>
      <c r="AW277" s="6" t="str">
        <f aca="false">IF(A277="???","--","")&amp;IF(F277&lt;&gt;"Not in the game (anymore)",IF(A277&lt;&gt;"",CONCATENATE("[",A277,"] = {wayshrines={")&amp;IF(K277&lt;&gt;"",CONCATENATE(K277,","),"")&amp;IF(L277&lt;&gt;"",CONCATENATE(L277,","),"")&amp;IF(M277&lt;&gt;"",CONCATENATE(M277,","),"")&amp;CONCATENATE("}")&amp;IF(VALUE(N277)&gt;0,CONCATENATE(", traitsNeeded=",N277),"")&amp;CONCATENATE(", dlcId=",IF(S277&lt;&gt;"",S277,"DLC_BASE_GAME")),""),"")</f>
        <v>[324] = {wayshrines={329,329,329,}, traitsNeeded=8, dlcId=DLC_MORROWIND</v>
      </c>
      <c r="AX277" s="6" t="str">
        <f aca="false">IF(F277&lt;&gt;"Not in the game (anymore)",IF(A277&lt;&gt;"",IF(P277&lt;&gt;"",CONCATENATE(", zoneIds={",P277),"")&amp;IF(X277&lt;&gt;"",CONCATENATE(",",X277),"")&amp;IF(AC277&lt;&gt;"",CONCATENATE(",",AC277),"")&amp;IF(AH277&lt;&gt;"",CONCATENATE(",",AH277),"")&amp;IF(AM277&lt;&gt;"",CONCATENATE(",",AM277),"")&amp;IF(AR277&lt;&gt;"",CONCATENATE(",",AR277),"")&amp;IF(P277&lt;&gt;"",CONCATENATE("}",""),"")&amp;IF(OR(I277="true",I277="false",I277&lt;&gt;""), CONCATENATE(", veteran=", I277), ""),""),"")</f>
        <v>, zoneIds={849,849,849}, veteran=false</v>
      </c>
      <c r="AY277" s="6" t="str">
        <f aca="false">IF(F277&lt;&gt;"Not in the game (anymore)",IF(A277&lt;&gt;"",", setType="&amp;G277,"")&amp;IF(J277="true",", multiTrialSet=true",""),"")</f>
        <v>, setType=LIBSETS_SETTYPE_CRAFTED</v>
      </c>
      <c r="AZ277" s="6" t="str">
        <f aca="false">IF(F277&lt;&gt;"Not in the game (anymore)",IF(U277&lt;&gt;"",", dropMechanic={"&amp;U277&amp;IF(Z277&lt;&gt;"",","&amp;Z277,"")&amp;IF(AE277&lt;&gt;"",","&amp;AE277,"")&amp;IF(AJ277&lt;&gt;"",","&amp;AJ277,"")&amp;IF(AO277&lt;&gt;"",","&amp;AO277,"")&amp;IF(AT277&lt;&gt;"",","&amp;AT277,"")&amp;"}"&amp;IF(U277="LIBSETS_DROP_MECHANIC_MONSTER_NAME",", dropMechanicNames={" &amp; IF(V277&lt;&gt;"","['en']='"&amp;V277&amp;"'","") &amp; IF(W277&lt;&gt;"",", ['de']='" &amp; W277&amp;"'","") &amp; "}",""),"")&amp;"},","")</f>
        <v>},</v>
      </c>
      <c r="BA277" s="6" t="str">
        <f aca="false">IF(F277&lt;&gt;"Not in the game (anymore)",IF(C277&lt;&gt;"",CONCATENATE(" --",C277," / ",B277,"   [",IF(Q277&lt;&gt;"",Q277,""),IF(Y277&lt;&gt;"",", "&amp;Y277,""),IF(AD277&lt;&gt;"",", "&amp;AD277,""),IF(AI277&lt;&gt;"",", "&amp;AI277,""),IF(AN277&lt;&gt;"",", "&amp;AN277,""),IF(AS277&lt;&gt;"",", "&amp;AS277,""),"]")),"")</f>
        <v> --Daedric Trickery / Daedrische Gaunerei   [Vvardenfell, Vvardenfell, Vvardenfell]</v>
      </c>
    </row>
    <row r="278" customFormat="false" ht="15" hidden="false" customHeight="false" outlineLevel="0" collapsed="false">
      <c r="A278" s="1" t="n">
        <v>325</v>
      </c>
      <c r="B278" s="0" t="s">
        <v>723</v>
      </c>
      <c r="C278" s="0" t="s">
        <v>724</v>
      </c>
      <c r="D278" s="2" t="n">
        <f aca="false">A278</f>
        <v>325</v>
      </c>
      <c r="G278" s="22" t="s">
        <v>122</v>
      </c>
      <c r="I278" s="0" t="s">
        <v>56</v>
      </c>
      <c r="J278" s="0" t="s">
        <v>56</v>
      </c>
      <c r="K278" s="0" t="n">
        <v>282</v>
      </c>
      <c r="L278" s="0" t="n">
        <v>282</v>
      </c>
      <c r="M278" s="0" t="n">
        <v>282</v>
      </c>
      <c r="N278" s="0" t="n">
        <v>6</v>
      </c>
      <c r="O278" s="0"/>
      <c r="P278" s="2" t="n">
        <f aca="false">IF(AND(G278&lt;&gt;"LIBSETS_SETTYPE_BATTLEGROUND",G278&lt;&gt;"LIBSETS_SETTYPE_SPECIAL",G278&lt;&gt;"LIBSETS_SETTYPE_MYTHIC"), IF(Q278&lt;&gt;"",VLOOKUP(Q278,'ESO zone constants'!$D$2:$H$4950,5,0),""),"")</f>
        <v>849</v>
      </c>
      <c r="Q278" s="0" t="str">
        <f aca="false">IF(OR(K278="",K278&lt;=0,ISERROR(K278)),IF(AND(O278&lt;&gt;"",NOT(ISERROR(O278))),O278, ""),VLOOKUP(K278,'ESO wayshrine node constants'!$A$3:$D$10003,4,0))</f>
        <v>Vvardenfell</v>
      </c>
      <c r="R278" s="0"/>
      <c r="S278" s="4" t="str">
        <f aca="false">IF(AND(R278&lt;&gt;"",NOT(ISERROR(R278))),R278,IF(P278&lt;&gt;"",IF(NOT(ISERROR(VLOOKUP(P278,'ESO Dungeon constants'!$D$3:$H$9999,5,0))),VLOOKUP(P278,'ESO Dungeon constants'!$D$3:$I$9999,6,0),VLOOKUP(P278,'ESO zone constants'!$H$2:$K$9984,4,0)),""))</f>
        <v>DLC_MORROWIND</v>
      </c>
      <c r="T278" s="2" t="str">
        <f aca="false">IF(S278&lt;&gt;"",VLOOKUP(S278,'LibSets constants'!$B$4:$C$1000,2,0),"")</f>
        <v>Morrowind</v>
      </c>
      <c r="U278" s="0"/>
      <c r="V278" s="2" t="str">
        <f aca="false">IF(U278&lt;&gt;"",IF(U278&lt;&gt;"LIBSETS_DROP_MECHANIC_MONSTER_NAME",VLOOKUP(U278,'LibSets constants'!$I$4:$L$1000,3,0),""),"")</f>
        <v/>
      </c>
      <c r="W278" s="2" t="str">
        <f aca="false">IF(U278&lt;&gt;"",IF(U278&lt;&gt;"LIBSETS_DROP_MECHANIC_MONSTER_NAME",VLOOKUP(U278,'LibSets constants'!$I$4:$L$1000,4,0),""),"")</f>
        <v/>
      </c>
      <c r="X278" s="2" t="n">
        <f aca="false">IF(G278&lt;&gt;"LIBSETS_SETTYPE_BATTLEGROUND",IF(G278&lt;&gt;"LIBSETS_SETTYPE_SPECIAL",IF(Y278&lt;&gt;"",VLOOKUP(Y278,'ESO zone constants'!$D$2:$H$4950,5,0),""),""),"")</f>
        <v>849</v>
      </c>
      <c r="Y278" s="0" t="str">
        <f aca="false">VLOOKUP(L278,'ESO wayshrine node constants'!$A$3:$D$10003,4,0)</f>
        <v>Vvardenfell</v>
      </c>
      <c r="Z278" s="0"/>
      <c r="AA278" s="2" t="str">
        <f aca="false">IF(Z278&lt;&gt;"",IF(Z278&lt;&gt;"LIBSETS_DROP_MECHANIC_MONSTER_NAME",VLOOKUP(Z278,'LibSets constants'!$I$4:$L$1000,3,0),""),"")</f>
        <v/>
      </c>
      <c r="AB278" s="2" t="str">
        <f aca="false">IF(Z278&lt;&gt;"",IF(Z278&lt;&gt;"LIBSETS_DROP_MECHANIC_MONSTER_NAME",VLOOKUP(Z278,'LibSets constants'!$I$4:$L$1000,4,0),""),"")</f>
        <v/>
      </c>
      <c r="AC278" s="2" t="n">
        <f aca="false">IF(G278&lt;&gt;"LIBSETS_SETTYPE_BATTLEGROUND",IF(G278&lt;&gt;"LIBSETS_SETTYPE_SPECIAL",IF(AD278&lt;&gt;"",VLOOKUP(AD278,'ESO zone constants'!$D$2:$H$4950,5,0),""),""),"")</f>
        <v>849</v>
      </c>
      <c r="AD278" s="0" t="str">
        <f aca="false">VLOOKUP(M278,'ESO wayshrine node constants'!$A$3:$D$10003,4,0)</f>
        <v>Vvardenfell</v>
      </c>
      <c r="AE278" s="0"/>
      <c r="AF278" s="2" t="str">
        <f aca="false">IF(AE278&lt;&gt;"",IF(AE278&lt;&gt;"LIBSETS_DROP_MECHANIC_MONSTER_NAME",VLOOKUP(AE278,'LibSets constants'!$I$4:$L$1000,3,0),""),"")</f>
        <v/>
      </c>
      <c r="AG278" s="2" t="str">
        <f aca="false">IF(AE278&lt;&gt;"",IF(AE278&lt;&gt;"LIBSETS_DROP_MECHANIC_MONSTER_NAME",VLOOKUP(AE278,'LibSets constants'!$I$4:$L$1000,4,0),""),"")</f>
        <v/>
      </c>
      <c r="AH278" s="2" t="str">
        <f aca="false">IF(G278&lt;&gt;"LIBSETS_SETTYPE_BATTLEGROUND",IF(G278&lt;&gt;"LIBSETS_SETTYPE_SPECIAL",IF(AI278&lt;&gt;"",VLOOKUP(AI278,'ESO zone constants'!$D$2:$H$4950,5,0),""),""),"")</f>
        <v/>
      </c>
      <c r="AJ278" s="0"/>
      <c r="AK278" s="2" t="str">
        <f aca="false">IF(AJ278&lt;&gt;"",IF(AJ278&lt;&gt;"LIBSETS_DROP_MECHANIC_MONSTER_NAME",VLOOKUP(AJ278,'LibSets constants'!$I$4:$L$1000,3,0),""),"")</f>
        <v/>
      </c>
      <c r="AL278" s="2" t="str">
        <f aca="false">IF(AJ278&lt;&gt;"",IF(AJ278&lt;&gt;"LIBSETS_DROP_MECHANIC_MONSTER_NAME",VLOOKUP(AJ278,'LibSets constants'!$I$4:$L$1000,4,0),""),"")</f>
        <v/>
      </c>
      <c r="AM278" s="2" t="str">
        <f aca="false">IF(G278&lt;&gt;"LIBSETS_SETTYPE_BATTLEGROUND",IF(G278&lt;&gt;"LIBSETS_SETTYPE_SPECIAL",IF(AN278&lt;&gt;"",VLOOKUP(AN278,'ESO zone constants'!$D$2:$H$4950,5,0),""),""),"")</f>
        <v/>
      </c>
      <c r="AO278" s="0"/>
      <c r="AP278" s="2" t="str">
        <f aca="false">IF(AO278&lt;&gt;"",IF(AO278&lt;&gt;"LIBSETS_DROP_MECHANIC_MONSTER_NAME",VLOOKUP(AO278,'LibSets constants'!$I$4:$L$1000,3,0),""),"")</f>
        <v/>
      </c>
      <c r="AQ278" s="2" t="str">
        <f aca="false">IF(AO278&lt;&gt;"",IF(AO278&lt;&gt;"LIBSETS_DROP_MECHANIC_MONSTER_NAME",VLOOKUP(AO278,'LibSets constants'!$I$4:$L$1000,4,0),""),"")</f>
        <v/>
      </c>
      <c r="AR278" s="2" t="str">
        <f aca="false">IF(G278&lt;&gt;"LIBSETS_SETTYPE_BATTLEGROUND",IF(G278&lt;&gt;"LIBSETS_SETTYPE_SPECIAL",IF(AS278&lt;&gt;"",VLOOKUP(AS278,'ESO zone constants'!$D$2:$H$4950,5,0),""),""),"")</f>
        <v/>
      </c>
      <c r="AT278" s="0"/>
      <c r="AU278" s="2" t="str">
        <f aca="false">IF(AT278&lt;&gt;"",IF(AT278&lt;&gt;"LIBSETS_DROP_MECHANIC_MONSTER_NAME",VLOOKUP(AT278,'LibSets constants'!$I$4:$L$1000,3,0),""),"")</f>
        <v/>
      </c>
      <c r="AV278" s="2" t="str">
        <f aca="false">IF(AT278&lt;&gt;"",IF(AT278&lt;&gt;"LIBSETS_DROP_MECHANIC_MONSTER_NAME",VLOOKUP(AT278,'LibSets constants'!$I$4:$L$1000,4,0),""),"")</f>
        <v/>
      </c>
      <c r="AW278" s="6" t="str">
        <f aca="false">IF(A278="???","--","")&amp;IF(F278&lt;&gt;"Not in the game (anymore)",IF(A278&lt;&gt;"",CONCATENATE("[",A278,"] = {wayshrines={")&amp;IF(K278&lt;&gt;"",CONCATENATE(K278,","),"")&amp;IF(L278&lt;&gt;"",CONCATENATE(L278,","),"")&amp;IF(M278&lt;&gt;"",CONCATENATE(M278,","),"")&amp;CONCATENATE("}")&amp;IF(VALUE(N278)&gt;0,CONCATENATE(", traitsNeeded=",N278),"")&amp;CONCATENATE(", dlcId=",IF(S278&lt;&gt;"",S278,"DLC_BASE_GAME")),""),"")</f>
        <v>[325] = {wayshrines={282,282,282,}, traitsNeeded=6, dlcId=DLC_MORROWIND</v>
      </c>
      <c r="AX278" s="6" t="str">
        <f aca="false">IF(F278&lt;&gt;"Not in the game (anymore)",IF(A278&lt;&gt;"",IF(P278&lt;&gt;"",CONCATENATE(", zoneIds={",P278),"")&amp;IF(X278&lt;&gt;"",CONCATENATE(",",X278),"")&amp;IF(AC278&lt;&gt;"",CONCATENATE(",",AC278),"")&amp;IF(AH278&lt;&gt;"",CONCATENATE(",",AH278),"")&amp;IF(AM278&lt;&gt;"",CONCATENATE(",",AM278),"")&amp;IF(AR278&lt;&gt;"",CONCATENATE(",",AR278),"")&amp;IF(P278&lt;&gt;"",CONCATENATE("}",""),"")&amp;IF(OR(I278="true",I278="false",I278&lt;&gt;""), CONCATENATE(", veteran=", I278), ""),""),"")</f>
        <v>, zoneIds={849,849,849}, veteran=false</v>
      </c>
      <c r="AY278" s="6" t="str">
        <f aca="false">IF(F278&lt;&gt;"Not in the game (anymore)",IF(A278&lt;&gt;"",", setType="&amp;G278,"")&amp;IF(J278="true",", multiTrialSet=true",""),"")</f>
        <v>, setType=LIBSETS_SETTYPE_CRAFTED</v>
      </c>
      <c r="AZ278" s="6" t="str">
        <f aca="false">IF(F278&lt;&gt;"Not in the game (anymore)",IF(U278&lt;&gt;"",", dropMechanic={"&amp;U278&amp;IF(Z278&lt;&gt;"",","&amp;Z278,"")&amp;IF(AE278&lt;&gt;"",","&amp;AE278,"")&amp;IF(AJ278&lt;&gt;"",","&amp;AJ278,"")&amp;IF(AO278&lt;&gt;"",","&amp;AO278,"")&amp;IF(AT278&lt;&gt;"",","&amp;AT278,"")&amp;"}"&amp;IF(U278="LIBSETS_DROP_MECHANIC_MONSTER_NAME",", dropMechanicNames={" &amp; IF(V278&lt;&gt;"","['en']='"&amp;V278&amp;"'","") &amp; IF(W278&lt;&gt;"",", ['de']='" &amp; W278&amp;"'","") &amp; "}",""),"")&amp;"},","")</f>
        <v>},</v>
      </c>
      <c r="BA278" s="6" t="str">
        <f aca="false">IF(F278&lt;&gt;"Not in the game (anymore)",IF(C278&lt;&gt;"",CONCATENATE(" --",C278," / ",B278,"   [",IF(Q278&lt;&gt;"",Q278,""),IF(Y278&lt;&gt;"",", "&amp;Y278,""),IF(AD278&lt;&gt;"",", "&amp;AD278,""),IF(AI278&lt;&gt;"",", "&amp;AI278,""),IF(AN278&lt;&gt;"",", "&amp;AN278,""),IF(AS278&lt;&gt;"",", "&amp;AS278,""),"]")),"")</f>
        <v> --Shacklebreaker / Kettensprenger   [Vvardenfell, Vvardenfell, Vvardenfell]</v>
      </c>
    </row>
    <row r="279" customFormat="false" ht="15" hidden="false" customHeight="false" outlineLevel="0" collapsed="false">
      <c r="A279" s="21" t="n">
        <v>326</v>
      </c>
      <c r="B279" s="0" t="s">
        <v>725</v>
      </c>
      <c r="C279" s="0" t="s">
        <v>726</v>
      </c>
      <c r="D279" s="2" t="n">
        <f aca="false">A279</f>
        <v>326</v>
      </c>
      <c r="G279" s="22" t="s">
        <v>727</v>
      </c>
      <c r="I279" s="0" t="s">
        <v>56</v>
      </c>
      <c r="J279" s="0" t="s">
        <v>56</v>
      </c>
      <c r="K279" s="0" t="n">
        <v>-1</v>
      </c>
      <c r="L279" s="0" t="n">
        <v>-1</v>
      </c>
      <c r="M279" s="0" t="n">
        <v>-1</v>
      </c>
      <c r="N279" s="0" t="n">
        <v>0</v>
      </c>
      <c r="O279" s="3" t="s">
        <v>728</v>
      </c>
      <c r="P279" s="2" t="str">
        <f aca="false">IF(AND(G279&lt;&gt;"LIBSETS_SETTYPE_BATTLEGROUND",G279&lt;&gt;"LIBSETS_SETTYPE_SPECIAL",G279&lt;&gt;"LIBSETS_SETTYPE_MYTHIC"), IF(Q279&lt;&gt;"",VLOOKUP(Q279,'ESO zone constants'!$D$2:$H$4950,5,0),""),"")</f>
        <v/>
      </c>
      <c r="Q279" s="0" t="str">
        <f aca="false">IF(OR(K279="",K279&lt;=0,ISERROR(K279)),IF(AND(O279&lt;&gt;"",NOT(ISERROR(O279))),O279, ""),VLOOKUP(K279,'ESO wayshrine node constants'!$A$3:$D$10003,4,0))</f>
        <v>!Battleground</v>
      </c>
      <c r="R279" s="0"/>
      <c r="S279" s="4" t="str">
        <f aca="false">IF(AND(R279&lt;&gt;"",NOT(ISERROR(R279))),R279,IF(P279&lt;&gt;"",IF(NOT(ISERROR(VLOOKUP(P279,'ESO Dungeon constants'!$D$3:$H$9999,5,0))),VLOOKUP(P279,'ESO Dungeon constants'!$D$3:$I$9999,6,0),VLOOKUP(P279,'ESO zone constants'!$H$2:$K$9984,4,0)),""))</f>
        <v/>
      </c>
      <c r="T279" s="2" t="str">
        <f aca="false">IF(S279&lt;&gt;"",VLOOKUP(S279,'LibSets constants'!$B$4:$C$1000,2,0),"")</f>
        <v/>
      </c>
      <c r="U279" s="5" t="s">
        <v>729</v>
      </c>
      <c r="V279" s="23" t="str">
        <f aca="false">IF(U279&lt;&gt;"",IF(U279&lt;&gt;"LIBSETS_DROP_MECHANIC_MONSTER_NAME",VLOOKUP(U279,'LibSets constants'!$I$4:$L$1000,3,0),""),"")</f>
        <v>Battlegounds reward</v>
      </c>
      <c r="W279" s="23" t="str">
        <f aca="false">IF(U279&lt;&gt;"",IF(U279&lt;&gt;"LIBSETS_DROP_MECHANIC_MONSTER_NAME",VLOOKUP(U279,'LibSets constants'!$I$4:$L$1000,4,0),""),"")</f>
        <v>Belohnung in Schlachtfeldern</v>
      </c>
      <c r="X279" s="2" t="str">
        <f aca="false">IF(G279&lt;&gt;"LIBSETS_SETTYPE_BATTLEGROUND",IF(G279&lt;&gt;"LIBSETS_SETTYPE_SPECIAL",IF(Y279&lt;&gt;"",VLOOKUP(Y279,'ESO zone constants'!$D$2:$H$4950,5,0),""),""),"")</f>
        <v/>
      </c>
      <c r="Z279" s="24"/>
      <c r="AA279" s="23" t="str">
        <f aca="false">IF(Z279&lt;&gt;"",IF(Z279&lt;&gt;"LIBSETS_DROP_MECHANIC_MONSTER_NAME",VLOOKUP(Z279,'LibSets constants'!$I$4:$L$1000,3,0),""),"")</f>
        <v/>
      </c>
      <c r="AB279" s="23" t="str">
        <f aca="false">IF(Z279&lt;&gt;"",IF(Z279&lt;&gt;"LIBSETS_DROP_MECHANIC_MONSTER_NAME",VLOOKUP(Z279,'LibSets constants'!$I$4:$L$1000,4,0),""),"")</f>
        <v/>
      </c>
      <c r="AC279" s="2" t="str">
        <f aca="false">IF(G279&lt;&gt;"LIBSETS_SETTYPE_BATTLEGROUND",IF(G279&lt;&gt;"LIBSETS_SETTYPE_SPECIAL",IF(AD279&lt;&gt;"",VLOOKUP(AD279,'ESO zone constants'!$D$2:$H$4950,5,0),""),""),"")</f>
        <v/>
      </c>
      <c r="AE279" s="24"/>
      <c r="AF279" s="23" t="str">
        <f aca="false">IF(AE279&lt;&gt;"",IF(AE279&lt;&gt;"LIBSETS_DROP_MECHANIC_MONSTER_NAME",VLOOKUP(AE279,'LibSets constants'!$I$4:$L$1000,3,0),""),"")</f>
        <v/>
      </c>
      <c r="AG279" s="23" t="str">
        <f aca="false">IF(AE279&lt;&gt;"",IF(AE279&lt;&gt;"LIBSETS_DROP_MECHANIC_MONSTER_NAME",VLOOKUP(AE279,'LibSets constants'!$I$4:$L$1000,4,0),""),"")</f>
        <v/>
      </c>
      <c r="AH279" s="2" t="str">
        <f aca="false">IF(G279&lt;&gt;"LIBSETS_SETTYPE_BATTLEGROUND",IF(G279&lt;&gt;"LIBSETS_SETTYPE_SPECIAL",IF(AI279&lt;&gt;"",VLOOKUP(AI279,'ESO zone constants'!$D$2:$H$4950,5,0),""),""),"")</f>
        <v/>
      </c>
      <c r="AJ279" s="24"/>
      <c r="AK279" s="23" t="str">
        <f aca="false">IF(AJ279&lt;&gt;"",IF(AJ279&lt;&gt;"LIBSETS_DROP_MECHANIC_MONSTER_NAME",VLOOKUP(AJ279,'LibSets constants'!$I$4:$L$1000,3,0),""),"")</f>
        <v/>
      </c>
      <c r="AL279" s="23" t="str">
        <f aca="false">IF(AJ279&lt;&gt;"",IF(AJ279&lt;&gt;"LIBSETS_DROP_MECHANIC_MONSTER_NAME",VLOOKUP(AJ279,'LibSets constants'!$I$4:$L$1000,4,0),""),"")</f>
        <v/>
      </c>
      <c r="AM279" s="2" t="str">
        <f aca="false">IF(G279&lt;&gt;"LIBSETS_SETTYPE_BATTLEGROUND",IF(G279&lt;&gt;"LIBSETS_SETTYPE_SPECIAL",IF(AN279&lt;&gt;"",VLOOKUP(AN279,'ESO zone constants'!$D$2:$H$4950,5,0),""),""),"")</f>
        <v/>
      </c>
      <c r="AO279" s="24"/>
      <c r="AP279" s="23" t="str">
        <f aca="false">IF(AO279&lt;&gt;"",IF(AO279&lt;&gt;"LIBSETS_DROP_MECHANIC_MONSTER_NAME",VLOOKUP(AO279,'LibSets constants'!$I$4:$L$1000,3,0),""),"")</f>
        <v/>
      </c>
      <c r="AQ279" s="23" t="str">
        <f aca="false">IF(AO279&lt;&gt;"",IF(AO279&lt;&gt;"LIBSETS_DROP_MECHANIC_MONSTER_NAME",VLOOKUP(AO279,'LibSets constants'!$I$4:$L$1000,4,0),""),"")</f>
        <v/>
      </c>
      <c r="AR279" s="2" t="str">
        <f aca="false">IF(G279&lt;&gt;"LIBSETS_SETTYPE_BATTLEGROUND",IF(G279&lt;&gt;"LIBSETS_SETTYPE_SPECIAL",IF(AS279&lt;&gt;"",VLOOKUP(AS279,'ESO zone constants'!$D$2:$H$4950,5,0),""),""),"")</f>
        <v/>
      </c>
      <c r="AT279" s="24"/>
      <c r="AU279" s="23" t="str">
        <f aca="false">IF(AT279&lt;&gt;"",IF(AT279&lt;&gt;"LIBSETS_DROP_MECHANIC_MONSTER_NAME",VLOOKUP(AT279,'LibSets constants'!$I$4:$L$1000,3,0),""),"")</f>
        <v/>
      </c>
      <c r="AV279" s="23" t="str">
        <f aca="false">IF(AT279&lt;&gt;"",IF(AT279&lt;&gt;"LIBSETS_DROP_MECHANIC_MONSTER_NAME",VLOOKUP(AT279,'LibSets constants'!$I$4:$L$1000,4,0),""),"")</f>
        <v/>
      </c>
      <c r="AW279" s="6" t="str">
        <f aca="false">IF(A279="???","--","")&amp;IF(F279&lt;&gt;"Not in the game (anymore)",IF(A279&lt;&gt;"",CONCATENATE("[",A279,"] = {wayshrines={")&amp;IF(K279&lt;&gt;"",CONCATENATE(K279,","),"")&amp;IF(L279&lt;&gt;"",CONCATENATE(L279,","),"")&amp;IF(M279&lt;&gt;"",CONCATENATE(M279,","),"")&amp;CONCATENATE("}")&amp;IF(VALUE(N279)&gt;0,CONCATENATE(", traitsNeeded=",N279),"")&amp;CONCATENATE(", dlcId=",IF(S279&lt;&gt;"",S279,"DLC_BASE_GAME")),""),"")</f>
        <v>[326] = {wayshrines={-1,-1,-1,}, dlcId=DLC_BASE_GAME</v>
      </c>
      <c r="AX279" s="6" t="str">
        <f aca="false">IF(F279&lt;&gt;"Not in the game (anymore)",IF(A279&lt;&gt;"",IF(P279&lt;&gt;"",CONCATENATE(", zoneIds={",P279),"")&amp;IF(X279&lt;&gt;"",CONCATENATE(",",X279),"")&amp;IF(AC279&lt;&gt;"",CONCATENATE(",",AC279),"")&amp;IF(AH279&lt;&gt;"",CONCATENATE(",",AH279),"")&amp;IF(AM279&lt;&gt;"",CONCATENATE(",",AM279),"")&amp;IF(AR279&lt;&gt;"",CONCATENATE(",",AR279),"")&amp;IF(P279&lt;&gt;"",CONCATENATE("}",""),"")&amp;IF(OR(I279="true",I279="false",I279&lt;&gt;""), CONCATENATE(", veteran=", I279), ""),""),"")</f>
        <v>, veteran=false</v>
      </c>
      <c r="AY279" s="6" t="str">
        <f aca="false">IF(F279&lt;&gt;"Not in the game (anymore)",IF(A279&lt;&gt;"",", setType="&amp;G279,"")&amp;IF(J279="true",", multiTrialSet=true",""),"")</f>
        <v>, setType=LIBSETS_SETTYPE_BATTLEGROUND</v>
      </c>
      <c r="AZ279" s="6" t="str">
        <f aca="false">IF(F279&lt;&gt;"Not in the game (anymore)",IF(U279&lt;&gt;"",", dropMechanic={"&amp;U279&amp;IF(Z279&lt;&gt;"",","&amp;Z279,"")&amp;IF(AE279&lt;&gt;"",","&amp;AE279,"")&amp;IF(AJ279&lt;&gt;"",","&amp;AJ279,"")&amp;IF(AO279&lt;&gt;"",","&amp;AO279,"")&amp;IF(AT279&lt;&gt;"",","&amp;AT279,"")&amp;"}"&amp;IF(U279="LIBSETS_DROP_MECHANIC_MONSTER_NAME",", dropMechanicNames={" &amp; IF(V279&lt;&gt;"","['en']='"&amp;V279&amp;"'","") &amp; IF(W279&lt;&gt;"",", ['de']='" &amp; W279&amp;"'","") &amp; "}",""),"")&amp;"},","")</f>
        <v>, dropMechanic={LIBSETS_DROP_MECHANIC_BATTLEGROUND_REWARD}},</v>
      </c>
      <c r="BA279" s="6" t="str">
        <f aca="false">IF(F279&lt;&gt;"Not in the game (anymore)",IF(C279&lt;&gt;"",CONCATENATE(" --",C279," / ",B279,"   [",IF(Q279&lt;&gt;"",Q279,""),IF(Y279&lt;&gt;"",", "&amp;Y279,""),IF(AD279&lt;&gt;"",", "&amp;AD279,""),IF(AI279&lt;&gt;"",", "&amp;AI279,""),IF(AN279&lt;&gt;"",", "&amp;AN279,""),IF(AS279&lt;&gt;"",", "&amp;AS279,""),"]")),"")</f>
        <v> --Vanguard's Challenge / Vorhutdisput   [!Battleground]</v>
      </c>
    </row>
    <row r="280" customFormat="false" ht="15" hidden="false" customHeight="false" outlineLevel="0" collapsed="false">
      <c r="A280" s="21" t="n">
        <v>327</v>
      </c>
      <c r="B280" s="0" t="s">
        <v>730</v>
      </c>
      <c r="C280" s="0" t="s">
        <v>731</v>
      </c>
      <c r="D280" s="2" t="n">
        <f aca="false">A280</f>
        <v>327</v>
      </c>
      <c r="G280" s="22" t="s">
        <v>727</v>
      </c>
      <c r="I280" s="0" t="s">
        <v>56</v>
      </c>
      <c r="J280" s="0" t="s">
        <v>56</v>
      </c>
      <c r="K280" s="0" t="n">
        <v>-1</v>
      </c>
      <c r="L280" s="0" t="n">
        <v>-1</v>
      </c>
      <c r="M280" s="0" t="n">
        <v>-1</v>
      </c>
      <c r="N280" s="0" t="n">
        <v>0</v>
      </c>
      <c r="O280" s="3" t="s">
        <v>728</v>
      </c>
      <c r="P280" s="2" t="str">
        <f aca="false">IF(AND(G280&lt;&gt;"LIBSETS_SETTYPE_BATTLEGROUND",G280&lt;&gt;"LIBSETS_SETTYPE_SPECIAL",G280&lt;&gt;"LIBSETS_SETTYPE_MYTHIC"), IF(Q280&lt;&gt;"",VLOOKUP(Q280,'ESO zone constants'!$D$2:$H$4950,5,0),""),"")</f>
        <v/>
      </c>
      <c r="Q280" s="0" t="str">
        <f aca="false">IF(OR(K280="",K280&lt;=0,ISERROR(K280)),IF(AND(O280&lt;&gt;"",NOT(ISERROR(O280))),O280, ""),VLOOKUP(K280,'ESO wayshrine node constants'!$A$3:$D$10003,4,0))</f>
        <v>!Battleground</v>
      </c>
      <c r="R280" s="0"/>
      <c r="S280" s="4" t="str">
        <f aca="false">IF(AND(R280&lt;&gt;"",NOT(ISERROR(R280))),R280,IF(P280&lt;&gt;"",IF(NOT(ISERROR(VLOOKUP(P280,'ESO Dungeon constants'!$D$3:$H$9999,5,0))),VLOOKUP(P280,'ESO Dungeon constants'!$D$3:$I$9999,6,0),VLOOKUP(P280,'ESO zone constants'!$H$2:$K$9984,4,0)),""))</f>
        <v/>
      </c>
      <c r="T280" s="2" t="str">
        <f aca="false">IF(S280&lt;&gt;"",VLOOKUP(S280,'LibSets constants'!$B$4:$C$1000,2,0),"")</f>
        <v/>
      </c>
      <c r="U280" s="5" t="s">
        <v>729</v>
      </c>
      <c r="V280" s="2" t="str">
        <f aca="false">IF(U280&lt;&gt;"",IF(U280&lt;&gt;"LIBSETS_DROP_MECHANIC_MONSTER_NAME",VLOOKUP(U280,'LibSets constants'!$I$4:$L$1000,3,0),""),"")</f>
        <v>Battlegounds reward</v>
      </c>
      <c r="W280" s="2" t="str">
        <f aca="false">IF(U280&lt;&gt;"",IF(U280&lt;&gt;"LIBSETS_DROP_MECHANIC_MONSTER_NAME",VLOOKUP(U280,'LibSets constants'!$I$4:$L$1000,4,0),""),"")</f>
        <v>Belohnung in Schlachtfeldern</v>
      </c>
      <c r="X280" s="2" t="str">
        <f aca="false">IF(G280&lt;&gt;"LIBSETS_SETTYPE_BATTLEGROUND",IF(G280&lt;&gt;"LIBSETS_SETTYPE_SPECIAL",IF(Y280&lt;&gt;"",VLOOKUP(Y280,'ESO zone constants'!$D$2:$H$4950,5,0),""),""),"")</f>
        <v/>
      </c>
      <c r="Z280" s="0"/>
      <c r="AA280" s="2" t="str">
        <f aca="false">IF(Z280&lt;&gt;"",IF(Z280&lt;&gt;"LIBSETS_DROP_MECHANIC_MONSTER_NAME",VLOOKUP(Z280,'LibSets constants'!$I$4:$L$1000,3,0),""),"")</f>
        <v/>
      </c>
      <c r="AB280" s="2" t="str">
        <f aca="false">IF(Z280&lt;&gt;"",IF(Z280&lt;&gt;"LIBSETS_DROP_MECHANIC_MONSTER_NAME",VLOOKUP(Z280,'LibSets constants'!$I$4:$L$1000,4,0),""),"")</f>
        <v/>
      </c>
      <c r="AC280" s="2" t="str">
        <f aca="false">IF(G280&lt;&gt;"LIBSETS_SETTYPE_BATTLEGROUND",IF(G280&lt;&gt;"LIBSETS_SETTYPE_SPECIAL",IF(AD280&lt;&gt;"",VLOOKUP(AD280,'ESO zone constants'!$D$2:$H$4950,5,0),""),""),"")</f>
        <v/>
      </c>
      <c r="AE280" s="0"/>
      <c r="AF280" s="2" t="str">
        <f aca="false">IF(AE280&lt;&gt;"",IF(AE280&lt;&gt;"LIBSETS_DROP_MECHANIC_MONSTER_NAME",VLOOKUP(AE280,'LibSets constants'!$I$4:$L$1000,3,0),""),"")</f>
        <v/>
      </c>
      <c r="AG280" s="2" t="str">
        <f aca="false">IF(AE280&lt;&gt;"",IF(AE280&lt;&gt;"LIBSETS_DROP_MECHANIC_MONSTER_NAME",VLOOKUP(AE280,'LibSets constants'!$I$4:$L$1000,4,0),""),"")</f>
        <v/>
      </c>
      <c r="AH280" s="2" t="str">
        <f aca="false">IF(G280&lt;&gt;"LIBSETS_SETTYPE_BATTLEGROUND",IF(G280&lt;&gt;"LIBSETS_SETTYPE_SPECIAL",IF(AI280&lt;&gt;"",VLOOKUP(AI280,'ESO zone constants'!$D$2:$H$4950,5,0),""),""),"")</f>
        <v/>
      </c>
      <c r="AJ280" s="0"/>
      <c r="AK280" s="2" t="str">
        <f aca="false">IF(AJ280&lt;&gt;"",IF(AJ280&lt;&gt;"LIBSETS_DROP_MECHANIC_MONSTER_NAME",VLOOKUP(AJ280,'LibSets constants'!$I$4:$L$1000,3,0),""),"")</f>
        <v/>
      </c>
      <c r="AL280" s="2" t="str">
        <f aca="false">IF(AJ280&lt;&gt;"",IF(AJ280&lt;&gt;"LIBSETS_DROP_MECHANIC_MONSTER_NAME",VLOOKUP(AJ280,'LibSets constants'!$I$4:$L$1000,4,0),""),"")</f>
        <v/>
      </c>
      <c r="AM280" s="2" t="str">
        <f aca="false">IF(G280&lt;&gt;"LIBSETS_SETTYPE_BATTLEGROUND",IF(G280&lt;&gt;"LIBSETS_SETTYPE_SPECIAL",IF(AN280&lt;&gt;"",VLOOKUP(AN280,'ESO zone constants'!$D$2:$H$4950,5,0),""),""),"")</f>
        <v/>
      </c>
      <c r="AO280" s="0"/>
      <c r="AP280" s="2" t="str">
        <f aca="false">IF(AO280&lt;&gt;"",IF(AO280&lt;&gt;"LIBSETS_DROP_MECHANIC_MONSTER_NAME",VLOOKUP(AO280,'LibSets constants'!$I$4:$L$1000,3,0),""),"")</f>
        <v/>
      </c>
      <c r="AQ280" s="2" t="str">
        <f aca="false">IF(AO280&lt;&gt;"",IF(AO280&lt;&gt;"LIBSETS_DROP_MECHANIC_MONSTER_NAME",VLOOKUP(AO280,'LibSets constants'!$I$4:$L$1000,4,0),""),"")</f>
        <v/>
      </c>
      <c r="AR280" s="2" t="str">
        <f aca="false">IF(G280&lt;&gt;"LIBSETS_SETTYPE_BATTLEGROUND",IF(G280&lt;&gt;"LIBSETS_SETTYPE_SPECIAL",IF(AS280&lt;&gt;"",VLOOKUP(AS280,'ESO zone constants'!$D$2:$H$4950,5,0),""),""),"")</f>
        <v/>
      </c>
      <c r="AT280" s="0"/>
      <c r="AU280" s="2" t="str">
        <f aca="false">IF(AT280&lt;&gt;"",IF(AT280&lt;&gt;"LIBSETS_DROP_MECHANIC_MONSTER_NAME",VLOOKUP(AT280,'LibSets constants'!$I$4:$L$1000,3,0),""),"")</f>
        <v/>
      </c>
      <c r="AV280" s="2" t="str">
        <f aca="false">IF(AT280&lt;&gt;"",IF(AT280&lt;&gt;"LIBSETS_DROP_MECHANIC_MONSTER_NAME",VLOOKUP(AT280,'LibSets constants'!$I$4:$L$1000,4,0),""),"")</f>
        <v/>
      </c>
      <c r="AW280" s="6" t="str">
        <f aca="false">IF(A280="???","--","")&amp;IF(F280&lt;&gt;"Not in the game (anymore)",IF(A280&lt;&gt;"",CONCATENATE("[",A280,"] = {wayshrines={")&amp;IF(K280&lt;&gt;"",CONCATENATE(K280,","),"")&amp;IF(L280&lt;&gt;"",CONCATENATE(L280,","),"")&amp;IF(M280&lt;&gt;"",CONCATENATE(M280,","),"")&amp;CONCATENATE("}")&amp;IF(VALUE(N280)&gt;0,CONCATENATE(", traitsNeeded=",N280),"")&amp;CONCATENATE(", dlcId=",IF(S280&lt;&gt;"",S280,"DLC_BASE_GAME")),""),"")</f>
        <v>[327] = {wayshrines={-1,-1,-1,}, dlcId=DLC_BASE_GAME</v>
      </c>
      <c r="AX280" s="6" t="str">
        <f aca="false">IF(F280&lt;&gt;"Not in the game (anymore)",IF(A280&lt;&gt;"",IF(P280&lt;&gt;"",CONCATENATE(", zoneIds={",P280),"")&amp;IF(X280&lt;&gt;"",CONCATENATE(",",X280),"")&amp;IF(AC280&lt;&gt;"",CONCATENATE(",",AC280),"")&amp;IF(AH280&lt;&gt;"",CONCATENATE(",",AH280),"")&amp;IF(AM280&lt;&gt;"",CONCATENATE(",",AM280),"")&amp;IF(AR280&lt;&gt;"",CONCATENATE(",",AR280),"")&amp;IF(P280&lt;&gt;"",CONCATENATE("}",""),"")&amp;IF(OR(I280="true",I280="false",I280&lt;&gt;""), CONCATENATE(", veteran=", I280), ""),""),"")</f>
        <v>, veteran=false</v>
      </c>
      <c r="AY280" s="6" t="str">
        <f aca="false">IF(F280&lt;&gt;"Not in the game (anymore)",IF(A280&lt;&gt;"",", setType="&amp;G280,"")&amp;IF(J280="true",", multiTrialSet=true",""),"")</f>
        <v>, setType=LIBSETS_SETTYPE_BATTLEGROUND</v>
      </c>
      <c r="AZ280" s="6" t="str">
        <f aca="false">IF(F280&lt;&gt;"Not in the game (anymore)",IF(U280&lt;&gt;"",", dropMechanic={"&amp;U280&amp;IF(Z280&lt;&gt;"",","&amp;Z280,"")&amp;IF(AE280&lt;&gt;"",","&amp;AE280,"")&amp;IF(AJ280&lt;&gt;"",","&amp;AJ280,"")&amp;IF(AO280&lt;&gt;"",","&amp;AO280,"")&amp;IF(AT280&lt;&gt;"",","&amp;AT280,"")&amp;"}"&amp;IF(U280="LIBSETS_DROP_MECHANIC_MONSTER_NAME",", dropMechanicNames={" &amp; IF(V280&lt;&gt;"","['en']='"&amp;V280&amp;"'","") &amp; IF(W280&lt;&gt;"",", ['de']='" &amp; W280&amp;"'","") &amp; "}",""),"")&amp;"},","")</f>
        <v>, dropMechanic={LIBSETS_DROP_MECHANIC_BATTLEGROUND_REWARD}},</v>
      </c>
      <c r="BA280" s="6" t="str">
        <f aca="false">IF(F280&lt;&gt;"Not in the game (anymore)",IF(C280&lt;&gt;"",CONCATENATE(" --",C280," / ",B280,"   [",IF(Q280&lt;&gt;"",Q280,""),IF(Y280&lt;&gt;"",", "&amp;Y280,""),IF(AD280&lt;&gt;"",", "&amp;AD280,""),IF(AI280&lt;&gt;"",", "&amp;AI280,""),IF(AN280&lt;&gt;"",", "&amp;AN280,""),IF(AS280&lt;&gt;"",", "&amp;AS280,""),"]")),"")</f>
        <v> --Coward's Gear / Feiglingstracht   [!Battleground]</v>
      </c>
    </row>
    <row r="281" customFormat="false" ht="15" hidden="false" customHeight="false" outlineLevel="0" collapsed="false">
      <c r="A281" s="21" t="n">
        <v>328</v>
      </c>
      <c r="B281" s="0" t="s">
        <v>732</v>
      </c>
      <c r="C281" s="0" t="s">
        <v>733</v>
      </c>
      <c r="D281" s="2" t="n">
        <f aca="false">A281</f>
        <v>328</v>
      </c>
      <c r="G281" s="22" t="s">
        <v>727</v>
      </c>
      <c r="I281" s="0" t="s">
        <v>56</v>
      </c>
      <c r="J281" s="0" t="s">
        <v>56</v>
      </c>
      <c r="K281" s="0" t="n">
        <v>-1</v>
      </c>
      <c r="L281" s="0" t="n">
        <v>-1</v>
      </c>
      <c r="M281" s="0" t="n">
        <v>-1</v>
      </c>
      <c r="N281" s="0" t="n">
        <v>0</v>
      </c>
      <c r="O281" s="3" t="s">
        <v>728</v>
      </c>
      <c r="P281" s="2" t="str">
        <f aca="false">IF(AND(G281&lt;&gt;"LIBSETS_SETTYPE_BATTLEGROUND",G281&lt;&gt;"LIBSETS_SETTYPE_SPECIAL",G281&lt;&gt;"LIBSETS_SETTYPE_MYTHIC"), IF(Q281&lt;&gt;"",VLOOKUP(Q281,'ESO zone constants'!$D$2:$H$4950,5,0),""),"")</f>
        <v/>
      </c>
      <c r="Q281" s="0" t="str">
        <f aca="false">IF(OR(K281="",K281&lt;=0,ISERROR(K281)),IF(AND(O281&lt;&gt;"",NOT(ISERROR(O281))),O281, ""),VLOOKUP(K281,'ESO wayshrine node constants'!$A$3:$D$10003,4,0))</f>
        <v>!Battleground</v>
      </c>
      <c r="R281" s="0"/>
      <c r="S281" s="4" t="str">
        <f aca="false">IF(AND(R281&lt;&gt;"",NOT(ISERROR(R281))),R281,IF(P281&lt;&gt;"",IF(NOT(ISERROR(VLOOKUP(P281,'ESO Dungeon constants'!$D$3:$H$9999,5,0))),VLOOKUP(P281,'ESO Dungeon constants'!$D$3:$I$9999,6,0),VLOOKUP(P281,'ESO zone constants'!$H$2:$K$9984,4,0)),""))</f>
        <v/>
      </c>
      <c r="T281" s="2" t="str">
        <f aca="false">IF(S281&lt;&gt;"",VLOOKUP(S281,'LibSets constants'!$B$4:$C$1000,2,0),"")</f>
        <v/>
      </c>
      <c r="U281" s="5" t="s">
        <v>729</v>
      </c>
      <c r="V281" s="2" t="str">
        <f aca="false">IF(U281&lt;&gt;"",IF(U281&lt;&gt;"LIBSETS_DROP_MECHANIC_MONSTER_NAME",VLOOKUP(U281,'LibSets constants'!$I$4:$L$1000,3,0),""),"")</f>
        <v>Battlegounds reward</v>
      </c>
      <c r="W281" s="2" t="str">
        <f aca="false">IF(U281&lt;&gt;"",IF(U281&lt;&gt;"LIBSETS_DROP_MECHANIC_MONSTER_NAME",VLOOKUP(U281,'LibSets constants'!$I$4:$L$1000,4,0),""),"")</f>
        <v>Belohnung in Schlachtfeldern</v>
      </c>
      <c r="X281" s="2" t="str">
        <f aca="false">IF(G281&lt;&gt;"LIBSETS_SETTYPE_BATTLEGROUND",IF(G281&lt;&gt;"LIBSETS_SETTYPE_SPECIAL",IF(Y281&lt;&gt;"",VLOOKUP(Y281,'ESO zone constants'!$D$2:$H$4950,5,0),""),""),"")</f>
        <v/>
      </c>
      <c r="Z281" s="0"/>
      <c r="AA281" s="2" t="str">
        <f aca="false">IF(Z281&lt;&gt;"",IF(Z281&lt;&gt;"LIBSETS_DROP_MECHANIC_MONSTER_NAME",VLOOKUP(Z281,'LibSets constants'!$I$4:$L$1000,3,0),""),"")</f>
        <v/>
      </c>
      <c r="AB281" s="2" t="str">
        <f aca="false">IF(Z281&lt;&gt;"",IF(Z281&lt;&gt;"LIBSETS_DROP_MECHANIC_MONSTER_NAME",VLOOKUP(Z281,'LibSets constants'!$I$4:$L$1000,4,0),""),"")</f>
        <v/>
      </c>
      <c r="AC281" s="2" t="str">
        <f aca="false">IF(G281&lt;&gt;"LIBSETS_SETTYPE_BATTLEGROUND",IF(G281&lt;&gt;"LIBSETS_SETTYPE_SPECIAL",IF(AD281&lt;&gt;"",VLOOKUP(AD281,'ESO zone constants'!$D$2:$H$4950,5,0),""),""),"")</f>
        <v/>
      </c>
      <c r="AE281" s="0"/>
      <c r="AF281" s="2" t="str">
        <f aca="false">IF(AE281&lt;&gt;"",IF(AE281&lt;&gt;"LIBSETS_DROP_MECHANIC_MONSTER_NAME",VLOOKUP(AE281,'LibSets constants'!$I$4:$L$1000,3,0),""),"")</f>
        <v/>
      </c>
      <c r="AG281" s="2" t="str">
        <f aca="false">IF(AE281&lt;&gt;"",IF(AE281&lt;&gt;"LIBSETS_DROP_MECHANIC_MONSTER_NAME",VLOOKUP(AE281,'LibSets constants'!$I$4:$L$1000,4,0),""),"")</f>
        <v/>
      </c>
      <c r="AH281" s="2" t="str">
        <f aca="false">IF(G281&lt;&gt;"LIBSETS_SETTYPE_BATTLEGROUND",IF(G281&lt;&gt;"LIBSETS_SETTYPE_SPECIAL",IF(AI281&lt;&gt;"",VLOOKUP(AI281,'ESO zone constants'!$D$2:$H$4950,5,0),""),""),"")</f>
        <v/>
      </c>
      <c r="AJ281" s="0"/>
      <c r="AK281" s="2" t="str">
        <f aca="false">IF(AJ281&lt;&gt;"",IF(AJ281&lt;&gt;"LIBSETS_DROP_MECHANIC_MONSTER_NAME",VLOOKUP(AJ281,'LibSets constants'!$I$4:$L$1000,3,0),""),"")</f>
        <v/>
      </c>
      <c r="AL281" s="2" t="str">
        <f aca="false">IF(AJ281&lt;&gt;"",IF(AJ281&lt;&gt;"LIBSETS_DROP_MECHANIC_MONSTER_NAME",VLOOKUP(AJ281,'LibSets constants'!$I$4:$L$1000,4,0),""),"")</f>
        <v/>
      </c>
      <c r="AM281" s="2" t="str">
        <f aca="false">IF(G281&lt;&gt;"LIBSETS_SETTYPE_BATTLEGROUND",IF(G281&lt;&gt;"LIBSETS_SETTYPE_SPECIAL",IF(AN281&lt;&gt;"",VLOOKUP(AN281,'ESO zone constants'!$D$2:$H$4950,5,0),""),""),"")</f>
        <v/>
      </c>
      <c r="AO281" s="0"/>
      <c r="AP281" s="2" t="str">
        <f aca="false">IF(AO281&lt;&gt;"",IF(AO281&lt;&gt;"LIBSETS_DROP_MECHANIC_MONSTER_NAME",VLOOKUP(AO281,'LibSets constants'!$I$4:$L$1000,3,0),""),"")</f>
        <v/>
      </c>
      <c r="AQ281" s="2" t="str">
        <f aca="false">IF(AO281&lt;&gt;"",IF(AO281&lt;&gt;"LIBSETS_DROP_MECHANIC_MONSTER_NAME",VLOOKUP(AO281,'LibSets constants'!$I$4:$L$1000,4,0),""),"")</f>
        <v/>
      </c>
      <c r="AR281" s="2" t="str">
        <f aca="false">IF(G281&lt;&gt;"LIBSETS_SETTYPE_BATTLEGROUND",IF(G281&lt;&gt;"LIBSETS_SETTYPE_SPECIAL",IF(AS281&lt;&gt;"",VLOOKUP(AS281,'ESO zone constants'!$D$2:$H$4950,5,0),""),""),"")</f>
        <v/>
      </c>
      <c r="AT281" s="0"/>
      <c r="AU281" s="2" t="str">
        <f aca="false">IF(AT281&lt;&gt;"",IF(AT281&lt;&gt;"LIBSETS_DROP_MECHANIC_MONSTER_NAME",VLOOKUP(AT281,'LibSets constants'!$I$4:$L$1000,3,0),""),"")</f>
        <v/>
      </c>
      <c r="AV281" s="2" t="str">
        <f aca="false">IF(AT281&lt;&gt;"",IF(AT281&lt;&gt;"LIBSETS_DROP_MECHANIC_MONSTER_NAME",VLOOKUP(AT281,'LibSets constants'!$I$4:$L$1000,4,0),""),"")</f>
        <v/>
      </c>
      <c r="AW281" s="6" t="str">
        <f aca="false">IF(A281="???","--","")&amp;IF(F281&lt;&gt;"Not in the game (anymore)",IF(A281&lt;&gt;"",CONCATENATE("[",A281,"] = {wayshrines={")&amp;IF(K281&lt;&gt;"",CONCATENATE(K281,","),"")&amp;IF(L281&lt;&gt;"",CONCATENATE(L281,","),"")&amp;IF(M281&lt;&gt;"",CONCATENATE(M281,","),"")&amp;CONCATENATE("}")&amp;IF(VALUE(N281)&gt;0,CONCATENATE(", traitsNeeded=",N281),"")&amp;CONCATENATE(", dlcId=",IF(S281&lt;&gt;"",S281,"DLC_BASE_GAME")),""),"")</f>
        <v>[328] = {wayshrines={-1,-1,-1,}, dlcId=DLC_BASE_GAME</v>
      </c>
      <c r="AX281" s="6" t="str">
        <f aca="false">IF(F281&lt;&gt;"Not in the game (anymore)",IF(A281&lt;&gt;"",IF(P281&lt;&gt;"",CONCATENATE(", zoneIds={",P281),"")&amp;IF(X281&lt;&gt;"",CONCATENATE(",",X281),"")&amp;IF(AC281&lt;&gt;"",CONCATENATE(",",AC281),"")&amp;IF(AH281&lt;&gt;"",CONCATENATE(",",AH281),"")&amp;IF(AM281&lt;&gt;"",CONCATENATE(",",AM281),"")&amp;IF(AR281&lt;&gt;"",CONCATENATE(",",AR281),"")&amp;IF(P281&lt;&gt;"",CONCATENATE("}",""),"")&amp;IF(OR(I281="true",I281="false",I281&lt;&gt;""), CONCATENATE(", veteran=", I281), ""),""),"")</f>
        <v>, veteran=false</v>
      </c>
      <c r="AY281" s="6" t="str">
        <f aca="false">IF(F281&lt;&gt;"Not in the game (anymore)",IF(A281&lt;&gt;"",", setType="&amp;G281,"")&amp;IF(J281="true",", multiTrialSet=true",""),"")</f>
        <v>, setType=LIBSETS_SETTYPE_BATTLEGROUND</v>
      </c>
      <c r="AZ281" s="6" t="str">
        <f aca="false">IF(F281&lt;&gt;"Not in the game (anymore)",IF(U281&lt;&gt;"",", dropMechanic={"&amp;U281&amp;IF(Z281&lt;&gt;"",","&amp;Z281,"")&amp;IF(AE281&lt;&gt;"",","&amp;AE281,"")&amp;IF(AJ281&lt;&gt;"",","&amp;AJ281,"")&amp;IF(AO281&lt;&gt;"",","&amp;AO281,"")&amp;IF(AT281&lt;&gt;"",","&amp;AT281,"")&amp;"}"&amp;IF(U281="LIBSETS_DROP_MECHANIC_MONSTER_NAME",", dropMechanicNames={" &amp; IF(V281&lt;&gt;"","['en']='"&amp;V281&amp;"'","") &amp; IF(W281&lt;&gt;"",", ['de']='" &amp; W281&amp;"'","") &amp; "}",""),"")&amp;"},","")</f>
        <v>, dropMechanic={LIBSETS_DROP_MECHANIC_BATTLEGROUND_REWARD}},</v>
      </c>
      <c r="BA281" s="6" t="str">
        <f aca="false">IF(F281&lt;&gt;"Not in the game (anymore)",IF(C281&lt;&gt;"",CONCATENATE(" --",C281," / ",B281,"   [",IF(Q281&lt;&gt;"",Q281,""),IF(Y281&lt;&gt;"",", "&amp;Y281,""),IF(AD281&lt;&gt;"",", "&amp;AD281,""),IF(AI281&lt;&gt;"",", "&amp;AI281,""),IF(AN281&lt;&gt;"",", "&amp;AN281,""),IF(AS281&lt;&gt;"",", "&amp;AS281,""),"]")),"")</f>
        <v> --Knight Slayer / Ritterschlächter   [!Battleground]</v>
      </c>
    </row>
    <row r="282" customFormat="false" ht="15" hidden="false" customHeight="false" outlineLevel="0" collapsed="false">
      <c r="A282" s="21" t="n">
        <v>329</v>
      </c>
      <c r="B282" s="0" t="s">
        <v>734</v>
      </c>
      <c r="C282" s="0" t="s">
        <v>735</v>
      </c>
      <c r="D282" s="2" t="n">
        <f aca="false">A282</f>
        <v>329</v>
      </c>
      <c r="G282" s="22" t="s">
        <v>727</v>
      </c>
      <c r="I282" s="0" t="s">
        <v>56</v>
      </c>
      <c r="J282" s="0" t="s">
        <v>56</v>
      </c>
      <c r="K282" s="0" t="n">
        <v>-1</v>
      </c>
      <c r="L282" s="0" t="n">
        <v>-1</v>
      </c>
      <c r="M282" s="0" t="n">
        <v>-1</v>
      </c>
      <c r="N282" s="0" t="n">
        <v>0</v>
      </c>
      <c r="O282" s="3" t="s">
        <v>728</v>
      </c>
      <c r="P282" s="2" t="str">
        <f aca="false">IF(AND(G282&lt;&gt;"LIBSETS_SETTYPE_BATTLEGROUND",G282&lt;&gt;"LIBSETS_SETTYPE_SPECIAL",G282&lt;&gt;"LIBSETS_SETTYPE_MYTHIC"), IF(Q282&lt;&gt;"",VLOOKUP(Q282,'ESO zone constants'!$D$2:$H$4950,5,0),""),"")</f>
        <v/>
      </c>
      <c r="Q282" s="0" t="str">
        <f aca="false">IF(OR(K282="",K282&lt;=0,ISERROR(K282)),IF(AND(O282&lt;&gt;"",NOT(ISERROR(O282))),O282, ""),VLOOKUP(K282,'ESO wayshrine node constants'!$A$3:$D$10003,4,0))</f>
        <v>!Battleground</v>
      </c>
      <c r="R282" s="0"/>
      <c r="S282" s="4" t="str">
        <f aca="false">IF(AND(R282&lt;&gt;"",NOT(ISERROR(R282))),R282,IF(P282&lt;&gt;"",IF(NOT(ISERROR(VLOOKUP(P282,'ESO Dungeon constants'!$D$3:$H$9999,5,0))),VLOOKUP(P282,'ESO Dungeon constants'!$D$3:$I$9999,6,0),VLOOKUP(P282,'ESO zone constants'!$H$2:$K$9984,4,0)),""))</f>
        <v/>
      </c>
      <c r="T282" s="2" t="str">
        <f aca="false">IF(S282&lt;&gt;"",VLOOKUP(S282,'LibSets constants'!$B$4:$C$1000,2,0),"")</f>
        <v/>
      </c>
      <c r="U282" s="5" t="s">
        <v>729</v>
      </c>
      <c r="V282" s="23" t="str">
        <f aca="false">IF(U282&lt;&gt;"",IF(U282&lt;&gt;"LIBSETS_DROP_MECHANIC_MONSTER_NAME",VLOOKUP(U282,'LibSets constants'!$I$4:$L$1000,3,0),""),"")</f>
        <v>Battlegounds reward</v>
      </c>
      <c r="W282" s="2" t="str">
        <f aca="false">IF(U282&lt;&gt;"",IF(U282&lt;&gt;"LIBSETS_DROP_MECHANIC_MONSTER_NAME",VLOOKUP(U282,'LibSets constants'!$I$4:$L$1000,4,0),""),"")</f>
        <v>Belohnung in Schlachtfeldern</v>
      </c>
      <c r="X282" s="2" t="str">
        <f aca="false">IF(G282&lt;&gt;"LIBSETS_SETTYPE_BATTLEGROUND",IF(G282&lt;&gt;"LIBSETS_SETTYPE_SPECIAL",IF(Y282&lt;&gt;"",VLOOKUP(Y282,'ESO zone constants'!$D$2:$H$4950,5,0),""),""),"")</f>
        <v/>
      </c>
      <c r="Z282" s="0"/>
      <c r="AA282" s="2" t="str">
        <f aca="false">IF(Z282&lt;&gt;"",IF(Z282&lt;&gt;"LIBSETS_DROP_MECHANIC_MONSTER_NAME",VLOOKUP(Z282,'LibSets constants'!$I$4:$L$1000,3,0),""),"")</f>
        <v/>
      </c>
      <c r="AB282" s="2" t="str">
        <f aca="false">IF(Z282&lt;&gt;"",IF(Z282&lt;&gt;"LIBSETS_DROP_MECHANIC_MONSTER_NAME",VLOOKUP(Z282,'LibSets constants'!$I$4:$L$1000,4,0),""),"")</f>
        <v/>
      </c>
      <c r="AC282" s="2" t="str">
        <f aca="false">IF(G282&lt;&gt;"LIBSETS_SETTYPE_BATTLEGROUND",IF(G282&lt;&gt;"LIBSETS_SETTYPE_SPECIAL",IF(AD282&lt;&gt;"",VLOOKUP(AD282,'ESO zone constants'!$D$2:$H$4950,5,0),""),""),"")</f>
        <v/>
      </c>
      <c r="AE282" s="0"/>
      <c r="AF282" s="2" t="str">
        <f aca="false">IF(AE282&lt;&gt;"",IF(AE282&lt;&gt;"LIBSETS_DROP_MECHANIC_MONSTER_NAME",VLOOKUP(AE282,'LibSets constants'!$I$4:$L$1000,3,0),""),"")</f>
        <v/>
      </c>
      <c r="AG282" s="2" t="str">
        <f aca="false">IF(AE282&lt;&gt;"",IF(AE282&lt;&gt;"LIBSETS_DROP_MECHANIC_MONSTER_NAME",VLOOKUP(AE282,'LibSets constants'!$I$4:$L$1000,4,0),""),"")</f>
        <v/>
      </c>
      <c r="AH282" s="2" t="str">
        <f aca="false">IF(G282&lt;&gt;"LIBSETS_SETTYPE_BATTLEGROUND",IF(G282&lt;&gt;"LIBSETS_SETTYPE_SPECIAL",IF(AI282&lt;&gt;"",VLOOKUP(AI282,'ESO zone constants'!$D$2:$H$4950,5,0),""),""),"")</f>
        <v/>
      </c>
      <c r="AJ282" s="0"/>
      <c r="AK282" s="2" t="str">
        <f aca="false">IF(AJ282&lt;&gt;"",IF(AJ282&lt;&gt;"LIBSETS_DROP_MECHANIC_MONSTER_NAME",VLOOKUP(AJ282,'LibSets constants'!$I$4:$L$1000,3,0),""),"")</f>
        <v/>
      </c>
      <c r="AL282" s="2" t="str">
        <f aca="false">IF(AJ282&lt;&gt;"",IF(AJ282&lt;&gt;"LIBSETS_DROP_MECHANIC_MONSTER_NAME",VLOOKUP(AJ282,'LibSets constants'!$I$4:$L$1000,4,0),""),"")</f>
        <v/>
      </c>
      <c r="AM282" s="2" t="str">
        <f aca="false">IF(G282&lt;&gt;"LIBSETS_SETTYPE_BATTLEGROUND",IF(G282&lt;&gt;"LIBSETS_SETTYPE_SPECIAL",IF(AN282&lt;&gt;"",VLOOKUP(AN282,'ESO zone constants'!$D$2:$H$4950,5,0),""),""),"")</f>
        <v/>
      </c>
      <c r="AO282" s="0"/>
      <c r="AP282" s="2" t="str">
        <f aca="false">IF(AO282&lt;&gt;"",IF(AO282&lt;&gt;"LIBSETS_DROP_MECHANIC_MONSTER_NAME",VLOOKUP(AO282,'LibSets constants'!$I$4:$L$1000,3,0),""),"")</f>
        <v/>
      </c>
      <c r="AQ282" s="2" t="str">
        <f aca="false">IF(AO282&lt;&gt;"",IF(AO282&lt;&gt;"LIBSETS_DROP_MECHANIC_MONSTER_NAME",VLOOKUP(AO282,'LibSets constants'!$I$4:$L$1000,4,0),""),"")</f>
        <v/>
      </c>
      <c r="AR282" s="2" t="str">
        <f aca="false">IF(G282&lt;&gt;"LIBSETS_SETTYPE_BATTLEGROUND",IF(G282&lt;&gt;"LIBSETS_SETTYPE_SPECIAL",IF(AS282&lt;&gt;"",VLOOKUP(AS282,'ESO zone constants'!$D$2:$H$4950,5,0),""),""),"")</f>
        <v/>
      </c>
      <c r="AT282" s="0"/>
      <c r="AU282" s="2" t="str">
        <f aca="false">IF(AT282&lt;&gt;"",IF(AT282&lt;&gt;"LIBSETS_DROP_MECHANIC_MONSTER_NAME",VLOOKUP(AT282,'LibSets constants'!$I$4:$L$1000,3,0),""),"")</f>
        <v/>
      </c>
      <c r="AV282" s="2" t="str">
        <f aca="false">IF(AT282&lt;&gt;"",IF(AT282&lt;&gt;"LIBSETS_DROP_MECHANIC_MONSTER_NAME",VLOOKUP(AT282,'LibSets constants'!$I$4:$L$1000,4,0),""),"")</f>
        <v/>
      </c>
      <c r="AW282" s="6" t="str">
        <f aca="false">IF(A282="???","--","")&amp;IF(F282&lt;&gt;"Not in the game (anymore)",IF(A282&lt;&gt;"",CONCATENATE("[",A282,"] = {wayshrines={")&amp;IF(K282&lt;&gt;"",CONCATENATE(K282,","),"")&amp;IF(L282&lt;&gt;"",CONCATENATE(L282,","),"")&amp;IF(M282&lt;&gt;"",CONCATENATE(M282,","),"")&amp;CONCATENATE("}")&amp;IF(VALUE(N282)&gt;0,CONCATENATE(", traitsNeeded=",N282),"")&amp;CONCATENATE(", dlcId=",IF(S282&lt;&gt;"",S282,"DLC_BASE_GAME")),""),"")</f>
        <v>[329] = {wayshrines={-1,-1,-1,}, dlcId=DLC_BASE_GAME</v>
      </c>
      <c r="AX282" s="6" t="str">
        <f aca="false">IF(F282&lt;&gt;"Not in the game (anymore)",IF(A282&lt;&gt;"",IF(P282&lt;&gt;"",CONCATENATE(", zoneIds={",P282),"")&amp;IF(X282&lt;&gt;"",CONCATENATE(",",X282),"")&amp;IF(AC282&lt;&gt;"",CONCATENATE(",",AC282),"")&amp;IF(AH282&lt;&gt;"",CONCATENATE(",",AH282),"")&amp;IF(AM282&lt;&gt;"",CONCATENATE(",",AM282),"")&amp;IF(AR282&lt;&gt;"",CONCATENATE(",",AR282),"")&amp;IF(P282&lt;&gt;"",CONCATENATE("}",""),"")&amp;IF(OR(I282="true",I282="false",I282&lt;&gt;""), CONCATENATE(", veteran=", I282), ""),""),"")</f>
        <v>, veteran=false</v>
      </c>
      <c r="AY282" s="6" t="str">
        <f aca="false">IF(F282&lt;&gt;"Not in the game (anymore)",IF(A282&lt;&gt;"",", setType="&amp;G282,"")&amp;IF(J282="true",", multiTrialSet=true",""),"")</f>
        <v>, setType=LIBSETS_SETTYPE_BATTLEGROUND</v>
      </c>
      <c r="AZ282" s="6" t="str">
        <f aca="false">IF(F282&lt;&gt;"Not in the game (anymore)",IF(U282&lt;&gt;"",", dropMechanic={"&amp;U282&amp;IF(Z282&lt;&gt;"",","&amp;Z282,"")&amp;IF(AE282&lt;&gt;"",","&amp;AE282,"")&amp;IF(AJ282&lt;&gt;"",","&amp;AJ282,"")&amp;IF(AO282&lt;&gt;"",","&amp;AO282,"")&amp;IF(AT282&lt;&gt;"",","&amp;AT282,"")&amp;"}"&amp;IF(U282="LIBSETS_DROP_MECHANIC_MONSTER_NAME",", dropMechanicNames={" &amp; IF(V282&lt;&gt;"","['en']='"&amp;V282&amp;"'","") &amp; IF(W282&lt;&gt;"",", ['de']='" &amp; W282&amp;"'","") &amp; "}",""),"")&amp;"},","")</f>
        <v>, dropMechanic={LIBSETS_DROP_MECHANIC_BATTLEGROUND_REWARD}},</v>
      </c>
      <c r="BA282" s="6" t="str">
        <f aca="false">IF(F282&lt;&gt;"Not in the game (anymore)",IF(C282&lt;&gt;"",CONCATENATE(" --",C282," / ",B282,"   [",IF(Q282&lt;&gt;"",Q282,""),IF(Y282&lt;&gt;"",", "&amp;Y282,""),IF(AD282&lt;&gt;"",", "&amp;AD282,""),IF(AI282&lt;&gt;"",", "&amp;AI282,""),IF(AN282&lt;&gt;"",", "&amp;AN282,""),IF(AS282&lt;&gt;"",", "&amp;AS282,""),"]")),"")</f>
        <v> --Wizard's Riposte / Zaubererreplik   [!Battleground]</v>
      </c>
    </row>
    <row r="283" customFormat="false" ht="15" hidden="false" customHeight="false" outlineLevel="0" collapsed="false">
      <c r="A283" s="21" t="n">
        <v>330</v>
      </c>
      <c r="B283" s="0" t="s">
        <v>736</v>
      </c>
      <c r="C283" s="0" t="s">
        <v>737</v>
      </c>
      <c r="D283" s="2" t="n">
        <f aca="false">A283</f>
        <v>330</v>
      </c>
      <c r="G283" s="22" t="s">
        <v>338</v>
      </c>
      <c r="I283" s="0" t="s">
        <v>56</v>
      </c>
      <c r="J283" s="0" t="s">
        <v>56</v>
      </c>
      <c r="K283" s="0" t="n">
        <v>-1</v>
      </c>
      <c r="L283" s="0" t="n">
        <v>-1</v>
      </c>
      <c r="M283" s="0" t="n">
        <v>-1</v>
      </c>
      <c r="N283" s="0" t="n">
        <v>0</v>
      </c>
      <c r="O283" s="3" t="s">
        <v>738</v>
      </c>
      <c r="P283" s="2" t="n">
        <f aca="false">IF(AND(G283&lt;&gt;"LIBSETS_SETTYPE_BATTLEGROUND",G283&lt;&gt;"LIBSETS_SETTYPE_SPECIAL",G283&lt;&gt;"LIBSETS_SETTYPE_MYTHIC"), IF(Q283&lt;&gt;"",VLOOKUP(Q283,'ESO zone constants'!$D$2:$H$4950,5,0),""),"")</f>
        <v>975</v>
      </c>
      <c r="Q283" s="0" t="str">
        <f aca="false">IF(OR(K283="",K283&lt;=0,ISERROR(K283)),IF(AND(O283&lt;&gt;"",NOT(ISERROR(O283))),O283, ""),VLOOKUP(K283,'ESO wayshrine node constants'!$A$3:$D$10003,4,0))</f>
        <v>Halls of Fabrication</v>
      </c>
      <c r="R283" s="0"/>
      <c r="S283" s="4" t="str">
        <f aca="false">IF(AND(R283&lt;&gt;"",NOT(ISERROR(R283))),R283,IF(P283&lt;&gt;"",IF(NOT(ISERROR(VLOOKUP(P283,'ESO Dungeon constants'!$D$3:$H$9999,5,0))),VLOOKUP(P283,'ESO Dungeon constants'!$D$3:$I$9999,6,0),VLOOKUP(P283,'ESO zone constants'!$H$2:$K$9984,4,0)),""))</f>
        <v>DLC_CLOCKWORK_CITY</v>
      </c>
      <c r="T283" s="2" t="str">
        <f aca="false">IF(S283&lt;&gt;"",VLOOKUP(S283,'LibSets constants'!$B$4:$C$1000,2,0),"")</f>
        <v>Clockwork City</v>
      </c>
      <c r="U283" s="5" t="s">
        <v>340</v>
      </c>
      <c r="V283" s="28"/>
      <c r="W283" s="28"/>
      <c r="X283" s="2" t="str">
        <f aca="false">IF(G283&lt;&gt;"LIBSETS_SETTYPE_BATTLEGROUND",IF(G283&lt;&gt;"LIBSETS_SETTYPE_SPECIAL",IF(Y283&lt;&gt;"",VLOOKUP(Y283,'ESO zone constants'!$D$2:$H$4950,5,0),""),""),"")</f>
        <v/>
      </c>
      <c r="Z283" s="28"/>
      <c r="AA283" s="28"/>
      <c r="AB283" s="28"/>
      <c r="AC283" s="2" t="str">
        <f aca="false">IF(G283&lt;&gt;"LIBSETS_SETTYPE_BATTLEGROUND",IF(G283&lt;&gt;"LIBSETS_SETTYPE_SPECIAL",IF(AD283&lt;&gt;"",VLOOKUP(AD283,'ESO zone constants'!$D$2:$H$4950,5,0),""),""),"")</f>
        <v/>
      </c>
      <c r="AE283" s="28"/>
      <c r="AF283" s="28"/>
      <c r="AG283" s="28"/>
      <c r="AH283" s="2" t="str">
        <f aca="false">IF(G283&lt;&gt;"LIBSETS_SETTYPE_BATTLEGROUND",IF(G283&lt;&gt;"LIBSETS_SETTYPE_SPECIAL",IF(AI283&lt;&gt;"",VLOOKUP(AI283,'ESO zone constants'!$D$2:$H$4950,5,0),""),""),"")</f>
        <v/>
      </c>
      <c r="AJ283" s="28"/>
      <c r="AK283" s="28"/>
      <c r="AL283" s="28"/>
      <c r="AM283" s="2" t="str">
        <f aca="false">IF(G283&lt;&gt;"LIBSETS_SETTYPE_BATTLEGROUND",IF(G283&lt;&gt;"LIBSETS_SETTYPE_SPECIAL",IF(AN283&lt;&gt;"",VLOOKUP(AN283,'ESO zone constants'!$D$2:$H$4950,5,0),""),""),"")</f>
        <v/>
      </c>
      <c r="AO283" s="28"/>
      <c r="AP283" s="28"/>
      <c r="AQ283" s="28"/>
      <c r="AR283" s="2" t="str">
        <f aca="false">IF(G283&lt;&gt;"LIBSETS_SETTYPE_BATTLEGROUND",IF(G283&lt;&gt;"LIBSETS_SETTYPE_SPECIAL",IF(AS283&lt;&gt;"",VLOOKUP(AS283,'ESO zone constants'!$D$2:$H$4950,5,0),""),""),"")</f>
        <v/>
      </c>
      <c r="AT283" s="28"/>
      <c r="AU283" s="28"/>
      <c r="AV283" s="28"/>
      <c r="AW283" s="6" t="str">
        <f aca="false">IF(A283="???","--","")&amp;IF(F283&lt;&gt;"Not in the game (anymore)",IF(A283&lt;&gt;"",CONCATENATE("[",A283,"] = {wayshrines={")&amp;IF(K283&lt;&gt;"",CONCATENATE(K283,","),"")&amp;IF(L283&lt;&gt;"",CONCATENATE(L283,","),"")&amp;IF(M283&lt;&gt;"",CONCATENATE(M283,","),"")&amp;CONCATENATE("}")&amp;IF(VALUE(N283)&gt;0,CONCATENATE(", traitsNeeded=",N283),"")&amp;CONCATENATE(", dlcId=",IF(S283&lt;&gt;"",S283,"DLC_BASE_GAME")),""),"")</f>
        <v>[330] = {wayshrines={-1,-1,-1,}, dlcId=DLC_CLOCKWORK_CITY</v>
      </c>
      <c r="AX283" s="6" t="str">
        <f aca="false">IF(F283&lt;&gt;"Not in the game (anymore)",IF(A283&lt;&gt;"",IF(P283&lt;&gt;"",CONCATENATE(", zoneIds={",P283),"")&amp;IF(X283&lt;&gt;"",CONCATENATE(",",X283),"")&amp;IF(AC283&lt;&gt;"",CONCATENATE(",",AC283),"")&amp;IF(AH283&lt;&gt;"",CONCATENATE(",",AH283),"")&amp;IF(AM283&lt;&gt;"",CONCATENATE(",",AM283),"")&amp;IF(AR283&lt;&gt;"",CONCATENATE(",",AR283),"")&amp;IF(P283&lt;&gt;"",CONCATENATE("}",""),"")&amp;IF(OR(I283="true",I283="false",I283&lt;&gt;""), CONCATENATE(", veteran=", I283), ""),""),"")</f>
        <v>, zoneIds={975}, veteran=false</v>
      </c>
      <c r="AY283" s="6" t="str">
        <f aca="false">IF(F283&lt;&gt;"Not in the game (anymore)",IF(A283&lt;&gt;"",", setType="&amp;G283,"")&amp;IF(J283="true",", multiTrialSet=true",""),"")</f>
        <v>, setType=LIBSETS_SETTYPE_TRIAL</v>
      </c>
      <c r="AZ283" s="6" t="str">
        <f aca="false">IF(F283&lt;&gt;"Not in the game (anymore)",IF(U283&lt;&gt;"",", dropMechanic={"&amp;U283&amp;IF(Z283&lt;&gt;"",","&amp;Z283,"")&amp;IF(AE283&lt;&gt;"",","&amp;AE283,"")&amp;IF(AJ283&lt;&gt;"",","&amp;AJ283,"")&amp;IF(AO283&lt;&gt;"",","&amp;AO283,"")&amp;IF(AT283&lt;&gt;"",","&amp;AT283,"")&amp;"}"&amp;IF(U283="LIBSETS_DROP_MECHANIC_MONSTER_NAME",", dropMechanicNames={" &amp; IF(V283&lt;&gt;"","['en']='"&amp;V283&amp;"'","") &amp; IF(W283&lt;&gt;"",", ['de']='" &amp; W283&amp;"'","") &amp; "}",""),"")&amp;"},","")</f>
        <v>, dropMechanic={LIBSETS_DROP_MECHANIC_MONSTER_NAME}, dropMechanicNames={}},</v>
      </c>
      <c r="BA283" s="6" t="str">
        <f aca="false">IF(F283&lt;&gt;"Not in the game (anymore)",IF(C283&lt;&gt;"",CONCATENATE(" --",C283," / ",B283,"   [",IF(Q283&lt;&gt;"",Q283,""),IF(Y283&lt;&gt;"",", "&amp;Y283,""),IF(AD283&lt;&gt;"",", "&amp;AD283,""),IF(AI283&lt;&gt;"",", "&amp;AI283,""),IF(AN283&lt;&gt;"",", "&amp;AN283,""),IF(AS283&lt;&gt;"",", "&amp;AS283,""),"]")),"")</f>
        <v> --Automated Defense / Automatisierte Verteidigung   [Halls of Fabrication]</v>
      </c>
    </row>
    <row r="284" customFormat="false" ht="15" hidden="false" customHeight="false" outlineLevel="0" collapsed="false">
      <c r="A284" s="21" t="n">
        <v>331</v>
      </c>
      <c r="B284" s="0" t="s">
        <v>739</v>
      </c>
      <c r="C284" s="0" t="s">
        <v>740</v>
      </c>
      <c r="D284" s="2" t="n">
        <f aca="false">A284</f>
        <v>331</v>
      </c>
      <c r="G284" s="22" t="s">
        <v>338</v>
      </c>
      <c r="I284" s="0" t="s">
        <v>56</v>
      </c>
      <c r="J284" s="0" t="s">
        <v>56</v>
      </c>
      <c r="K284" s="0" t="n">
        <v>-1</v>
      </c>
      <c r="L284" s="0" t="n">
        <v>-1</v>
      </c>
      <c r="M284" s="0" t="n">
        <v>-1</v>
      </c>
      <c r="N284" s="0" t="n">
        <v>0</v>
      </c>
      <c r="O284" s="3" t="s">
        <v>738</v>
      </c>
      <c r="P284" s="2" t="n">
        <f aca="false">IF(AND(G284&lt;&gt;"LIBSETS_SETTYPE_BATTLEGROUND",G284&lt;&gt;"LIBSETS_SETTYPE_SPECIAL",G284&lt;&gt;"LIBSETS_SETTYPE_MYTHIC"), IF(Q284&lt;&gt;"",VLOOKUP(Q284,'ESO zone constants'!$D$2:$H$4950,5,0),""),"")</f>
        <v>975</v>
      </c>
      <c r="Q284" s="0" t="str">
        <f aca="false">IF(OR(K284="",K284&lt;=0,ISERROR(K284)),IF(AND(O284&lt;&gt;"",NOT(ISERROR(O284))),O284, ""),VLOOKUP(K284,'ESO wayshrine node constants'!$A$3:$D$10003,4,0))</f>
        <v>Halls of Fabrication</v>
      </c>
      <c r="R284" s="0"/>
      <c r="S284" s="4" t="str">
        <f aca="false">IF(AND(R284&lt;&gt;"",NOT(ISERROR(R284))),R284,IF(P284&lt;&gt;"",IF(NOT(ISERROR(VLOOKUP(P284,'ESO Dungeon constants'!$D$3:$H$9999,5,0))),VLOOKUP(P284,'ESO Dungeon constants'!$D$3:$I$9999,6,0),VLOOKUP(P284,'ESO zone constants'!$H$2:$K$9984,4,0)),""))</f>
        <v>DLC_CLOCKWORK_CITY</v>
      </c>
      <c r="T284" s="2" t="str">
        <f aca="false">IF(S284&lt;&gt;"",VLOOKUP(S284,'LibSets constants'!$B$4:$C$1000,2,0),"")</f>
        <v>Clockwork City</v>
      </c>
      <c r="U284" s="5" t="s">
        <v>340</v>
      </c>
      <c r="V284" s="28"/>
      <c r="W284" s="28"/>
      <c r="X284" s="2" t="str">
        <f aca="false">IF(G284&lt;&gt;"LIBSETS_SETTYPE_BATTLEGROUND",IF(G284&lt;&gt;"LIBSETS_SETTYPE_SPECIAL",IF(Y284&lt;&gt;"",VLOOKUP(Y284,'ESO zone constants'!$D$2:$H$4950,5,0),""),""),"")</f>
        <v/>
      </c>
      <c r="Z284" s="28"/>
      <c r="AA284" s="28"/>
      <c r="AB284" s="28"/>
      <c r="AC284" s="2" t="str">
        <f aca="false">IF(G284&lt;&gt;"LIBSETS_SETTYPE_BATTLEGROUND",IF(G284&lt;&gt;"LIBSETS_SETTYPE_SPECIAL",IF(AD284&lt;&gt;"",VLOOKUP(AD284,'ESO zone constants'!$D$2:$H$4950,5,0),""),""),"")</f>
        <v/>
      </c>
      <c r="AE284" s="28"/>
      <c r="AF284" s="28"/>
      <c r="AG284" s="28"/>
      <c r="AH284" s="2" t="str">
        <f aca="false">IF(G284&lt;&gt;"LIBSETS_SETTYPE_BATTLEGROUND",IF(G284&lt;&gt;"LIBSETS_SETTYPE_SPECIAL",IF(AI284&lt;&gt;"",VLOOKUP(AI284,'ESO zone constants'!$D$2:$H$4950,5,0),""),""),"")</f>
        <v/>
      </c>
      <c r="AJ284" s="28"/>
      <c r="AK284" s="28"/>
      <c r="AL284" s="28"/>
      <c r="AM284" s="2" t="str">
        <f aca="false">IF(G284&lt;&gt;"LIBSETS_SETTYPE_BATTLEGROUND",IF(G284&lt;&gt;"LIBSETS_SETTYPE_SPECIAL",IF(AN284&lt;&gt;"",VLOOKUP(AN284,'ESO zone constants'!$D$2:$H$4950,5,0),""),""),"")</f>
        <v/>
      </c>
      <c r="AO284" s="28"/>
      <c r="AP284" s="28"/>
      <c r="AQ284" s="28"/>
      <c r="AR284" s="2" t="str">
        <f aca="false">IF(G284&lt;&gt;"LIBSETS_SETTYPE_BATTLEGROUND",IF(G284&lt;&gt;"LIBSETS_SETTYPE_SPECIAL",IF(AS284&lt;&gt;"",VLOOKUP(AS284,'ESO zone constants'!$D$2:$H$4950,5,0),""),""),"")</f>
        <v/>
      </c>
      <c r="AT284" s="28"/>
      <c r="AU284" s="28"/>
      <c r="AV284" s="28"/>
      <c r="AW284" s="6" t="str">
        <f aca="false">IF(A284="???","--","")&amp;IF(F284&lt;&gt;"Not in the game (anymore)",IF(A284&lt;&gt;"",CONCATENATE("[",A284,"] = {wayshrines={")&amp;IF(K284&lt;&gt;"",CONCATENATE(K284,","),"")&amp;IF(L284&lt;&gt;"",CONCATENATE(L284,","),"")&amp;IF(M284&lt;&gt;"",CONCATENATE(M284,","),"")&amp;CONCATENATE("}")&amp;IF(VALUE(N284)&gt;0,CONCATENATE(", traitsNeeded=",N284),"")&amp;CONCATENATE(", dlcId=",IF(S284&lt;&gt;"",S284,"DLC_BASE_GAME")),""),"")</f>
        <v>[331] = {wayshrines={-1,-1,-1,}, dlcId=DLC_CLOCKWORK_CITY</v>
      </c>
      <c r="AX284" s="6" t="str">
        <f aca="false">IF(F284&lt;&gt;"Not in the game (anymore)",IF(A284&lt;&gt;"",IF(P284&lt;&gt;"",CONCATENATE(", zoneIds={",P284),"")&amp;IF(X284&lt;&gt;"",CONCATENATE(",",X284),"")&amp;IF(AC284&lt;&gt;"",CONCATENATE(",",AC284),"")&amp;IF(AH284&lt;&gt;"",CONCATENATE(",",AH284),"")&amp;IF(AM284&lt;&gt;"",CONCATENATE(",",AM284),"")&amp;IF(AR284&lt;&gt;"",CONCATENATE(",",AR284),"")&amp;IF(P284&lt;&gt;"",CONCATENATE("}",""),"")&amp;IF(OR(I284="true",I284="false",I284&lt;&gt;""), CONCATENATE(", veteran=", I284), ""),""),"")</f>
        <v>, zoneIds={975}, veteran=false</v>
      </c>
      <c r="AY284" s="6" t="str">
        <f aca="false">IF(F284&lt;&gt;"Not in the game (anymore)",IF(A284&lt;&gt;"",", setType="&amp;G284,"")&amp;IF(J284="true",", multiTrialSet=true",""),"")</f>
        <v>, setType=LIBSETS_SETTYPE_TRIAL</v>
      </c>
      <c r="AZ284" s="6" t="str">
        <f aca="false">IF(F284&lt;&gt;"Not in the game (anymore)",IF(U284&lt;&gt;"",", dropMechanic={"&amp;U284&amp;IF(Z284&lt;&gt;"",","&amp;Z284,"")&amp;IF(AE284&lt;&gt;"",","&amp;AE284,"")&amp;IF(AJ284&lt;&gt;"",","&amp;AJ284,"")&amp;IF(AO284&lt;&gt;"",","&amp;AO284,"")&amp;IF(AT284&lt;&gt;"",","&amp;AT284,"")&amp;"}"&amp;IF(U284="LIBSETS_DROP_MECHANIC_MONSTER_NAME",", dropMechanicNames={" &amp; IF(V284&lt;&gt;"","['en']='"&amp;V284&amp;"'","") &amp; IF(W284&lt;&gt;"",", ['de']='" &amp; W284&amp;"'","") &amp; "}",""),"")&amp;"},","")</f>
        <v>, dropMechanic={LIBSETS_DROP_MECHANIC_MONSTER_NAME}, dropMechanicNames={}},</v>
      </c>
      <c r="BA284" s="6" t="str">
        <f aca="false">IF(F284&lt;&gt;"Not in the game (anymore)",IF(C284&lt;&gt;"",CONCATENATE(" --",C284," / ",B284,"   [",IF(Q284&lt;&gt;"",Q284,""),IF(Y284&lt;&gt;"",", "&amp;Y284,""),IF(AD284&lt;&gt;"",", "&amp;AD284,""),IF(AI284&lt;&gt;"",", "&amp;AI284,""),IF(AN284&lt;&gt;"",", "&amp;AN284,""),IF(AS284&lt;&gt;"",", "&amp;AS284,""),"]")),"")</f>
        <v> --War Machine / Kriegsmaschine   [Halls of Fabrication]</v>
      </c>
    </row>
    <row r="285" customFormat="false" ht="15" hidden="false" customHeight="false" outlineLevel="0" collapsed="false">
      <c r="A285" s="21" t="n">
        <v>332</v>
      </c>
      <c r="B285" s="0" t="s">
        <v>741</v>
      </c>
      <c r="C285" s="0" t="s">
        <v>742</v>
      </c>
      <c r="D285" s="2" t="n">
        <f aca="false">A285</f>
        <v>332</v>
      </c>
      <c r="G285" s="22" t="s">
        <v>338</v>
      </c>
      <c r="I285" s="0" t="s">
        <v>56</v>
      </c>
      <c r="J285" s="0" t="s">
        <v>56</v>
      </c>
      <c r="K285" s="0" t="n">
        <v>-1</v>
      </c>
      <c r="L285" s="0" t="n">
        <v>-1</v>
      </c>
      <c r="M285" s="0" t="n">
        <v>-1</v>
      </c>
      <c r="N285" s="0" t="n">
        <v>0</v>
      </c>
      <c r="O285" s="3" t="s">
        <v>738</v>
      </c>
      <c r="P285" s="2" t="n">
        <f aca="false">IF(AND(G285&lt;&gt;"LIBSETS_SETTYPE_BATTLEGROUND",G285&lt;&gt;"LIBSETS_SETTYPE_SPECIAL",G285&lt;&gt;"LIBSETS_SETTYPE_MYTHIC"), IF(Q285&lt;&gt;"",VLOOKUP(Q285,'ESO zone constants'!$D$2:$H$4950,5,0),""),"")</f>
        <v>975</v>
      </c>
      <c r="Q285" s="0" t="str">
        <f aca="false">IF(OR(K285="",K285&lt;=0,ISERROR(K285)),IF(AND(O285&lt;&gt;"",NOT(ISERROR(O285))),O285, ""),VLOOKUP(K285,'ESO wayshrine node constants'!$A$3:$D$10003,4,0))</f>
        <v>Halls of Fabrication</v>
      </c>
      <c r="R285" s="0"/>
      <c r="S285" s="4" t="str">
        <f aca="false">IF(AND(R285&lt;&gt;"",NOT(ISERROR(R285))),R285,IF(P285&lt;&gt;"",IF(NOT(ISERROR(VLOOKUP(P285,'ESO Dungeon constants'!$D$3:$H$9999,5,0))),VLOOKUP(P285,'ESO Dungeon constants'!$D$3:$I$9999,6,0),VLOOKUP(P285,'ESO zone constants'!$H$2:$K$9984,4,0)),""))</f>
        <v>DLC_CLOCKWORK_CITY</v>
      </c>
      <c r="T285" s="2" t="str">
        <f aca="false">IF(S285&lt;&gt;"",VLOOKUP(S285,'LibSets constants'!$B$4:$C$1000,2,0),"")</f>
        <v>Clockwork City</v>
      </c>
      <c r="U285" s="5" t="s">
        <v>340</v>
      </c>
      <c r="V285" s="28"/>
      <c r="W285" s="28"/>
      <c r="X285" s="2" t="str">
        <f aca="false">IF(G285&lt;&gt;"LIBSETS_SETTYPE_BATTLEGROUND",IF(G285&lt;&gt;"LIBSETS_SETTYPE_SPECIAL",IF(Y285&lt;&gt;"",VLOOKUP(Y285,'ESO zone constants'!$D$2:$H$4950,5,0),""),""),"")</f>
        <v/>
      </c>
      <c r="Z285" s="28"/>
      <c r="AA285" s="28"/>
      <c r="AB285" s="28"/>
      <c r="AC285" s="2" t="str">
        <f aca="false">IF(G285&lt;&gt;"LIBSETS_SETTYPE_BATTLEGROUND",IF(G285&lt;&gt;"LIBSETS_SETTYPE_SPECIAL",IF(AD285&lt;&gt;"",VLOOKUP(AD285,'ESO zone constants'!$D$2:$H$4950,5,0),""),""),"")</f>
        <v/>
      </c>
      <c r="AE285" s="28"/>
      <c r="AF285" s="28"/>
      <c r="AG285" s="28"/>
      <c r="AH285" s="2" t="str">
        <f aca="false">IF(G285&lt;&gt;"LIBSETS_SETTYPE_BATTLEGROUND",IF(G285&lt;&gt;"LIBSETS_SETTYPE_SPECIAL",IF(AI285&lt;&gt;"",VLOOKUP(AI285,'ESO zone constants'!$D$2:$H$4950,5,0),""),""),"")</f>
        <v/>
      </c>
      <c r="AJ285" s="28"/>
      <c r="AK285" s="28"/>
      <c r="AL285" s="28"/>
      <c r="AM285" s="2" t="str">
        <f aca="false">IF(G285&lt;&gt;"LIBSETS_SETTYPE_BATTLEGROUND",IF(G285&lt;&gt;"LIBSETS_SETTYPE_SPECIAL",IF(AN285&lt;&gt;"",VLOOKUP(AN285,'ESO zone constants'!$D$2:$H$4950,5,0),""),""),"")</f>
        <v/>
      </c>
      <c r="AO285" s="28"/>
      <c r="AP285" s="28"/>
      <c r="AQ285" s="28"/>
      <c r="AR285" s="2" t="str">
        <f aca="false">IF(G285&lt;&gt;"LIBSETS_SETTYPE_BATTLEGROUND",IF(G285&lt;&gt;"LIBSETS_SETTYPE_SPECIAL",IF(AS285&lt;&gt;"",VLOOKUP(AS285,'ESO zone constants'!$D$2:$H$4950,5,0),""),""),"")</f>
        <v/>
      </c>
      <c r="AT285" s="28"/>
      <c r="AU285" s="28"/>
      <c r="AV285" s="28"/>
      <c r="AW285" s="6" t="str">
        <f aca="false">IF(A285="???","--","")&amp;IF(F285&lt;&gt;"Not in the game (anymore)",IF(A285&lt;&gt;"",CONCATENATE("[",A285,"] = {wayshrines={")&amp;IF(K285&lt;&gt;"",CONCATENATE(K285,","),"")&amp;IF(L285&lt;&gt;"",CONCATENATE(L285,","),"")&amp;IF(M285&lt;&gt;"",CONCATENATE(M285,","),"")&amp;CONCATENATE("}")&amp;IF(VALUE(N285)&gt;0,CONCATENATE(", traitsNeeded=",N285),"")&amp;CONCATENATE(", dlcId=",IF(S285&lt;&gt;"",S285,"DLC_BASE_GAME")),""),"")</f>
        <v>[332] = {wayshrines={-1,-1,-1,}, dlcId=DLC_CLOCKWORK_CITY</v>
      </c>
      <c r="AX285" s="6" t="str">
        <f aca="false">IF(F285&lt;&gt;"Not in the game (anymore)",IF(A285&lt;&gt;"",IF(P285&lt;&gt;"",CONCATENATE(", zoneIds={",P285),"")&amp;IF(X285&lt;&gt;"",CONCATENATE(",",X285),"")&amp;IF(AC285&lt;&gt;"",CONCATENATE(",",AC285),"")&amp;IF(AH285&lt;&gt;"",CONCATENATE(",",AH285),"")&amp;IF(AM285&lt;&gt;"",CONCATENATE(",",AM285),"")&amp;IF(AR285&lt;&gt;"",CONCATENATE(",",AR285),"")&amp;IF(P285&lt;&gt;"",CONCATENATE("}",""),"")&amp;IF(OR(I285="true",I285="false",I285&lt;&gt;""), CONCATENATE(", veteran=", I285), ""),""),"")</f>
        <v>, zoneIds={975}, veteran=false</v>
      </c>
      <c r="AY285" s="6" t="str">
        <f aca="false">IF(F285&lt;&gt;"Not in the game (anymore)",IF(A285&lt;&gt;"",", setType="&amp;G285,"")&amp;IF(J285="true",", multiTrialSet=true",""),"")</f>
        <v>, setType=LIBSETS_SETTYPE_TRIAL</v>
      </c>
      <c r="AZ285" s="6" t="str">
        <f aca="false">IF(F285&lt;&gt;"Not in the game (anymore)",IF(U285&lt;&gt;"",", dropMechanic={"&amp;U285&amp;IF(Z285&lt;&gt;"",","&amp;Z285,"")&amp;IF(AE285&lt;&gt;"",","&amp;AE285,"")&amp;IF(AJ285&lt;&gt;"",","&amp;AJ285,"")&amp;IF(AO285&lt;&gt;"",","&amp;AO285,"")&amp;IF(AT285&lt;&gt;"",","&amp;AT285,"")&amp;"}"&amp;IF(U285="LIBSETS_DROP_MECHANIC_MONSTER_NAME",", dropMechanicNames={" &amp; IF(V285&lt;&gt;"","['en']='"&amp;V285&amp;"'","") &amp; IF(W285&lt;&gt;"",", ['de']='" &amp; W285&amp;"'","") &amp; "}",""),"")&amp;"},","")</f>
        <v>, dropMechanic={LIBSETS_DROP_MECHANIC_MONSTER_NAME}, dropMechanicNames={}},</v>
      </c>
      <c r="BA285" s="6" t="str">
        <f aca="false">IF(F285&lt;&gt;"Not in the game (anymore)",IF(C285&lt;&gt;"",CONCATENATE(" --",C285," / ",B285,"   [",IF(Q285&lt;&gt;"",Q285,""),IF(Y285&lt;&gt;"",", "&amp;Y285,""),IF(AD285&lt;&gt;"",", "&amp;AD285,""),IF(AI285&lt;&gt;"",", "&amp;AI285,""),IF(AN285&lt;&gt;"",", "&amp;AN285,""),IF(AS285&lt;&gt;"",", "&amp;AS285,""),"]")),"")</f>
        <v> --Master Architect / Meisterarchitekt   [Halls of Fabrication]</v>
      </c>
    </row>
    <row r="286" customFormat="false" ht="15" hidden="false" customHeight="false" outlineLevel="0" collapsed="false">
      <c r="A286" s="21" t="n">
        <v>333</v>
      </c>
      <c r="B286" s="0" t="s">
        <v>743</v>
      </c>
      <c r="C286" s="0" t="s">
        <v>744</v>
      </c>
      <c r="D286" s="2" t="n">
        <f aca="false">A286</f>
        <v>333</v>
      </c>
      <c r="G286" s="22" t="s">
        <v>338</v>
      </c>
      <c r="I286" s="0" t="s">
        <v>56</v>
      </c>
      <c r="J286" s="0" t="s">
        <v>56</v>
      </c>
      <c r="K286" s="0" t="n">
        <v>-1</v>
      </c>
      <c r="L286" s="0" t="n">
        <v>-1</v>
      </c>
      <c r="M286" s="0" t="n">
        <v>-1</v>
      </c>
      <c r="N286" s="0" t="n">
        <v>0</v>
      </c>
      <c r="O286" s="3" t="s">
        <v>738</v>
      </c>
      <c r="P286" s="2" t="n">
        <f aca="false">IF(AND(G286&lt;&gt;"LIBSETS_SETTYPE_BATTLEGROUND",G286&lt;&gt;"LIBSETS_SETTYPE_SPECIAL",G286&lt;&gt;"LIBSETS_SETTYPE_MYTHIC"), IF(Q286&lt;&gt;"",VLOOKUP(Q286,'ESO zone constants'!$D$2:$H$4950,5,0),""),"")</f>
        <v>975</v>
      </c>
      <c r="Q286" s="0" t="str">
        <f aca="false">IF(OR(K286="",K286&lt;=0,ISERROR(K286)),IF(AND(O286&lt;&gt;"",NOT(ISERROR(O286))),O286, ""),VLOOKUP(K286,'ESO wayshrine node constants'!$A$3:$D$10003,4,0))</f>
        <v>Halls of Fabrication</v>
      </c>
      <c r="R286" s="0"/>
      <c r="S286" s="4" t="str">
        <f aca="false">IF(AND(R286&lt;&gt;"",NOT(ISERROR(R286))),R286,IF(P286&lt;&gt;"",IF(NOT(ISERROR(VLOOKUP(P286,'ESO Dungeon constants'!$D$3:$H$9999,5,0))),VLOOKUP(P286,'ESO Dungeon constants'!$D$3:$I$9999,6,0),VLOOKUP(P286,'ESO zone constants'!$H$2:$K$9984,4,0)),""))</f>
        <v>DLC_CLOCKWORK_CITY</v>
      </c>
      <c r="T286" s="2" t="str">
        <f aca="false">IF(S286&lt;&gt;"",VLOOKUP(S286,'LibSets constants'!$B$4:$C$1000,2,0),"")</f>
        <v>Clockwork City</v>
      </c>
      <c r="U286" s="5" t="s">
        <v>340</v>
      </c>
      <c r="V286" s="28"/>
      <c r="W286" s="28"/>
      <c r="X286" s="2" t="str">
        <f aca="false">IF(G286&lt;&gt;"LIBSETS_SETTYPE_BATTLEGROUND",IF(G286&lt;&gt;"LIBSETS_SETTYPE_SPECIAL",IF(Y286&lt;&gt;"",VLOOKUP(Y286,'ESO zone constants'!$D$2:$H$4950,5,0),""),""),"")</f>
        <v/>
      </c>
      <c r="Z286" s="28"/>
      <c r="AA286" s="28"/>
      <c r="AB286" s="28"/>
      <c r="AC286" s="2" t="str">
        <f aca="false">IF(G286&lt;&gt;"LIBSETS_SETTYPE_BATTLEGROUND",IF(G286&lt;&gt;"LIBSETS_SETTYPE_SPECIAL",IF(AD286&lt;&gt;"",VLOOKUP(AD286,'ESO zone constants'!$D$2:$H$4950,5,0),""),""),"")</f>
        <v/>
      </c>
      <c r="AE286" s="28"/>
      <c r="AF286" s="28"/>
      <c r="AG286" s="28"/>
      <c r="AH286" s="2" t="str">
        <f aca="false">IF(G286&lt;&gt;"LIBSETS_SETTYPE_BATTLEGROUND",IF(G286&lt;&gt;"LIBSETS_SETTYPE_SPECIAL",IF(AI286&lt;&gt;"",VLOOKUP(AI286,'ESO zone constants'!$D$2:$H$4950,5,0),""),""),"")</f>
        <v/>
      </c>
      <c r="AJ286" s="28"/>
      <c r="AK286" s="28"/>
      <c r="AL286" s="28"/>
      <c r="AM286" s="2" t="str">
        <f aca="false">IF(G286&lt;&gt;"LIBSETS_SETTYPE_BATTLEGROUND",IF(G286&lt;&gt;"LIBSETS_SETTYPE_SPECIAL",IF(AN286&lt;&gt;"",VLOOKUP(AN286,'ESO zone constants'!$D$2:$H$4950,5,0),""),""),"")</f>
        <v/>
      </c>
      <c r="AO286" s="28"/>
      <c r="AP286" s="28"/>
      <c r="AQ286" s="28"/>
      <c r="AR286" s="2" t="str">
        <f aca="false">IF(G286&lt;&gt;"LIBSETS_SETTYPE_BATTLEGROUND",IF(G286&lt;&gt;"LIBSETS_SETTYPE_SPECIAL",IF(AS286&lt;&gt;"",VLOOKUP(AS286,'ESO zone constants'!$D$2:$H$4950,5,0),""),""),"")</f>
        <v/>
      </c>
      <c r="AT286" s="28"/>
      <c r="AU286" s="28"/>
      <c r="AV286" s="28"/>
      <c r="AW286" s="6" t="str">
        <f aca="false">IF(A286="???","--","")&amp;IF(F286&lt;&gt;"Not in the game (anymore)",IF(A286&lt;&gt;"",CONCATENATE("[",A286,"] = {wayshrines={")&amp;IF(K286&lt;&gt;"",CONCATENATE(K286,","),"")&amp;IF(L286&lt;&gt;"",CONCATENATE(L286,","),"")&amp;IF(M286&lt;&gt;"",CONCATENATE(M286,","),"")&amp;CONCATENATE("}")&amp;IF(VALUE(N286)&gt;0,CONCATENATE(", traitsNeeded=",N286),"")&amp;CONCATENATE(", dlcId=",IF(S286&lt;&gt;"",S286,"DLC_BASE_GAME")),""),"")</f>
        <v>[333] = {wayshrines={-1,-1,-1,}, dlcId=DLC_CLOCKWORK_CITY</v>
      </c>
      <c r="AX286" s="6" t="str">
        <f aca="false">IF(F286&lt;&gt;"Not in the game (anymore)",IF(A286&lt;&gt;"",IF(P286&lt;&gt;"",CONCATENATE(", zoneIds={",P286),"")&amp;IF(X286&lt;&gt;"",CONCATENATE(",",X286),"")&amp;IF(AC286&lt;&gt;"",CONCATENATE(",",AC286),"")&amp;IF(AH286&lt;&gt;"",CONCATENATE(",",AH286),"")&amp;IF(AM286&lt;&gt;"",CONCATENATE(",",AM286),"")&amp;IF(AR286&lt;&gt;"",CONCATENATE(",",AR286),"")&amp;IF(P286&lt;&gt;"",CONCATENATE("}",""),"")&amp;IF(OR(I286="true",I286="false",I286&lt;&gt;""), CONCATENATE(", veteran=", I286), ""),""),"")</f>
        <v>, zoneIds={975}, veteran=false</v>
      </c>
      <c r="AY286" s="6" t="str">
        <f aca="false">IF(F286&lt;&gt;"Not in the game (anymore)",IF(A286&lt;&gt;"",", setType="&amp;G286,"")&amp;IF(J286="true",", multiTrialSet=true",""),"")</f>
        <v>, setType=LIBSETS_SETTYPE_TRIAL</v>
      </c>
      <c r="AZ286" s="6" t="str">
        <f aca="false">IF(F286&lt;&gt;"Not in the game (anymore)",IF(U286&lt;&gt;"",", dropMechanic={"&amp;U286&amp;IF(Z286&lt;&gt;"",","&amp;Z286,"")&amp;IF(AE286&lt;&gt;"",","&amp;AE286,"")&amp;IF(AJ286&lt;&gt;"",","&amp;AJ286,"")&amp;IF(AO286&lt;&gt;"",","&amp;AO286,"")&amp;IF(AT286&lt;&gt;"",","&amp;AT286,"")&amp;"}"&amp;IF(U286="LIBSETS_DROP_MECHANIC_MONSTER_NAME",", dropMechanicNames={" &amp; IF(V286&lt;&gt;"","['en']='"&amp;V286&amp;"'","") &amp; IF(W286&lt;&gt;"",", ['de']='" &amp; W286&amp;"'","") &amp; "}",""),"")&amp;"},","")</f>
        <v>, dropMechanic={LIBSETS_DROP_MECHANIC_MONSTER_NAME}, dropMechanicNames={}},</v>
      </c>
      <c r="BA286" s="6" t="str">
        <f aca="false">IF(F286&lt;&gt;"Not in the game (anymore)",IF(C286&lt;&gt;"",CONCATENATE(" --",C286," / ",B286,"   [",IF(Q286&lt;&gt;"",Q286,""),IF(Y286&lt;&gt;"",", "&amp;Y286,""),IF(AD286&lt;&gt;"",", "&amp;AD286,""),IF(AI286&lt;&gt;"",", "&amp;AI286,""),IF(AN286&lt;&gt;"",", "&amp;AN286,""),IF(AS286&lt;&gt;"",", "&amp;AS286,""),"]")),"")</f>
        <v> --Inventor's Guard / Erfindergarde   [Halls of Fabrication]</v>
      </c>
    </row>
    <row r="287" customFormat="false" ht="15" hidden="false" customHeight="false" outlineLevel="0" collapsed="false">
      <c r="A287" s="21" t="n">
        <v>334</v>
      </c>
      <c r="B287" s="0" t="s">
        <v>745</v>
      </c>
      <c r="C287" s="0" t="s">
        <v>746</v>
      </c>
      <c r="D287" s="2" t="n">
        <f aca="false">A287</f>
        <v>334</v>
      </c>
      <c r="G287" s="22" t="s">
        <v>727</v>
      </c>
      <c r="I287" s="0" t="s">
        <v>56</v>
      </c>
      <c r="J287" s="0" t="s">
        <v>56</v>
      </c>
      <c r="K287" s="0" t="n">
        <v>-1</v>
      </c>
      <c r="L287" s="0" t="n">
        <v>-1</v>
      </c>
      <c r="M287" s="0" t="n">
        <v>-1</v>
      </c>
      <c r="N287" s="0" t="n">
        <v>0</v>
      </c>
      <c r="O287" s="3" t="s">
        <v>728</v>
      </c>
      <c r="P287" s="2" t="str">
        <f aca="false">IF(AND(G287&lt;&gt;"LIBSETS_SETTYPE_BATTLEGROUND",G287&lt;&gt;"LIBSETS_SETTYPE_SPECIAL",G287&lt;&gt;"LIBSETS_SETTYPE_MYTHIC"), IF(Q287&lt;&gt;"",VLOOKUP(Q287,'ESO zone constants'!$D$2:$H$4950,5,0),""),"")</f>
        <v/>
      </c>
      <c r="Q287" s="0" t="str">
        <f aca="false">IF(OR(K287="",K287&lt;=0,ISERROR(K287)),IF(AND(O287&lt;&gt;"",NOT(ISERROR(O287))),O287, ""),VLOOKUP(K287,'ESO wayshrine node constants'!$A$3:$D$10003,4,0))</f>
        <v>!Battleground</v>
      </c>
      <c r="R287" s="0"/>
      <c r="S287" s="4" t="str">
        <f aca="false">IF(AND(R287&lt;&gt;"",NOT(ISERROR(R287))),R287,IF(P287&lt;&gt;"",IF(NOT(ISERROR(VLOOKUP(P287,'ESO Dungeon constants'!$D$3:$H$9999,5,0))),VLOOKUP(P287,'ESO Dungeon constants'!$D$3:$I$9999,6,0),VLOOKUP(P287,'ESO zone constants'!$H$2:$K$9984,4,0)),""))</f>
        <v/>
      </c>
      <c r="T287" s="2" t="str">
        <f aca="false">IF(S287&lt;&gt;"",VLOOKUP(S287,'LibSets constants'!$B$4:$C$1000,2,0),"")</f>
        <v/>
      </c>
      <c r="U287" s="5" t="s">
        <v>729</v>
      </c>
      <c r="V287" s="2" t="str">
        <f aca="false">IF(U287&lt;&gt;"",IF(U287&lt;&gt;"LIBSETS_DROP_MECHANIC_MONSTER_NAME",VLOOKUP(U287,'LibSets constants'!$I$4:$L$1000,3,0),""),"")</f>
        <v>Battlegounds reward</v>
      </c>
      <c r="W287" s="2" t="str">
        <f aca="false">IF(U287&lt;&gt;"",IF(U287&lt;&gt;"LIBSETS_DROP_MECHANIC_MONSTER_NAME",VLOOKUP(U287,'LibSets constants'!$I$4:$L$1000,4,0),""),"")</f>
        <v>Belohnung in Schlachtfeldern</v>
      </c>
      <c r="X287" s="2" t="str">
        <f aca="false">IF(G287&lt;&gt;"LIBSETS_SETTYPE_BATTLEGROUND",IF(G287&lt;&gt;"LIBSETS_SETTYPE_SPECIAL",IF(Y287&lt;&gt;"",VLOOKUP(Y287,'ESO zone constants'!$D$2:$H$4950,5,0),""),""),"")</f>
        <v/>
      </c>
      <c r="Z287" s="0"/>
      <c r="AA287" s="2" t="str">
        <f aca="false">IF(Z287&lt;&gt;"",IF(Z287&lt;&gt;"LIBSETS_DROP_MECHANIC_MONSTER_NAME",VLOOKUP(Z287,'LibSets constants'!$I$4:$L$1000,3,0),""),"")</f>
        <v/>
      </c>
      <c r="AB287" s="2" t="str">
        <f aca="false">IF(Z287&lt;&gt;"",IF(Z287&lt;&gt;"LIBSETS_DROP_MECHANIC_MONSTER_NAME",VLOOKUP(Z287,'LibSets constants'!$I$4:$L$1000,4,0),""),"")</f>
        <v/>
      </c>
      <c r="AC287" s="2" t="str">
        <f aca="false">IF(G287&lt;&gt;"LIBSETS_SETTYPE_BATTLEGROUND",IF(G287&lt;&gt;"LIBSETS_SETTYPE_SPECIAL",IF(AD287&lt;&gt;"",VLOOKUP(AD287,'ESO zone constants'!$D$2:$H$4950,5,0),""),""),"")</f>
        <v/>
      </c>
      <c r="AE287" s="0"/>
      <c r="AF287" s="2" t="str">
        <f aca="false">IF(AE287&lt;&gt;"",IF(AE287&lt;&gt;"LIBSETS_DROP_MECHANIC_MONSTER_NAME",VLOOKUP(AE287,'LibSets constants'!$I$4:$L$1000,3,0),""),"")</f>
        <v/>
      </c>
      <c r="AG287" s="2" t="str">
        <f aca="false">IF(AE287&lt;&gt;"",IF(AE287&lt;&gt;"LIBSETS_DROP_MECHANIC_MONSTER_NAME",VLOOKUP(AE287,'LibSets constants'!$I$4:$L$1000,4,0),""),"")</f>
        <v/>
      </c>
      <c r="AH287" s="2" t="str">
        <f aca="false">IF(G287&lt;&gt;"LIBSETS_SETTYPE_BATTLEGROUND",IF(G287&lt;&gt;"LIBSETS_SETTYPE_SPECIAL",IF(AI287&lt;&gt;"",VLOOKUP(AI287,'ESO zone constants'!$D$2:$H$4950,5,0),""),""),"")</f>
        <v/>
      </c>
      <c r="AJ287" s="0"/>
      <c r="AK287" s="2" t="str">
        <f aca="false">IF(AJ287&lt;&gt;"",IF(AJ287&lt;&gt;"LIBSETS_DROP_MECHANIC_MONSTER_NAME",VLOOKUP(AJ287,'LibSets constants'!$I$4:$L$1000,3,0),""),"")</f>
        <v/>
      </c>
      <c r="AL287" s="2" t="str">
        <f aca="false">IF(AJ287&lt;&gt;"",IF(AJ287&lt;&gt;"LIBSETS_DROP_MECHANIC_MONSTER_NAME",VLOOKUP(AJ287,'LibSets constants'!$I$4:$L$1000,4,0),""),"")</f>
        <v/>
      </c>
      <c r="AM287" s="2" t="str">
        <f aca="false">IF(G287&lt;&gt;"LIBSETS_SETTYPE_BATTLEGROUND",IF(G287&lt;&gt;"LIBSETS_SETTYPE_SPECIAL",IF(AN287&lt;&gt;"",VLOOKUP(AN287,'ESO zone constants'!$D$2:$H$4950,5,0),""),""),"")</f>
        <v/>
      </c>
      <c r="AO287" s="0"/>
      <c r="AP287" s="2" t="str">
        <f aca="false">IF(AO287&lt;&gt;"",IF(AO287&lt;&gt;"LIBSETS_DROP_MECHANIC_MONSTER_NAME",VLOOKUP(AO287,'LibSets constants'!$I$4:$L$1000,3,0),""),"")</f>
        <v/>
      </c>
      <c r="AQ287" s="2" t="str">
        <f aca="false">IF(AO287&lt;&gt;"",IF(AO287&lt;&gt;"LIBSETS_DROP_MECHANIC_MONSTER_NAME",VLOOKUP(AO287,'LibSets constants'!$I$4:$L$1000,4,0),""),"")</f>
        <v/>
      </c>
      <c r="AR287" s="2" t="str">
        <f aca="false">IF(G287&lt;&gt;"LIBSETS_SETTYPE_BATTLEGROUND",IF(G287&lt;&gt;"LIBSETS_SETTYPE_SPECIAL",IF(AS287&lt;&gt;"",VLOOKUP(AS287,'ESO zone constants'!$D$2:$H$4950,5,0),""),""),"")</f>
        <v/>
      </c>
      <c r="AT287" s="0"/>
      <c r="AU287" s="2" t="str">
        <f aca="false">IF(AT287&lt;&gt;"",IF(AT287&lt;&gt;"LIBSETS_DROP_MECHANIC_MONSTER_NAME",VLOOKUP(AT287,'LibSets constants'!$I$4:$L$1000,3,0),""),"")</f>
        <v/>
      </c>
      <c r="AV287" s="2" t="str">
        <f aca="false">IF(AT287&lt;&gt;"",IF(AT287&lt;&gt;"LIBSETS_DROP_MECHANIC_MONSTER_NAME",VLOOKUP(AT287,'LibSets constants'!$I$4:$L$1000,4,0),""),"")</f>
        <v/>
      </c>
      <c r="AW287" s="6" t="str">
        <f aca="false">IF(A287="???","--","")&amp;IF(F287&lt;&gt;"Not in the game (anymore)",IF(A287&lt;&gt;"",CONCATENATE("[",A287,"] = {wayshrines={")&amp;IF(K287&lt;&gt;"",CONCATENATE(K287,","),"")&amp;IF(L287&lt;&gt;"",CONCATENATE(L287,","),"")&amp;IF(M287&lt;&gt;"",CONCATENATE(M287,","),"")&amp;CONCATENATE("}")&amp;IF(VALUE(N287)&gt;0,CONCATENATE(", traitsNeeded=",N287),"")&amp;CONCATENATE(", dlcId=",IF(S287&lt;&gt;"",S287,"DLC_BASE_GAME")),""),"")</f>
        <v>[334] = {wayshrines={-1,-1,-1,}, dlcId=DLC_BASE_GAME</v>
      </c>
      <c r="AX287" s="6" t="str">
        <f aca="false">IF(F287&lt;&gt;"Not in the game (anymore)",IF(A287&lt;&gt;"",IF(P287&lt;&gt;"",CONCATENATE(", zoneIds={",P287),"")&amp;IF(X287&lt;&gt;"",CONCATENATE(",",X287),"")&amp;IF(AC287&lt;&gt;"",CONCATENATE(",",AC287),"")&amp;IF(AH287&lt;&gt;"",CONCATENATE(",",AH287),"")&amp;IF(AM287&lt;&gt;"",CONCATENATE(",",AM287),"")&amp;IF(AR287&lt;&gt;"",CONCATENATE(",",AR287),"")&amp;IF(P287&lt;&gt;"",CONCATENATE("}",""),"")&amp;IF(OR(I287="true",I287="false",I287&lt;&gt;""), CONCATENATE(", veteran=", I287), ""),""),"")</f>
        <v>, veteran=false</v>
      </c>
      <c r="AY287" s="6" t="str">
        <f aca="false">IF(F287&lt;&gt;"Not in the game (anymore)",IF(A287&lt;&gt;"",", setType="&amp;G287,"")&amp;IF(J287="true",", multiTrialSet=true",""),"")</f>
        <v>, setType=LIBSETS_SETTYPE_BATTLEGROUND</v>
      </c>
      <c r="AZ287" s="6" t="str">
        <f aca="false">IF(F287&lt;&gt;"Not in the game (anymore)",IF(U287&lt;&gt;"",", dropMechanic={"&amp;U287&amp;IF(Z287&lt;&gt;"",","&amp;Z287,"")&amp;IF(AE287&lt;&gt;"",","&amp;AE287,"")&amp;IF(AJ287&lt;&gt;"",","&amp;AJ287,"")&amp;IF(AO287&lt;&gt;"",","&amp;AO287,"")&amp;IF(AT287&lt;&gt;"",","&amp;AT287,"")&amp;"}"&amp;IF(U287="LIBSETS_DROP_MECHANIC_MONSTER_NAME",", dropMechanicNames={" &amp; IF(V287&lt;&gt;"","['en']='"&amp;V287&amp;"'","") &amp; IF(W287&lt;&gt;"",", ['de']='" &amp; W287&amp;"'","") &amp; "}",""),"")&amp;"},","")</f>
        <v>, dropMechanic={LIBSETS_DROP_MECHANIC_BATTLEGROUND_REWARD}},</v>
      </c>
      <c r="BA287" s="6" t="str">
        <f aca="false">IF(F287&lt;&gt;"Not in the game (anymore)",IF(C287&lt;&gt;"",CONCATENATE(" --",C287," / ",B287,"   [",IF(Q287&lt;&gt;"",Q287,""),IF(Y287&lt;&gt;"",", "&amp;Y287,""),IF(AD287&lt;&gt;"",", "&amp;AD287,""),IF(AI287&lt;&gt;"",", "&amp;AI287,""),IF(AN287&lt;&gt;"",", "&amp;AN287,""),IF(AS287&lt;&gt;"",", "&amp;AS287,""),"]")),"")</f>
        <v> --Impregnable Armor / Unüberwindliche Rüstung   [!Battleground]</v>
      </c>
    </row>
    <row r="288" customFormat="false" ht="15" hidden="false" customHeight="false" outlineLevel="0" collapsed="false">
      <c r="A288" s="21" t="n">
        <v>335</v>
      </c>
      <c r="B288" s="0" t="s">
        <v>747</v>
      </c>
      <c r="C288" s="0" t="s">
        <v>748</v>
      </c>
      <c r="D288" s="2" t="n">
        <f aca="false">A288</f>
        <v>335</v>
      </c>
      <c r="G288" s="22" t="s">
        <v>55</v>
      </c>
      <c r="I288" s="0" t="s">
        <v>56</v>
      </c>
      <c r="J288" s="0" t="s">
        <v>56</v>
      </c>
      <c r="K288" s="0" t="n">
        <v>-1</v>
      </c>
      <c r="L288" s="0" t="n">
        <v>-1</v>
      </c>
      <c r="M288" s="0" t="n">
        <v>-1</v>
      </c>
      <c r="N288" s="0" t="n">
        <v>0</v>
      </c>
      <c r="O288" s="3" t="s">
        <v>749</v>
      </c>
      <c r="P288" s="2" t="n">
        <f aca="false">IF(AND(G288&lt;&gt;"LIBSETS_SETTYPE_BATTLEGROUND",G288&lt;&gt;"LIBSETS_SETTYPE_SPECIAL",G288&lt;&gt;"LIBSETS_SETTYPE_MYTHIC"), IF(Q288&lt;&gt;"",VLOOKUP(Q288,'ESO zone constants'!$D$2:$H$4950,5,0),""),"")</f>
        <v>974</v>
      </c>
      <c r="Q288" s="0" t="str">
        <f aca="false">IF(OR(K288="",K288&lt;=0,ISERROR(K288)),IF(AND(O288&lt;&gt;"",NOT(ISERROR(O288))),O288, ""),VLOOKUP(K288,'ESO wayshrine node constants'!$A$3:$D$10003,4,0))</f>
        <v>Falkreath Hold</v>
      </c>
      <c r="R288" s="0"/>
      <c r="S288" s="4" t="str">
        <f aca="false">IF(AND(R288&lt;&gt;"",NOT(ISERROR(R288))),R288,IF(P288&lt;&gt;"",IF(NOT(ISERROR(VLOOKUP(P288,'ESO Dungeon constants'!$D$3:$H$9999,5,0))),VLOOKUP(P288,'ESO Dungeon constants'!$D$3:$I$9999,6,0),VLOOKUP(P288,'ESO zone constants'!$H$2:$K$9984,4,0)),""))</f>
        <v>DLC_HORNS_OF_THE_REACH</v>
      </c>
      <c r="T288" s="2" t="str">
        <f aca="false">IF(S288&lt;&gt;"",VLOOKUP(S288,'LibSets constants'!$B$4:$C$1000,2,0),"")</f>
        <v>Horns of the Reach</v>
      </c>
      <c r="U288" s="0"/>
      <c r="V288" s="23" t="str">
        <f aca="false">IF(U288&lt;&gt;"",IF(U288&lt;&gt;"LIBSETS_DROP_MECHANIC_MONSTER_NAME",VLOOKUP(U288,'LibSets constants'!$I$4:$L$1000,3,0),""),"")</f>
        <v/>
      </c>
      <c r="W288" s="2" t="str">
        <f aca="false">IF(U288&lt;&gt;"",IF(U288&lt;&gt;"LIBSETS_DROP_MECHANIC_MONSTER_NAME",VLOOKUP(U288,'LibSets constants'!$I$4:$L$1000,4,0),""),"")</f>
        <v/>
      </c>
      <c r="X288" s="2" t="str">
        <f aca="false">IF(G288&lt;&gt;"LIBSETS_SETTYPE_BATTLEGROUND",IF(G288&lt;&gt;"LIBSETS_SETTYPE_SPECIAL",IF(Y288&lt;&gt;"",VLOOKUP(Y288,'ESO zone constants'!$D$2:$H$4950,5,0),""),""),"")</f>
        <v/>
      </c>
      <c r="Z288" s="24"/>
      <c r="AA288" s="23" t="str">
        <f aca="false">IF(Z288&lt;&gt;"",IF(Z288&lt;&gt;"LIBSETS_DROP_MECHANIC_MONSTER_NAME",VLOOKUP(Z288,'LibSets constants'!$I$4:$L$1000,3,0),""),"")</f>
        <v/>
      </c>
      <c r="AB288" s="23" t="str">
        <f aca="false">IF(Z288&lt;&gt;"",IF(Z288&lt;&gt;"LIBSETS_DROP_MECHANIC_MONSTER_NAME",VLOOKUP(Z288,'LibSets constants'!$I$4:$L$1000,4,0),""),"")</f>
        <v/>
      </c>
      <c r="AC288" s="2" t="str">
        <f aca="false">IF(G288&lt;&gt;"LIBSETS_SETTYPE_BATTLEGROUND",IF(G288&lt;&gt;"LIBSETS_SETTYPE_SPECIAL",IF(AD288&lt;&gt;"",VLOOKUP(AD288,'ESO zone constants'!$D$2:$H$4950,5,0),""),""),"")</f>
        <v/>
      </c>
      <c r="AE288" s="24"/>
      <c r="AF288" s="23" t="str">
        <f aca="false">IF(AE288&lt;&gt;"",IF(AE288&lt;&gt;"LIBSETS_DROP_MECHANIC_MONSTER_NAME",VLOOKUP(AE288,'LibSets constants'!$I$4:$L$1000,3,0),""),"")</f>
        <v/>
      </c>
      <c r="AG288" s="23" t="str">
        <f aca="false">IF(AE288&lt;&gt;"",IF(AE288&lt;&gt;"LIBSETS_DROP_MECHANIC_MONSTER_NAME",VLOOKUP(AE288,'LibSets constants'!$I$4:$L$1000,4,0),""),"")</f>
        <v/>
      </c>
      <c r="AH288" s="2" t="str">
        <f aca="false">IF(G288&lt;&gt;"LIBSETS_SETTYPE_BATTLEGROUND",IF(G288&lt;&gt;"LIBSETS_SETTYPE_SPECIAL",IF(AI288&lt;&gt;"",VLOOKUP(AI288,'ESO zone constants'!$D$2:$H$4950,5,0),""),""),"")</f>
        <v/>
      </c>
      <c r="AJ288" s="24"/>
      <c r="AK288" s="23" t="str">
        <f aca="false">IF(AJ288&lt;&gt;"",IF(AJ288&lt;&gt;"LIBSETS_DROP_MECHANIC_MONSTER_NAME",VLOOKUP(AJ288,'LibSets constants'!$I$4:$L$1000,3,0),""),"")</f>
        <v/>
      </c>
      <c r="AL288" s="23" t="str">
        <f aca="false">IF(AJ288&lt;&gt;"",IF(AJ288&lt;&gt;"LIBSETS_DROP_MECHANIC_MONSTER_NAME",VLOOKUP(AJ288,'LibSets constants'!$I$4:$L$1000,4,0),""),"")</f>
        <v/>
      </c>
      <c r="AM288" s="2" t="str">
        <f aca="false">IF(G288&lt;&gt;"LIBSETS_SETTYPE_BATTLEGROUND",IF(G288&lt;&gt;"LIBSETS_SETTYPE_SPECIAL",IF(AN288&lt;&gt;"",VLOOKUP(AN288,'ESO zone constants'!$D$2:$H$4950,5,0),""),""),"")</f>
        <v/>
      </c>
      <c r="AO288" s="24"/>
      <c r="AP288" s="23" t="str">
        <f aca="false">IF(AO288&lt;&gt;"",IF(AO288&lt;&gt;"LIBSETS_DROP_MECHANIC_MONSTER_NAME",VLOOKUP(AO288,'LibSets constants'!$I$4:$L$1000,3,0),""),"")</f>
        <v/>
      </c>
      <c r="AQ288" s="23" t="str">
        <f aca="false">IF(AO288&lt;&gt;"",IF(AO288&lt;&gt;"LIBSETS_DROP_MECHANIC_MONSTER_NAME",VLOOKUP(AO288,'LibSets constants'!$I$4:$L$1000,4,0),""),"")</f>
        <v/>
      </c>
      <c r="AR288" s="2" t="str">
        <f aca="false">IF(G288&lt;&gt;"LIBSETS_SETTYPE_BATTLEGROUND",IF(G288&lt;&gt;"LIBSETS_SETTYPE_SPECIAL",IF(AS288&lt;&gt;"",VLOOKUP(AS288,'ESO zone constants'!$D$2:$H$4950,5,0),""),""),"")</f>
        <v/>
      </c>
      <c r="AT288" s="24"/>
      <c r="AU288" s="23" t="str">
        <f aca="false">IF(AT288&lt;&gt;"",IF(AT288&lt;&gt;"LIBSETS_DROP_MECHANIC_MONSTER_NAME",VLOOKUP(AT288,'LibSets constants'!$I$4:$L$1000,3,0),""),"")</f>
        <v/>
      </c>
      <c r="AV288" s="23" t="str">
        <f aca="false">IF(AT288&lt;&gt;"",IF(AT288&lt;&gt;"LIBSETS_DROP_MECHANIC_MONSTER_NAME",VLOOKUP(AT288,'LibSets constants'!$I$4:$L$1000,4,0),""),"")</f>
        <v/>
      </c>
      <c r="AW288" s="6" t="str">
        <f aca="false">IF(A288="???","--","")&amp;IF(F288&lt;&gt;"Not in the game (anymore)",IF(A288&lt;&gt;"",CONCATENATE("[",A288,"] = {wayshrines={")&amp;IF(K288&lt;&gt;"",CONCATENATE(K288,","),"")&amp;IF(L288&lt;&gt;"",CONCATENATE(L288,","),"")&amp;IF(M288&lt;&gt;"",CONCATENATE(M288,","),"")&amp;CONCATENATE("}")&amp;IF(VALUE(N288)&gt;0,CONCATENATE(", traitsNeeded=",N288),"")&amp;CONCATENATE(", dlcId=",IF(S288&lt;&gt;"",S288,"DLC_BASE_GAME")),""),"")</f>
        <v>[335] = {wayshrines={-1,-1,-1,}, dlcId=DLC_HORNS_OF_THE_REACH</v>
      </c>
      <c r="AX288" s="6" t="str">
        <f aca="false">IF(F288&lt;&gt;"Not in the game (anymore)",IF(A288&lt;&gt;"",IF(P288&lt;&gt;"",CONCATENATE(", zoneIds={",P288),"")&amp;IF(X288&lt;&gt;"",CONCATENATE(",",X288),"")&amp;IF(AC288&lt;&gt;"",CONCATENATE(",",AC288),"")&amp;IF(AH288&lt;&gt;"",CONCATENATE(",",AH288),"")&amp;IF(AM288&lt;&gt;"",CONCATENATE(",",AM288),"")&amp;IF(AR288&lt;&gt;"",CONCATENATE(",",AR288),"")&amp;IF(P288&lt;&gt;"",CONCATENATE("}",""),"")&amp;IF(OR(I288="true",I288="false",I288&lt;&gt;""), CONCATENATE(", veteran=", I288), ""),""),"")</f>
        <v>, zoneIds={974}, veteran=false</v>
      </c>
      <c r="AY288" s="6" t="str">
        <f aca="false">IF(F288&lt;&gt;"Not in the game (anymore)",IF(A288&lt;&gt;"",", setType="&amp;G288,"")&amp;IF(J288="true",", multiTrialSet=true",""),"")</f>
        <v>, setType=LIBSETS_SETTYPE_DUNGEON</v>
      </c>
      <c r="AZ288" s="6" t="str">
        <f aca="false">IF(F288&lt;&gt;"Not in the game (anymore)",IF(U288&lt;&gt;"",", dropMechanic={"&amp;U288&amp;IF(Z288&lt;&gt;"",","&amp;Z288,"")&amp;IF(AE288&lt;&gt;"",","&amp;AE288,"")&amp;IF(AJ288&lt;&gt;"",","&amp;AJ288,"")&amp;IF(AO288&lt;&gt;"",","&amp;AO288,"")&amp;IF(AT288&lt;&gt;"",","&amp;AT288,"")&amp;"}"&amp;IF(U288="LIBSETS_DROP_MECHANIC_MONSTER_NAME",", dropMechanicNames={" &amp; IF(V288&lt;&gt;"","['en']='"&amp;V288&amp;"'","") &amp; IF(W288&lt;&gt;"",", ['de']='" &amp; W288&amp;"'","") &amp; "}",""),"")&amp;"},","")</f>
        <v>},</v>
      </c>
      <c r="BA288" s="6" t="str">
        <f aca="false">IF(F288&lt;&gt;"Not in the game (anymore)",IF(C288&lt;&gt;"",CONCATENATE(" --",C288," / ",B288,"   [",IF(Q288&lt;&gt;"",Q288,""),IF(Y288&lt;&gt;"",", "&amp;Y288,""),IF(AD288&lt;&gt;"",", "&amp;AD288,""),IF(AI288&lt;&gt;"",", "&amp;AI288,""),IF(AN288&lt;&gt;"",", "&amp;AN288,""),IF(AS288&lt;&gt;"",", "&amp;AS288,""),"]")),"")</f>
        <v> --Draugr's Rest / Draugrruhe   [Falkreath Hold]</v>
      </c>
    </row>
    <row r="289" customFormat="false" ht="15" hidden="false" customHeight="false" outlineLevel="0" collapsed="false">
      <c r="A289" s="21" t="n">
        <v>336</v>
      </c>
      <c r="B289" s="0" t="s">
        <v>750</v>
      </c>
      <c r="C289" s="0" t="s">
        <v>751</v>
      </c>
      <c r="D289" s="2" t="n">
        <f aca="false">A289</f>
        <v>336</v>
      </c>
      <c r="G289" s="22" t="s">
        <v>55</v>
      </c>
      <c r="I289" s="0" t="s">
        <v>56</v>
      </c>
      <c r="J289" s="0" t="s">
        <v>56</v>
      </c>
      <c r="K289" s="0" t="n">
        <v>-1</v>
      </c>
      <c r="L289" s="0" t="n">
        <v>-1</v>
      </c>
      <c r="M289" s="0" t="n">
        <v>-1</v>
      </c>
      <c r="N289" s="0" t="n">
        <v>0</v>
      </c>
      <c r="O289" s="3" t="s">
        <v>749</v>
      </c>
      <c r="P289" s="2" t="n">
        <f aca="false">IF(AND(G289&lt;&gt;"LIBSETS_SETTYPE_BATTLEGROUND",G289&lt;&gt;"LIBSETS_SETTYPE_SPECIAL",G289&lt;&gt;"LIBSETS_SETTYPE_MYTHIC"), IF(Q289&lt;&gt;"",VLOOKUP(Q289,'ESO zone constants'!$D$2:$H$4950,5,0),""),"")</f>
        <v>974</v>
      </c>
      <c r="Q289" s="0" t="str">
        <f aca="false">IF(OR(K289="",K289&lt;=0,ISERROR(K289)),IF(AND(O289&lt;&gt;"",NOT(ISERROR(O289))),O289, ""),VLOOKUP(K289,'ESO wayshrine node constants'!$A$3:$D$10003,4,0))</f>
        <v>Falkreath Hold</v>
      </c>
      <c r="R289" s="0"/>
      <c r="S289" s="4" t="str">
        <f aca="false">IF(AND(R289&lt;&gt;"",NOT(ISERROR(R289))),R289,IF(P289&lt;&gt;"",IF(NOT(ISERROR(VLOOKUP(P289,'ESO Dungeon constants'!$D$3:$H$9999,5,0))),VLOOKUP(P289,'ESO Dungeon constants'!$D$3:$I$9999,6,0),VLOOKUP(P289,'ESO zone constants'!$H$2:$K$9984,4,0)),""))</f>
        <v>DLC_HORNS_OF_THE_REACH</v>
      </c>
      <c r="T289" s="2" t="str">
        <f aca="false">IF(S289&lt;&gt;"",VLOOKUP(S289,'LibSets constants'!$B$4:$C$1000,2,0),"")</f>
        <v>Horns of the Reach</v>
      </c>
      <c r="U289" s="0"/>
      <c r="V289" s="23" t="str">
        <f aca="false">IF(U289&lt;&gt;"",IF(U289&lt;&gt;"LIBSETS_DROP_MECHANIC_MONSTER_NAME",VLOOKUP(U289,'LibSets constants'!$I$4:$L$1000,3,0),""),"")</f>
        <v/>
      </c>
      <c r="W289" s="2" t="str">
        <f aca="false">IF(U289&lt;&gt;"",IF(U289&lt;&gt;"LIBSETS_DROP_MECHANIC_MONSTER_NAME",VLOOKUP(U289,'LibSets constants'!$I$4:$L$1000,4,0),""),"")</f>
        <v/>
      </c>
      <c r="X289" s="2" t="str">
        <f aca="false">IF(G289&lt;&gt;"LIBSETS_SETTYPE_BATTLEGROUND",IF(G289&lt;&gt;"LIBSETS_SETTYPE_SPECIAL",IF(Y289&lt;&gt;"",VLOOKUP(Y289,'ESO zone constants'!$D$2:$H$4950,5,0),""),""),"")</f>
        <v/>
      </c>
      <c r="Z289" s="24"/>
      <c r="AA289" s="23" t="str">
        <f aca="false">IF(Z289&lt;&gt;"",IF(Z289&lt;&gt;"LIBSETS_DROP_MECHANIC_MONSTER_NAME",VLOOKUP(Z289,'LibSets constants'!$I$4:$L$1000,3,0),""),"")</f>
        <v/>
      </c>
      <c r="AB289" s="23" t="str">
        <f aca="false">IF(Z289&lt;&gt;"",IF(Z289&lt;&gt;"LIBSETS_DROP_MECHANIC_MONSTER_NAME",VLOOKUP(Z289,'LibSets constants'!$I$4:$L$1000,4,0),""),"")</f>
        <v/>
      </c>
      <c r="AC289" s="2" t="str">
        <f aca="false">IF(G289&lt;&gt;"LIBSETS_SETTYPE_BATTLEGROUND",IF(G289&lt;&gt;"LIBSETS_SETTYPE_SPECIAL",IF(AD289&lt;&gt;"",VLOOKUP(AD289,'ESO zone constants'!$D$2:$H$4950,5,0),""),""),"")</f>
        <v/>
      </c>
      <c r="AE289" s="24"/>
      <c r="AF289" s="23" t="str">
        <f aca="false">IF(AE289&lt;&gt;"",IF(AE289&lt;&gt;"LIBSETS_DROP_MECHANIC_MONSTER_NAME",VLOOKUP(AE289,'LibSets constants'!$I$4:$L$1000,3,0),""),"")</f>
        <v/>
      </c>
      <c r="AG289" s="23" t="str">
        <f aca="false">IF(AE289&lt;&gt;"",IF(AE289&lt;&gt;"LIBSETS_DROP_MECHANIC_MONSTER_NAME",VLOOKUP(AE289,'LibSets constants'!$I$4:$L$1000,4,0),""),"")</f>
        <v/>
      </c>
      <c r="AH289" s="2" t="str">
        <f aca="false">IF(G289&lt;&gt;"LIBSETS_SETTYPE_BATTLEGROUND",IF(G289&lt;&gt;"LIBSETS_SETTYPE_SPECIAL",IF(AI289&lt;&gt;"",VLOOKUP(AI289,'ESO zone constants'!$D$2:$H$4950,5,0),""),""),"")</f>
        <v/>
      </c>
      <c r="AJ289" s="24"/>
      <c r="AK289" s="23" t="str">
        <f aca="false">IF(AJ289&lt;&gt;"",IF(AJ289&lt;&gt;"LIBSETS_DROP_MECHANIC_MONSTER_NAME",VLOOKUP(AJ289,'LibSets constants'!$I$4:$L$1000,3,0),""),"")</f>
        <v/>
      </c>
      <c r="AL289" s="23" t="str">
        <f aca="false">IF(AJ289&lt;&gt;"",IF(AJ289&lt;&gt;"LIBSETS_DROP_MECHANIC_MONSTER_NAME",VLOOKUP(AJ289,'LibSets constants'!$I$4:$L$1000,4,0),""),"")</f>
        <v/>
      </c>
      <c r="AM289" s="2" t="str">
        <f aca="false">IF(G289&lt;&gt;"LIBSETS_SETTYPE_BATTLEGROUND",IF(G289&lt;&gt;"LIBSETS_SETTYPE_SPECIAL",IF(AN289&lt;&gt;"",VLOOKUP(AN289,'ESO zone constants'!$D$2:$H$4950,5,0),""),""),"")</f>
        <v/>
      </c>
      <c r="AO289" s="24"/>
      <c r="AP289" s="23" t="str">
        <f aca="false">IF(AO289&lt;&gt;"",IF(AO289&lt;&gt;"LIBSETS_DROP_MECHANIC_MONSTER_NAME",VLOOKUP(AO289,'LibSets constants'!$I$4:$L$1000,3,0),""),"")</f>
        <v/>
      </c>
      <c r="AQ289" s="23" t="str">
        <f aca="false">IF(AO289&lt;&gt;"",IF(AO289&lt;&gt;"LIBSETS_DROP_MECHANIC_MONSTER_NAME",VLOOKUP(AO289,'LibSets constants'!$I$4:$L$1000,4,0),""),"")</f>
        <v/>
      </c>
      <c r="AR289" s="2" t="str">
        <f aca="false">IF(G289&lt;&gt;"LIBSETS_SETTYPE_BATTLEGROUND",IF(G289&lt;&gt;"LIBSETS_SETTYPE_SPECIAL",IF(AS289&lt;&gt;"",VLOOKUP(AS289,'ESO zone constants'!$D$2:$H$4950,5,0),""),""),"")</f>
        <v/>
      </c>
      <c r="AT289" s="24"/>
      <c r="AU289" s="23" t="str">
        <f aca="false">IF(AT289&lt;&gt;"",IF(AT289&lt;&gt;"LIBSETS_DROP_MECHANIC_MONSTER_NAME",VLOOKUP(AT289,'LibSets constants'!$I$4:$L$1000,3,0),""),"")</f>
        <v/>
      </c>
      <c r="AV289" s="23" t="str">
        <f aca="false">IF(AT289&lt;&gt;"",IF(AT289&lt;&gt;"LIBSETS_DROP_MECHANIC_MONSTER_NAME",VLOOKUP(AT289,'LibSets constants'!$I$4:$L$1000,4,0),""),"")</f>
        <v/>
      </c>
      <c r="AW289" s="6" t="str">
        <f aca="false">IF(A289="???","--","")&amp;IF(F289&lt;&gt;"Not in the game (anymore)",IF(A289&lt;&gt;"",CONCATENATE("[",A289,"] = {wayshrines={")&amp;IF(K289&lt;&gt;"",CONCATENATE(K289,","),"")&amp;IF(L289&lt;&gt;"",CONCATENATE(L289,","),"")&amp;IF(M289&lt;&gt;"",CONCATENATE(M289,","),"")&amp;CONCATENATE("}")&amp;IF(VALUE(N289)&gt;0,CONCATENATE(", traitsNeeded=",N289),"")&amp;CONCATENATE(", dlcId=",IF(S289&lt;&gt;"",S289,"DLC_BASE_GAME")),""),"")</f>
        <v>[336] = {wayshrines={-1,-1,-1,}, dlcId=DLC_HORNS_OF_THE_REACH</v>
      </c>
      <c r="AX289" s="6" t="str">
        <f aca="false">IF(F289&lt;&gt;"Not in the game (anymore)",IF(A289&lt;&gt;"",IF(P289&lt;&gt;"",CONCATENATE(", zoneIds={",P289),"")&amp;IF(X289&lt;&gt;"",CONCATENATE(",",X289),"")&amp;IF(AC289&lt;&gt;"",CONCATENATE(",",AC289),"")&amp;IF(AH289&lt;&gt;"",CONCATENATE(",",AH289),"")&amp;IF(AM289&lt;&gt;"",CONCATENATE(",",AM289),"")&amp;IF(AR289&lt;&gt;"",CONCATENATE(",",AR289),"")&amp;IF(P289&lt;&gt;"",CONCATENATE("}",""),"")&amp;IF(OR(I289="true",I289="false",I289&lt;&gt;""), CONCATENATE(", veteran=", I289), ""),""),"")</f>
        <v>, zoneIds={974}, veteran=false</v>
      </c>
      <c r="AY289" s="6" t="str">
        <f aca="false">IF(F289&lt;&gt;"Not in the game (anymore)",IF(A289&lt;&gt;"",", setType="&amp;G289,"")&amp;IF(J289="true",", multiTrialSet=true",""),"")</f>
        <v>, setType=LIBSETS_SETTYPE_DUNGEON</v>
      </c>
      <c r="AZ289" s="6" t="str">
        <f aca="false">IF(F289&lt;&gt;"Not in the game (anymore)",IF(U289&lt;&gt;"",", dropMechanic={"&amp;U289&amp;IF(Z289&lt;&gt;"",","&amp;Z289,"")&amp;IF(AE289&lt;&gt;"",","&amp;AE289,"")&amp;IF(AJ289&lt;&gt;"",","&amp;AJ289,"")&amp;IF(AO289&lt;&gt;"",","&amp;AO289,"")&amp;IF(AT289&lt;&gt;"",","&amp;AT289,"")&amp;"}"&amp;IF(U289="LIBSETS_DROP_MECHANIC_MONSTER_NAME",", dropMechanicNames={" &amp; IF(V289&lt;&gt;"","['en']='"&amp;V289&amp;"'","") &amp; IF(W289&lt;&gt;"",", ['de']='" &amp; W289&amp;"'","") &amp; "}",""),"")&amp;"},","")</f>
        <v>},</v>
      </c>
      <c r="BA289" s="6" t="str">
        <f aca="false">IF(F289&lt;&gt;"Not in the game (anymore)",IF(C289&lt;&gt;"",CONCATENATE(" --",C289," / ",B289,"   [",IF(Q289&lt;&gt;"",Q289,""),IF(Y289&lt;&gt;"",", "&amp;Y289,""),IF(AD289&lt;&gt;"",", "&amp;AD289,""),IF(AI289&lt;&gt;"",", "&amp;AI289,""),IF(AN289&lt;&gt;"",", "&amp;AN289,""),IF(AS289&lt;&gt;"",", "&amp;AS289,""),"]")),"")</f>
        <v> --Pillar of Nirn / Säulen von Nirn   [Falkreath Hold]</v>
      </c>
    </row>
    <row r="290" customFormat="false" ht="15" hidden="false" customHeight="false" outlineLevel="0" collapsed="false">
      <c r="A290" s="21" t="n">
        <v>337</v>
      </c>
      <c r="B290" s="0" t="s">
        <v>752</v>
      </c>
      <c r="C290" s="0" t="s">
        <v>753</v>
      </c>
      <c r="D290" s="2" t="n">
        <f aca="false">A290</f>
        <v>337</v>
      </c>
      <c r="G290" s="22" t="s">
        <v>55</v>
      </c>
      <c r="I290" s="0" t="s">
        <v>56</v>
      </c>
      <c r="J290" s="0" t="s">
        <v>56</v>
      </c>
      <c r="K290" s="0" t="n">
        <v>-1</v>
      </c>
      <c r="L290" s="0" t="n">
        <v>-1</v>
      </c>
      <c r="M290" s="0" t="n">
        <v>-1</v>
      </c>
      <c r="N290" s="0" t="n">
        <v>0</v>
      </c>
      <c r="O290" s="3" t="s">
        <v>749</v>
      </c>
      <c r="P290" s="2" t="n">
        <f aca="false">IF(AND(G290&lt;&gt;"LIBSETS_SETTYPE_BATTLEGROUND",G290&lt;&gt;"LIBSETS_SETTYPE_SPECIAL",G290&lt;&gt;"LIBSETS_SETTYPE_MYTHIC"), IF(Q290&lt;&gt;"",VLOOKUP(Q290,'ESO zone constants'!$D$2:$H$4950,5,0),""),"")</f>
        <v>974</v>
      </c>
      <c r="Q290" s="0" t="str">
        <f aca="false">IF(OR(K290="",K290&lt;=0,ISERROR(K290)),IF(AND(O290&lt;&gt;"",NOT(ISERROR(O290))),O290, ""),VLOOKUP(K290,'ESO wayshrine node constants'!$A$3:$D$10003,4,0))</f>
        <v>Falkreath Hold</v>
      </c>
      <c r="R290" s="0"/>
      <c r="S290" s="4" t="str">
        <f aca="false">IF(AND(R290&lt;&gt;"",NOT(ISERROR(R290))),R290,IF(P290&lt;&gt;"",IF(NOT(ISERROR(VLOOKUP(P290,'ESO Dungeon constants'!$D$3:$H$9999,5,0))),VLOOKUP(P290,'ESO Dungeon constants'!$D$3:$I$9999,6,0),VLOOKUP(P290,'ESO zone constants'!$H$2:$K$9984,4,0)),""))</f>
        <v>DLC_HORNS_OF_THE_REACH</v>
      </c>
      <c r="T290" s="2" t="str">
        <f aca="false">IF(S290&lt;&gt;"",VLOOKUP(S290,'LibSets constants'!$B$4:$C$1000,2,0),"")</f>
        <v>Horns of the Reach</v>
      </c>
      <c r="U290" s="0"/>
      <c r="V290" s="23" t="str">
        <f aca="false">IF(U290&lt;&gt;"",IF(U290&lt;&gt;"LIBSETS_DROP_MECHANIC_MONSTER_NAME",VLOOKUP(U290,'LibSets constants'!$I$4:$L$1000,3,0),""),"")</f>
        <v/>
      </c>
      <c r="W290" s="23" t="str">
        <f aca="false">IF(U290&lt;&gt;"",IF(U290&lt;&gt;"LIBSETS_DROP_MECHANIC_MONSTER_NAME",VLOOKUP(U290,'LibSets constants'!$I$4:$L$1000,4,0),""),"")</f>
        <v/>
      </c>
      <c r="X290" s="2" t="str">
        <f aca="false">IF(G290&lt;&gt;"LIBSETS_SETTYPE_BATTLEGROUND",IF(G290&lt;&gt;"LIBSETS_SETTYPE_SPECIAL",IF(Y290&lt;&gt;"",VLOOKUP(Y290,'ESO zone constants'!$D$2:$H$4950,5,0),""),""),"")</f>
        <v/>
      </c>
      <c r="Z290" s="24"/>
      <c r="AA290" s="23" t="str">
        <f aca="false">IF(Z290&lt;&gt;"",IF(Z290&lt;&gt;"LIBSETS_DROP_MECHANIC_MONSTER_NAME",VLOOKUP(Z290,'LibSets constants'!$I$4:$L$1000,3,0),""),"")</f>
        <v/>
      </c>
      <c r="AB290" s="23" t="str">
        <f aca="false">IF(Z290&lt;&gt;"",IF(Z290&lt;&gt;"LIBSETS_DROP_MECHANIC_MONSTER_NAME",VLOOKUP(Z290,'LibSets constants'!$I$4:$L$1000,4,0),""),"")</f>
        <v/>
      </c>
      <c r="AC290" s="2" t="str">
        <f aca="false">IF(G290&lt;&gt;"LIBSETS_SETTYPE_BATTLEGROUND",IF(G290&lt;&gt;"LIBSETS_SETTYPE_SPECIAL",IF(AD290&lt;&gt;"",VLOOKUP(AD290,'ESO zone constants'!$D$2:$H$4950,5,0),""),""),"")</f>
        <v/>
      </c>
      <c r="AE290" s="24"/>
      <c r="AF290" s="23" t="str">
        <f aca="false">IF(AE290&lt;&gt;"",IF(AE290&lt;&gt;"LIBSETS_DROP_MECHANIC_MONSTER_NAME",VLOOKUP(AE290,'LibSets constants'!$I$4:$L$1000,3,0),""),"")</f>
        <v/>
      </c>
      <c r="AG290" s="23" t="str">
        <f aca="false">IF(AE290&lt;&gt;"",IF(AE290&lt;&gt;"LIBSETS_DROP_MECHANIC_MONSTER_NAME",VLOOKUP(AE290,'LibSets constants'!$I$4:$L$1000,4,0),""),"")</f>
        <v/>
      </c>
      <c r="AH290" s="2" t="str">
        <f aca="false">IF(G290&lt;&gt;"LIBSETS_SETTYPE_BATTLEGROUND",IF(G290&lt;&gt;"LIBSETS_SETTYPE_SPECIAL",IF(AI290&lt;&gt;"",VLOOKUP(AI290,'ESO zone constants'!$D$2:$H$4950,5,0),""),""),"")</f>
        <v/>
      </c>
      <c r="AJ290" s="24"/>
      <c r="AK290" s="23" t="str">
        <f aca="false">IF(AJ290&lt;&gt;"",IF(AJ290&lt;&gt;"LIBSETS_DROP_MECHANIC_MONSTER_NAME",VLOOKUP(AJ290,'LibSets constants'!$I$4:$L$1000,3,0),""),"")</f>
        <v/>
      </c>
      <c r="AL290" s="23" t="str">
        <f aca="false">IF(AJ290&lt;&gt;"",IF(AJ290&lt;&gt;"LIBSETS_DROP_MECHANIC_MONSTER_NAME",VLOOKUP(AJ290,'LibSets constants'!$I$4:$L$1000,4,0),""),"")</f>
        <v/>
      </c>
      <c r="AM290" s="2" t="str">
        <f aca="false">IF(G290&lt;&gt;"LIBSETS_SETTYPE_BATTLEGROUND",IF(G290&lt;&gt;"LIBSETS_SETTYPE_SPECIAL",IF(AN290&lt;&gt;"",VLOOKUP(AN290,'ESO zone constants'!$D$2:$H$4950,5,0),""),""),"")</f>
        <v/>
      </c>
      <c r="AO290" s="24"/>
      <c r="AP290" s="23" t="str">
        <f aca="false">IF(AO290&lt;&gt;"",IF(AO290&lt;&gt;"LIBSETS_DROP_MECHANIC_MONSTER_NAME",VLOOKUP(AO290,'LibSets constants'!$I$4:$L$1000,3,0),""),"")</f>
        <v/>
      </c>
      <c r="AQ290" s="23" t="str">
        <f aca="false">IF(AO290&lt;&gt;"",IF(AO290&lt;&gt;"LIBSETS_DROP_MECHANIC_MONSTER_NAME",VLOOKUP(AO290,'LibSets constants'!$I$4:$L$1000,4,0),""),"")</f>
        <v/>
      </c>
      <c r="AR290" s="2" t="str">
        <f aca="false">IF(G290&lt;&gt;"LIBSETS_SETTYPE_BATTLEGROUND",IF(G290&lt;&gt;"LIBSETS_SETTYPE_SPECIAL",IF(AS290&lt;&gt;"",VLOOKUP(AS290,'ESO zone constants'!$D$2:$H$4950,5,0),""),""),"")</f>
        <v/>
      </c>
      <c r="AT290" s="24"/>
      <c r="AU290" s="23" t="str">
        <f aca="false">IF(AT290&lt;&gt;"",IF(AT290&lt;&gt;"LIBSETS_DROP_MECHANIC_MONSTER_NAME",VLOOKUP(AT290,'LibSets constants'!$I$4:$L$1000,3,0),""),"")</f>
        <v/>
      </c>
      <c r="AV290" s="23" t="str">
        <f aca="false">IF(AT290&lt;&gt;"",IF(AT290&lt;&gt;"LIBSETS_DROP_MECHANIC_MONSTER_NAME",VLOOKUP(AT290,'LibSets constants'!$I$4:$L$1000,4,0),""),"")</f>
        <v/>
      </c>
      <c r="AW290" s="6" t="str">
        <f aca="false">IF(A290="???","--","")&amp;IF(F290&lt;&gt;"Not in the game (anymore)",IF(A290&lt;&gt;"",CONCATENATE("[",A290,"] = {wayshrines={")&amp;IF(K290&lt;&gt;"",CONCATENATE(K290,","),"")&amp;IF(L290&lt;&gt;"",CONCATENATE(L290,","),"")&amp;IF(M290&lt;&gt;"",CONCATENATE(M290,","),"")&amp;CONCATENATE("}")&amp;IF(VALUE(N290)&gt;0,CONCATENATE(", traitsNeeded=",N290),"")&amp;CONCATENATE(", dlcId=",IF(S290&lt;&gt;"",S290,"DLC_BASE_GAME")),""),"")</f>
        <v>[337] = {wayshrines={-1,-1,-1,}, dlcId=DLC_HORNS_OF_THE_REACH</v>
      </c>
      <c r="AX290" s="6" t="str">
        <f aca="false">IF(F290&lt;&gt;"Not in the game (anymore)",IF(A290&lt;&gt;"",IF(P290&lt;&gt;"",CONCATENATE(", zoneIds={",P290),"")&amp;IF(X290&lt;&gt;"",CONCATENATE(",",X290),"")&amp;IF(AC290&lt;&gt;"",CONCATENATE(",",AC290),"")&amp;IF(AH290&lt;&gt;"",CONCATENATE(",",AH290),"")&amp;IF(AM290&lt;&gt;"",CONCATENATE(",",AM290),"")&amp;IF(AR290&lt;&gt;"",CONCATENATE(",",AR290),"")&amp;IF(P290&lt;&gt;"",CONCATENATE("}",""),"")&amp;IF(OR(I290="true",I290="false",I290&lt;&gt;""), CONCATENATE(", veteran=", I290), ""),""),"")</f>
        <v>, zoneIds={974}, veteran=false</v>
      </c>
      <c r="AY290" s="6" t="str">
        <f aca="false">IF(F290&lt;&gt;"Not in the game (anymore)",IF(A290&lt;&gt;"",", setType="&amp;G290,"")&amp;IF(J290="true",", multiTrialSet=true",""),"")</f>
        <v>, setType=LIBSETS_SETTYPE_DUNGEON</v>
      </c>
      <c r="AZ290" s="6" t="str">
        <f aca="false">IF(F290&lt;&gt;"Not in the game (anymore)",IF(U290&lt;&gt;"",", dropMechanic={"&amp;U290&amp;IF(Z290&lt;&gt;"",","&amp;Z290,"")&amp;IF(AE290&lt;&gt;"",","&amp;AE290,"")&amp;IF(AJ290&lt;&gt;"",","&amp;AJ290,"")&amp;IF(AO290&lt;&gt;"",","&amp;AO290,"")&amp;IF(AT290&lt;&gt;"",","&amp;AT290,"")&amp;"}"&amp;IF(U290="LIBSETS_DROP_MECHANIC_MONSTER_NAME",", dropMechanicNames={" &amp; IF(V290&lt;&gt;"","['en']='"&amp;V290&amp;"'","") &amp; IF(W290&lt;&gt;"",", ['de']='" &amp; W290&amp;"'","") &amp; "}",""),"")&amp;"},","")</f>
        <v>},</v>
      </c>
      <c r="BA290" s="6" t="str">
        <f aca="false">IF(F290&lt;&gt;"Not in the game (anymore)",IF(C290&lt;&gt;"",CONCATENATE(" --",C290," / ",B290,"   [",IF(Q290&lt;&gt;"",Q290,""),IF(Y290&lt;&gt;"",", "&amp;Y290,""),IF(AD290&lt;&gt;"",", "&amp;AD290,""),IF(AI290&lt;&gt;"",", "&amp;AI290,""),IF(AN290&lt;&gt;"",", "&amp;AN290,""),IF(AS290&lt;&gt;"",", "&amp;AS290,""),"]")),"")</f>
        <v> --Ironblood / Eisenblut   [Falkreath Hold]</v>
      </c>
    </row>
    <row r="291" customFormat="false" ht="15" hidden="false" customHeight="false" outlineLevel="0" collapsed="false">
      <c r="A291" s="21" t="n">
        <v>338</v>
      </c>
      <c r="B291" s="0" t="s">
        <v>754</v>
      </c>
      <c r="C291" s="0" t="s">
        <v>755</v>
      </c>
      <c r="D291" s="2" t="n">
        <f aca="false">A291</f>
        <v>338</v>
      </c>
      <c r="G291" s="22" t="s">
        <v>55</v>
      </c>
      <c r="I291" s="0" t="s">
        <v>56</v>
      </c>
      <c r="J291" s="0" t="s">
        <v>56</v>
      </c>
      <c r="K291" s="0" t="n">
        <v>-1</v>
      </c>
      <c r="L291" s="0" t="n">
        <v>-1</v>
      </c>
      <c r="M291" s="0" t="n">
        <v>-1</v>
      </c>
      <c r="N291" s="0" t="n">
        <v>0</v>
      </c>
      <c r="O291" s="3" t="s">
        <v>756</v>
      </c>
      <c r="P291" s="2" t="n">
        <f aca="false">IF(AND(G291&lt;&gt;"LIBSETS_SETTYPE_BATTLEGROUND",G291&lt;&gt;"LIBSETS_SETTYPE_SPECIAL",G291&lt;&gt;"LIBSETS_SETTYPE_MYTHIC"), IF(Q291&lt;&gt;"",VLOOKUP(Q291,'ESO zone constants'!$D$2:$H$4950,5,0),""),"")</f>
        <v>973</v>
      </c>
      <c r="Q291" s="0" t="str">
        <f aca="false">IF(OR(K291="",K291&lt;=0,ISERROR(K291)),IF(AND(O291&lt;&gt;"",NOT(ISERROR(O291))),O291, ""),VLOOKUP(K291,'ESO wayshrine node constants'!$A$3:$D$10003,4,0))</f>
        <v>Bloodroot Forge</v>
      </c>
      <c r="R291" s="0"/>
      <c r="S291" s="4" t="str">
        <f aca="false">IF(AND(R291&lt;&gt;"",NOT(ISERROR(R291))),R291,IF(P291&lt;&gt;"",IF(NOT(ISERROR(VLOOKUP(P291,'ESO Dungeon constants'!$D$3:$H$9999,5,0))),VLOOKUP(P291,'ESO Dungeon constants'!$D$3:$I$9999,6,0),VLOOKUP(P291,'ESO zone constants'!$H$2:$K$9984,4,0)),""))</f>
        <v>DLC_HORNS_OF_THE_REACH</v>
      </c>
      <c r="T291" s="2" t="str">
        <f aca="false">IF(S291&lt;&gt;"",VLOOKUP(S291,'LibSets constants'!$B$4:$C$1000,2,0),"")</f>
        <v>Horns of the Reach</v>
      </c>
      <c r="U291" s="0"/>
      <c r="V291" s="23" t="str">
        <f aca="false">IF(U291&lt;&gt;"",IF(U291&lt;&gt;"LIBSETS_DROP_MECHANIC_MONSTER_NAME",VLOOKUP(U291,'LibSets constants'!$I$4:$L$1000,3,0),""),"")</f>
        <v/>
      </c>
      <c r="W291" s="23" t="str">
        <f aca="false">IF(U291&lt;&gt;"",IF(U291&lt;&gt;"LIBSETS_DROP_MECHANIC_MONSTER_NAME",VLOOKUP(U291,'LibSets constants'!$I$4:$L$1000,4,0),""),"")</f>
        <v/>
      </c>
      <c r="X291" s="2" t="str">
        <f aca="false">IF(G291&lt;&gt;"LIBSETS_SETTYPE_BATTLEGROUND",IF(G291&lt;&gt;"LIBSETS_SETTYPE_SPECIAL",IF(Y291&lt;&gt;"",VLOOKUP(Y291,'ESO zone constants'!$D$2:$H$4950,5,0),""),""),"")</f>
        <v/>
      </c>
      <c r="Z291" s="24"/>
      <c r="AA291" s="23" t="str">
        <f aca="false">IF(Z291&lt;&gt;"",IF(Z291&lt;&gt;"LIBSETS_DROP_MECHANIC_MONSTER_NAME",VLOOKUP(Z291,'LibSets constants'!$I$4:$L$1000,3,0),""),"")</f>
        <v/>
      </c>
      <c r="AB291" s="23" t="str">
        <f aca="false">IF(Z291&lt;&gt;"",IF(Z291&lt;&gt;"LIBSETS_DROP_MECHANIC_MONSTER_NAME",VLOOKUP(Z291,'LibSets constants'!$I$4:$L$1000,4,0),""),"")</f>
        <v/>
      </c>
      <c r="AC291" s="2" t="str">
        <f aca="false">IF(G291&lt;&gt;"LIBSETS_SETTYPE_BATTLEGROUND",IF(G291&lt;&gt;"LIBSETS_SETTYPE_SPECIAL",IF(AD291&lt;&gt;"",VLOOKUP(AD291,'ESO zone constants'!$D$2:$H$4950,5,0),""),""),"")</f>
        <v/>
      </c>
      <c r="AE291" s="24"/>
      <c r="AF291" s="23" t="str">
        <f aca="false">IF(AE291&lt;&gt;"",IF(AE291&lt;&gt;"LIBSETS_DROP_MECHANIC_MONSTER_NAME",VLOOKUP(AE291,'LibSets constants'!$I$4:$L$1000,3,0),""),"")</f>
        <v/>
      </c>
      <c r="AG291" s="23" t="str">
        <f aca="false">IF(AE291&lt;&gt;"",IF(AE291&lt;&gt;"LIBSETS_DROP_MECHANIC_MONSTER_NAME",VLOOKUP(AE291,'LibSets constants'!$I$4:$L$1000,4,0),""),"")</f>
        <v/>
      </c>
      <c r="AH291" s="2" t="str">
        <f aca="false">IF(G291&lt;&gt;"LIBSETS_SETTYPE_BATTLEGROUND",IF(G291&lt;&gt;"LIBSETS_SETTYPE_SPECIAL",IF(AI291&lt;&gt;"",VLOOKUP(AI291,'ESO zone constants'!$D$2:$H$4950,5,0),""),""),"")</f>
        <v/>
      </c>
      <c r="AJ291" s="24"/>
      <c r="AK291" s="23" t="str">
        <f aca="false">IF(AJ291&lt;&gt;"",IF(AJ291&lt;&gt;"LIBSETS_DROP_MECHANIC_MONSTER_NAME",VLOOKUP(AJ291,'LibSets constants'!$I$4:$L$1000,3,0),""),"")</f>
        <v/>
      </c>
      <c r="AL291" s="23" t="str">
        <f aca="false">IF(AJ291&lt;&gt;"",IF(AJ291&lt;&gt;"LIBSETS_DROP_MECHANIC_MONSTER_NAME",VLOOKUP(AJ291,'LibSets constants'!$I$4:$L$1000,4,0),""),"")</f>
        <v/>
      </c>
      <c r="AM291" s="2" t="str">
        <f aca="false">IF(G291&lt;&gt;"LIBSETS_SETTYPE_BATTLEGROUND",IF(G291&lt;&gt;"LIBSETS_SETTYPE_SPECIAL",IF(AN291&lt;&gt;"",VLOOKUP(AN291,'ESO zone constants'!$D$2:$H$4950,5,0),""),""),"")</f>
        <v/>
      </c>
      <c r="AO291" s="24"/>
      <c r="AP291" s="23" t="str">
        <f aca="false">IF(AO291&lt;&gt;"",IF(AO291&lt;&gt;"LIBSETS_DROP_MECHANIC_MONSTER_NAME",VLOOKUP(AO291,'LibSets constants'!$I$4:$L$1000,3,0),""),"")</f>
        <v/>
      </c>
      <c r="AQ291" s="23" t="str">
        <f aca="false">IF(AO291&lt;&gt;"",IF(AO291&lt;&gt;"LIBSETS_DROP_MECHANIC_MONSTER_NAME",VLOOKUP(AO291,'LibSets constants'!$I$4:$L$1000,4,0),""),"")</f>
        <v/>
      </c>
      <c r="AR291" s="2" t="str">
        <f aca="false">IF(G291&lt;&gt;"LIBSETS_SETTYPE_BATTLEGROUND",IF(G291&lt;&gt;"LIBSETS_SETTYPE_SPECIAL",IF(AS291&lt;&gt;"",VLOOKUP(AS291,'ESO zone constants'!$D$2:$H$4950,5,0),""),""),"")</f>
        <v/>
      </c>
      <c r="AT291" s="24"/>
      <c r="AU291" s="23" t="str">
        <f aca="false">IF(AT291&lt;&gt;"",IF(AT291&lt;&gt;"LIBSETS_DROP_MECHANIC_MONSTER_NAME",VLOOKUP(AT291,'LibSets constants'!$I$4:$L$1000,3,0),""),"")</f>
        <v/>
      </c>
      <c r="AV291" s="23" t="str">
        <f aca="false">IF(AT291&lt;&gt;"",IF(AT291&lt;&gt;"LIBSETS_DROP_MECHANIC_MONSTER_NAME",VLOOKUP(AT291,'LibSets constants'!$I$4:$L$1000,4,0),""),"")</f>
        <v/>
      </c>
      <c r="AW291" s="6" t="str">
        <f aca="false">IF(A291="???","--","")&amp;IF(F291&lt;&gt;"Not in the game (anymore)",IF(A291&lt;&gt;"",CONCATENATE("[",A291,"] = {wayshrines={")&amp;IF(K291&lt;&gt;"",CONCATENATE(K291,","),"")&amp;IF(L291&lt;&gt;"",CONCATENATE(L291,","),"")&amp;IF(M291&lt;&gt;"",CONCATENATE(M291,","),"")&amp;CONCATENATE("}")&amp;IF(VALUE(N291)&gt;0,CONCATENATE(", traitsNeeded=",N291),"")&amp;CONCATENATE(", dlcId=",IF(S291&lt;&gt;"",S291,"DLC_BASE_GAME")),""),"")</f>
        <v>[338] = {wayshrines={-1,-1,-1,}, dlcId=DLC_HORNS_OF_THE_REACH</v>
      </c>
      <c r="AX291" s="6" t="str">
        <f aca="false">IF(F291&lt;&gt;"Not in the game (anymore)",IF(A291&lt;&gt;"",IF(P291&lt;&gt;"",CONCATENATE(", zoneIds={",P291),"")&amp;IF(X291&lt;&gt;"",CONCATENATE(",",X291),"")&amp;IF(AC291&lt;&gt;"",CONCATENATE(",",AC291),"")&amp;IF(AH291&lt;&gt;"",CONCATENATE(",",AH291),"")&amp;IF(AM291&lt;&gt;"",CONCATENATE(",",AM291),"")&amp;IF(AR291&lt;&gt;"",CONCATENATE(",",AR291),"")&amp;IF(P291&lt;&gt;"",CONCATENATE("}",""),"")&amp;IF(OR(I291="true",I291="false",I291&lt;&gt;""), CONCATENATE(", veteran=", I291), ""),""),"")</f>
        <v>, zoneIds={973}, veteran=false</v>
      </c>
      <c r="AY291" s="6" t="str">
        <f aca="false">IF(F291&lt;&gt;"Not in the game (anymore)",IF(A291&lt;&gt;"",", setType="&amp;G291,"")&amp;IF(J291="true",", multiTrialSet=true",""),"")</f>
        <v>, setType=LIBSETS_SETTYPE_DUNGEON</v>
      </c>
      <c r="AZ291" s="6" t="str">
        <f aca="false">IF(F291&lt;&gt;"Not in the game (anymore)",IF(U291&lt;&gt;"",", dropMechanic={"&amp;U291&amp;IF(Z291&lt;&gt;"",","&amp;Z291,"")&amp;IF(AE291&lt;&gt;"",","&amp;AE291,"")&amp;IF(AJ291&lt;&gt;"",","&amp;AJ291,"")&amp;IF(AO291&lt;&gt;"",","&amp;AO291,"")&amp;IF(AT291&lt;&gt;"",","&amp;AT291,"")&amp;"}"&amp;IF(U291="LIBSETS_DROP_MECHANIC_MONSTER_NAME",", dropMechanicNames={" &amp; IF(V291&lt;&gt;"","['en']='"&amp;V291&amp;"'","") &amp; IF(W291&lt;&gt;"",", ['de']='" &amp; W291&amp;"'","") &amp; "}",""),"")&amp;"},","")</f>
        <v>},</v>
      </c>
      <c r="BA291" s="6" t="str">
        <f aca="false">IF(F291&lt;&gt;"Not in the game (anymore)",IF(C291&lt;&gt;"",CONCATENATE(" --",C291," / ",B291,"   [",IF(Q291&lt;&gt;"",Q291,""),IF(Y291&lt;&gt;"",", "&amp;Y291,""),IF(AD291&lt;&gt;"",", "&amp;AD291,""),IF(AI291&lt;&gt;"",", "&amp;AI291,""),IF(AN291&lt;&gt;"",", "&amp;AN291,""),IF(AS291&lt;&gt;"",", "&amp;AS291,""),"]")),"")</f>
        <v> --Flame Blossom / Flammenblüte   [Bloodroot Forge]</v>
      </c>
    </row>
    <row r="292" customFormat="false" ht="15" hidden="false" customHeight="false" outlineLevel="0" collapsed="false">
      <c r="A292" s="21" t="n">
        <v>339</v>
      </c>
      <c r="B292" s="0" t="s">
        <v>757</v>
      </c>
      <c r="C292" s="0" t="s">
        <v>758</v>
      </c>
      <c r="D292" s="2" t="n">
        <f aca="false">A292</f>
        <v>339</v>
      </c>
      <c r="G292" s="22" t="s">
        <v>55</v>
      </c>
      <c r="I292" s="0" t="s">
        <v>56</v>
      </c>
      <c r="J292" s="0" t="s">
        <v>56</v>
      </c>
      <c r="K292" s="0" t="n">
        <v>-1</v>
      </c>
      <c r="L292" s="0" t="n">
        <v>-1</v>
      </c>
      <c r="M292" s="0" t="n">
        <v>-1</v>
      </c>
      <c r="N292" s="0" t="n">
        <v>0</v>
      </c>
      <c r="O292" s="3" t="s">
        <v>756</v>
      </c>
      <c r="P292" s="2" t="n">
        <f aca="false">IF(AND(G292&lt;&gt;"LIBSETS_SETTYPE_BATTLEGROUND",G292&lt;&gt;"LIBSETS_SETTYPE_SPECIAL",G292&lt;&gt;"LIBSETS_SETTYPE_MYTHIC"), IF(Q292&lt;&gt;"",VLOOKUP(Q292,'ESO zone constants'!$D$2:$H$4950,5,0),""),"")</f>
        <v>973</v>
      </c>
      <c r="Q292" s="0" t="str">
        <f aca="false">IF(OR(K292="",K292&lt;=0,ISERROR(K292)),IF(AND(O292&lt;&gt;"",NOT(ISERROR(O292))),O292, ""),VLOOKUP(K292,'ESO wayshrine node constants'!$A$3:$D$10003,4,0))</f>
        <v>Bloodroot Forge</v>
      </c>
      <c r="R292" s="0"/>
      <c r="S292" s="4" t="str">
        <f aca="false">IF(AND(R292&lt;&gt;"",NOT(ISERROR(R292))),R292,IF(P292&lt;&gt;"",IF(NOT(ISERROR(VLOOKUP(P292,'ESO Dungeon constants'!$D$3:$H$9999,5,0))),VLOOKUP(P292,'ESO Dungeon constants'!$D$3:$I$9999,6,0),VLOOKUP(P292,'ESO zone constants'!$H$2:$K$9984,4,0)),""))</f>
        <v>DLC_HORNS_OF_THE_REACH</v>
      </c>
      <c r="T292" s="2" t="str">
        <f aca="false">IF(S292&lt;&gt;"",VLOOKUP(S292,'LibSets constants'!$B$4:$C$1000,2,0),"")</f>
        <v>Horns of the Reach</v>
      </c>
      <c r="U292" s="0"/>
      <c r="V292" s="23" t="str">
        <f aca="false">IF(U292&lt;&gt;"",IF(U292&lt;&gt;"LIBSETS_DROP_MECHANIC_MONSTER_NAME",VLOOKUP(U292,'LibSets constants'!$I$4:$L$1000,3,0),""),"")</f>
        <v/>
      </c>
      <c r="W292" s="23" t="str">
        <f aca="false">IF(U292&lt;&gt;"",IF(U292&lt;&gt;"LIBSETS_DROP_MECHANIC_MONSTER_NAME",VLOOKUP(U292,'LibSets constants'!$I$4:$L$1000,4,0),""),"")</f>
        <v/>
      </c>
      <c r="X292" s="2" t="str">
        <f aca="false">IF(G292&lt;&gt;"LIBSETS_SETTYPE_BATTLEGROUND",IF(G292&lt;&gt;"LIBSETS_SETTYPE_SPECIAL",IF(Y292&lt;&gt;"",VLOOKUP(Y292,'ESO zone constants'!$D$2:$H$4950,5,0),""),""),"")</f>
        <v/>
      </c>
      <c r="Z292" s="24"/>
      <c r="AA292" s="23" t="str">
        <f aca="false">IF(Z292&lt;&gt;"",IF(Z292&lt;&gt;"LIBSETS_DROP_MECHANIC_MONSTER_NAME",VLOOKUP(Z292,'LibSets constants'!$I$4:$L$1000,3,0),""),"")</f>
        <v/>
      </c>
      <c r="AB292" s="23" t="str">
        <f aca="false">IF(Z292&lt;&gt;"",IF(Z292&lt;&gt;"LIBSETS_DROP_MECHANIC_MONSTER_NAME",VLOOKUP(Z292,'LibSets constants'!$I$4:$L$1000,4,0),""),"")</f>
        <v/>
      </c>
      <c r="AC292" s="2" t="str">
        <f aca="false">IF(G292&lt;&gt;"LIBSETS_SETTYPE_BATTLEGROUND",IF(G292&lt;&gt;"LIBSETS_SETTYPE_SPECIAL",IF(AD292&lt;&gt;"",VLOOKUP(AD292,'ESO zone constants'!$D$2:$H$4950,5,0),""),""),"")</f>
        <v/>
      </c>
      <c r="AE292" s="24"/>
      <c r="AF292" s="23" t="str">
        <f aca="false">IF(AE292&lt;&gt;"",IF(AE292&lt;&gt;"LIBSETS_DROP_MECHANIC_MONSTER_NAME",VLOOKUP(AE292,'LibSets constants'!$I$4:$L$1000,3,0),""),"")</f>
        <v/>
      </c>
      <c r="AG292" s="23" t="str">
        <f aca="false">IF(AE292&lt;&gt;"",IF(AE292&lt;&gt;"LIBSETS_DROP_MECHANIC_MONSTER_NAME",VLOOKUP(AE292,'LibSets constants'!$I$4:$L$1000,4,0),""),"")</f>
        <v/>
      </c>
      <c r="AH292" s="2" t="str">
        <f aca="false">IF(G292&lt;&gt;"LIBSETS_SETTYPE_BATTLEGROUND",IF(G292&lt;&gt;"LIBSETS_SETTYPE_SPECIAL",IF(AI292&lt;&gt;"",VLOOKUP(AI292,'ESO zone constants'!$D$2:$H$4950,5,0),""),""),"")</f>
        <v/>
      </c>
      <c r="AJ292" s="24"/>
      <c r="AK292" s="23" t="str">
        <f aca="false">IF(AJ292&lt;&gt;"",IF(AJ292&lt;&gt;"LIBSETS_DROP_MECHANIC_MONSTER_NAME",VLOOKUP(AJ292,'LibSets constants'!$I$4:$L$1000,3,0),""),"")</f>
        <v/>
      </c>
      <c r="AL292" s="23" t="str">
        <f aca="false">IF(AJ292&lt;&gt;"",IF(AJ292&lt;&gt;"LIBSETS_DROP_MECHANIC_MONSTER_NAME",VLOOKUP(AJ292,'LibSets constants'!$I$4:$L$1000,4,0),""),"")</f>
        <v/>
      </c>
      <c r="AM292" s="2" t="str">
        <f aca="false">IF(G292&lt;&gt;"LIBSETS_SETTYPE_BATTLEGROUND",IF(G292&lt;&gt;"LIBSETS_SETTYPE_SPECIAL",IF(AN292&lt;&gt;"",VLOOKUP(AN292,'ESO zone constants'!$D$2:$H$4950,5,0),""),""),"")</f>
        <v/>
      </c>
      <c r="AO292" s="24"/>
      <c r="AP292" s="23" t="str">
        <f aca="false">IF(AO292&lt;&gt;"",IF(AO292&lt;&gt;"LIBSETS_DROP_MECHANIC_MONSTER_NAME",VLOOKUP(AO292,'LibSets constants'!$I$4:$L$1000,3,0),""),"")</f>
        <v/>
      </c>
      <c r="AQ292" s="23" t="str">
        <f aca="false">IF(AO292&lt;&gt;"",IF(AO292&lt;&gt;"LIBSETS_DROP_MECHANIC_MONSTER_NAME",VLOOKUP(AO292,'LibSets constants'!$I$4:$L$1000,4,0),""),"")</f>
        <v/>
      </c>
      <c r="AR292" s="2" t="str">
        <f aca="false">IF(G292&lt;&gt;"LIBSETS_SETTYPE_BATTLEGROUND",IF(G292&lt;&gt;"LIBSETS_SETTYPE_SPECIAL",IF(AS292&lt;&gt;"",VLOOKUP(AS292,'ESO zone constants'!$D$2:$H$4950,5,0),""),""),"")</f>
        <v/>
      </c>
      <c r="AT292" s="24"/>
      <c r="AU292" s="23" t="str">
        <f aca="false">IF(AT292&lt;&gt;"",IF(AT292&lt;&gt;"LIBSETS_DROP_MECHANIC_MONSTER_NAME",VLOOKUP(AT292,'LibSets constants'!$I$4:$L$1000,3,0),""),"")</f>
        <v/>
      </c>
      <c r="AV292" s="23" t="str">
        <f aca="false">IF(AT292&lt;&gt;"",IF(AT292&lt;&gt;"LIBSETS_DROP_MECHANIC_MONSTER_NAME",VLOOKUP(AT292,'LibSets constants'!$I$4:$L$1000,4,0),""),"")</f>
        <v/>
      </c>
      <c r="AW292" s="6" t="str">
        <f aca="false">IF(A292="???","--","")&amp;IF(F292&lt;&gt;"Not in the game (anymore)",IF(A292&lt;&gt;"",CONCATENATE("[",A292,"] = {wayshrines={")&amp;IF(K292&lt;&gt;"",CONCATENATE(K292,","),"")&amp;IF(L292&lt;&gt;"",CONCATENATE(L292,","),"")&amp;IF(M292&lt;&gt;"",CONCATENATE(M292,","),"")&amp;CONCATENATE("}")&amp;IF(VALUE(N292)&gt;0,CONCATENATE(", traitsNeeded=",N292),"")&amp;CONCATENATE(", dlcId=",IF(S292&lt;&gt;"",S292,"DLC_BASE_GAME")),""),"")</f>
        <v>[339] = {wayshrines={-1,-1,-1,}, dlcId=DLC_HORNS_OF_THE_REACH</v>
      </c>
      <c r="AX292" s="6" t="str">
        <f aca="false">IF(F292&lt;&gt;"Not in the game (anymore)",IF(A292&lt;&gt;"",IF(P292&lt;&gt;"",CONCATENATE(", zoneIds={",P292),"")&amp;IF(X292&lt;&gt;"",CONCATENATE(",",X292),"")&amp;IF(AC292&lt;&gt;"",CONCATENATE(",",AC292),"")&amp;IF(AH292&lt;&gt;"",CONCATENATE(",",AH292),"")&amp;IF(AM292&lt;&gt;"",CONCATENATE(",",AM292),"")&amp;IF(AR292&lt;&gt;"",CONCATENATE(",",AR292),"")&amp;IF(P292&lt;&gt;"",CONCATENATE("}",""),"")&amp;IF(OR(I292="true",I292="false",I292&lt;&gt;""), CONCATENATE(", veteran=", I292), ""),""),"")</f>
        <v>, zoneIds={973}, veteran=false</v>
      </c>
      <c r="AY292" s="6" t="str">
        <f aca="false">IF(F292&lt;&gt;"Not in the game (anymore)",IF(A292&lt;&gt;"",", setType="&amp;G292,"")&amp;IF(J292="true",", multiTrialSet=true",""),"")</f>
        <v>, setType=LIBSETS_SETTYPE_DUNGEON</v>
      </c>
      <c r="AZ292" s="6" t="str">
        <f aca="false">IF(F292&lt;&gt;"Not in the game (anymore)",IF(U292&lt;&gt;"",", dropMechanic={"&amp;U292&amp;IF(Z292&lt;&gt;"",","&amp;Z292,"")&amp;IF(AE292&lt;&gt;"",","&amp;AE292,"")&amp;IF(AJ292&lt;&gt;"",","&amp;AJ292,"")&amp;IF(AO292&lt;&gt;"",","&amp;AO292,"")&amp;IF(AT292&lt;&gt;"",","&amp;AT292,"")&amp;"}"&amp;IF(U292="LIBSETS_DROP_MECHANIC_MONSTER_NAME",", dropMechanicNames={" &amp; IF(V292&lt;&gt;"","['en']='"&amp;V292&amp;"'","") &amp; IF(W292&lt;&gt;"",", ['de']='" &amp; W292&amp;"'","") &amp; "}",""),"")&amp;"},","")</f>
        <v>},</v>
      </c>
      <c r="BA292" s="6" t="str">
        <f aca="false">IF(F292&lt;&gt;"Not in the game (anymore)",IF(C292&lt;&gt;"",CONCATENATE(" --",C292," / ",B292,"   [",IF(Q292&lt;&gt;"",Q292,""),IF(Y292&lt;&gt;"",", "&amp;Y292,""),IF(AD292&lt;&gt;"",", "&amp;AD292,""),IF(AI292&lt;&gt;"",", "&amp;AI292,""),IF(AN292&lt;&gt;"",", "&amp;AN292,""),IF(AS292&lt;&gt;"",", "&amp;AS292,""),"]")),"")</f>
        <v> --Blooddrinker / Bluttrinker   [Bloodroot Forge]</v>
      </c>
    </row>
    <row r="293" customFormat="false" ht="15" hidden="false" customHeight="false" outlineLevel="0" collapsed="false">
      <c r="A293" s="21" t="n">
        <v>340</v>
      </c>
      <c r="B293" s="0" t="s">
        <v>759</v>
      </c>
      <c r="C293" s="0" t="s">
        <v>760</v>
      </c>
      <c r="D293" s="2" t="n">
        <f aca="false">A293</f>
        <v>340</v>
      </c>
      <c r="G293" s="22" t="s">
        <v>55</v>
      </c>
      <c r="I293" s="0" t="s">
        <v>56</v>
      </c>
      <c r="J293" s="0" t="s">
        <v>56</v>
      </c>
      <c r="K293" s="0" t="n">
        <v>-1</v>
      </c>
      <c r="L293" s="0" t="n">
        <v>-1</v>
      </c>
      <c r="M293" s="0" t="n">
        <v>-1</v>
      </c>
      <c r="N293" s="0" t="n">
        <v>0</v>
      </c>
      <c r="O293" s="3" t="s">
        <v>756</v>
      </c>
      <c r="P293" s="2" t="n">
        <f aca="false">IF(AND(G293&lt;&gt;"LIBSETS_SETTYPE_BATTLEGROUND",G293&lt;&gt;"LIBSETS_SETTYPE_SPECIAL",G293&lt;&gt;"LIBSETS_SETTYPE_MYTHIC"), IF(Q293&lt;&gt;"",VLOOKUP(Q293,'ESO zone constants'!$D$2:$H$4950,5,0),""),"")</f>
        <v>973</v>
      </c>
      <c r="Q293" s="0" t="str">
        <f aca="false">IF(OR(K293="",K293&lt;=0,ISERROR(K293)),IF(AND(O293&lt;&gt;"",NOT(ISERROR(O293))),O293, ""),VLOOKUP(K293,'ESO wayshrine node constants'!$A$3:$D$10003,4,0))</f>
        <v>Bloodroot Forge</v>
      </c>
      <c r="R293" s="0"/>
      <c r="S293" s="4" t="str">
        <f aca="false">IF(AND(R293&lt;&gt;"",NOT(ISERROR(R293))),R293,IF(P293&lt;&gt;"",IF(NOT(ISERROR(VLOOKUP(P293,'ESO Dungeon constants'!$D$3:$H$9999,5,0))),VLOOKUP(P293,'ESO Dungeon constants'!$D$3:$I$9999,6,0),VLOOKUP(P293,'ESO zone constants'!$H$2:$K$9984,4,0)),""))</f>
        <v>DLC_HORNS_OF_THE_REACH</v>
      </c>
      <c r="T293" s="2" t="str">
        <f aca="false">IF(S293&lt;&gt;"",VLOOKUP(S293,'LibSets constants'!$B$4:$C$1000,2,0),"")</f>
        <v>Horns of the Reach</v>
      </c>
      <c r="U293" s="0"/>
      <c r="V293" s="23" t="str">
        <f aca="false">IF(U293&lt;&gt;"",IF(U293&lt;&gt;"LIBSETS_DROP_MECHANIC_MONSTER_NAME",VLOOKUP(U293,'LibSets constants'!$I$4:$L$1000,3,0),""),"")</f>
        <v/>
      </c>
      <c r="W293" s="23" t="str">
        <f aca="false">IF(U293&lt;&gt;"",IF(U293&lt;&gt;"LIBSETS_DROP_MECHANIC_MONSTER_NAME",VLOOKUP(U293,'LibSets constants'!$I$4:$L$1000,4,0),""),"")</f>
        <v/>
      </c>
      <c r="X293" s="2" t="str">
        <f aca="false">IF(G293&lt;&gt;"LIBSETS_SETTYPE_BATTLEGROUND",IF(G293&lt;&gt;"LIBSETS_SETTYPE_SPECIAL",IF(Y293&lt;&gt;"",VLOOKUP(Y293,'ESO zone constants'!$D$2:$H$4950,5,0),""),""),"")</f>
        <v/>
      </c>
      <c r="Z293" s="24"/>
      <c r="AA293" s="23" t="str">
        <f aca="false">IF(Z293&lt;&gt;"",IF(Z293&lt;&gt;"LIBSETS_DROP_MECHANIC_MONSTER_NAME",VLOOKUP(Z293,'LibSets constants'!$I$4:$L$1000,3,0),""),"")</f>
        <v/>
      </c>
      <c r="AB293" s="23" t="str">
        <f aca="false">IF(Z293&lt;&gt;"",IF(Z293&lt;&gt;"LIBSETS_DROP_MECHANIC_MONSTER_NAME",VLOOKUP(Z293,'LibSets constants'!$I$4:$L$1000,4,0),""),"")</f>
        <v/>
      </c>
      <c r="AC293" s="2" t="str">
        <f aca="false">IF(G293&lt;&gt;"LIBSETS_SETTYPE_BATTLEGROUND",IF(G293&lt;&gt;"LIBSETS_SETTYPE_SPECIAL",IF(AD293&lt;&gt;"",VLOOKUP(AD293,'ESO zone constants'!$D$2:$H$4950,5,0),""),""),"")</f>
        <v/>
      </c>
      <c r="AE293" s="24"/>
      <c r="AF293" s="23" t="str">
        <f aca="false">IF(AE293&lt;&gt;"",IF(AE293&lt;&gt;"LIBSETS_DROP_MECHANIC_MONSTER_NAME",VLOOKUP(AE293,'LibSets constants'!$I$4:$L$1000,3,0),""),"")</f>
        <v/>
      </c>
      <c r="AG293" s="23" t="str">
        <f aca="false">IF(AE293&lt;&gt;"",IF(AE293&lt;&gt;"LIBSETS_DROP_MECHANIC_MONSTER_NAME",VLOOKUP(AE293,'LibSets constants'!$I$4:$L$1000,4,0),""),"")</f>
        <v/>
      </c>
      <c r="AH293" s="2" t="str">
        <f aca="false">IF(G293&lt;&gt;"LIBSETS_SETTYPE_BATTLEGROUND",IF(G293&lt;&gt;"LIBSETS_SETTYPE_SPECIAL",IF(AI293&lt;&gt;"",VLOOKUP(AI293,'ESO zone constants'!$D$2:$H$4950,5,0),""),""),"")</f>
        <v/>
      </c>
      <c r="AJ293" s="24"/>
      <c r="AK293" s="23" t="str">
        <f aca="false">IF(AJ293&lt;&gt;"",IF(AJ293&lt;&gt;"LIBSETS_DROP_MECHANIC_MONSTER_NAME",VLOOKUP(AJ293,'LibSets constants'!$I$4:$L$1000,3,0),""),"")</f>
        <v/>
      </c>
      <c r="AL293" s="23" t="str">
        <f aca="false">IF(AJ293&lt;&gt;"",IF(AJ293&lt;&gt;"LIBSETS_DROP_MECHANIC_MONSTER_NAME",VLOOKUP(AJ293,'LibSets constants'!$I$4:$L$1000,4,0),""),"")</f>
        <v/>
      </c>
      <c r="AM293" s="2" t="str">
        <f aca="false">IF(G293&lt;&gt;"LIBSETS_SETTYPE_BATTLEGROUND",IF(G293&lt;&gt;"LIBSETS_SETTYPE_SPECIAL",IF(AN293&lt;&gt;"",VLOOKUP(AN293,'ESO zone constants'!$D$2:$H$4950,5,0),""),""),"")</f>
        <v/>
      </c>
      <c r="AO293" s="24"/>
      <c r="AP293" s="23" t="str">
        <f aca="false">IF(AO293&lt;&gt;"",IF(AO293&lt;&gt;"LIBSETS_DROP_MECHANIC_MONSTER_NAME",VLOOKUP(AO293,'LibSets constants'!$I$4:$L$1000,3,0),""),"")</f>
        <v/>
      </c>
      <c r="AQ293" s="23" t="str">
        <f aca="false">IF(AO293&lt;&gt;"",IF(AO293&lt;&gt;"LIBSETS_DROP_MECHANIC_MONSTER_NAME",VLOOKUP(AO293,'LibSets constants'!$I$4:$L$1000,4,0),""),"")</f>
        <v/>
      </c>
      <c r="AR293" s="2" t="str">
        <f aca="false">IF(G293&lt;&gt;"LIBSETS_SETTYPE_BATTLEGROUND",IF(G293&lt;&gt;"LIBSETS_SETTYPE_SPECIAL",IF(AS293&lt;&gt;"",VLOOKUP(AS293,'ESO zone constants'!$D$2:$H$4950,5,0),""),""),"")</f>
        <v/>
      </c>
      <c r="AT293" s="24"/>
      <c r="AU293" s="23" t="str">
        <f aca="false">IF(AT293&lt;&gt;"",IF(AT293&lt;&gt;"LIBSETS_DROP_MECHANIC_MONSTER_NAME",VLOOKUP(AT293,'LibSets constants'!$I$4:$L$1000,3,0),""),"")</f>
        <v/>
      </c>
      <c r="AV293" s="23" t="str">
        <f aca="false">IF(AT293&lt;&gt;"",IF(AT293&lt;&gt;"LIBSETS_DROP_MECHANIC_MONSTER_NAME",VLOOKUP(AT293,'LibSets constants'!$I$4:$L$1000,4,0),""),"")</f>
        <v/>
      </c>
      <c r="AW293" s="6" t="str">
        <f aca="false">IF(A293="???","--","")&amp;IF(F293&lt;&gt;"Not in the game (anymore)",IF(A293&lt;&gt;"",CONCATENATE("[",A293,"] = {wayshrines={")&amp;IF(K293&lt;&gt;"",CONCATENATE(K293,","),"")&amp;IF(L293&lt;&gt;"",CONCATENATE(L293,","),"")&amp;IF(M293&lt;&gt;"",CONCATENATE(M293,","),"")&amp;CONCATENATE("}")&amp;IF(VALUE(N293)&gt;0,CONCATENATE(", traitsNeeded=",N293),"")&amp;CONCATENATE(", dlcId=",IF(S293&lt;&gt;"",S293,"DLC_BASE_GAME")),""),"")</f>
        <v>[340] = {wayshrines={-1,-1,-1,}, dlcId=DLC_HORNS_OF_THE_REACH</v>
      </c>
      <c r="AX293" s="6" t="str">
        <f aca="false">IF(F293&lt;&gt;"Not in the game (anymore)",IF(A293&lt;&gt;"",IF(P293&lt;&gt;"",CONCATENATE(", zoneIds={",P293),"")&amp;IF(X293&lt;&gt;"",CONCATENATE(",",X293),"")&amp;IF(AC293&lt;&gt;"",CONCATENATE(",",AC293),"")&amp;IF(AH293&lt;&gt;"",CONCATENATE(",",AH293),"")&amp;IF(AM293&lt;&gt;"",CONCATENATE(",",AM293),"")&amp;IF(AR293&lt;&gt;"",CONCATENATE(",",AR293),"")&amp;IF(P293&lt;&gt;"",CONCATENATE("}",""),"")&amp;IF(OR(I293="true",I293="false",I293&lt;&gt;""), CONCATENATE(", veteran=", I293), ""),""),"")</f>
        <v>, zoneIds={973}, veteran=false</v>
      </c>
      <c r="AY293" s="6" t="str">
        <f aca="false">IF(F293&lt;&gt;"Not in the game (anymore)",IF(A293&lt;&gt;"",", setType="&amp;G293,"")&amp;IF(J293="true",", multiTrialSet=true",""),"")</f>
        <v>, setType=LIBSETS_SETTYPE_DUNGEON</v>
      </c>
      <c r="AZ293" s="6" t="str">
        <f aca="false">IF(F293&lt;&gt;"Not in the game (anymore)",IF(U293&lt;&gt;"",", dropMechanic={"&amp;U293&amp;IF(Z293&lt;&gt;"",","&amp;Z293,"")&amp;IF(AE293&lt;&gt;"",","&amp;AE293,"")&amp;IF(AJ293&lt;&gt;"",","&amp;AJ293,"")&amp;IF(AO293&lt;&gt;"",","&amp;AO293,"")&amp;IF(AT293&lt;&gt;"",","&amp;AT293,"")&amp;"}"&amp;IF(U293="LIBSETS_DROP_MECHANIC_MONSTER_NAME",", dropMechanicNames={" &amp; IF(V293&lt;&gt;"","['en']='"&amp;V293&amp;"'","") &amp; IF(W293&lt;&gt;"",", ['de']='" &amp; W293&amp;"'","") &amp; "}",""),"")&amp;"},","")</f>
        <v>},</v>
      </c>
      <c r="BA293" s="6" t="str">
        <f aca="false">IF(F293&lt;&gt;"Not in the game (anymore)",IF(C293&lt;&gt;"",CONCATENATE(" --",C293," / ",B293,"   [",IF(Q293&lt;&gt;"",Q293,""),IF(Y293&lt;&gt;"",", "&amp;Y293,""),IF(AD293&lt;&gt;"",", "&amp;AD293,""),IF(AI293&lt;&gt;"",", "&amp;AI293,""),IF(AN293&lt;&gt;"",", "&amp;AN293,""),IF(AS293&lt;&gt;"",", "&amp;AS293,""),"]")),"")</f>
        <v> --Hagraven's Garden / Vettelgarten   [Bloodroot Forge]</v>
      </c>
    </row>
    <row r="294" customFormat="false" ht="15" hidden="false" customHeight="false" outlineLevel="0" collapsed="false">
      <c r="A294" s="1" t="n">
        <v>341</v>
      </c>
      <c r="B294" s="0" t="s">
        <v>761</v>
      </c>
      <c r="C294" s="0" t="s">
        <v>762</v>
      </c>
      <c r="D294" s="2" t="n">
        <f aca="false">A294</f>
        <v>341</v>
      </c>
      <c r="G294" s="22" t="s">
        <v>388</v>
      </c>
      <c r="H294" s="0" t="n">
        <v>3</v>
      </c>
      <c r="I294" s="0" t="s">
        <v>389</v>
      </c>
      <c r="J294" s="0" t="s">
        <v>56</v>
      </c>
      <c r="K294" s="0" t="n">
        <v>-1</v>
      </c>
      <c r="L294" s="0" t="n">
        <v>-1</v>
      </c>
      <c r="M294" s="0" t="n">
        <v>-1</v>
      </c>
      <c r="N294" s="0" t="n">
        <v>0</v>
      </c>
      <c r="O294" s="3" t="s">
        <v>756</v>
      </c>
      <c r="P294" s="2" t="n">
        <f aca="false">IF(AND(G294&lt;&gt;"LIBSETS_SETTYPE_BATTLEGROUND",G294&lt;&gt;"LIBSETS_SETTYPE_SPECIAL",G294&lt;&gt;"LIBSETS_SETTYPE_MYTHIC"), IF(Q294&lt;&gt;"",VLOOKUP(Q294,'ESO zone constants'!$D$2:$H$4950,5,0),""),"")</f>
        <v>973</v>
      </c>
      <c r="Q294" s="0" t="str">
        <f aca="false">IF(OR(K294="",K294&lt;=0,ISERROR(K294)),IF(AND(O294&lt;&gt;"",NOT(ISERROR(O294))),O294, ""),VLOOKUP(K294,'ESO wayshrine node constants'!$A$3:$D$10003,4,0))</f>
        <v>Bloodroot Forge</v>
      </c>
      <c r="R294" s="0"/>
      <c r="S294" s="4" t="str">
        <f aca="false">IF(AND(R294&lt;&gt;"",NOT(ISERROR(R294))),R294,IF(P294&lt;&gt;"",IF(NOT(ISERROR(VLOOKUP(P294,'ESO Dungeon constants'!$D$3:$H$9999,5,0))),VLOOKUP(P294,'ESO Dungeon constants'!$D$3:$I$9999,6,0),VLOOKUP(P294,'ESO zone constants'!$H$2:$K$9984,4,0)),""))</f>
        <v>DLC_HORNS_OF_THE_REACH</v>
      </c>
      <c r="T294" s="2" t="str">
        <f aca="false">IF(S294&lt;&gt;"",VLOOKUP(S294,'LibSets constants'!$B$4:$C$1000,2,0),"")</f>
        <v>Horns of the Reach</v>
      </c>
      <c r="U294" s="5" t="s">
        <v>340</v>
      </c>
      <c r="V294" s="28" t="s">
        <v>763</v>
      </c>
      <c r="W294" s="28" t="s">
        <v>764</v>
      </c>
      <c r="X294" s="2" t="str">
        <f aca="false">IF(G294&lt;&gt;"LIBSETS_SETTYPE_BATTLEGROUND",IF(G294&lt;&gt;"LIBSETS_SETTYPE_SPECIAL",IF(Y294&lt;&gt;"",VLOOKUP(Y294,'ESO zone constants'!$D$2:$H$4950,5,0),""),""),"")</f>
        <v/>
      </c>
      <c r="Z294" s="28"/>
      <c r="AA294" s="28"/>
      <c r="AB294" s="28"/>
      <c r="AC294" s="2" t="str">
        <f aca="false">IF(G294&lt;&gt;"LIBSETS_SETTYPE_BATTLEGROUND",IF(G294&lt;&gt;"LIBSETS_SETTYPE_SPECIAL",IF(AD294&lt;&gt;"",VLOOKUP(AD294,'ESO zone constants'!$D$2:$H$4950,5,0),""),""),"")</f>
        <v/>
      </c>
      <c r="AE294" s="28"/>
      <c r="AF294" s="28"/>
      <c r="AG294" s="28"/>
      <c r="AH294" s="2" t="str">
        <f aca="false">IF(G294&lt;&gt;"LIBSETS_SETTYPE_BATTLEGROUND",IF(G294&lt;&gt;"LIBSETS_SETTYPE_SPECIAL",IF(AI294&lt;&gt;"",VLOOKUP(AI294,'ESO zone constants'!$D$2:$H$4950,5,0),""),""),"")</f>
        <v/>
      </c>
      <c r="AJ294" s="28"/>
      <c r="AK294" s="28"/>
      <c r="AL294" s="28"/>
      <c r="AM294" s="2" t="str">
        <f aca="false">IF(G294&lt;&gt;"LIBSETS_SETTYPE_BATTLEGROUND",IF(G294&lt;&gt;"LIBSETS_SETTYPE_SPECIAL",IF(AN294&lt;&gt;"",VLOOKUP(AN294,'ESO zone constants'!$D$2:$H$4950,5,0),""),""),"")</f>
        <v/>
      </c>
      <c r="AO294" s="28"/>
      <c r="AP294" s="28"/>
      <c r="AQ294" s="28"/>
      <c r="AR294" s="2" t="str">
        <f aca="false">IF(G294&lt;&gt;"LIBSETS_SETTYPE_BATTLEGROUND",IF(G294&lt;&gt;"LIBSETS_SETTYPE_SPECIAL",IF(AS294&lt;&gt;"",VLOOKUP(AS294,'ESO zone constants'!$D$2:$H$4950,5,0),""),""),"")</f>
        <v/>
      </c>
      <c r="AT294" s="28"/>
      <c r="AU294" s="28"/>
      <c r="AV294" s="28"/>
      <c r="AW294" s="6" t="str">
        <f aca="false">IF(A294="???","--","")&amp;IF(F294&lt;&gt;"Not in the game (anymore)",IF(A294&lt;&gt;"",CONCATENATE("[",A294,"] = {wayshrines={")&amp;IF(K294&lt;&gt;"",CONCATENATE(K294,","),"")&amp;IF(L294&lt;&gt;"",CONCATENATE(L294,","),"")&amp;IF(M294&lt;&gt;"",CONCATENATE(M294,","),"")&amp;CONCATENATE("}")&amp;IF(VALUE(N294)&gt;0,CONCATENATE(", traitsNeeded=",N294),"")&amp;CONCATENATE(", dlcId=",IF(S294&lt;&gt;"",S294,"DLC_BASE_GAME")),""),"")</f>
        <v>[341] = {wayshrines={-1,-1,-1,}, dlcId=DLC_HORNS_OF_THE_REACH</v>
      </c>
      <c r="AX294" s="6" t="str">
        <f aca="false">IF(F294&lt;&gt;"Not in the game (anymore)",IF(A294&lt;&gt;"",IF(P294&lt;&gt;"",CONCATENATE(", zoneIds={",P294),"")&amp;IF(X294&lt;&gt;"",CONCATENATE(",",X294),"")&amp;IF(AC294&lt;&gt;"",CONCATENATE(",",AC294),"")&amp;IF(AH294&lt;&gt;"",CONCATENATE(",",AH294),"")&amp;IF(AM294&lt;&gt;"",CONCATENATE(",",AM294),"")&amp;IF(AR294&lt;&gt;"",CONCATENATE(",",AR294),"")&amp;IF(P294&lt;&gt;"",CONCATENATE("}",""),"")&amp;IF(OR(I294="true",I294="false",I294&lt;&gt;""), CONCATENATE(", veteran=", I294), ""),""),"")</f>
        <v>, zoneIds={973}, veteran={[EQUIP_TYPE_HEAD]=true, [EQUIP_TYPE_SHOULDERS]=false}</v>
      </c>
      <c r="AY294" s="6" t="str">
        <f aca="false">IF(F294&lt;&gt;"Not in the game (anymore)",IF(A294&lt;&gt;"",", setType="&amp;G294,"")&amp;IF(J294="true",", multiTrialSet=true",""),"")</f>
        <v>, setType=LIBSETS_SETTYPE_MONSTER</v>
      </c>
      <c r="AZ294" s="6" t="str">
        <f aca="false">IF(F294&lt;&gt;"Not in the game (anymore)",IF(U294&lt;&gt;"",", dropMechanic={"&amp;U294&amp;IF(Z294&lt;&gt;"",","&amp;Z294,"")&amp;IF(AE294&lt;&gt;"",","&amp;AE294,"")&amp;IF(AJ294&lt;&gt;"",","&amp;AJ294,"")&amp;IF(AO294&lt;&gt;"",","&amp;AO294,"")&amp;IF(AT294&lt;&gt;"",","&amp;AT294,"")&amp;"}"&amp;IF(U294="LIBSETS_DROP_MECHANIC_MONSTER_NAME",", dropMechanicNames={" &amp; IF(V294&lt;&gt;"","['en']='"&amp;V294&amp;"'","") &amp; IF(W294&lt;&gt;"",", ['de']='" &amp; W294&amp;"'","") &amp; "}",""),"")&amp;"},","")</f>
        <v>, dropMechanic={LIBSETS_DROP_MECHANIC_MONSTER_NAME}, dropMechanicNames={['en']='Earthgore Amalgam', ['de']='Erdbluter-Amalgam'}},</v>
      </c>
      <c r="BA294" s="6" t="str">
        <f aca="false">IF(F294&lt;&gt;"Not in the game (anymore)",IF(C294&lt;&gt;"",CONCATENATE(" --",C294," / ",B294,"   [",IF(Q294&lt;&gt;"",Q294,""),IF(Y294&lt;&gt;"",", "&amp;Y294,""),IF(AD294&lt;&gt;"",", "&amp;AD294,""),IF(AI294&lt;&gt;"",", "&amp;AI294,""),IF(AN294&lt;&gt;"",", "&amp;AN294,""),IF(AS294&lt;&gt;"",", "&amp;AS294,""),"]")),"")</f>
        <v> --Earthgore / Erdbluter   [Bloodroot Forge]</v>
      </c>
    </row>
    <row r="295" customFormat="false" ht="15" hidden="false" customHeight="false" outlineLevel="0" collapsed="false">
      <c r="A295" s="1" t="n">
        <v>342</v>
      </c>
      <c r="B295" s="0" t="s">
        <v>765</v>
      </c>
      <c r="C295" s="0" t="s">
        <v>765</v>
      </c>
      <c r="D295" s="2" t="n">
        <f aca="false">A295</f>
        <v>342</v>
      </c>
      <c r="G295" s="22" t="s">
        <v>388</v>
      </c>
      <c r="H295" s="0" t="n">
        <v>3</v>
      </c>
      <c r="I295" s="0" t="s">
        <v>389</v>
      </c>
      <c r="J295" s="0" t="s">
        <v>56</v>
      </c>
      <c r="K295" s="0" t="n">
        <v>-1</v>
      </c>
      <c r="L295" s="0" t="n">
        <v>-1</v>
      </c>
      <c r="M295" s="0" t="n">
        <v>-1</v>
      </c>
      <c r="N295" s="0" t="n">
        <v>0</v>
      </c>
      <c r="O295" s="3" t="s">
        <v>749</v>
      </c>
      <c r="P295" s="2" t="n">
        <f aca="false">IF(AND(G295&lt;&gt;"LIBSETS_SETTYPE_BATTLEGROUND",G295&lt;&gt;"LIBSETS_SETTYPE_SPECIAL",G295&lt;&gt;"LIBSETS_SETTYPE_MYTHIC"), IF(Q295&lt;&gt;"",VLOOKUP(Q295,'ESO zone constants'!$D$2:$H$4950,5,0),""),"")</f>
        <v>974</v>
      </c>
      <c r="Q295" s="0" t="str">
        <f aca="false">IF(OR(K295="",K295&lt;=0,ISERROR(K295)),IF(AND(O295&lt;&gt;"",NOT(ISERROR(O295))),O295, ""),VLOOKUP(K295,'ESO wayshrine node constants'!$A$3:$D$10003,4,0))</f>
        <v>Falkreath Hold</v>
      </c>
      <c r="R295" s="0"/>
      <c r="S295" s="4" t="str">
        <f aca="false">IF(AND(R295&lt;&gt;"",NOT(ISERROR(R295))),R295,IF(P295&lt;&gt;"",IF(NOT(ISERROR(VLOOKUP(P295,'ESO Dungeon constants'!$D$3:$H$9999,5,0))),VLOOKUP(P295,'ESO Dungeon constants'!$D$3:$I$9999,6,0),VLOOKUP(P295,'ESO zone constants'!$H$2:$K$9984,4,0)),""))</f>
        <v>DLC_HORNS_OF_THE_REACH</v>
      </c>
      <c r="T295" s="2" t="str">
        <f aca="false">IF(S295&lt;&gt;"",VLOOKUP(S295,'LibSets constants'!$B$4:$C$1000,2,0),"")</f>
        <v>Horns of the Reach</v>
      </c>
      <c r="U295" s="5" t="s">
        <v>340</v>
      </c>
      <c r="V295" s="28" t="s">
        <v>766</v>
      </c>
      <c r="W295" s="28" t="s">
        <v>767</v>
      </c>
      <c r="X295" s="2" t="str">
        <f aca="false">IF(G295&lt;&gt;"LIBSETS_SETTYPE_BATTLEGROUND",IF(G295&lt;&gt;"LIBSETS_SETTYPE_SPECIAL",IF(Y295&lt;&gt;"",VLOOKUP(Y295,'ESO zone constants'!$D$2:$H$4950,5,0),""),""),"")</f>
        <v/>
      </c>
      <c r="Z295" s="28"/>
      <c r="AA295" s="28"/>
      <c r="AB295" s="28"/>
      <c r="AC295" s="2" t="str">
        <f aca="false">IF(G295&lt;&gt;"LIBSETS_SETTYPE_BATTLEGROUND",IF(G295&lt;&gt;"LIBSETS_SETTYPE_SPECIAL",IF(AD295&lt;&gt;"",VLOOKUP(AD295,'ESO zone constants'!$D$2:$H$4950,5,0),""),""),"")</f>
        <v/>
      </c>
      <c r="AE295" s="28"/>
      <c r="AF295" s="28"/>
      <c r="AG295" s="28"/>
      <c r="AH295" s="2" t="str">
        <f aca="false">IF(G295&lt;&gt;"LIBSETS_SETTYPE_BATTLEGROUND",IF(G295&lt;&gt;"LIBSETS_SETTYPE_SPECIAL",IF(AI295&lt;&gt;"",VLOOKUP(AI295,'ESO zone constants'!$D$2:$H$4950,5,0),""),""),"")</f>
        <v/>
      </c>
      <c r="AJ295" s="28"/>
      <c r="AK295" s="28"/>
      <c r="AL295" s="28"/>
      <c r="AM295" s="2" t="str">
        <f aca="false">IF(G295&lt;&gt;"LIBSETS_SETTYPE_BATTLEGROUND",IF(G295&lt;&gt;"LIBSETS_SETTYPE_SPECIAL",IF(AN295&lt;&gt;"",VLOOKUP(AN295,'ESO zone constants'!$D$2:$H$4950,5,0),""),""),"")</f>
        <v/>
      </c>
      <c r="AO295" s="28"/>
      <c r="AP295" s="28"/>
      <c r="AQ295" s="28"/>
      <c r="AR295" s="2" t="str">
        <f aca="false">IF(G295&lt;&gt;"LIBSETS_SETTYPE_BATTLEGROUND",IF(G295&lt;&gt;"LIBSETS_SETTYPE_SPECIAL",IF(AS295&lt;&gt;"",VLOOKUP(AS295,'ESO zone constants'!$D$2:$H$4950,5,0),""),""),"")</f>
        <v/>
      </c>
      <c r="AT295" s="28"/>
      <c r="AU295" s="28"/>
      <c r="AV295" s="28"/>
      <c r="AW295" s="6" t="str">
        <f aca="false">IF(A295="???","--","")&amp;IF(F295&lt;&gt;"Not in the game (anymore)",IF(A295&lt;&gt;"",CONCATENATE("[",A295,"] = {wayshrines={")&amp;IF(K295&lt;&gt;"",CONCATENATE(K295,","),"")&amp;IF(L295&lt;&gt;"",CONCATENATE(L295,","),"")&amp;IF(M295&lt;&gt;"",CONCATENATE(M295,","),"")&amp;CONCATENATE("}")&amp;IF(VALUE(N295)&gt;0,CONCATENATE(", traitsNeeded=",N295),"")&amp;CONCATENATE(", dlcId=",IF(S295&lt;&gt;"",S295,"DLC_BASE_GAME")),""),"")</f>
        <v>[342] = {wayshrines={-1,-1,-1,}, dlcId=DLC_HORNS_OF_THE_REACH</v>
      </c>
      <c r="AX295" s="6" t="str">
        <f aca="false">IF(F295&lt;&gt;"Not in the game (anymore)",IF(A295&lt;&gt;"",IF(P295&lt;&gt;"",CONCATENATE(", zoneIds={",P295),"")&amp;IF(X295&lt;&gt;"",CONCATENATE(",",X295),"")&amp;IF(AC295&lt;&gt;"",CONCATENATE(",",AC295),"")&amp;IF(AH295&lt;&gt;"",CONCATENATE(",",AH295),"")&amp;IF(AM295&lt;&gt;"",CONCATENATE(",",AM295),"")&amp;IF(AR295&lt;&gt;"",CONCATENATE(",",AR295),"")&amp;IF(P295&lt;&gt;"",CONCATENATE("}",""),"")&amp;IF(OR(I295="true",I295="false",I295&lt;&gt;""), CONCATENATE(", veteran=", I295), ""),""),"")</f>
        <v>, zoneIds={974}, veteran={[EQUIP_TYPE_HEAD]=true, [EQUIP_TYPE_SHOULDERS]=false}</v>
      </c>
      <c r="AY295" s="6" t="str">
        <f aca="false">IF(F295&lt;&gt;"Not in the game (anymore)",IF(A295&lt;&gt;"",", setType="&amp;G295,"")&amp;IF(J295="true",", multiTrialSet=true",""),"")</f>
        <v>, setType=LIBSETS_SETTYPE_MONSTER</v>
      </c>
      <c r="AZ295" s="6" t="str">
        <f aca="false">IF(F295&lt;&gt;"Not in the game (anymore)",IF(U295&lt;&gt;"",", dropMechanic={"&amp;U295&amp;IF(Z295&lt;&gt;"",","&amp;Z295,"")&amp;IF(AE295&lt;&gt;"",","&amp;AE295,"")&amp;IF(AJ295&lt;&gt;"",","&amp;AJ295,"")&amp;IF(AO295&lt;&gt;"",","&amp;AO295,"")&amp;IF(AT295&lt;&gt;"",","&amp;AT295,"")&amp;"}"&amp;IF(U295="LIBSETS_DROP_MECHANIC_MONSTER_NAME",", dropMechanicNames={" &amp; IF(V295&lt;&gt;"","['en']='"&amp;V295&amp;"'","") &amp; IF(W295&lt;&gt;"",", ['de']='" &amp; W295&amp;"'","") &amp; "}",""),"")&amp;"},","")</f>
        <v>, dropMechanic={LIBSETS_DROP_MECHANIC_MONSTER_NAME}, dropMechanicNames={['en']='Domihaus the Bloody-Hornedin', ['de']='Domihaus der Blutgehörnte'}},</v>
      </c>
      <c r="BA295" s="6" t="str">
        <f aca="false">IF(F295&lt;&gt;"Not in the game (anymore)",IF(C295&lt;&gt;"",CONCATENATE(" --",C295," / ",B295,"   [",IF(Q295&lt;&gt;"",Q295,""),IF(Y295&lt;&gt;"",", "&amp;Y295,""),IF(AD295&lt;&gt;"",", "&amp;AD295,""),IF(AI295&lt;&gt;"",", "&amp;AI295,""),IF(AN295&lt;&gt;"",", "&amp;AN295,""),IF(AS295&lt;&gt;"",", "&amp;AS295,""),"]")),"")</f>
        <v> --Domihaus / Domihaus   [Falkreath Hold]</v>
      </c>
    </row>
    <row r="296" customFormat="false" ht="15" hidden="false" customHeight="false" outlineLevel="0" collapsed="false">
      <c r="A296" s="21" t="n">
        <v>343</v>
      </c>
      <c r="B296" s="0" t="s">
        <v>768</v>
      </c>
      <c r="C296" s="0" t="s">
        <v>769</v>
      </c>
      <c r="D296" s="2" t="n">
        <f aca="false">A296</f>
        <v>343</v>
      </c>
      <c r="G296" s="22" t="s">
        <v>55</v>
      </c>
      <c r="I296" s="0" t="s">
        <v>56</v>
      </c>
      <c r="J296" s="0" t="s">
        <v>56</v>
      </c>
      <c r="K296" s="0" t="n">
        <v>-1</v>
      </c>
      <c r="L296" s="0" t="n">
        <v>-1</v>
      </c>
      <c r="M296" s="0" t="n">
        <v>-1</v>
      </c>
      <c r="N296" s="0" t="n">
        <v>0</v>
      </c>
      <c r="O296" s="3" t="s">
        <v>770</v>
      </c>
      <c r="P296" s="2" t="n">
        <f aca="false">IF(AND(G296&lt;&gt;"LIBSETS_SETTYPE_BATTLEGROUND",G296&lt;&gt;"LIBSETS_SETTYPE_SPECIAL",G296&lt;&gt;"LIBSETS_SETTYPE_MYTHIC"), IF(Q296&lt;&gt;"",VLOOKUP(Q296,'ESO zone constants'!$D$2:$H$4950,5,0),""),"")</f>
        <v>1009</v>
      </c>
      <c r="Q296" s="0" t="str">
        <f aca="false">IF(OR(K296="",K296&lt;=0,ISERROR(K296)),IF(AND(O296&lt;&gt;"",NOT(ISERROR(O296))),O296, ""),VLOOKUP(K296,'ESO wayshrine node constants'!$A$3:$D$10003,4,0))</f>
        <v>Fang Lair</v>
      </c>
      <c r="R296" s="0"/>
      <c r="S296" s="4" t="str">
        <f aca="false">IF(AND(R296&lt;&gt;"",NOT(ISERROR(R296))),R296,IF(P296&lt;&gt;"",IF(NOT(ISERROR(VLOOKUP(P296,'ESO Dungeon constants'!$D$3:$H$9999,5,0))),VLOOKUP(P296,'ESO Dungeon constants'!$D$3:$I$9999,6,0),VLOOKUP(P296,'ESO zone constants'!$H$2:$K$9984,4,0)),""))</f>
        <v>DLC_DRAGON_BONES</v>
      </c>
      <c r="T296" s="2" t="str">
        <f aca="false">IF(S296&lt;&gt;"",VLOOKUP(S296,'LibSets constants'!$B$4:$C$1000,2,0),"")</f>
        <v>Dragon Bones</v>
      </c>
      <c r="U296" s="0"/>
      <c r="V296" s="23" t="str">
        <f aca="false">IF(U296&lt;&gt;"",IF(U296&lt;&gt;"LIBSETS_DROP_MECHANIC_MONSTER_NAME",VLOOKUP(U296,'LibSets constants'!$I$4:$L$1000,3,0),""),"")</f>
        <v/>
      </c>
      <c r="W296" s="23" t="str">
        <f aca="false">IF(U296&lt;&gt;"",IF(U296&lt;&gt;"LIBSETS_DROP_MECHANIC_MONSTER_NAME",VLOOKUP(U296,'LibSets constants'!$I$4:$L$1000,4,0),""),"")</f>
        <v/>
      </c>
      <c r="X296" s="2" t="str">
        <f aca="false">IF(G296&lt;&gt;"LIBSETS_SETTYPE_BATTLEGROUND",IF(G296&lt;&gt;"LIBSETS_SETTYPE_SPECIAL",IF(Y296&lt;&gt;"",VLOOKUP(Y296,'ESO zone constants'!$D$2:$H$4950,5,0),""),""),"")</f>
        <v/>
      </c>
      <c r="Z296" s="24"/>
      <c r="AA296" s="23" t="str">
        <f aca="false">IF(Z296&lt;&gt;"",IF(Z296&lt;&gt;"LIBSETS_DROP_MECHANIC_MONSTER_NAME",VLOOKUP(Z296,'LibSets constants'!$I$4:$L$1000,3,0),""),"")</f>
        <v/>
      </c>
      <c r="AB296" s="23" t="str">
        <f aca="false">IF(Z296&lt;&gt;"",IF(Z296&lt;&gt;"LIBSETS_DROP_MECHANIC_MONSTER_NAME",VLOOKUP(Z296,'LibSets constants'!$I$4:$L$1000,4,0),""),"")</f>
        <v/>
      </c>
      <c r="AC296" s="2" t="str">
        <f aca="false">IF(G296&lt;&gt;"LIBSETS_SETTYPE_BATTLEGROUND",IF(G296&lt;&gt;"LIBSETS_SETTYPE_SPECIAL",IF(AD296&lt;&gt;"",VLOOKUP(AD296,'ESO zone constants'!$D$2:$H$4950,5,0),""),""),"")</f>
        <v/>
      </c>
      <c r="AE296" s="24"/>
      <c r="AF296" s="23" t="str">
        <f aca="false">IF(AE296&lt;&gt;"",IF(AE296&lt;&gt;"LIBSETS_DROP_MECHANIC_MONSTER_NAME",VLOOKUP(AE296,'LibSets constants'!$I$4:$L$1000,3,0),""),"")</f>
        <v/>
      </c>
      <c r="AG296" s="23" t="str">
        <f aca="false">IF(AE296&lt;&gt;"",IF(AE296&lt;&gt;"LIBSETS_DROP_MECHANIC_MONSTER_NAME",VLOOKUP(AE296,'LibSets constants'!$I$4:$L$1000,4,0),""),"")</f>
        <v/>
      </c>
      <c r="AH296" s="2" t="str">
        <f aca="false">IF(G296&lt;&gt;"LIBSETS_SETTYPE_BATTLEGROUND",IF(G296&lt;&gt;"LIBSETS_SETTYPE_SPECIAL",IF(AI296&lt;&gt;"",VLOOKUP(AI296,'ESO zone constants'!$D$2:$H$4950,5,0),""),""),"")</f>
        <v/>
      </c>
      <c r="AJ296" s="24"/>
      <c r="AK296" s="23" t="str">
        <f aca="false">IF(AJ296&lt;&gt;"",IF(AJ296&lt;&gt;"LIBSETS_DROP_MECHANIC_MONSTER_NAME",VLOOKUP(AJ296,'LibSets constants'!$I$4:$L$1000,3,0),""),"")</f>
        <v/>
      </c>
      <c r="AL296" s="23" t="str">
        <f aca="false">IF(AJ296&lt;&gt;"",IF(AJ296&lt;&gt;"LIBSETS_DROP_MECHANIC_MONSTER_NAME",VLOOKUP(AJ296,'LibSets constants'!$I$4:$L$1000,4,0),""),"")</f>
        <v/>
      </c>
      <c r="AM296" s="2" t="str">
        <f aca="false">IF(G296&lt;&gt;"LIBSETS_SETTYPE_BATTLEGROUND",IF(G296&lt;&gt;"LIBSETS_SETTYPE_SPECIAL",IF(AN296&lt;&gt;"",VLOOKUP(AN296,'ESO zone constants'!$D$2:$H$4950,5,0),""),""),"")</f>
        <v/>
      </c>
      <c r="AO296" s="24"/>
      <c r="AP296" s="23" t="str">
        <f aca="false">IF(AO296&lt;&gt;"",IF(AO296&lt;&gt;"LIBSETS_DROP_MECHANIC_MONSTER_NAME",VLOOKUP(AO296,'LibSets constants'!$I$4:$L$1000,3,0),""),"")</f>
        <v/>
      </c>
      <c r="AQ296" s="23" t="str">
        <f aca="false">IF(AO296&lt;&gt;"",IF(AO296&lt;&gt;"LIBSETS_DROP_MECHANIC_MONSTER_NAME",VLOOKUP(AO296,'LibSets constants'!$I$4:$L$1000,4,0),""),"")</f>
        <v/>
      </c>
      <c r="AR296" s="2" t="str">
        <f aca="false">IF(G296&lt;&gt;"LIBSETS_SETTYPE_BATTLEGROUND",IF(G296&lt;&gt;"LIBSETS_SETTYPE_SPECIAL",IF(AS296&lt;&gt;"",VLOOKUP(AS296,'ESO zone constants'!$D$2:$H$4950,5,0),""),""),"")</f>
        <v/>
      </c>
      <c r="AT296" s="24"/>
      <c r="AU296" s="23" t="str">
        <f aca="false">IF(AT296&lt;&gt;"",IF(AT296&lt;&gt;"LIBSETS_DROP_MECHANIC_MONSTER_NAME",VLOOKUP(AT296,'LibSets constants'!$I$4:$L$1000,3,0),""),"")</f>
        <v/>
      </c>
      <c r="AV296" s="23" t="str">
        <f aca="false">IF(AT296&lt;&gt;"",IF(AT296&lt;&gt;"LIBSETS_DROP_MECHANIC_MONSTER_NAME",VLOOKUP(AT296,'LibSets constants'!$I$4:$L$1000,4,0),""),"")</f>
        <v/>
      </c>
      <c r="AW296" s="6" t="str">
        <f aca="false">IF(A296="???","--","")&amp;IF(F296&lt;&gt;"Not in the game (anymore)",IF(A296&lt;&gt;"",CONCATENATE("[",A296,"] = {wayshrines={")&amp;IF(K296&lt;&gt;"",CONCATENATE(K296,","),"")&amp;IF(L296&lt;&gt;"",CONCATENATE(L296,","),"")&amp;IF(M296&lt;&gt;"",CONCATENATE(M296,","),"")&amp;CONCATENATE("}")&amp;IF(VALUE(N296)&gt;0,CONCATENATE(", traitsNeeded=",N296),"")&amp;CONCATENATE(", dlcId=",IF(S296&lt;&gt;"",S296,"DLC_BASE_GAME")),""),"")</f>
        <v>[343] = {wayshrines={-1,-1,-1,}, dlcId=DLC_DRAGON_BONES</v>
      </c>
      <c r="AX296" s="6" t="str">
        <f aca="false">IF(F296&lt;&gt;"Not in the game (anymore)",IF(A296&lt;&gt;"",IF(P296&lt;&gt;"",CONCATENATE(", zoneIds={",P296),"")&amp;IF(X296&lt;&gt;"",CONCATENATE(",",X296),"")&amp;IF(AC296&lt;&gt;"",CONCATENATE(",",AC296),"")&amp;IF(AH296&lt;&gt;"",CONCATENATE(",",AH296),"")&amp;IF(AM296&lt;&gt;"",CONCATENATE(",",AM296),"")&amp;IF(AR296&lt;&gt;"",CONCATENATE(",",AR296),"")&amp;IF(P296&lt;&gt;"",CONCATENATE("}",""),"")&amp;IF(OR(I296="true",I296="false",I296&lt;&gt;""), CONCATENATE(", veteran=", I296), ""),""),"")</f>
        <v>, zoneIds={1009}, veteran=false</v>
      </c>
      <c r="AY296" s="6" t="str">
        <f aca="false">IF(F296&lt;&gt;"Not in the game (anymore)",IF(A296&lt;&gt;"",", setType="&amp;G296,"")&amp;IF(J296="true",", multiTrialSet=true",""),"")</f>
        <v>, setType=LIBSETS_SETTYPE_DUNGEON</v>
      </c>
      <c r="AZ296" s="6" t="str">
        <f aca="false">IF(F296&lt;&gt;"Not in the game (anymore)",IF(U296&lt;&gt;"",", dropMechanic={"&amp;U296&amp;IF(Z296&lt;&gt;"",","&amp;Z296,"")&amp;IF(AE296&lt;&gt;"",","&amp;AE296,"")&amp;IF(AJ296&lt;&gt;"",","&amp;AJ296,"")&amp;IF(AO296&lt;&gt;"",","&amp;AO296,"")&amp;IF(AT296&lt;&gt;"",","&amp;AT296,"")&amp;"}"&amp;IF(U296="LIBSETS_DROP_MECHANIC_MONSTER_NAME",", dropMechanicNames={" &amp; IF(V296&lt;&gt;"","['en']='"&amp;V296&amp;"'","") &amp; IF(W296&lt;&gt;"",", ['de']='" &amp; W296&amp;"'","") &amp; "}",""),"")&amp;"},","")</f>
        <v>},</v>
      </c>
      <c r="BA296" s="6" t="str">
        <f aca="false">IF(F296&lt;&gt;"Not in the game (anymore)",IF(C296&lt;&gt;"",CONCATENATE(" --",C296," / ",B296,"   [",IF(Q296&lt;&gt;"",Q296,""),IF(Y296&lt;&gt;"",", "&amp;Y296,""),IF(AD296&lt;&gt;"",", "&amp;AD296,""),IF(AI296&lt;&gt;"",", "&amp;AI296,""),IF(AN296&lt;&gt;"",", "&amp;AN296,""),IF(AS296&lt;&gt;"",", "&amp;AS296,""),"]")),"")</f>
        <v> --Caluurion's Legacy / Caluurions Erbe   [Fang Lair]</v>
      </c>
    </row>
    <row r="297" customFormat="false" ht="15" hidden="false" customHeight="false" outlineLevel="0" collapsed="false">
      <c r="A297" s="21" t="n">
        <v>344</v>
      </c>
      <c r="B297" s="0" t="s">
        <v>771</v>
      </c>
      <c r="C297" s="0" t="s">
        <v>772</v>
      </c>
      <c r="D297" s="2" t="n">
        <f aca="false">A297</f>
        <v>344</v>
      </c>
      <c r="G297" s="22" t="s">
        <v>55</v>
      </c>
      <c r="I297" s="0" t="s">
        <v>56</v>
      </c>
      <c r="J297" s="0" t="s">
        <v>56</v>
      </c>
      <c r="K297" s="0" t="n">
        <v>-1</v>
      </c>
      <c r="L297" s="0" t="n">
        <v>-1</v>
      </c>
      <c r="M297" s="0" t="n">
        <v>-1</v>
      </c>
      <c r="N297" s="0" t="n">
        <v>0</v>
      </c>
      <c r="O297" s="3" t="s">
        <v>770</v>
      </c>
      <c r="P297" s="2" t="n">
        <f aca="false">IF(AND(G297&lt;&gt;"LIBSETS_SETTYPE_BATTLEGROUND",G297&lt;&gt;"LIBSETS_SETTYPE_SPECIAL",G297&lt;&gt;"LIBSETS_SETTYPE_MYTHIC"), IF(Q297&lt;&gt;"",VLOOKUP(Q297,'ESO zone constants'!$D$2:$H$4950,5,0),""),"")</f>
        <v>1009</v>
      </c>
      <c r="Q297" s="0" t="str">
        <f aca="false">IF(OR(K297="",K297&lt;=0,ISERROR(K297)),IF(AND(O297&lt;&gt;"",NOT(ISERROR(O297))),O297, ""),VLOOKUP(K297,'ESO wayshrine node constants'!$A$3:$D$10003,4,0))</f>
        <v>Fang Lair</v>
      </c>
      <c r="R297" s="0"/>
      <c r="S297" s="4" t="str">
        <f aca="false">IF(AND(R297&lt;&gt;"",NOT(ISERROR(R297))),R297,IF(P297&lt;&gt;"",IF(NOT(ISERROR(VLOOKUP(P297,'ESO Dungeon constants'!$D$3:$H$9999,5,0))),VLOOKUP(P297,'ESO Dungeon constants'!$D$3:$I$9999,6,0),VLOOKUP(P297,'ESO zone constants'!$H$2:$K$9984,4,0)),""))</f>
        <v>DLC_DRAGON_BONES</v>
      </c>
      <c r="T297" s="2" t="str">
        <f aca="false">IF(S297&lt;&gt;"",VLOOKUP(S297,'LibSets constants'!$B$4:$C$1000,2,0),"")</f>
        <v>Dragon Bones</v>
      </c>
      <c r="U297" s="0"/>
      <c r="V297" s="23" t="str">
        <f aca="false">IF(U297&lt;&gt;"",IF(U297&lt;&gt;"LIBSETS_DROP_MECHANIC_MONSTER_NAME",VLOOKUP(U297,'LibSets constants'!$I$4:$L$1000,3,0),""),"")</f>
        <v/>
      </c>
      <c r="W297" s="23" t="str">
        <f aca="false">IF(U297&lt;&gt;"",IF(U297&lt;&gt;"LIBSETS_DROP_MECHANIC_MONSTER_NAME",VLOOKUP(U297,'LibSets constants'!$I$4:$L$1000,4,0),""),"")</f>
        <v/>
      </c>
      <c r="X297" s="2" t="str">
        <f aca="false">IF(G297&lt;&gt;"LIBSETS_SETTYPE_BATTLEGROUND",IF(G297&lt;&gt;"LIBSETS_SETTYPE_SPECIAL",IF(Y297&lt;&gt;"",VLOOKUP(Y297,'ESO zone constants'!$D$2:$H$4950,5,0),""),""),"")</f>
        <v/>
      </c>
      <c r="Z297" s="24"/>
      <c r="AA297" s="23" t="str">
        <f aca="false">IF(Z297&lt;&gt;"",IF(Z297&lt;&gt;"LIBSETS_DROP_MECHANIC_MONSTER_NAME",VLOOKUP(Z297,'LibSets constants'!$I$4:$L$1000,3,0),""),"")</f>
        <v/>
      </c>
      <c r="AB297" s="23" t="str">
        <f aca="false">IF(Z297&lt;&gt;"",IF(Z297&lt;&gt;"LIBSETS_DROP_MECHANIC_MONSTER_NAME",VLOOKUP(Z297,'LibSets constants'!$I$4:$L$1000,4,0),""),"")</f>
        <v/>
      </c>
      <c r="AC297" s="2" t="str">
        <f aca="false">IF(G297&lt;&gt;"LIBSETS_SETTYPE_BATTLEGROUND",IF(G297&lt;&gt;"LIBSETS_SETTYPE_SPECIAL",IF(AD297&lt;&gt;"",VLOOKUP(AD297,'ESO zone constants'!$D$2:$H$4950,5,0),""),""),"")</f>
        <v/>
      </c>
      <c r="AE297" s="24"/>
      <c r="AF297" s="23" t="str">
        <f aca="false">IF(AE297&lt;&gt;"",IF(AE297&lt;&gt;"LIBSETS_DROP_MECHANIC_MONSTER_NAME",VLOOKUP(AE297,'LibSets constants'!$I$4:$L$1000,3,0),""),"")</f>
        <v/>
      </c>
      <c r="AG297" s="23" t="str">
        <f aca="false">IF(AE297&lt;&gt;"",IF(AE297&lt;&gt;"LIBSETS_DROP_MECHANIC_MONSTER_NAME",VLOOKUP(AE297,'LibSets constants'!$I$4:$L$1000,4,0),""),"")</f>
        <v/>
      </c>
      <c r="AH297" s="2" t="str">
        <f aca="false">IF(G297&lt;&gt;"LIBSETS_SETTYPE_BATTLEGROUND",IF(G297&lt;&gt;"LIBSETS_SETTYPE_SPECIAL",IF(AI297&lt;&gt;"",VLOOKUP(AI297,'ESO zone constants'!$D$2:$H$4950,5,0),""),""),"")</f>
        <v/>
      </c>
      <c r="AJ297" s="24"/>
      <c r="AK297" s="23" t="str">
        <f aca="false">IF(AJ297&lt;&gt;"",IF(AJ297&lt;&gt;"LIBSETS_DROP_MECHANIC_MONSTER_NAME",VLOOKUP(AJ297,'LibSets constants'!$I$4:$L$1000,3,0),""),"")</f>
        <v/>
      </c>
      <c r="AL297" s="23" t="str">
        <f aca="false">IF(AJ297&lt;&gt;"",IF(AJ297&lt;&gt;"LIBSETS_DROP_MECHANIC_MONSTER_NAME",VLOOKUP(AJ297,'LibSets constants'!$I$4:$L$1000,4,0),""),"")</f>
        <v/>
      </c>
      <c r="AM297" s="2" t="str">
        <f aca="false">IF(G297&lt;&gt;"LIBSETS_SETTYPE_BATTLEGROUND",IF(G297&lt;&gt;"LIBSETS_SETTYPE_SPECIAL",IF(AN297&lt;&gt;"",VLOOKUP(AN297,'ESO zone constants'!$D$2:$H$4950,5,0),""),""),"")</f>
        <v/>
      </c>
      <c r="AO297" s="24"/>
      <c r="AP297" s="23" t="str">
        <f aca="false">IF(AO297&lt;&gt;"",IF(AO297&lt;&gt;"LIBSETS_DROP_MECHANIC_MONSTER_NAME",VLOOKUP(AO297,'LibSets constants'!$I$4:$L$1000,3,0),""),"")</f>
        <v/>
      </c>
      <c r="AQ297" s="23" t="str">
        <f aca="false">IF(AO297&lt;&gt;"",IF(AO297&lt;&gt;"LIBSETS_DROP_MECHANIC_MONSTER_NAME",VLOOKUP(AO297,'LibSets constants'!$I$4:$L$1000,4,0),""),"")</f>
        <v/>
      </c>
      <c r="AR297" s="2" t="str">
        <f aca="false">IF(G297&lt;&gt;"LIBSETS_SETTYPE_BATTLEGROUND",IF(G297&lt;&gt;"LIBSETS_SETTYPE_SPECIAL",IF(AS297&lt;&gt;"",VLOOKUP(AS297,'ESO zone constants'!$D$2:$H$4950,5,0),""),""),"")</f>
        <v/>
      </c>
      <c r="AT297" s="24"/>
      <c r="AU297" s="23" t="str">
        <f aca="false">IF(AT297&lt;&gt;"",IF(AT297&lt;&gt;"LIBSETS_DROP_MECHANIC_MONSTER_NAME",VLOOKUP(AT297,'LibSets constants'!$I$4:$L$1000,3,0),""),"")</f>
        <v/>
      </c>
      <c r="AV297" s="23" t="str">
        <f aca="false">IF(AT297&lt;&gt;"",IF(AT297&lt;&gt;"LIBSETS_DROP_MECHANIC_MONSTER_NAME",VLOOKUP(AT297,'LibSets constants'!$I$4:$L$1000,4,0),""),"")</f>
        <v/>
      </c>
      <c r="AW297" s="6" t="str">
        <f aca="false">IF(A297="???","--","")&amp;IF(F297&lt;&gt;"Not in the game (anymore)",IF(A297&lt;&gt;"",CONCATENATE("[",A297,"] = {wayshrines={")&amp;IF(K297&lt;&gt;"",CONCATENATE(K297,","),"")&amp;IF(L297&lt;&gt;"",CONCATENATE(L297,","),"")&amp;IF(M297&lt;&gt;"",CONCATENATE(M297,","),"")&amp;CONCATENATE("}")&amp;IF(VALUE(N297)&gt;0,CONCATENATE(", traitsNeeded=",N297),"")&amp;CONCATENATE(", dlcId=",IF(S297&lt;&gt;"",S297,"DLC_BASE_GAME")),""),"")</f>
        <v>[344] = {wayshrines={-1,-1,-1,}, dlcId=DLC_DRAGON_BONES</v>
      </c>
      <c r="AX297" s="6" t="str">
        <f aca="false">IF(F297&lt;&gt;"Not in the game (anymore)",IF(A297&lt;&gt;"",IF(P297&lt;&gt;"",CONCATENATE(", zoneIds={",P297),"")&amp;IF(X297&lt;&gt;"",CONCATENATE(",",X297),"")&amp;IF(AC297&lt;&gt;"",CONCATENATE(",",AC297),"")&amp;IF(AH297&lt;&gt;"",CONCATENATE(",",AH297),"")&amp;IF(AM297&lt;&gt;"",CONCATENATE(",",AM297),"")&amp;IF(AR297&lt;&gt;"",CONCATENATE(",",AR297),"")&amp;IF(P297&lt;&gt;"",CONCATENATE("}",""),"")&amp;IF(OR(I297="true",I297="false",I297&lt;&gt;""), CONCATENATE(", veteran=", I297), ""),""),"")</f>
        <v>, zoneIds={1009}, veteran=false</v>
      </c>
      <c r="AY297" s="6" t="str">
        <f aca="false">IF(F297&lt;&gt;"Not in the game (anymore)",IF(A297&lt;&gt;"",", setType="&amp;G297,"")&amp;IF(J297="true",", multiTrialSet=true",""),"")</f>
        <v>, setType=LIBSETS_SETTYPE_DUNGEON</v>
      </c>
      <c r="AZ297" s="6" t="str">
        <f aca="false">IF(F297&lt;&gt;"Not in the game (anymore)",IF(U297&lt;&gt;"",", dropMechanic={"&amp;U297&amp;IF(Z297&lt;&gt;"",","&amp;Z297,"")&amp;IF(AE297&lt;&gt;"",","&amp;AE297,"")&amp;IF(AJ297&lt;&gt;"",","&amp;AJ297,"")&amp;IF(AO297&lt;&gt;"",","&amp;AO297,"")&amp;IF(AT297&lt;&gt;"",","&amp;AT297,"")&amp;"}"&amp;IF(U297="LIBSETS_DROP_MECHANIC_MONSTER_NAME",", dropMechanicNames={" &amp; IF(V297&lt;&gt;"","['en']='"&amp;V297&amp;"'","") &amp; IF(W297&lt;&gt;"",", ['de']='" &amp; W297&amp;"'","") &amp; "}",""),"")&amp;"},","")</f>
        <v>},</v>
      </c>
      <c r="BA297" s="6" t="str">
        <f aca="false">IF(F297&lt;&gt;"Not in the game (anymore)",IF(C297&lt;&gt;"",CONCATENATE(" --",C297," / ",B297,"   [",IF(Q297&lt;&gt;"",Q297,""),IF(Y297&lt;&gt;"",", "&amp;Y297,""),IF(AD297&lt;&gt;"",", "&amp;AD297,""),IF(AI297&lt;&gt;"",", "&amp;AI297,""),IF(AN297&lt;&gt;"",", "&amp;AN297,""),IF(AS297&lt;&gt;"",", "&amp;AS297,""),"]")),"")</f>
        <v> --Trappings of Invigoration / Stärkungsprunk   [Fang Lair]</v>
      </c>
    </row>
    <row r="298" customFormat="false" ht="15" hidden="false" customHeight="false" outlineLevel="0" collapsed="false">
      <c r="A298" s="21" t="n">
        <v>345</v>
      </c>
      <c r="B298" s="0" t="s">
        <v>773</v>
      </c>
      <c r="C298" s="0" t="s">
        <v>774</v>
      </c>
      <c r="D298" s="2" t="n">
        <f aca="false">A298</f>
        <v>345</v>
      </c>
      <c r="G298" s="22" t="s">
        <v>55</v>
      </c>
      <c r="I298" s="0" t="s">
        <v>56</v>
      </c>
      <c r="J298" s="0" t="s">
        <v>56</v>
      </c>
      <c r="K298" s="0" t="n">
        <v>-1</v>
      </c>
      <c r="L298" s="0" t="n">
        <v>-1</v>
      </c>
      <c r="M298" s="0" t="n">
        <v>-1</v>
      </c>
      <c r="N298" s="0" t="n">
        <v>0</v>
      </c>
      <c r="O298" s="3" t="s">
        <v>770</v>
      </c>
      <c r="P298" s="2" t="n">
        <f aca="false">IF(AND(G298&lt;&gt;"LIBSETS_SETTYPE_BATTLEGROUND",G298&lt;&gt;"LIBSETS_SETTYPE_SPECIAL",G298&lt;&gt;"LIBSETS_SETTYPE_MYTHIC"), IF(Q298&lt;&gt;"",VLOOKUP(Q298,'ESO zone constants'!$D$2:$H$4950,5,0),""),"")</f>
        <v>1009</v>
      </c>
      <c r="Q298" s="0" t="str">
        <f aca="false">IF(OR(K298="",K298&lt;=0,ISERROR(K298)),IF(AND(O298&lt;&gt;"",NOT(ISERROR(O298))),O298, ""),VLOOKUP(K298,'ESO wayshrine node constants'!$A$3:$D$10003,4,0))</f>
        <v>Fang Lair</v>
      </c>
      <c r="R298" s="0"/>
      <c r="S298" s="4" t="str">
        <f aca="false">IF(AND(R298&lt;&gt;"",NOT(ISERROR(R298))),R298,IF(P298&lt;&gt;"",IF(NOT(ISERROR(VLOOKUP(P298,'ESO Dungeon constants'!$D$3:$H$9999,5,0))),VLOOKUP(P298,'ESO Dungeon constants'!$D$3:$I$9999,6,0),VLOOKUP(P298,'ESO zone constants'!$H$2:$K$9984,4,0)),""))</f>
        <v>DLC_DRAGON_BONES</v>
      </c>
      <c r="T298" s="2" t="str">
        <f aca="false">IF(S298&lt;&gt;"",VLOOKUP(S298,'LibSets constants'!$B$4:$C$1000,2,0),"")</f>
        <v>Dragon Bones</v>
      </c>
      <c r="U298" s="0"/>
      <c r="V298" s="23" t="str">
        <f aca="false">IF(U298&lt;&gt;"",IF(U298&lt;&gt;"LIBSETS_DROP_MECHANIC_MONSTER_NAME",VLOOKUP(U298,'LibSets constants'!$I$4:$L$1000,3,0),""),"")</f>
        <v/>
      </c>
      <c r="W298" s="23" t="str">
        <f aca="false">IF(U298&lt;&gt;"",IF(U298&lt;&gt;"LIBSETS_DROP_MECHANIC_MONSTER_NAME",VLOOKUP(U298,'LibSets constants'!$I$4:$L$1000,4,0),""),"")</f>
        <v/>
      </c>
      <c r="X298" s="2" t="str">
        <f aca="false">IF(G298&lt;&gt;"LIBSETS_SETTYPE_BATTLEGROUND",IF(G298&lt;&gt;"LIBSETS_SETTYPE_SPECIAL",IF(Y298&lt;&gt;"",VLOOKUP(Y298,'ESO zone constants'!$D$2:$H$4950,5,0),""),""),"")</f>
        <v/>
      </c>
      <c r="Z298" s="24"/>
      <c r="AA298" s="23" t="str">
        <f aca="false">IF(Z298&lt;&gt;"",IF(Z298&lt;&gt;"LIBSETS_DROP_MECHANIC_MONSTER_NAME",VLOOKUP(Z298,'LibSets constants'!$I$4:$L$1000,3,0),""),"")</f>
        <v/>
      </c>
      <c r="AB298" s="23" t="str">
        <f aca="false">IF(Z298&lt;&gt;"",IF(Z298&lt;&gt;"LIBSETS_DROP_MECHANIC_MONSTER_NAME",VLOOKUP(Z298,'LibSets constants'!$I$4:$L$1000,4,0),""),"")</f>
        <v/>
      </c>
      <c r="AC298" s="2" t="str">
        <f aca="false">IF(G298&lt;&gt;"LIBSETS_SETTYPE_BATTLEGROUND",IF(G298&lt;&gt;"LIBSETS_SETTYPE_SPECIAL",IF(AD298&lt;&gt;"",VLOOKUP(AD298,'ESO zone constants'!$D$2:$H$4950,5,0),""),""),"")</f>
        <v/>
      </c>
      <c r="AE298" s="24"/>
      <c r="AF298" s="23" t="str">
        <f aca="false">IF(AE298&lt;&gt;"",IF(AE298&lt;&gt;"LIBSETS_DROP_MECHANIC_MONSTER_NAME",VLOOKUP(AE298,'LibSets constants'!$I$4:$L$1000,3,0),""),"")</f>
        <v/>
      </c>
      <c r="AG298" s="23" t="str">
        <f aca="false">IF(AE298&lt;&gt;"",IF(AE298&lt;&gt;"LIBSETS_DROP_MECHANIC_MONSTER_NAME",VLOOKUP(AE298,'LibSets constants'!$I$4:$L$1000,4,0),""),"")</f>
        <v/>
      </c>
      <c r="AH298" s="2" t="str">
        <f aca="false">IF(G298&lt;&gt;"LIBSETS_SETTYPE_BATTLEGROUND",IF(G298&lt;&gt;"LIBSETS_SETTYPE_SPECIAL",IF(AI298&lt;&gt;"",VLOOKUP(AI298,'ESO zone constants'!$D$2:$H$4950,5,0),""),""),"")</f>
        <v/>
      </c>
      <c r="AJ298" s="24"/>
      <c r="AK298" s="23" t="str">
        <f aca="false">IF(AJ298&lt;&gt;"",IF(AJ298&lt;&gt;"LIBSETS_DROP_MECHANIC_MONSTER_NAME",VLOOKUP(AJ298,'LibSets constants'!$I$4:$L$1000,3,0),""),"")</f>
        <v/>
      </c>
      <c r="AL298" s="23" t="str">
        <f aca="false">IF(AJ298&lt;&gt;"",IF(AJ298&lt;&gt;"LIBSETS_DROP_MECHANIC_MONSTER_NAME",VLOOKUP(AJ298,'LibSets constants'!$I$4:$L$1000,4,0),""),"")</f>
        <v/>
      </c>
      <c r="AM298" s="2" t="str">
        <f aca="false">IF(G298&lt;&gt;"LIBSETS_SETTYPE_BATTLEGROUND",IF(G298&lt;&gt;"LIBSETS_SETTYPE_SPECIAL",IF(AN298&lt;&gt;"",VLOOKUP(AN298,'ESO zone constants'!$D$2:$H$4950,5,0),""),""),"")</f>
        <v/>
      </c>
      <c r="AO298" s="24"/>
      <c r="AP298" s="23" t="str">
        <f aca="false">IF(AO298&lt;&gt;"",IF(AO298&lt;&gt;"LIBSETS_DROP_MECHANIC_MONSTER_NAME",VLOOKUP(AO298,'LibSets constants'!$I$4:$L$1000,3,0),""),"")</f>
        <v/>
      </c>
      <c r="AQ298" s="23" t="str">
        <f aca="false">IF(AO298&lt;&gt;"",IF(AO298&lt;&gt;"LIBSETS_DROP_MECHANIC_MONSTER_NAME",VLOOKUP(AO298,'LibSets constants'!$I$4:$L$1000,4,0),""),"")</f>
        <v/>
      </c>
      <c r="AR298" s="2" t="str">
        <f aca="false">IF(G298&lt;&gt;"LIBSETS_SETTYPE_BATTLEGROUND",IF(G298&lt;&gt;"LIBSETS_SETTYPE_SPECIAL",IF(AS298&lt;&gt;"",VLOOKUP(AS298,'ESO zone constants'!$D$2:$H$4950,5,0),""),""),"")</f>
        <v/>
      </c>
      <c r="AT298" s="24"/>
      <c r="AU298" s="23" t="str">
        <f aca="false">IF(AT298&lt;&gt;"",IF(AT298&lt;&gt;"LIBSETS_DROP_MECHANIC_MONSTER_NAME",VLOOKUP(AT298,'LibSets constants'!$I$4:$L$1000,3,0),""),"")</f>
        <v/>
      </c>
      <c r="AV298" s="23" t="str">
        <f aca="false">IF(AT298&lt;&gt;"",IF(AT298&lt;&gt;"LIBSETS_DROP_MECHANIC_MONSTER_NAME",VLOOKUP(AT298,'LibSets constants'!$I$4:$L$1000,4,0),""),"")</f>
        <v/>
      </c>
      <c r="AW298" s="6" t="str">
        <f aca="false">IF(A298="???","--","")&amp;IF(F298&lt;&gt;"Not in the game (anymore)",IF(A298&lt;&gt;"",CONCATENATE("[",A298,"] = {wayshrines={")&amp;IF(K298&lt;&gt;"",CONCATENATE(K298,","),"")&amp;IF(L298&lt;&gt;"",CONCATENATE(L298,","),"")&amp;IF(M298&lt;&gt;"",CONCATENATE(M298,","),"")&amp;CONCATENATE("}")&amp;IF(VALUE(N298)&gt;0,CONCATENATE(", traitsNeeded=",N298),"")&amp;CONCATENATE(", dlcId=",IF(S298&lt;&gt;"",S298,"DLC_BASE_GAME")),""),"")</f>
        <v>[345] = {wayshrines={-1,-1,-1,}, dlcId=DLC_DRAGON_BONES</v>
      </c>
      <c r="AX298" s="6" t="str">
        <f aca="false">IF(F298&lt;&gt;"Not in the game (anymore)",IF(A298&lt;&gt;"",IF(P298&lt;&gt;"",CONCATENATE(", zoneIds={",P298),"")&amp;IF(X298&lt;&gt;"",CONCATENATE(",",X298),"")&amp;IF(AC298&lt;&gt;"",CONCATENATE(",",AC298),"")&amp;IF(AH298&lt;&gt;"",CONCATENATE(",",AH298),"")&amp;IF(AM298&lt;&gt;"",CONCATENATE(",",AM298),"")&amp;IF(AR298&lt;&gt;"",CONCATENATE(",",AR298),"")&amp;IF(P298&lt;&gt;"",CONCATENATE("}",""),"")&amp;IF(OR(I298="true",I298="false",I298&lt;&gt;""), CONCATENATE(", veteran=", I298), ""),""),"")</f>
        <v>, zoneIds={1009}, veteran=false</v>
      </c>
      <c r="AY298" s="6" t="str">
        <f aca="false">IF(F298&lt;&gt;"Not in the game (anymore)",IF(A298&lt;&gt;"",", setType="&amp;G298,"")&amp;IF(J298="true",", multiTrialSet=true",""),"")</f>
        <v>, setType=LIBSETS_SETTYPE_DUNGEON</v>
      </c>
      <c r="AZ298" s="6" t="str">
        <f aca="false">IF(F298&lt;&gt;"Not in the game (anymore)",IF(U298&lt;&gt;"",", dropMechanic={"&amp;U298&amp;IF(Z298&lt;&gt;"",","&amp;Z298,"")&amp;IF(AE298&lt;&gt;"",","&amp;AE298,"")&amp;IF(AJ298&lt;&gt;"",","&amp;AJ298,"")&amp;IF(AO298&lt;&gt;"",","&amp;AO298,"")&amp;IF(AT298&lt;&gt;"",","&amp;AT298,"")&amp;"}"&amp;IF(U298="LIBSETS_DROP_MECHANIC_MONSTER_NAME",", dropMechanicNames={" &amp; IF(V298&lt;&gt;"","['en']='"&amp;V298&amp;"'","") &amp; IF(W298&lt;&gt;"",", ['de']='" &amp; W298&amp;"'","") &amp; "}",""),"")&amp;"},","")</f>
        <v>},</v>
      </c>
      <c r="BA298" s="6" t="str">
        <f aca="false">IF(F298&lt;&gt;"Not in the game (anymore)",IF(C298&lt;&gt;"",CONCATENATE(" --",C298," / ",B298,"   [",IF(Q298&lt;&gt;"",Q298,""),IF(Y298&lt;&gt;"",", "&amp;Y298,""),IF(AD298&lt;&gt;"",", "&amp;AD298,""),IF(AI298&lt;&gt;"",", "&amp;AI298,""),IF(AN298&lt;&gt;"",", "&amp;AN298,""),IF(AS298&lt;&gt;"",", "&amp;AS298,""),"]")),"")</f>
        <v> --Ulfnor's Favor / Ulfnors Gunst   [Fang Lair]</v>
      </c>
    </row>
    <row r="299" customFormat="false" ht="15" hidden="false" customHeight="false" outlineLevel="0" collapsed="false">
      <c r="A299" s="21" t="n">
        <v>346</v>
      </c>
      <c r="B299" s="0" t="s">
        <v>775</v>
      </c>
      <c r="C299" s="0" t="s">
        <v>776</v>
      </c>
      <c r="D299" s="2" t="n">
        <f aca="false">A299</f>
        <v>346</v>
      </c>
      <c r="G299" s="22" t="s">
        <v>55</v>
      </c>
      <c r="I299" s="0" t="s">
        <v>56</v>
      </c>
      <c r="J299" s="0" t="s">
        <v>56</v>
      </c>
      <c r="K299" s="0" t="n">
        <v>-1</v>
      </c>
      <c r="L299" s="0" t="n">
        <v>-1</v>
      </c>
      <c r="M299" s="0" t="n">
        <v>-1</v>
      </c>
      <c r="N299" s="0" t="n">
        <v>0</v>
      </c>
      <c r="O299" s="3" t="s">
        <v>777</v>
      </c>
      <c r="P299" s="2" t="n">
        <f aca="false">IF(AND(G299&lt;&gt;"LIBSETS_SETTYPE_BATTLEGROUND",G299&lt;&gt;"LIBSETS_SETTYPE_SPECIAL",G299&lt;&gt;"LIBSETS_SETTYPE_MYTHIC"), IF(Q299&lt;&gt;"",VLOOKUP(Q299,'ESO zone constants'!$D$2:$H$4950,5,0),""),"")</f>
        <v>1010</v>
      </c>
      <c r="Q299" s="0" t="str">
        <f aca="false">IF(OR(K299="",K299&lt;=0,ISERROR(K299)),IF(AND(O299&lt;&gt;"",NOT(ISERROR(O299))),O299, ""),VLOOKUP(K299,'ESO wayshrine node constants'!$A$3:$D$10003,4,0))</f>
        <v>Scalecaller Peak</v>
      </c>
      <c r="R299" s="0"/>
      <c r="S299" s="4" t="str">
        <f aca="false">IF(AND(R299&lt;&gt;"",NOT(ISERROR(R299))),R299,IF(P299&lt;&gt;"",IF(NOT(ISERROR(VLOOKUP(P299,'ESO Dungeon constants'!$D$3:$H$9999,5,0))),VLOOKUP(P299,'ESO Dungeon constants'!$D$3:$I$9999,6,0),VLOOKUP(P299,'ESO zone constants'!$H$2:$K$9984,4,0)),""))</f>
        <v>DLC_DRAGON_BONES</v>
      </c>
      <c r="T299" s="2" t="str">
        <f aca="false">IF(S299&lt;&gt;"",VLOOKUP(S299,'LibSets constants'!$B$4:$C$1000,2,0),"")</f>
        <v>Dragon Bones</v>
      </c>
      <c r="U299" s="0"/>
      <c r="V299" s="23" t="str">
        <f aca="false">IF(U299&lt;&gt;"",IF(U299&lt;&gt;"LIBSETS_DROP_MECHANIC_MONSTER_NAME",VLOOKUP(U299,'LibSets constants'!$I$4:$L$1000,3,0),""),"")</f>
        <v/>
      </c>
      <c r="W299" s="23" t="str">
        <f aca="false">IF(U299&lt;&gt;"",IF(U299&lt;&gt;"LIBSETS_DROP_MECHANIC_MONSTER_NAME",VLOOKUP(U299,'LibSets constants'!$I$4:$L$1000,4,0),""),"")</f>
        <v/>
      </c>
      <c r="X299" s="2" t="str">
        <f aca="false">IF(G299&lt;&gt;"LIBSETS_SETTYPE_BATTLEGROUND",IF(G299&lt;&gt;"LIBSETS_SETTYPE_SPECIAL",IF(Y299&lt;&gt;"",VLOOKUP(Y299,'ESO zone constants'!$D$2:$H$4950,5,0),""),""),"")</f>
        <v/>
      </c>
      <c r="Z299" s="24"/>
      <c r="AA299" s="23" t="str">
        <f aca="false">IF(Z299&lt;&gt;"",IF(Z299&lt;&gt;"LIBSETS_DROP_MECHANIC_MONSTER_NAME",VLOOKUP(Z299,'LibSets constants'!$I$4:$L$1000,3,0),""),"")</f>
        <v/>
      </c>
      <c r="AB299" s="23" t="str">
        <f aca="false">IF(Z299&lt;&gt;"",IF(Z299&lt;&gt;"LIBSETS_DROP_MECHANIC_MONSTER_NAME",VLOOKUP(Z299,'LibSets constants'!$I$4:$L$1000,4,0),""),"")</f>
        <v/>
      </c>
      <c r="AC299" s="2" t="str">
        <f aca="false">IF(G299&lt;&gt;"LIBSETS_SETTYPE_BATTLEGROUND",IF(G299&lt;&gt;"LIBSETS_SETTYPE_SPECIAL",IF(AD299&lt;&gt;"",VLOOKUP(AD299,'ESO zone constants'!$D$2:$H$4950,5,0),""),""),"")</f>
        <v/>
      </c>
      <c r="AE299" s="24"/>
      <c r="AF299" s="23" t="str">
        <f aca="false">IF(AE299&lt;&gt;"",IF(AE299&lt;&gt;"LIBSETS_DROP_MECHANIC_MONSTER_NAME",VLOOKUP(AE299,'LibSets constants'!$I$4:$L$1000,3,0),""),"")</f>
        <v/>
      </c>
      <c r="AG299" s="23" t="str">
        <f aca="false">IF(AE299&lt;&gt;"",IF(AE299&lt;&gt;"LIBSETS_DROP_MECHANIC_MONSTER_NAME",VLOOKUP(AE299,'LibSets constants'!$I$4:$L$1000,4,0),""),"")</f>
        <v/>
      </c>
      <c r="AH299" s="2" t="str">
        <f aca="false">IF(G299&lt;&gt;"LIBSETS_SETTYPE_BATTLEGROUND",IF(G299&lt;&gt;"LIBSETS_SETTYPE_SPECIAL",IF(AI299&lt;&gt;"",VLOOKUP(AI299,'ESO zone constants'!$D$2:$H$4950,5,0),""),""),"")</f>
        <v/>
      </c>
      <c r="AJ299" s="24"/>
      <c r="AK299" s="23" t="str">
        <f aca="false">IF(AJ299&lt;&gt;"",IF(AJ299&lt;&gt;"LIBSETS_DROP_MECHANIC_MONSTER_NAME",VLOOKUP(AJ299,'LibSets constants'!$I$4:$L$1000,3,0),""),"")</f>
        <v/>
      </c>
      <c r="AL299" s="23" t="str">
        <f aca="false">IF(AJ299&lt;&gt;"",IF(AJ299&lt;&gt;"LIBSETS_DROP_MECHANIC_MONSTER_NAME",VLOOKUP(AJ299,'LibSets constants'!$I$4:$L$1000,4,0),""),"")</f>
        <v/>
      </c>
      <c r="AM299" s="2" t="str">
        <f aca="false">IF(G299&lt;&gt;"LIBSETS_SETTYPE_BATTLEGROUND",IF(G299&lt;&gt;"LIBSETS_SETTYPE_SPECIAL",IF(AN299&lt;&gt;"",VLOOKUP(AN299,'ESO zone constants'!$D$2:$H$4950,5,0),""),""),"")</f>
        <v/>
      </c>
      <c r="AO299" s="24"/>
      <c r="AP299" s="23" t="str">
        <f aca="false">IF(AO299&lt;&gt;"",IF(AO299&lt;&gt;"LIBSETS_DROP_MECHANIC_MONSTER_NAME",VLOOKUP(AO299,'LibSets constants'!$I$4:$L$1000,3,0),""),"")</f>
        <v/>
      </c>
      <c r="AQ299" s="23" t="str">
        <f aca="false">IF(AO299&lt;&gt;"",IF(AO299&lt;&gt;"LIBSETS_DROP_MECHANIC_MONSTER_NAME",VLOOKUP(AO299,'LibSets constants'!$I$4:$L$1000,4,0),""),"")</f>
        <v/>
      </c>
      <c r="AR299" s="2" t="str">
        <f aca="false">IF(G299&lt;&gt;"LIBSETS_SETTYPE_BATTLEGROUND",IF(G299&lt;&gt;"LIBSETS_SETTYPE_SPECIAL",IF(AS299&lt;&gt;"",VLOOKUP(AS299,'ESO zone constants'!$D$2:$H$4950,5,0),""),""),"")</f>
        <v/>
      </c>
      <c r="AT299" s="24"/>
      <c r="AU299" s="23" t="str">
        <f aca="false">IF(AT299&lt;&gt;"",IF(AT299&lt;&gt;"LIBSETS_DROP_MECHANIC_MONSTER_NAME",VLOOKUP(AT299,'LibSets constants'!$I$4:$L$1000,3,0),""),"")</f>
        <v/>
      </c>
      <c r="AV299" s="23" t="str">
        <f aca="false">IF(AT299&lt;&gt;"",IF(AT299&lt;&gt;"LIBSETS_DROP_MECHANIC_MONSTER_NAME",VLOOKUP(AT299,'LibSets constants'!$I$4:$L$1000,4,0),""),"")</f>
        <v/>
      </c>
      <c r="AW299" s="6" t="str">
        <f aca="false">IF(A299="???","--","")&amp;IF(F299&lt;&gt;"Not in the game (anymore)",IF(A299&lt;&gt;"",CONCATENATE("[",A299,"] = {wayshrines={")&amp;IF(K299&lt;&gt;"",CONCATENATE(K299,","),"")&amp;IF(L299&lt;&gt;"",CONCATENATE(L299,","),"")&amp;IF(M299&lt;&gt;"",CONCATENATE(M299,","),"")&amp;CONCATENATE("}")&amp;IF(VALUE(N299)&gt;0,CONCATENATE(", traitsNeeded=",N299),"")&amp;CONCATENATE(", dlcId=",IF(S299&lt;&gt;"",S299,"DLC_BASE_GAME")),""),"")</f>
        <v>[346] = {wayshrines={-1,-1,-1,}, dlcId=DLC_DRAGON_BONES</v>
      </c>
      <c r="AX299" s="6" t="str">
        <f aca="false">IF(F299&lt;&gt;"Not in the game (anymore)",IF(A299&lt;&gt;"",IF(P299&lt;&gt;"",CONCATENATE(", zoneIds={",P299),"")&amp;IF(X299&lt;&gt;"",CONCATENATE(",",X299),"")&amp;IF(AC299&lt;&gt;"",CONCATENATE(",",AC299),"")&amp;IF(AH299&lt;&gt;"",CONCATENATE(",",AH299),"")&amp;IF(AM299&lt;&gt;"",CONCATENATE(",",AM299),"")&amp;IF(AR299&lt;&gt;"",CONCATENATE(",",AR299),"")&amp;IF(P299&lt;&gt;"",CONCATENATE("}",""),"")&amp;IF(OR(I299="true",I299="false",I299&lt;&gt;""), CONCATENATE(", veteran=", I299), ""),""),"")</f>
        <v>, zoneIds={1010}, veteran=false</v>
      </c>
      <c r="AY299" s="6" t="str">
        <f aca="false">IF(F299&lt;&gt;"Not in the game (anymore)",IF(A299&lt;&gt;"",", setType="&amp;G299,"")&amp;IF(J299="true",", multiTrialSet=true",""),"")</f>
        <v>, setType=LIBSETS_SETTYPE_DUNGEON</v>
      </c>
      <c r="AZ299" s="6" t="str">
        <f aca="false">IF(F299&lt;&gt;"Not in the game (anymore)",IF(U299&lt;&gt;"",", dropMechanic={"&amp;U299&amp;IF(Z299&lt;&gt;"",","&amp;Z299,"")&amp;IF(AE299&lt;&gt;"",","&amp;AE299,"")&amp;IF(AJ299&lt;&gt;"",","&amp;AJ299,"")&amp;IF(AO299&lt;&gt;"",","&amp;AO299,"")&amp;IF(AT299&lt;&gt;"",","&amp;AT299,"")&amp;"}"&amp;IF(U299="LIBSETS_DROP_MECHANIC_MONSTER_NAME",", dropMechanicNames={" &amp; IF(V299&lt;&gt;"","['en']='"&amp;V299&amp;"'","") &amp; IF(W299&lt;&gt;"",", ['de']='" &amp; W299&amp;"'","") &amp; "}",""),"")&amp;"},","")</f>
        <v>},</v>
      </c>
      <c r="BA299" s="6" t="str">
        <f aca="false">IF(F299&lt;&gt;"Not in the game (anymore)",IF(C299&lt;&gt;"",CONCATENATE(" --",C299," / ",B299,"   [",IF(Q299&lt;&gt;"",Q299,""),IF(Y299&lt;&gt;"",", "&amp;Y299,""),IF(AD299&lt;&gt;"",", "&amp;AD299,""),IF(AI299&lt;&gt;"",", "&amp;AI299,""),IF(AN299&lt;&gt;"",", "&amp;AN299,""),IF(AS299&lt;&gt;"",", "&amp;AS299,""),"]")),"")</f>
        <v> --Jorvuld's Guidance / Jorvulds Führung   [Scalecaller Peak]</v>
      </c>
    </row>
    <row r="300" customFormat="false" ht="15" hidden="false" customHeight="false" outlineLevel="0" collapsed="false">
      <c r="A300" s="21" t="n">
        <v>347</v>
      </c>
      <c r="B300" s="0" t="s">
        <v>778</v>
      </c>
      <c r="C300" s="0" t="s">
        <v>779</v>
      </c>
      <c r="D300" s="2" t="n">
        <f aca="false">A300</f>
        <v>347</v>
      </c>
      <c r="G300" s="22" t="s">
        <v>55</v>
      </c>
      <c r="I300" s="0" t="s">
        <v>56</v>
      </c>
      <c r="J300" s="0" t="s">
        <v>56</v>
      </c>
      <c r="K300" s="0" t="n">
        <v>-1</v>
      </c>
      <c r="L300" s="0" t="n">
        <v>-1</v>
      </c>
      <c r="M300" s="0" t="n">
        <v>-1</v>
      </c>
      <c r="N300" s="0" t="n">
        <v>0</v>
      </c>
      <c r="O300" s="3" t="s">
        <v>777</v>
      </c>
      <c r="P300" s="2" t="n">
        <f aca="false">IF(AND(G300&lt;&gt;"LIBSETS_SETTYPE_BATTLEGROUND",G300&lt;&gt;"LIBSETS_SETTYPE_SPECIAL",G300&lt;&gt;"LIBSETS_SETTYPE_MYTHIC"), IF(Q300&lt;&gt;"",VLOOKUP(Q300,'ESO zone constants'!$D$2:$H$4950,5,0),""),"")</f>
        <v>1010</v>
      </c>
      <c r="Q300" s="0" t="str">
        <f aca="false">IF(OR(K300="",K300&lt;=0,ISERROR(K300)),IF(AND(O300&lt;&gt;"",NOT(ISERROR(O300))),O300, ""),VLOOKUP(K300,'ESO wayshrine node constants'!$A$3:$D$10003,4,0))</f>
        <v>Scalecaller Peak</v>
      </c>
      <c r="R300" s="0"/>
      <c r="S300" s="4" t="str">
        <f aca="false">IF(AND(R300&lt;&gt;"",NOT(ISERROR(R300))),R300,IF(P300&lt;&gt;"",IF(NOT(ISERROR(VLOOKUP(P300,'ESO Dungeon constants'!$D$3:$H$9999,5,0))),VLOOKUP(P300,'ESO Dungeon constants'!$D$3:$I$9999,6,0),VLOOKUP(P300,'ESO zone constants'!$H$2:$K$9984,4,0)),""))</f>
        <v>DLC_DRAGON_BONES</v>
      </c>
      <c r="T300" s="2" t="str">
        <f aca="false">IF(S300&lt;&gt;"",VLOOKUP(S300,'LibSets constants'!$B$4:$C$1000,2,0),"")</f>
        <v>Dragon Bones</v>
      </c>
      <c r="U300" s="0"/>
      <c r="V300" s="23" t="str">
        <f aca="false">IF(U300&lt;&gt;"",IF(U300&lt;&gt;"LIBSETS_DROP_MECHANIC_MONSTER_NAME",VLOOKUP(U300,'LibSets constants'!$I$4:$L$1000,3,0),""),"")</f>
        <v/>
      </c>
      <c r="W300" s="23" t="str">
        <f aca="false">IF(U300&lt;&gt;"",IF(U300&lt;&gt;"LIBSETS_DROP_MECHANIC_MONSTER_NAME",VLOOKUP(U300,'LibSets constants'!$I$4:$L$1000,4,0),""),"")</f>
        <v/>
      </c>
      <c r="X300" s="2" t="str">
        <f aca="false">IF(G300&lt;&gt;"LIBSETS_SETTYPE_BATTLEGROUND",IF(G300&lt;&gt;"LIBSETS_SETTYPE_SPECIAL",IF(Y300&lt;&gt;"",VLOOKUP(Y300,'ESO zone constants'!$D$2:$H$4950,5,0),""),""),"")</f>
        <v/>
      </c>
      <c r="Z300" s="24"/>
      <c r="AA300" s="23" t="str">
        <f aca="false">IF(Z300&lt;&gt;"",IF(Z300&lt;&gt;"LIBSETS_DROP_MECHANIC_MONSTER_NAME",VLOOKUP(Z300,'LibSets constants'!$I$4:$L$1000,3,0),""),"")</f>
        <v/>
      </c>
      <c r="AB300" s="23" t="str">
        <f aca="false">IF(Z300&lt;&gt;"",IF(Z300&lt;&gt;"LIBSETS_DROP_MECHANIC_MONSTER_NAME",VLOOKUP(Z300,'LibSets constants'!$I$4:$L$1000,4,0),""),"")</f>
        <v/>
      </c>
      <c r="AC300" s="2" t="str">
        <f aca="false">IF(G300&lt;&gt;"LIBSETS_SETTYPE_BATTLEGROUND",IF(G300&lt;&gt;"LIBSETS_SETTYPE_SPECIAL",IF(AD300&lt;&gt;"",VLOOKUP(AD300,'ESO zone constants'!$D$2:$H$4950,5,0),""),""),"")</f>
        <v/>
      </c>
      <c r="AE300" s="24"/>
      <c r="AF300" s="23" t="str">
        <f aca="false">IF(AE300&lt;&gt;"",IF(AE300&lt;&gt;"LIBSETS_DROP_MECHANIC_MONSTER_NAME",VLOOKUP(AE300,'LibSets constants'!$I$4:$L$1000,3,0),""),"")</f>
        <v/>
      </c>
      <c r="AG300" s="23" t="str">
        <f aca="false">IF(AE300&lt;&gt;"",IF(AE300&lt;&gt;"LIBSETS_DROP_MECHANIC_MONSTER_NAME",VLOOKUP(AE300,'LibSets constants'!$I$4:$L$1000,4,0),""),"")</f>
        <v/>
      </c>
      <c r="AH300" s="2" t="str">
        <f aca="false">IF(G300&lt;&gt;"LIBSETS_SETTYPE_BATTLEGROUND",IF(G300&lt;&gt;"LIBSETS_SETTYPE_SPECIAL",IF(AI300&lt;&gt;"",VLOOKUP(AI300,'ESO zone constants'!$D$2:$H$4950,5,0),""),""),"")</f>
        <v/>
      </c>
      <c r="AJ300" s="24"/>
      <c r="AK300" s="23" t="str">
        <f aca="false">IF(AJ300&lt;&gt;"",IF(AJ300&lt;&gt;"LIBSETS_DROP_MECHANIC_MONSTER_NAME",VLOOKUP(AJ300,'LibSets constants'!$I$4:$L$1000,3,0),""),"")</f>
        <v/>
      </c>
      <c r="AL300" s="23" t="str">
        <f aca="false">IF(AJ300&lt;&gt;"",IF(AJ300&lt;&gt;"LIBSETS_DROP_MECHANIC_MONSTER_NAME",VLOOKUP(AJ300,'LibSets constants'!$I$4:$L$1000,4,0),""),"")</f>
        <v/>
      </c>
      <c r="AM300" s="2" t="str">
        <f aca="false">IF(G300&lt;&gt;"LIBSETS_SETTYPE_BATTLEGROUND",IF(G300&lt;&gt;"LIBSETS_SETTYPE_SPECIAL",IF(AN300&lt;&gt;"",VLOOKUP(AN300,'ESO zone constants'!$D$2:$H$4950,5,0),""),""),"")</f>
        <v/>
      </c>
      <c r="AO300" s="24"/>
      <c r="AP300" s="23" t="str">
        <f aca="false">IF(AO300&lt;&gt;"",IF(AO300&lt;&gt;"LIBSETS_DROP_MECHANIC_MONSTER_NAME",VLOOKUP(AO300,'LibSets constants'!$I$4:$L$1000,3,0),""),"")</f>
        <v/>
      </c>
      <c r="AQ300" s="23" t="str">
        <f aca="false">IF(AO300&lt;&gt;"",IF(AO300&lt;&gt;"LIBSETS_DROP_MECHANIC_MONSTER_NAME",VLOOKUP(AO300,'LibSets constants'!$I$4:$L$1000,4,0),""),"")</f>
        <v/>
      </c>
      <c r="AR300" s="2" t="str">
        <f aca="false">IF(G300&lt;&gt;"LIBSETS_SETTYPE_BATTLEGROUND",IF(G300&lt;&gt;"LIBSETS_SETTYPE_SPECIAL",IF(AS300&lt;&gt;"",VLOOKUP(AS300,'ESO zone constants'!$D$2:$H$4950,5,0),""),""),"")</f>
        <v/>
      </c>
      <c r="AT300" s="24"/>
      <c r="AU300" s="23" t="str">
        <f aca="false">IF(AT300&lt;&gt;"",IF(AT300&lt;&gt;"LIBSETS_DROP_MECHANIC_MONSTER_NAME",VLOOKUP(AT300,'LibSets constants'!$I$4:$L$1000,3,0),""),"")</f>
        <v/>
      </c>
      <c r="AV300" s="23" t="str">
        <f aca="false">IF(AT300&lt;&gt;"",IF(AT300&lt;&gt;"LIBSETS_DROP_MECHANIC_MONSTER_NAME",VLOOKUP(AT300,'LibSets constants'!$I$4:$L$1000,4,0),""),"")</f>
        <v/>
      </c>
      <c r="AW300" s="6" t="str">
        <f aca="false">IF(A300="???","--","")&amp;IF(F300&lt;&gt;"Not in the game (anymore)",IF(A300&lt;&gt;"",CONCATENATE("[",A300,"] = {wayshrines={")&amp;IF(K300&lt;&gt;"",CONCATENATE(K300,","),"")&amp;IF(L300&lt;&gt;"",CONCATENATE(L300,","),"")&amp;IF(M300&lt;&gt;"",CONCATENATE(M300,","),"")&amp;CONCATENATE("}")&amp;IF(VALUE(N300)&gt;0,CONCATENATE(", traitsNeeded=",N300),"")&amp;CONCATENATE(", dlcId=",IF(S300&lt;&gt;"",S300,"DLC_BASE_GAME")),""),"")</f>
        <v>[347] = {wayshrines={-1,-1,-1,}, dlcId=DLC_DRAGON_BONES</v>
      </c>
      <c r="AX300" s="6" t="str">
        <f aca="false">IF(F300&lt;&gt;"Not in the game (anymore)",IF(A300&lt;&gt;"",IF(P300&lt;&gt;"",CONCATENATE(", zoneIds={",P300),"")&amp;IF(X300&lt;&gt;"",CONCATENATE(",",X300),"")&amp;IF(AC300&lt;&gt;"",CONCATENATE(",",AC300),"")&amp;IF(AH300&lt;&gt;"",CONCATENATE(",",AH300),"")&amp;IF(AM300&lt;&gt;"",CONCATENATE(",",AM300),"")&amp;IF(AR300&lt;&gt;"",CONCATENATE(",",AR300),"")&amp;IF(P300&lt;&gt;"",CONCATENATE("}",""),"")&amp;IF(OR(I300="true",I300="false",I300&lt;&gt;""), CONCATENATE(", veteran=", I300), ""),""),"")</f>
        <v>, zoneIds={1010}, veteran=false</v>
      </c>
      <c r="AY300" s="6" t="str">
        <f aca="false">IF(F300&lt;&gt;"Not in the game (anymore)",IF(A300&lt;&gt;"",", setType="&amp;G300,"")&amp;IF(J300="true",", multiTrialSet=true",""),"")</f>
        <v>, setType=LIBSETS_SETTYPE_DUNGEON</v>
      </c>
      <c r="AZ300" s="6" t="str">
        <f aca="false">IF(F300&lt;&gt;"Not in the game (anymore)",IF(U300&lt;&gt;"",", dropMechanic={"&amp;U300&amp;IF(Z300&lt;&gt;"",","&amp;Z300,"")&amp;IF(AE300&lt;&gt;"",","&amp;AE300,"")&amp;IF(AJ300&lt;&gt;"",","&amp;AJ300,"")&amp;IF(AO300&lt;&gt;"",","&amp;AO300,"")&amp;IF(AT300&lt;&gt;"",","&amp;AT300,"")&amp;"}"&amp;IF(U300="LIBSETS_DROP_MECHANIC_MONSTER_NAME",", dropMechanicNames={" &amp; IF(V300&lt;&gt;"","['en']='"&amp;V300&amp;"'","") &amp; IF(W300&lt;&gt;"",", ['de']='" &amp; W300&amp;"'","") &amp; "}",""),"")&amp;"},","")</f>
        <v>},</v>
      </c>
      <c r="BA300" s="6" t="str">
        <f aca="false">IF(F300&lt;&gt;"Not in the game (anymore)",IF(C300&lt;&gt;"",CONCATENATE(" --",C300," / ",B300,"   [",IF(Q300&lt;&gt;"",Q300,""),IF(Y300&lt;&gt;"",", "&amp;Y300,""),IF(AD300&lt;&gt;"",", "&amp;AD300,""),IF(AI300&lt;&gt;"",", "&amp;AI300,""),IF(AN300&lt;&gt;"",", "&amp;AN300,""),IF(AS300&lt;&gt;"",", "&amp;AS300,""),"]")),"")</f>
        <v> --Plague Slinger / Seuchenschleuder   [Scalecaller Peak]</v>
      </c>
    </row>
    <row r="301" customFormat="false" ht="15" hidden="false" customHeight="false" outlineLevel="0" collapsed="false">
      <c r="A301" s="21" t="n">
        <v>348</v>
      </c>
      <c r="B301" s="0" t="s">
        <v>780</v>
      </c>
      <c r="C301" s="0" t="s">
        <v>781</v>
      </c>
      <c r="D301" s="2" t="n">
        <f aca="false">A301</f>
        <v>348</v>
      </c>
      <c r="G301" s="22" t="s">
        <v>55</v>
      </c>
      <c r="I301" s="0" t="s">
        <v>56</v>
      </c>
      <c r="J301" s="0" t="s">
        <v>56</v>
      </c>
      <c r="K301" s="0" t="n">
        <v>-1</v>
      </c>
      <c r="L301" s="0" t="n">
        <v>-1</v>
      </c>
      <c r="M301" s="0" t="n">
        <v>-1</v>
      </c>
      <c r="N301" s="0" t="n">
        <v>0</v>
      </c>
      <c r="O301" s="3" t="s">
        <v>777</v>
      </c>
      <c r="P301" s="2" t="n">
        <f aca="false">IF(AND(G301&lt;&gt;"LIBSETS_SETTYPE_BATTLEGROUND",G301&lt;&gt;"LIBSETS_SETTYPE_SPECIAL",G301&lt;&gt;"LIBSETS_SETTYPE_MYTHIC"), IF(Q301&lt;&gt;"",VLOOKUP(Q301,'ESO zone constants'!$D$2:$H$4950,5,0),""),"")</f>
        <v>1010</v>
      </c>
      <c r="Q301" s="0" t="str">
        <f aca="false">IF(OR(K301="",K301&lt;=0,ISERROR(K301)),IF(AND(O301&lt;&gt;"",NOT(ISERROR(O301))),O301, ""),VLOOKUP(K301,'ESO wayshrine node constants'!$A$3:$D$10003,4,0))</f>
        <v>Scalecaller Peak</v>
      </c>
      <c r="R301" s="0"/>
      <c r="S301" s="4" t="str">
        <f aca="false">IF(AND(R301&lt;&gt;"",NOT(ISERROR(R301))),R301,IF(P301&lt;&gt;"",IF(NOT(ISERROR(VLOOKUP(P301,'ESO Dungeon constants'!$D$3:$H$9999,5,0))),VLOOKUP(P301,'ESO Dungeon constants'!$D$3:$I$9999,6,0),VLOOKUP(P301,'ESO zone constants'!$H$2:$K$9984,4,0)),""))</f>
        <v>DLC_DRAGON_BONES</v>
      </c>
      <c r="T301" s="2" t="str">
        <f aca="false">IF(S301&lt;&gt;"",VLOOKUP(S301,'LibSets constants'!$B$4:$C$1000,2,0),"")</f>
        <v>Dragon Bones</v>
      </c>
      <c r="U301" s="0"/>
      <c r="V301" s="23" t="str">
        <f aca="false">IF(U301&lt;&gt;"",IF(U301&lt;&gt;"LIBSETS_DROP_MECHANIC_MONSTER_NAME",VLOOKUP(U301,'LibSets constants'!$I$4:$L$1000,3,0),""),"")</f>
        <v/>
      </c>
      <c r="W301" s="23" t="str">
        <f aca="false">IF(U301&lt;&gt;"",IF(U301&lt;&gt;"LIBSETS_DROP_MECHANIC_MONSTER_NAME",VLOOKUP(U301,'LibSets constants'!$I$4:$L$1000,4,0),""),"")</f>
        <v/>
      </c>
      <c r="X301" s="2" t="str">
        <f aca="false">IF(G301&lt;&gt;"LIBSETS_SETTYPE_BATTLEGROUND",IF(G301&lt;&gt;"LIBSETS_SETTYPE_SPECIAL",IF(Y301&lt;&gt;"",VLOOKUP(Y301,'ESO zone constants'!$D$2:$H$4950,5,0),""),""),"")</f>
        <v/>
      </c>
      <c r="Z301" s="24"/>
      <c r="AA301" s="23" t="str">
        <f aca="false">IF(Z301&lt;&gt;"",IF(Z301&lt;&gt;"LIBSETS_DROP_MECHANIC_MONSTER_NAME",VLOOKUP(Z301,'LibSets constants'!$I$4:$L$1000,3,0),""),"")</f>
        <v/>
      </c>
      <c r="AB301" s="23" t="str">
        <f aca="false">IF(Z301&lt;&gt;"",IF(Z301&lt;&gt;"LIBSETS_DROP_MECHANIC_MONSTER_NAME",VLOOKUP(Z301,'LibSets constants'!$I$4:$L$1000,4,0),""),"")</f>
        <v/>
      </c>
      <c r="AC301" s="2" t="str">
        <f aca="false">IF(G301&lt;&gt;"LIBSETS_SETTYPE_BATTLEGROUND",IF(G301&lt;&gt;"LIBSETS_SETTYPE_SPECIAL",IF(AD301&lt;&gt;"",VLOOKUP(AD301,'ESO zone constants'!$D$2:$H$4950,5,0),""),""),"")</f>
        <v/>
      </c>
      <c r="AE301" s="24"/>
      <c r="AF301" s="23" t="str">
        <f aca="false">IF(AE301&lt;&gt;"",IF(AE301&lt;&gt;"LIBSETS_DROP_MECHANIC_MONSTER_NAME",VLOOKUP(AE301,'LibSets constants'!$I$4:$L$1000,3,0),""),"")</f>
        <v/>
      </c>
      <c r="AG301" s="23" t="str">
        <f aca="false">IF(AE301&lt;&gt;"",IF(AE301&lt;&gt;"LIBSETS_DROP_MECHANIC_MONSTER_NAME",VLOOKUP(AE301,'LibSets constants'!$I$4:$L$1000,4,0),""),"")</f>
        <v/>
      </c>
      <c r="AH301" s="2" t="str">
        <f aca="false">IF(G301&lt;&gt;"LIBSETS_SETTYPE_BATTLEGROUND",IF(G301&lt;&gt;"LIBSETS_SETTYPE_SPECIAL",IF(AI301&lt;&gt;"",VLOOKUP(AI301,'ESO zone constants'!$D$2:$H$4950,5,0),""),""),"")</f>
        <v/>
      </c>
      <c r="AJ301" s="24"/>
      <c r="AK301" s="23" t="str">
        <f aca="false">IF(AJ301&lt;&gt;"",IF(AJ301&lt;&gt;"LIBSETS_DROP_MECHANIC_MONSTER_NAME",VLOOKUP(AJ301,'LibSets constants'!$I$4:$L$1000,3,0),""),"")</f>
        <v/>
      </c>
      <c r="AL301" s="23" t="str">
        <f aca="false">IF(AJ301&lt;&gt;"",IF(AJ301&lt;&gt;"LIBSETS_DROP_MECHANIC_MONSTER_NAME",VLOOKUP(AJ301,'LibSets constants'!$I$4:$L$1000,4,0),""),"")</f>
        <v/>
      </c>
      <c r="AM301" s="2" t="str">
        <f aca="false">IF(G301&lt;&gt;"LIBSETS_SETTYPE_BATTLEGROUND",IF(G301&lt;&gt;"LIBSETS_SETTYPE_SPECIAL",IF(AN301&lt;&gt;"",VLOOKUP(AN301,'ESO zone constants'!$D$2:$H$4950,5,0),""),""),"")</f>
        <v/>
      </c>
      <c r="AO301" s="24"/>
      <c r="AP301" s="23" t="str">
        <f aca="false">IF(AO301&lt;&gt;"",IF(AO301&lt;&gt;"LIBSETS_DROP_MECHANIC_MONSTER_NAME",VLOOKUP(AO301,'LibSets constants'!$I$4:$L$1000,3,0),""),"")</f>
        <v/>
      </c>
      <c r="AQ301" s="23" t="str">
        <f aca="false">IF(AO301&lt;&gt;"",IF(AO301&lt;&gt;"LIBSETS_DROP_MECHANIC_MONSTER_NAME",VLOOKUP(AO301,'LibSets constants'!$I$4:$L$1000,4,0),""),"")</f>
        <v/>
      </c>
      <c r="AR301" s="2" t="str">
        <f aca="false">IF(G301&lt;&gt;"LIBSETS_SETTYPE_BATTLEGROUND",IF(G301&lt;&gt;"LIBSETS_SETTYPE_SPECIAL",IF(AS301&lt;&gt;"",VLOOKUP(AS301,'ESO zone constants'!$D$2:$H$4950,5,0),""),""),"")</f>
        <v/>
      </c>
      <c r="AT301" s="24"/>
      <c r="AU301" s="23" t="str">
        <f aca="false">IF(AT301&lt;&gt;"",IF(AT301&lt;&gt;"LIBSETS_DROP_MECHANIC_MONSTER_NAME",VLOOKUP(AT301,'LibSets constants'!$I$4:$L$1000,3,0),""),"")</f>
        <v/>
      </c>
      <c r="AV301" s="23" t="str">
        <f aca="false">IF(AT301&lt;&gt;"",IF(AT301&lt;&gt;"LIBSETS_DROP_MECHANIC_MONSTER_NAME",VLOOKUP(AT301,'LibSets constants'!$I$4:$L$1000,4,0),""),"")</f>
        <v/>
      </c>
      <c r="AW301" s="6" t="str">
        <f aca="false">IF(A301="???","--","")&amp;IF(F301&lt;&gt;"Not in the game (anymore)",IF(A301&lt;&gt;"",CONCATENATE("[",A301,"] = {wayshrines={")&amp;IF(K301&lt;&gt;"",CONCATENATE(K301,","),"")&amp;IF(L301&lt;&gt;"",CONCATENATE(L301,","),"")&amp;IF(M301&lt;&gt;"",CONCATENATE(M301,","),"")&amp;CONCATENATE("}")&amp;IF(VALUE(N301)&gt;0,CONCATENATE(", traitsNeeded=",N301),"")&amp;CONCATENATE(", dlcId=",IF(S301&lt;&gt;"",S301,"DLC_BASE_GAME")),""),"")</f>
        <v>[348] = {wayshrines={-1,-1,-1,}, dlcId=DLC_DRAGON_BONES</v>
      </c>
      <c r="AX301" s="6" t="str">
        <f aca="false">IF(F301&lt;&gt;"Not in the game (anymore)",IF(A301&lt;&gt;"",IF(P301&lt;&gt;"",CONCATENATE(", zoneIds={",P301),"")&amp;IF(X301&lt;&gt;"",CONCATENATE(",",X301),"")&amp;IF(AC301&lt;&gt;"",CONCATENATE(",",AC301),"")&amp;IF(AH301&lt;&gt;"",CONCATENATE(",",AH301),"")&amp;IF(AM301&lt;&gt;"",CONCATENATE(",",AM301),"")&amp;IF(AR301&lt;&gt;"",CONCATENATE(",",AR301),"")&amp;IF(P301&lt;&gt;"",CONCATENATE("}",""),"")&amp;IF(OR(I301="true",I301="false",I301&lt;&gt;""), CONCATENATE(", veteran=", I301), ""),""),"")</f>
        <v>, zoneIds={1010}, veteran=false</v>
      </c>
      <c r="AY301" s="6" t="str">
        <f aca="false">IF(F301&lt;&gt;"Not in the game (anymore)",IF(A301&lt;&gt;"",", setType="&amp;G301,"")&amp;IF(J301="true",", multiTrialSet=true",""),"")</f>
        <v>, setType=LIBSETS_SETTYPE_DUNGEON</v>
      </c>
      <c r="AZ301" s="6" t="str">
        <f aca="false">IF(F301&lt;&gt;"Not in the game (anymore)",IF(U301&lt;&gt;"",", dropMechanic={"&amp;U301&amp;IF(Z301&lt;&gt;"",","&amp;Z301,"")&amp;IF(AE301&lt;&gt;"",","&amp;AE301,"")&amp;IF(AJ301&lt;&gt;"",","&amp;AJ301,"")&amp;IF(AO301&lt;&gt;"",","&amp;AO301,"")&amp;IF(AT301&lt;&gt;"",","&amp;AT301,"")&amp;"}"&amp;IF(U301="LIBSETS_DROP_MECHANIC_MONSTER_NAME",", dropMechanicNames={" &amp; IF(V301&lt;&gt;"","['en']='"&amp;V301&amp;"'","") &amp; IF(W301&lt;&gt;"",", ['de']='" &amp; W301&amp;"'","") &amp; "}",""),"")&amp;"},","")</f>
        <v>},</v>
      </c>
      <c r="BA301" s="6" t="str">
        <f aca="false">IF(F301&lt;&gt;"Not in the game (anymore)",IF(C301&lt;&gt;"",CONCATENATE(" --",C301," / ",B301,"   [",IF(Q301&lt;&gt;"",Q301,""),IF(Y301&lt;&gt;"",", "&amp;Y301,""),IF(AD301&lt;&gt;"",", "&amp;AD301,""),IF(AI301&lt;&gt;"",", "&amp;AI301,""),IF(AN301&lt;&gt;"",", "&amp;AN301,""),IF(AS301&lt;&gt;"",", "&amp;AS301,""),"]")),"")</f>
        <v> --Curse of Doylemish / Fluch von Doylemish   [Scalecaller Peak]</v>
      </c>
    </row>
    <row r="302" customFormat="false" ht="15" hidden="false" customHeight="false" outlineLevel="0" collapsed="false">
      <c r="A302" s="1" t="n">
        <v>349</v>
      </c>
      <c r="B302" s="0" t="s">
        <v>782</v>
      </c>
      <c r="C302" s="0" t="s">
        <v>782</v>
      </c>
      <c r="D302" s="2" t="n">
        <f aca="false">A302</f>
        <v>349</v>
      </c>
      <c r="G302" s="22" t="s">
        <v>388</v>
      </c>
      <c r="H302" s="0" t="n">
        <v>3</v>
      </c>
      <c r="I302" s="0" t="s">
        <v>389</v>
      </c>
      <c r="J302" s="0" t="s">
        <v>56</v>
      </c>
      <c r="K302" s="0" t="n">
        <v>-1</v>
      </c>
      <c r="L302" s="0" t="n">
        <v>-1</v>
      </c>
      <c r="M302" s="0" t="n">
        <v>-1</v>
      </c>
      <c r="N302" s="0" t="n">
        <v>0</v>
      </c>
      <c r="O302" s="3" t="s">
        <v>770</v>
      </c>
      <c r="P302" s="2" t="n">
        <f aca="false">IF(AND(G302&lt;&gt;"LIBSETS_SETTYPE_BATTLEGROUND",G302&lt;&gt;"LIBSETS_SETTYPE_SPECIAL",G302&lt;&gt;"LIBSETS_SETTYPE_MYTHIC"), IF(Q302&lt;&gt;"",VLOOKUP(Q302,'ESO zone constants'!$D$2:$H$4950,5,0),""),"")</f>
        <v>1009</v>
      </c>
      <c r="Q302" s="0" t="str">
        <f aca="false">IF(OR(K302="",K302&lt;=0,ISERROR(K302)),IF(AND(O302&lt;&gt;"",NOT(ISERROR(O302))),O302, ""),VLOOKUP(K302,'ESO wayshrine node constants'!$A$3:$D$10003,4,0))</f>
        <v>Fang Lair</v>
      </c>
      <c r="R302" s="0"/>
      <c r="S302" s="4" t="str">
        <f aca="false">IF(AND(R302&lt;&gt;"",NOT(ISERROR(R302))),R302,IF(P302&lt;&gt;"",IF(NOT(ISERROR(VLOOKUP(P302,'ESO Dungeon constants'!$D$3:$H$9999,5,0))),VLOOKUP(P302,'ESO Dungeon constants'!$D$3:$I$9999,6,0),VLOOKUP(P302,'ESO zone constants'!$H$2:$K$9984,4,0)),""))</f>
        <v>DLC_DRAGON_BONES</v>
      </c>
      <c r="T302" s="2" t="str">
        <f aca="false">IF(S302&lt;&gt;"",VLOOKUP(S302,'LibSets constants'!$B$4:$C$1000,2,0),"")</f>
        <v>Dragon Bones</v>
      </c>
      <c r="U302" s="5" t="s">
        <v>340</v>
      </c>
      <c r="V302" s="35" t="s">
        <v>782</v>
      </c>
      <c r="W302" s="35" t="s">
        <v>782</v>
      </c>
      <c r="X302" s="2" t="str">
        <f aca="false">IF(G302&lt;&gt;"LIBSETS_SETTYPE_BATTLEGROUND",IF(G302&lt;&gt;"LIBSETS_SETTYPE_SPECIAL",IF(Y302&lt;&gt;"",VLOOKUP(Y302,'ESO zone constants'!$D$2:$H$4950,5,0),""),""),"")</f>
        <v/>
      </c>
      <c r="Z302" s="28"/>
      <c r="AA302" s="28"/>
      <c r="AB302" s="28"/>
      <c r="AC302" s="2" t="str">
        <f aca="false">IF(G302&lt;&gt;"LIBSETS_SETTYPE_BATTLEGROUND",IF(G302&lt;&gt;"LIBSETS_SETTYPE_SPECIAL",IF(AD302&lt;&gt;"",VLOOKUP(AD302,'ESO zone constants'!$D$2:$H$4950,5,0),""),""),"")</f>
        <v/>
      </c>
      <c r="AE302" s="28"/>
      <c r="AF302" s="28"/>
      <c r="AG302" s="28"/>
      <c r="AH302" s="2" t="str">
        <f aca="false">IF(G302&lt;&gt;"LIBSETS_SETTYPE_BATTLEGROUND",IF(G302&lt;&gt;"LIBSETS_SETTYPE_SPECIAL",IF(AI302&lt;&gt;"",VLOOKUP(AI302,'ESO zone constants'!$D$2:$H$4950,5,0),""),""),"")</f>
        <v/>
      </c>
      <c r="AJ302" s="28"/>
      <c r="AK302" s="28"/>
      <c r="AL302" s="28"/>
      <c r="AM302" s="2" t="str">
        <f aca="false">IF(G302&lt;&gt;"LIBSETS_SETTYPE_BATTLEGROUND",IF(G302&lt;&gt;"LIBSETS_SETTYPE_SPECIAL",IF(AN302&lt;&gt;"",VLOOKUP(AN302,'ESO zone constants'!$D$2:$H$4950,5,0),""),""),"")</f>
        <v/>
      </c>
      <c r="AO302" s="28"/>
      <c r="AP302" s="28"/>
      <c r="AQ302" s="28"/>
      <c r="AR302" s="2" t="str">
        <f aca="false">IF(G302&lt;&gt;"LIBSETS_SETTYPE_BATTLEGROUND",IF(G302&lt;&gt;"LIBSETS_SETTYPE_SPECIAL",IF(AS302&lt;&gt;"",VLOOKUP(AS302,'ESO zone constants'!$D$2:$H$4950,5,0),""),""),"")</f>
        <v/>
      </c>
      <c r="AT302" s="28"/>
      <c r="AU302" s="28"/>
      <c r="AV302" s="28"/>
      <c r="AW302" s="6" t="str">
        <f aca="false">IF(A302="???","--","")&amp;IF(F302&lt;&gt;"Not in the game (anymore)",IF(A302&lt;&gt;"",CONCATENATE("[",A302,"] = {wayshrines={")&amp;IF(K302&lt;&gt;"",CONCATENATE(K302,","),"")&amp;IF(L302&lt;&gt;"",CONCATENATE(L302,","),"")&amp;IF(M302&lt;&gt;"",CONCATENATE(M302,","),"")&amp;CONCATENATE("}")&amp;IF(VALUE(N302)&gt;0,CONCATENATE(", traitsNeeded=",N302),"")&amp;CONCATENATE(", dlcId=",IF(S302&lt;&gt;"",S302,"DLC_BASE_GAME")),""),"")</f>
        <v>[349] = {wayshrines={-1,-1,-1,}, dlcId=DLC_DRAGON_BONES</v>
      </c>
      <c r="AX302" s="6" t="str">
        <f aca="false">IF(F302&lt;&gt;"Not in the game (anymore)",IF(A302&lt;&gt;"",IF(P302&lt;&gt;"",CONCATENATE(", zoneIds={",P302),"")&amp;IF(X302&lt;&gt;"",CONCATENATE(",",X302),"")&amp;IF(AC302&lt;&gt;"",CONCATENATE(",",AC302),"")&amp;IF(AH302&lt;&gt;"",CONCATENATE(",",AH302),"")&amp;IF(AM302&lt;&gt;"",CONCATENATE(",",AM302),"")&amp;IF(AR302&lt;&gt;"",CONCATENATE(",",AR302),"")&amp;IF(P302&lt;&gt;"",CONCATENATE("}",""),"")&amp;IF(OR(I302="true",I302="false",I302&lt;&gt;""), CONCATENATE(", veteran=", I302), ""),""),"")</f>
        <v>, zoneIds={1009}, veteran={[EQUIP_TYPE_HEAD]=true, [EQUIP_TYPE_SHOULDERS]=false}</v>
      </c>
      <c r="AY302" s="6" t="str">
        <f aca="false">IF(F302&lt;&gt;"Not in the game (anymore)",IF(A302&lt;&gt;"",", setType="&amp;G302,"")&amp;IF(J302="true",", multiTrialSet=true",""),"")</f>
        <v>, setType=LIBSETS_SETTYPE_MONSTER</v>
      </c>
      <c r="AZ302" s="6" t="str">
        <f aca="false">IF(F302&lt;&gt;"Not in the game (anymore)",IF(U302&lt;&gt;"",", dropMechanic={"&amp;U302&amp;IF(Z302&lt;&gt;"",","&amp;Z302,"")&amp;IF(AE302&lt;&gt;"",","&amp;AE302,"")&amp;IF(AJ302&lt;&gt;"",","&amp;AJ302,"")&amp;IF(AO302&lt;&gt;"",","&amp;AO302,"")&amp;IF(AT302&lt;&gt;"",","&amp;AT302,"")&amp;"}"&amp;IF(U302="LIBSETS_DROP_MECHANIC_MONSTER_NAME",", dropMechanicNames={" &amp; IF(V302&lt;&gt;"","['en']='"&amp;V302&amp;"'","") &amp; IF(W302&lt;&gt;"",", ['de']='" &amp; W302&amp;"'","") &amp; "}",""),"")&amp;"},","")</f>
        <v>, dropMechanic={LIBSETS_DROP_MECHANIC_MONSTER_NAME}, dropMechanicNames={['en']='Thurvokun', ['de']='Thurvokun'}},</v>
      </c>
      <c r="BA302" s="6" t="str">
        <f aca="false">IF(F302&lt;&gt;"Not in the game (anymore)",IF(C302&lt;&gt;"",CONCATENATE(" --",C302," / ",B302,"   [",IF(Q302&lt;&gt;"",Q302,""),IF(Y302&lt;&gt;"",", "&amp;Y302,""),IF(AD302&lt;&gt;"",", "&amp;AD302,""),IF(AI302&lt;&gt;"",", "&amp;AI302,""),IF(AN302&lt;&gt;"",", "&amp;AN302,""),IF(AS302&lt;&gt;"",", "&amp;AS302,""),"]")),"")</f>
        <v> --Thurvokun / Thurvokun   [Fang Lair]</v>
      </c>
    </row>
    <row r="303" customFormat="false" ht="15" hidden="false" customHeight="false" outlineLevel="0" collapsed="false">
      <c r="A303" s="1" t="n">
        <v>350</v>
      </c>
      <c r="B303" s="0" t="s">
        <v>783</v>
      </c>
      <c r="C303" s="0" t="s">
        <v>783</v>
      </c>
      <c r="D303" s="2" t="n">
        <f aca="false">A303</f>
        <v>350</v>
      </c>
      <c r="G303" s="22" t="s">
        <v>388</v>
      </c>
      <c r="H303" s="0" t="n">
        <v>3</v>
      </c>
      <c r="I303" s="0" t="s">
        <v>389</v>
      </c>
      <c r="J303" s="0" t="s">
        <v>56</v>
      </c>
      <c r="K303" s="0" t="n">
        <v>-1</v>
      </c>
      <c r="L303" s="0" t="n">
        <v>-1</v>
      </c>
      <c r="M303" s="0" t="n">
        <v>-1</v>
      </c>
      <c r="N303" s="0" t="n">
        <v>0</v>
      </c>
      <c r="O303" s="3" t="s">
        <v>777</v>
      </c>
      <c r="P303" s="2" t="n">
        <f aca="false">IF(AND(G303&lt;&gt;"LIBSETS_SETTYPE_BATTLEGROUND",G303&lt;&gt;"LIBSETS_SETTYPE_SPECIAL",G303&lt;&gt;"LIBSETS_SETTYPE_MYTHIC"), IF(Q303&lt;&gt;"",VLOOKUP(Q303,'ESO zone constants'!$D$2:$H$4950,5,0),""),"")</f>
        <v>1010</v>
      </c>
      <c r="Q303" s="0" t="str">
        <f aca="false">IF(OR(K303="",K303&lt;=0,ISERROR(K303)),IF(AND(O303&lt;&gt;"",NOT(ISERROR(O303))),O303, ""),VLOOKUP(K303,'ESO wayshrine node constants'!$A$3:$D$10003,4,0))</f>
        <v>Scalecaller Peak</v>
      </c>
      <c r="R303" s="0"/>
      <c r="S303" s="4" t="str">
        <f aca="false">IF(AND(R303&lt;&gt;"",NOT(ISERROR(R303))),R303,IF(P303&lt;&gt;"",IF(NOT(ISERROR(VLOOKUP(P303,'ESO Dungeon constants'!$D$3:$H$9999,5,0))),VLOOKUP(P303,'ESO Dungeon constants'!$D$3:$I$9999,6,0),VLOOKUP(P303,'ESO zone constants'!$H$2:$K$9984,4,0)),""))</f>
        <v>DLC_DRAGON_BONES</v>
      </c>
      <c r="T303" s="2" t="str">
        <f aca="false">IF(S303&lt;&gt;"",VLOOKUP(S303,'LibSets constants'!$B$4:$C$1000,2,0),"")</f>
        <v>Dragon Bones</v>
      </c>
      <c r="U303" s="5" t="s">
        <v>340</v>
      </c>
      <c r="V303" s="35" t="s">
        <v>783</v>
      </c>
      <c r="W303" s="28" t="s">
        <v>783</v>
      </c>
      <c r="X303" s="2" t="str">
        <f aca="false">IF(G303&lt;&gt;"LIBSETS_SETTYPE_BATTLEGROUND",IF(G303&lt;&gt;"LIBSETS_SETTYPE_SPECIAL",IF(Y303&lt;&gt;"",VLOOKUP(Y303,'ESO zone constants'!$D$2:$H$4950,5,0),""),""),"")</f>
        <v/>
      </c>
      <c r="Z303" s="28"/>
      <c r="AA303" s="28"/>
      <c r="AB303" s="28"/>
      <c r="AC303" s="2" t="str">
        <f aca="false">IF(G303&lt;&gt;"LIBSETS_SETTYPE_BATTLEGROUND",IF(G303&lt;&gt;"LIBSETS_SETTYPE_SPECIAL",IF(AD303&lt;&gt;"",VLOOKUP(AD303,'ESO zone constants'!$D$2:$H$4950,5,0),""),""),"")</f>
        <v/>
      </c>
      <c r="AE303" s="28"/>
      <c r="AF303" s="28"/>
      <c r="AG303" s="28"/>
      <c r="AH303" s="2" t="str">
        <f aca="false">IF(G303&lt;&gt;"LIBSETS_SETTYPE_BATTLEGROUND",IF(G303&lt;&gt;"LIBSETS_SETTYPE_SPECIAL",IF(AI303&lt;&gt;"",VLOOKUP(AI303,'ESO zone constants'!$D$2:$H$4950,5,0),""),""),"")</f>
        <v/>
      </c>
      <c r="AJ303" s="28"/>
      <c r="AK303" s="28"/>
      <c r="AL303" s="28"/>
      <c r="AM303" s="2" t="str">
        <f aca="false">IF(G303&lt;&gt;"LIBSETS_SETTYPE_BATTLEGROUND",IF(G303&lt;&gt;"LIBSETS_SETTYPE_SPECIAL",IF(AN303&lt;&gt;"",VLOOKUP(AN303,'ESO zone constants'!$D$2:$H$4950,5,0),""),""),"")</f>
        <v/>
      </c>
      <c r="AO303" s="28"/>
      <c r="AP303" s="28"/>
      <c r="AQ303" s="28"/>
      <c r="AR303" s="2" t="str">
        <f aca="false">IF(G303&lt;&gt;"LIBSETS_SETTYPE_BATTLEGROUND",IF(G303&lt;&gt;"LIBSETS_SETTYPE_SPECIAL",IF(AS303&lt;&gt;"",VLOOKUP(AS303,'ESO zone constants'!$D$2:$H$4950,5,0),""),""),"")</f>
        <v/>
      </c>
      <c r="AT303" s="28"/>
      <c r="AU303" s="28"/>
      <c r="AV303" s="28"/>
      <c r="AW303" s="6" t="str">
        <f aca="false">IF(A303="???","--","")&amp;IF(F303&lt;&gt;"Not in the game (anymore)",IF(A303&lt;&gt;"",CONCATENATE("[",A303,"] = {wayshrines={")&amp;IF(K303&lt;&gt;"",CONCATENATE(K303,","),"")&amp;IF(L303&lt;&gt;"",CONCATENATE(L303,","),"")&amp;IF(M303&lt;&gt;"",CONCATENATE(M303,","),"")&amp;CONCATENATE("}")&amp;IF(VALUE(N303)&gt;0,CONCATENATE(", traitsNeeded=",N303),"")&amp;CONCATENATE(", dlcId=",IF(S303&lt;&gt;"",S303,"DLC_BASE_GAME")),""),"")</f>
        <v>[350] = {wayshrines={-1,-1,-1,}, dlcId=DLC_DRAGON_BONES</v>
      </c>
      <c r="AX303" s="6" t="str">
        <f aca="false">IF(F303&lt;&gt;"Not in the game (anymore)",IF(A303&lt;&gt;"",IF(P303&lt;&gt;"",CONCATENATE(", zoneIds={",P303),"")&amp;IF(X303&lt;&gt;"",CONCATENATE(",",X303),"")&amp;IF(AC303&lt;&gt;"",CONCATENATE(",",AC303),"")&amp;IF(AH303&lt;&gt;"",CONCATENATE(",",AH303),"")&amp;IF(AM303&lt;&gt;"",CONCATENATE(",",AM303),"")&amp;IF(AR303&lt;&gt;"",CONCATENATE(",",AR303),"")&amp;IF(P303&lt;&gt;"",CONCATENATE("}",""),"")&amp;IF(OR(I303="true",I303="false",I303&lt;&gt;""), CONCATENATE(", veteran=", I303), ""),""),"")</f>
        <v>, zoneIds={1010}, veteran={[EQUIP_TYPE_HEAD]=true, [EQUIP_TYPE_SHOULDERS]=false}</v>
      </c>
      <c r="AY303" s="6" t="str">
        <f aca="false">IF(F303&lt;&gt;"Not in the game (anymore)",IF(A303&lt;&gt;"",", setType="&amp;G303,"")&amp;IF(J303="true",", multiTrialSet=true",""),"")</f>
        <v>, setType=LIBSETS_SETTYPE_MONSTER</v>
      </c>
      <c r="AZ303" s="6" t="str">
        <f aca="false">IF(F303&lt;&gt;"Not in the game (anymore)",IF(U303&lt;&gt;"",", dropMechanic={"&amp;U303&amp;IF(Z303&lt;&gt;"",","&amp;Z303,"")&amp;IF(AE303&lt;&gt;"",","&amp;AE303,"")&amp;IF(AJ303&lt;&gt;"",","&amp;AJ303,"")&amp;IF(AO303&lt;&gt;"",","&amp;AO303,"")&amp;IF(AT303&lt;&gt;"",","&amp;AT303,"")&amp;"}"&amp;IF(U303="LIBSETS_DROP_MECHANIC_MONSTER_NAME",", dropMechanicNames={" &amp; IF(V303&lt;&gt;"","['en']='"&amp;V303&amp;"'","") &amp; IF(W303&lt;&gt;"",", ['de']='" &amp; W303&amp;"'","") &amp; "}",""),"")&amp;"},","")</f>
        <v>, dropMechanic={LIBSETS_DROP_MECHANIC_MONSTER_NAME}, dropMechanicNames={['en']='Zaan', ['de']='Zaan'}},</v>
      </c>
      <c r="BA303" s="6" t="str">
        <f aca="false">IF(F303&lt;&gt;"Not in the game (anymore)",IF(C303&lt;&gt;"",CONCATENATE(" --",C303," / ",B303,"   [",IF(Q303&lt;&gt;"",Q303,""),IF(Y303&lt;&gt;"",", "&amp;Y303,""),IF(AD303&lt;&gt;"",", "&amp;AD303,""),IF(AI303&lt;&gt;"",", "&amp;AI303,""),IF(AN303&lt;&gt;"",", "&amp;AN303,""),IF(AS303&lt;&gt;"",", "&amp;AS303,""),"]")),"")</f>
        <v> --Zaan / Zaan   [Scalecaller Peak]</v>
      </c>
    </row>
    <row r="304" customFormat="false" ht="15" hidden="false" customHeight="false" outlineLevel="0" collapsed="false">
      <c r="A304" s="1" t="n">
        <v>351</v>
      </c>
      <c r="B304" s="0" t="s">
        <v>784</v>
      </c>
      <c r="C304" s="0" t="s">
        <v>785</v>
      </c>
      <c r="D304" s="2" t="n">
        <f aca="false">A304</f>
        <v>351</v>
      </c>
      <c r="G304" s="22" t="s">
        <v>122</v>
      </c>
      <c r="I304" s="0" t="s">
        <v>56</v>
      </c>
      <c r="J304" s="0" t="s">
        <v>56</v>
      </c>
      <c r="K304" s="0" t="n">
        <v>339</v>
      </c>
      <c r="L304" s="0" t="n">
        <v>339</v>
      </c>
      <c r="M304" s="0" t="n">
        <v>339</v>
      </c>
      <c r="N304" s="0" t="n">
        <v>6</v>
      </c>
      <c r="O304" s="0"/>
      <c r="P304" s="2" t="n">
        <f aca="false">IF(AND(G304&lt;&gt;"LIBSETS_SETTYPE_BATTLEGROUND",G304&lt;&gt;"LIBSETS_SETTYPE_SPECIAL",G304&lt;&gt;"LIBSETS_SETTYPE_MYTHIC"), IF(Q304&lt;&gt;"",VLOOKUP(Q304,'ESO zone constants'!$D$2:$H$4950,5,0),""),"")</f>
        <v>980</v>
      </c>
      <c r="Q304" s="0" t="str">
        <f aca="false">IF(OR(K304="",K304&lt;=0,ISERROR(K304)),IF(AND(O304&lt;&gt;"",NOT(ISERROR(O304))),O304, ""),VLOOKUP(K304,'ESO wayshrine node constants'!$A$3:$D$10003,4,0))</f>
        <v>Clockwork City</v>
      </c>
      <c r="R304" s="0"/>
      <c r="S304" s="4" t="str">
        <f aca="false">IF(AND(R304&lt;&gt;"",NOT(ISERROR(R304))),R304,IF(P304&lt;&gt;"",IF(NOT(ISERROR(VLOOKUP(P304,'ESO Dungeon constants'!$D$3:$H$9999,5,0))),VLOOKUP(P304,'ESO Dungeon constants'!$D$3:$I$9999,6,0),VLOOKUP(P304,'ESO zone constants'!$H$2:$K$9984,4,0)),""))</f>
        <v>DLC_CLOCKWORK_CITY</v>
      </c>
      <c r="T304" s="2" t="str">
        <f aca="false">IF(S304&lt;&gt;"",VLOOKUP(S304,'LibSets constants'!$B$4:$C$1000,2,0),"")</f>
        <v>Clockwork City</v>
      </c>
      <c r="U304" s="0"/>
      <c r="V304" s="2" t="str">
        <f aca="false">IF(U304&lt;&gt;"",IF(U304&lt;&gt;"LIBSETS_DROP_MECHANIC_MONSTER_NAME",VLOOKUP(U304,'LibSets constants'!$I$4:$L$1000,3,0),""),"")</f>
        <v/>
      </c>
      <c r="W304" s="2" t="str">
        <f aca="false">IF(U304&lt;&gt;"",IF(U304&lt;&gt;"LIBSETS_DROP_MECHANIC_MONSTER_NAME",VLOOKUP(U304,'LibSets constants'!$I$4:$L$1000,4,0),""),"")</f>
        <v/>
      </c>
      <c r="X304" s="2" t="n">
        <f aca="false">IF(G304&lt;&gt;"LIBSETS_SETTYPE_BATTLEGROUND",IF(G304&lt;&gt;"LIBSETS_SETTYPE_SPECIAL",IF(Y304&lt;&gt;"",VLOOKUP(Y304,'ESO zone constants'!$D$2:$H$4950,5,0),""),""),"")</f>
        <v>980</v>
      </c>
      <c r="Y304" s="0" t="str">
        <f aca="false">VLOOKUP(L304,'ESO wayshrine node constants'!$A$3:$D$10003,4,0)</f>
        <v>Clockwork City</v>
      </c>
      <c r="Z304" s="0"/>
      <c r="AA304" s="2" t="str">
        <f aca="false">IF(Z304&lt;&gt;"",IF(Z304&lt;&gt;"LIBSETS_DROP_MECHANIC_MONSTER_NAME",VLOOKUP(Z304,'LibSets constants'!$I$4:$L$1000,3,0),""),"")</f>
        <v/>
      </c>
      <c r="AB304" s="2" t="str">
        <f aca="false">IF(Z304&lt;&gt;"",IF(Z304&lt;&gt;"LIBSETS_DROP_MECHANIC_MONSTER_NAME",VLOOKUP(Z304,'LibSets constants'!$I$4:$L$1000,4,0),""),"")</f>
        <v/>
      </c>
      <c r="AC304" s="2" t="n">
        <f aca="false">IF(G304&lt;&gt;"LIBSETS_SETTYPE_BATTLEGROUND",IF(G304&lt;&gt;"LIBSETS_SETTYPE_SPECIAL",IF(AD304&lt;&gt;"",VLOOKUP(AD304,'ESO zone constants'!$D$2:$H$4950,5,0),""),""),"")</f>
        <v>980</v>
      </c>
      <c r="AD304" s="0" t="str">
        <f aca="false">VLOOKUP(M304,'ESO wayshrine node constants'!$A$3:$D$10003,4,0)</f>
        <v>Clockwork City</v>
      </c>
      <c r="AE304" s="0"/>
      <c r="AF304" s="2" t="str">
        <f aca="false">IF(AE304&lt;&gt;"",IF(AE304&lt;&gt;"LIBSETS_DROP_MECHANIC_MONSTER_NAME",VLOOKUP(AE304,'LibSets constants'!$I$4:$L$1000,3,0),""),"")</f>
        <v/>
      </c>
      <c r="AG304" s="2" t="str">
        <f aca="false">IF(AE304&lt;&gt;"",IF(AE304&lt;&gt;"LIBSETS_DROP_MECHANIC_MONSTER_NAME",VLOOKUP(AE304,'LibSets constants'!$I$4:$L$1000,4,0),""),"")</f>
        <v/>
      </c>
      <c r="AH304" s="2" t="str">
        <f aca="false">IF(G304&lt;&gt;"LIBSETS_SETTYPE_BATTLEGROUND",IF(G304&lt;&gt;"LIBSETS_SETTYPE_SPECIAL",IF(AI304&lt;&gt;"",VLOOKUP(AI304,'ESO zone constants'!$D$2:$H$4950,5,0),""),""),"")</f>
        <v/>
      </c>
      <c r="AJ304" s="0"/>
      <c r="AK304" s="2" t="str">
        <f aca="false">IF(AJ304&lt;&gt;"",IF(AJ304&lt;&gt;"LIBSETS_DROP_MECHANIC_MONSTER_NAME",VLOOKUP(AJ304,'LibSets constants'!$I$4:$L$1000,3,0),""),"")</f>
        <v/>
      </c>
      <c r="AL304" s="2" t="str">
        <f aca="false">IF(AJ304&lt;&gt;"",IF(AJ304&lt;&gt;"LIBSETS_DROP_MECHANIC_MONSTER_NAME",VLOOKUP(AJ304,'LibSets constants'!$I$4:$L$1000,4,0),""),"")</f>
        <v/>
      </c>
      <c r="AM304" s="2" t="str">
        <f aca="false">IF(G304&lt;&gt;"LIBSETS_SETTYPE_BATTLEGROUND",IF(G304&lt;&gt;"LIBSETS_SETTYPE_SPECIAL",IF(AN304&lt;&gt;"",VLOOKUP(AN304,'ESO zone constants'!$D$2:$H$4950,5,0),""),""),"")</f>
        <v/>
      </c>
      <c r="AO304" s="0"/>
      <c r="AP304" s="2" t="str">
        <f aca="false">IF(AO304&lt;&gt;"",IF(AO304&lt;&gt;"LIBSETS_DROP_MECHANIC_MONSTER_NAME",VLOOKUP(AO304,'LibSets constants'!$I$4:$L$1000,3,0),""),"")</f>
        <v/>
      </c>
      <c r="AQ304" s="2" t="str">
        <f aca="false">IF(AO304&lt;&gt;"",IF(AO304&lt;&gt;"LIBSETS_DROP_MECHANIC_MONSTER_NAME",VLOOKUP(AO304,'LibSets constants'!$I$4:$L$1000,4,0),""),"")</f>
        <v/>
      </c>
      <c r="AR304" s="2" t="str">
        <f aca="false">IF(G304&lt;&gt;"LIBSETS_SETTYPE_BATTLEGROUND",IF(G304&lt;&gt;"LIBSETS_SETTYPE_SPECIAL",IF(AS304&lt;&gt;"",VLOOKUP(AS304,'ESO zone constants'!$D$2:$H$4950,5,0),""),""),"")</f>
        <v/>
      </c>
      <c r="AT304" s="0"/>
      <c r="AU304" s="2" t="str">
        <f aca="false">IF(AT304&lt;&gt;"",IF(AT304&lt;&gt;"LIBSETS_DROP_MECHANIC_MONSTER_NAME",VLOOKUP(AT304,'LibSets constants'!$I$4:$L$1000,3,0),""),"")</f>
        <v/>
      </c>
      <c r="AV304" s="2" t="str">
        <f aca="false">IF(AT304&lt;&gt;"",IF(AT304&lt;&gt;"LIBSETS_DROP_MECHANIC_MONSTER_NAME",VLOOKUP(AT304,'LibSets constants'!$I$4:$L$1000,4,0),""),"")</f>
        <v/>
      </c>
      <c r="AW304" s="6" t="str">
        <f aca="false">IF(A304="???","--","")&amp;IF(F304&lt;&gt;"Not in the game (anymore)",IF(A304&lt;&gt;"",CONCATENATE("[",A304,"] = {wayshrines={")&amp;IF(K304&lt;&gt;"",CONCATENATE(K304,","),"")&amp;IF(L304&lt;&gt;"",CONCATENATE(L304,","),"")&amp;IF(M304&lt;&gt;"",CONCATENATE(M304,","),"")&amp;CONCATENATE("}")&amp;IF(VALUE(N304)&gt;0,CONCATENATE(", traitsNeeded=",N304),"")&amp;CONCATENATE(", dlcId=",IF(S304&lt;&gt;"",S304,"DLC_BASE_GAME")),""),"")</f>
        <v>[351] = {wayshrines={339,339,339,}, traitsNeeded=6, dlcId=DLC_CLOCKWORK_CITY</v>
      </c>
      <c r="AX304" s="6" t="str">
        <f aca="false">IF(F304&lt;&gt;"Not in the game (anymore)",IF(A304&lt;&gt;"",IF(P304&lt;&gt;"",CONCATENATE(", zoneIds={",P304),"")&amp;IF(X304&lt;&gt;"",CONCATENATE(",",X304),"")&amp;IF(AC304&lt;&gt;"",CONCATENATE(",",AC304),"")&amp;IF(AH304&lt;&gt;"",CONCATENATE(",",AH304),"")&amp;IF(AM304&lt;&gt;"",CONCATENATE(",",AM304),"")&amp;IF(AR304&lt;&gt;"",CONCATENATE(",",AR304),"")&amp;IF(P304&lt;&gt;"",CONCATENATE("}",""),"")&amp;IF(OR(I304="true",I304="false",I304&lt;&gt;""), CONCATENATE(", veteran=", I304), ""),""),"")</f>
        <v>, zoneIds={980,980,980}, veteran=false</v>
      </c>
      <c r="AY304" s="6" t="str">
        <f aca="false">IF(F304&lt;&gt;"Not in the game (anymore)",IF(A304&lt;&gt;"",", setType="&amp;G304,"")&amp;IF(J304="true",", multiTrialSet=true",""),"")</f>
        <v>, setType=LIBSETS_SETTYPE_CRAFTED</v>
      </c>
      <c r="AZ304" s="6" t="str">
        <f aca="false">IF(F304&lt;&gt;"Not in the game (anymore)",IF(U304&lt;&gt;"",", dropMechanic={"&amp;U304&amp;IF(Z304&lt;&gt;"",","&amp;Z304,"")&amp;IF(AE304&lt;&gt;"",","&amp;AE304,"")&amp;IF(AJ304&lt;&gt;"",","&amp;AJ304,"")&amp;IF(AO304&lt;&gt;"",","&amp;AO304,"")&amp;IF(AT304&lt;&gt;"",","&amp;AT304,"")&amp;"}"&amp;IF(U304="LIBSETS_DROP_MECHANIC_MONSTER_NAME",", dropMechanicNames={" &amp; IF(V304&lt;&gt;"","['en']='"&amp;V304&amp;"'","") &amp; IF(W304&lt;&gt;"",", ['de']='" &amp; W304&amp;"'","") &amp; "}",""),"")&amp;"},","")</f>
        <v>},</v>
      </c>
      <c r="BA304" s="6" t="str">
        <f aca="false">IF(F304&lt;&gt;"Not in the game (anymore)",IF(C304&lt;&gt;"",CONCATENATE(" --",C304," / ",B304,"   [",IF(Q304&lt;&gt;"",Q304,""),IF(Y304&lt;&gt;"",", "&amp;Y304,""),IF(AD304&lt;&gt;"",", "&amp;AD304,""),IF(AI304&lt;&gt;"",", "&amp;AI304,""),IF(AN304&lt;&gt;"",", "&amp;AN304,""),IF(AS304&lt;&gt;"",", "&amp;AS304,""),"]")),"")</f>
        <v> --Innate Axiom / Kernaxiom   [Clockwork City, Clockwork City, Clockwork City]</v>
      </c>
    </row>
    <row r="305" customFormat="false" ht="15" hidden="false" customHeight="false" outlineLevel="0" collapsed="false">
      <c r="A305" s="1" t="n">
        <v>352</v>
      </c>
      <c r="B305" s="0" t="s">
        <v>786</v>
      </c>
      <c r="C305" s="0" t="s">
        <v>787</v>
      </c>
      <c r="D305" s="2" t="n">
        <f aca="false">A305</f>
        <v>352</v>
      </c>
      <c r="G305" s="22" t="s">
        <v>122</v>
      </c>
      <c r="I305" s="0" t="s">
        <v>56</v>
      </c>
      <c r="J305" s="0" t="s">
        <v>56</v>
      </c>
      <c r="K305" s="0" t="n">
        <v>337</v>
      </c>
      <c r="L305" s="0" t="n">
        <v>337</v>
      </c>
      <c r="M305" s="0" t="n">
        <v>337</v>
      </c>
      <c r="N305" s="0" t="n">
        <v>2</v>
      </c>
      <c r="O305" s="0"/>
      <c r="P305" s="2" t="n">
        <f aca="false">IF(AND(G305&lt;&gt;"LIBSETS_SETTYPE_BATTLEGROUND",G305&lt;&gt;"LIBSETS_SETTYPE_SPECIAL",G305&lt;&gt;"LIBSETS_SETTYPE_MYTHIC"), IF(Q305&lt;&gt;"",VLOOKUP(Q305,'ESO zone constants'!$D$2:$H$4950,5,0),""),"")</f>
        <v>980</v>
      </c>
      <c r="Q305" s="0" t="str">
        <f aca="false">IF(OR(K305="",K305&lt;=0,ISERROR(K305)),IF(AND(O305&lt;&gt;"",NOT(ISERROR(O305))),O305, ""),VLOOKUP(K305,'ESO wayshrine node constants'!$A$3:$D$10003,4,0))</f>
        <v>Clockwork City</v>
      </c>
      <c r="R305" s="0"/>
      <c r="S305" s="4" t="str">
        <f aca="false">IF(AND(R305&lt;&gt;"",NOT(ISERROR(R305))),R305,IF(P305&lt;&gt;"",IF(NOT(ISERROR(VLOOKUP(P305,'ESO Dungeon constants'!$D$3:$H$9999,5,0))),VLOOKUP(P305,'ESO Dungeon constants'!$D$3:$I$9999,6,0),VLOOKUP(P305,'ESO zone constants'!$H$2:$K$9984,4,0)),""))</f>
        <v>DLC_CLOCKWORK_CITY</v>
      </c>
      <c r="T305" s="2" t="str">
        <f aca="false">IF(S305&lt;&gt;"",VLOOKUP(S305,'LibSets constants'!$B$4:$C$1000,2,0),"")</f>
        <v>Clockwork City</v>
      </c>
      <c r="U305" s="0"/>
      <c r="V305" s="2" t="str">
        <f aca="false">IF(U305&lt;&gt;"",IF(U305&lt;&gt;"LIBSETS_DROP_MECHANIC_MONSTER_NAME",VLOOKUP(U305,'LibSets constants'!$I$4:$L$1000,3,0),""),"")</f>
        <v/>
      </c>
      <c r="W305" s="2" t="str">
        <f aca="false">IF(U305&lt;&gt;"",IF(U305&lt;&gt;"LIBSETS_DROP_MECHANIC_MONSTER_NAME",VLOOKUP(U305,'LibSets constants'!$I$4:$L$1000,4,0),""),"")</f>
        <v/>
      </c>
      <c r="X305" s="2" t="n">
        <f aca="false">IF(G305&lt;&gt;"LIBSETS_SETTYPE_BATTLEGROUND",IF(G305&lt;&gt;"LIBSETS_SETTYPE_SPECIAL",IF(Y305&lt;&gt;"",VLOOKUP(Y305,'ESO zone constants'!$D$2:$H$4950,5,0),""),""),"")</f>
        <v>980</v>
      </c>
      <c r="Y305" s="0" t="str">
        <f aca="false">VLOOKUP(L305,'ESO wayshrine node constants'!$A$3:$D$10003,4,0)</f>
        <v>Clockwork City</v>
      </c>
      <c r="Z305" s="0"/>
      <c r="AA305" s="2" t="str">
        <f aca="false">IF(Z305&lt;&gt;"",IF(Z305&lt;&gt;"LIBSETS_DROP_MECHANIC_MONSTER_NAME",VLOOKUP(Z305,'LibSets constants'!$I$4:$L$1000,3,0),""),"")</f>
        <v/>
      </c>
      <c r="AB305" s="2" t="str">
        <f aca="false">IF(Z305&lt;&gt;"",IF(Z305&lt;&gt;"LIBSETS_DROP_MECHANIC_MONSTER_NAME",VLOOKUP(Z305,'LibSets constants'!$I$4:$L$1000,4,0),""),"")</f>
        <v/>
      </c>
      <c r="AC305" s="2" t="n">
        <f aca="false">IF(G305&lt;&gt;"LIBSETS_SETTYPE_BATTLEGROUND",IF(G305&lt;&gt;"LIBSETS_SETTYPE_SPECIAL",IF(AD305&lt;&gt;"",VLOOKUP(AD305,'ESO zone constants'!$D$2:$H$4950,5,0),""),""),"")</f>
        <v>980</v>
      </c>
      <c r="AD305" s="0" t="str">
        <f aca="false">VLOOKUP(M305,'ESO wayshrine node constants'!$A$3:$D$10003,4,0)</f>
        <v>Clockwork City</v>
      </c>
      <c r="AE305" s="0"/>
      <c r="AF305" s="2" t="str">
        <f aca="false">IF(AE305&lt;&gt;"",IF(AE305&lt;&gt;"LIBSETS_DROP_MECHANIC_MONSTER_NAME",VLOOKUP(AE305,'LibSets constants'!$I$4:$L$1000,3,0),""),"")</f>
        <v/>
      </c>
      <c r="AG305" s="2" t="str">
        <f aca="false">IF(AE305&lt;&gt;"",IF(AE305&lt;&gt;"LIBSETS_DROP_MECHANIC_MONSTER_NAME",VLOOKUP(AE305,'LibSets constants'!$I$4:$L$1000,4,0),""),"")</f>
        <v/>
      </c>
      <c r="AH305" s="2" t="str">
        <f aca="false">IF(G305&lt;&gt;"LIBSETS_SETTYPE_BATTLEGROUND",IF(G305&lt;&gt;"LIBSETS_SETTYPE_SPECIAL",IF(AI305&lt;&gt;"",VLOOKUP(AI305,'ESO zone constants'!$D$2:$H$4950,5,0),""),""),"")</f>
        <v/>
      </c>
      <c r="AJ305" s="0"/>
      <c r="AK305" s="2" t="str">
        <f aca="false">IF(AJ305&lt;&gt;"",IF(AJ305&lt;&gt;"LIBSETS_DROP_MECHANIC_MONSTER_NAME",VLOOKUP(AJ305,'LibSets constants'!$I$4:$L$1000,3,0),""),"")</f>
        <v/>
      </c>
      <c r="AL305" s="2" t="str">
        <f aca="false">IF(AJ305&lt;&gt;"",IF(AJ305&lt;&gt;"LIBSETS_DROP_MECHANIC_MONSTER_NAME",VLOOKUP(AJ305,'LibSets constants'!$I$4:$L$1000,4,0),""),"")</f>
        <v/>
      </c>
      <c r="AM305" s="2" t="str">
        <f aca="false">IF(G305&lt;&gt;"LIBSETS_SETTYPE_BATTLEGROUND",IF(G305&lt;&gt;"LIBSETS_SETTYPE_SPECIAL",IF(AN305&lt;&gt;"",VLOOKUP(AN305,'ESO zone constants'!$D$2:$H$4950,5,0),""),""),"")</f>
        <v/>
      </c>
      <c r="AO305" s="0"/>
      <c r="AP305" s="2" t="str">
        <f aca="false">IF(AO305&lt;&gt;"",IF(AO305&lt;&gt;"LIBSETS_DROP_MECHANIC_MONSTER_NAME",VLOOKUP(AO305,'LibSets constants'!$I$4:$L$1000,3,0),""),"")</f>
        <v/>
      </c>
      <c r="AQ305" s="2" t="str">
        <f aca="false">IF(AO305&lt;&gt;"",IF(AO305&lt;&gt;"LIBSETS_DROP_MECHANIC_MONSTER_NAME",VLOOKUP(AO305,'LibSets constants'!$I$4:$L$1000,4,0),""),"")</f>
        <v/>
      </c>
      <c r="AR305" s="2" t="str">
        <f aca="false">IF(G305&lt;&gt;"LIBSETS_SETTYPE_BATTLEGROUND",IF(G305&lt;&gt;"LIBSETS_SETTYPE_SPECIAL",IF(AS305&lt;&gt;"",VLOOKUP(AS305,'ESO zone constants'!$D$2:$H$4950,5,0),""),""),"")</f>
        <v/>
      </c>
      <c r="AT305" s="0"/>
      <c r="AU305" s="2" t="str">
        <f aca="false">IF(AT305&lt;&gt;"",IF(AT305&lt;&gt;"LIBSETS_DROP_MECHANIC_MONSTER_NAME",VLOOKUP(AT305,'LibSets constants'!$I$4:$L$1000,3,0),""),"")</f>
        <v/>
      </c>
      <c r="AV305" s="2" t="str">
        <f aca="false">IF(AT305&lt;&gt;"",IF(AT305&lt;&gt;"LIBSETS_DROP_MECHANIC_MONSTER_NAME",VLOOKUP(AT305,'LibSets constants'!$I$4:$L$1000,4,0),""),"")</f>
        <v/>
      </c>
      <c r="AW305" s="6" t="str">
        <f aca="false">IF(A305="???","--","")&amp;IF(F305&lt;&gt;"Not in the game (anymore)",IF(A305&lt;&gt;"",CONCATENATE("[",A305,"] = {wayshrines={")&amp;IF(K305&lt;&gt;"",CONCATENATE(K305,","),"")&amp;IF(L305&lt;&gt;"",CONCATENATE(L305,","),"")&amp;IF(M305&lt;&gt;"",CONCATENATE(M305,","),"")&amp;CONCATENATE("}")&amp;IF(VALUE(N305)&gt;0,CONCATENATE(", traitsNeeded=",N305),"")&amp;CONCATENATE(", dlcId=",IF(S305&lt;&gt;"",S305,"DLC_BASE_GAME")),""),"")</f>
        <v>[352] = {wayshrines={337,337,337,}, traitsNeeded=2, dlcId=DLC_CLOCKWORK_CITY</v>
      </c>
      <c r="AX305" s="6" t="str">
        <f aca="false">IF(F305&lt;&gt;"Not in the game (anymore)",IF(A305&lt;&gt;"",IF(P305&lt;&gt;"",CONCATENATE(", zoneIds={",P305),"")&amp;IF(X305&lt;&gt;"",CONCATENATE(",",X305),"")&amp;IF(AC305&lt;&gt;"",CONCATENATE(",",AC305),"")&amp;IF(AH305&lt;&gt;"",CONCATENATE(",",AH305),"")&amp;IF(AM305&lt;&gt;"",CONCATENATE(",",AM305),"")&amp;IF(AR305&lt;&gt;"",CONCATENATE(",",AR305),"")&amp;IF(P305&lt;&gt;"",CONCATENATE("}",""),"")&amp;IF(OR(I305="true",I305="false",I305&lt;&gt;""), CONCATENATE(", veteran=", I305), ""),""),"")</f>
        <v>, zoneIds={980,980,980}, veteran=false</v>
      </c>
      <c r="AY305" s="6" t="str">
        <f aca="false">IF(F305&lt;&gt;"Not in the game (anymore)",IF(A305&lt;&gt;"",", setType="&amp;G305,"")&amp;IF(J305="true",", multiTrialSet=true",""),"")</f>
        <v>, setType=LIBSETS_SETTYPE_CRAFTED</v>
      </c>
      <c r="AZ305" s="6" t="str">
        <f aca="false">IF(F305&lt;&gt;"Not in the game (anymore)",IF(U305&lt;&gt;"",", dropMechanic={"&amp;U305&amp;IF(Z305&lt;&gt;"",","&amp;Z305,"")&amp;IF(AE305&lt;&gt;"",","&amp;AE305,"")&amp;IF(AJ305&lt;&gt;"",","&amp;AJ305,"")&amp;IF(AO305&lt;&gt;"",","&amp;AO305,"")&amp;IF(AT305&lt;&gt;"",","&amp;AT305,"")&amp;"}"&amp;IF(U305="LIBSETS_DROP_MECHANIC_MONSTER_NAME",", dropMechanicNames={" &amp; IF(V305&lt;&gt;"","['en']='"&amp;V305&amp;"'","") &amp; IF(W305&lt;&gt;"",", ['de']='" &amp; W305&amp;"'","") &amp; "}",""),"")&amp;"},","")</f>
        <v>},</v>
      </c>
      <c r="BA305" s="6" t="str">
        <f aca="false">IF(F305&lt;&gt;"Not in the game (anymore)",IF(C305&lt;&gt;"",CONCATENATE(" --",C305," / ",B305,"   [",IF(Q305&lt;&gt;"",Q305,""),IF(Y305&lt;&gt;"",", "&amp;Y305,""),IF(AD305&lt;&gt;"",", "&amp;AD305,""),IF(AI305&lt;&gt;"",", "&amp;AI305,""),IF(AN305&lt;&gt;"",", "&amp;AN305,""),IF(AS305&lt;&gt;"",", "&amp;AS305,""),"]")),"")</f>
        <v> --Fortified Brass / Messingpanzer   [Clockwork City, Clockwork City, Clockwork City]</v>
      </c>
    </row>
    <row r="306" customFormat="false" ht="15" hidden="false" customHeight="false" outlineLevel="0" collapsed="false">
      <c r="A306" s="1" t="n">
        <v>353</v>
      </c>
      <c r="B306" s="0" t="s">
        <v>788</v>
      </c>
      <c r="C306" s="0" t="s">
        <v>789</v>
      </c>
      <c r="D306" s="2" t="n">
        <f aca="false">A306</f>
        <v>353</v>
      </c>
      <c r="G306" s="22" t="s">
        <v>122</v>
      </c>
      <c r="I306" s="0" t="s">
        <v>56</v>
      </c>
      <c r="J306" s="0" t="s">
        <v>56</v>
      </c>
      <c r="K306" s="0" t="n">
        <v>338</v>
      </c>
      <c r="L306" s="0" t="n">
        <v>338</v>
      </c>
      <c r="M306" s="0" t="n">
        <v>338</v>
      </c>
      <c r="N306" s="0" t="n">
        <v>4</v>
      </c>
      <c r="O306" s="0"/>
      <c r="P306" s="2" t="n">
        <f aca="false">IF(AND(G306&lt;&gt;"LIBSETS_SETTYPE_BATTLEGROUND",G306&lt;&gt;"LIBSETS_SETTYPE_SPECIAL",G306&lt;&gt;"LIBSETS_SETTYPE_MYTHIC"), IF(Q306&lt;&gt;"",VLOOKUP(Q306,'ESO zone constants'!$D$2:$H$4950,5,0),""),"")</f>
        <v>980</v>
      </c>
      <c r="Q306" s="0" t="str">
        <f aca="false">IF(OR(K306="",K306&lt;=0,ISERROR(K306)),IF(AND(O306&lt;&gt;"",NOT(ISERROR(O306))),O306, ""),VLOOKUP(K306,'ESO wayshrine node constants'!$A$3:$D$10003,4,0))</f>
        <v>Clockwork City</v>
      </c>
      <c r="R306" s="0"/>
      <c r="S306" s="4" t="str">
        <f aca="false">IF(AND(R306&lt;&gt;"",NOT(ISERROR(R306))),R306,IF(P306&lt;&gt;"",IF(NOT(ISERROR(VLOOKUP(P306,'ESO Dungeon constants'!$D$3:$H$9999,5,0))),VLOOKUP(P306,'ESO Dungeon constants'!$D$3:$I$9999,6,0),VLOOKUP(P306,'ESO zone constants'!$H$2:$K$9984,4,0)),""))</f>
        <v>DLC_CLOCKWORK_CITY</v>
      </c>
      <c r="T306" s="2" t="str">
        <f aca="false">IF(S306&lt;&gt;"",VLOOKUP(S306,'LibSets constants'!$B$4:$C$1000,2,0),"")</f>
        <v>Clockwork City</v>
      </c>
      <c r="U306" s="0"/>
      <c r="V306" s="2" t="str">
        <f aca="false">IF(U306&lt;&gt;"",IF(U306&lt;&gt;"LIBSETS_DROP_MECHANIC_MONSTER_NAME",VLOOKUP(U306,'LibSets constants'!$I$4:$L$1000,3,0),""),"")</f>
        <v/>
      </c>
      <c r="W306" s="2" t="str">
        <f aca="false">IF(U306&lt;&gt;"",IF(U306&lt;&gt;"LIBSETS_DROP_MECHANIC_MONSTER_NAME",VLOOKUP(U306,'LibSets constants'!$I$4:$L$1000,4,0),""),"")</f>
        <v/>
      </c>
      <c r="X306" s="2" t="n">
        <f aca="false">IF(G306&lt;&gt;"LIBSETS_SETTYPE_BATTLEGROUND",IF(G306&lt;&gt;"LIBSETS_SETTYPE_SPECIAL",IF(Y306&lt;&gt;"",VLOOKUP(Y306,'ESO zone constants'!$D$2:$H$4950,5,0),""),""),"")</f>
        <v>980</v>
      </c>
      <c r="Y306" s="0" t="str">
        <f aca="false">VLOOKUP(L306,'ESO wayshrine node constants'!$A$3:$D$10003,4,0)</f>
        <v>Clockwork City</v>
      </c>
      <c r="Z306" s="0"/>
      <c r="AA306" s="2" t="str">
        <f aca="false">IF(Z306&lt;&gt;"",IF(Z306&lt;&gt;"LIBSETS_DROP_MECHANIC_MONSTER_NAME",VLOOKUP(Z306,'LibSets constants'!$I$4:$L$1000,3,0),""),"")</f>
        <v/>
      </c>
      <c r="AB306" s="2" t="str">
        <f aca="false">IF(Z306&lt;&gt;"",IF(Z306&lt;&gt;"LIBSETS_DROP_MECHANIC_MONSTER_NAME",VLOOKUP(Z306,'LibSets constants'!$I$4:$L$1000,4,0),""),"")</f>
        <v/>
      </c>
      <c r="AC306" s="2" t="n">
        <f aca="false">IF(G306&lt;&gt;"LIBSETS_SETTYPE_BATTLEGROUND",IF(G306&lt;&gt;"LIBSETS_SETTYPE_SPECIAL",IF(AD306&lt;&gt;"",VLOOKUP(AD306,'ESO zone constants'!$D$2:$H$4950,5,0),""),""),"")</f>
        <v>980</v>
      </c>
      <c r="AD306" s="0" t="str">
        <f aca="false">VLOOKUP(M306,'ESO wayshrine node constants'!$A$3:$D$10003,4,0)</f>
        <v>Clockwork City</v>
      </c>
      <c r="AE306" s="0"/>
      <c r="AF306" s="2" t="str">
        <f aca="false">IF(AE306&lt;&gt;"",IF(AE306&lt;&gt;"LIBSETS_DROP_MECHANIC_MONSTER_NAME",VLOOKUP(AE306,'LibSets constants'!$I$4:$L$1000,3,0),""),"")</f>
        <v/>
      </c>
      <c r="AG306" s="2" t="str">
        <f aca="false">IF(AE306&lt;&gt;"",IF(AE306&lt;&gt;"LIBSETS_DROP_MECHANIC_MONSTER_NAME",VLOOKUP(AE306,'LibSets constants'!$I$4:$L$1000,4,0),""),"")</f>
        <v/>
      </c>
      <c r="AH306" s="2" t="str">
        <f aca="false">IF(G306&lt;&gt;"LIBSETS_SETTYPE_BATTLEGROUND",IF(G306&lt;&gt;"LIBSETS_SETTYPE_SPECIAL",IF(AI306&lt;&gt;"",VLOOKUP(AI306,'ESO zone constants'!$D$2:$H$4950,5,0),""),""),"")</f>
        <v/>
      </c>
      <c r="AJ306" s="0"/>
      <c r="AK306" s="2" t="str">
        <f aca="false">IF(AJ306&lt;&gt;"",IF(AJ306&lt;&gt;"LIBSETS_DROP_MECHANIC_MONSTER_NAME",VLOOKUP(AJ306,'LibSets constants'!$I$4:$L$1000,3,0),""),"")</f>
        <v/>
      </c>
      <c r="AL306" s="2" t="str">
        <f aca="false">IF(AJ306&lt;&gt;"",IF(AJ306&lt;&gt;"LIBSETS_DROP_MECHANIC_MONSTER_NAME",VLOOKUP(AJ306,'LibSets constants'!$I$4:$L$1000,4,0),""),"")</f>
        <v/>
      </c>
      <c r="AM306" s="2" t="str">
        <f aca="false">IF(G306&lt;&gt;"LIBSETS_SETTYPE_BATTLEGROUND",IF(G306&lt;&gt;"LIBSETS_SETTYPE_SPECIAL",IF(AN306&lt;&gt;"",VLOOKUP(AN306,'ESO zone constants'!$D$2:$H$4950,5,0),""),""),"")</f>
        <v/>
      </c>
      <c r="AO306" s="0"/>
      <c r="AP306" s="2" t="str">
        <f aca="false">IF(AO306&lt;&gt;"",IF(AO306&lt;&gt;"LIBSETS_DROP_MECHANIC_MONSTER_NAME",VLOOKUP(AO306,'LibSets constants'!$I$4:$L$1000,3,0),""),"")</f>
        <v/>
      </c>
      <c r="AQ306" s="2" t="str">
        <f aca="false">IF(AO306&lt;&gt;"",IF(AO306&lt;&gt;"LIBSETS_DROP_MECHANIC_MONSTER_NAME",VLOOKUP(AO306,'LibSets constants'!$I$4:$L$1000,4,0),""),"")</f>
        <v/>
      </c>
      <c r="AR306" s="2" t="str">
        <f aca="false">IF(G306&lt;&gt;"LIBSETS_SETTYPE_BATTLEGROUND",IF(G306&lt;&gt;"LIBSETS_SETTYPE_SPECIAL",IF(AS306&lt;&gt;"",VLOOKUP(AS306,'ESO zone constants'!$D$2:$H$4950,5,0),""),""),"")</f>
        <v/>
      </c>
      <c r="AT306" s="0"/>
      <c r="AU306" s="2" t="str">
        <f aca="false">IF(AT306&lt;&gt;"",IF(AT306&lt;&gt;"LIBSETS_DROP_MECHANIC_MONSTER_NAME",VLOOKUP(AT306,'LibSets constants'!$I$4:$L$1000,3,0),""),"")</f>
        <v/>
      </c>
      <c r="AV306" s="2" t="str">
        <f aca="false">IF(AT306&lt;&gt;"",IF(AT306&lt;&gt;"LIBSETS_DROP_MECHANIC_MONSTER_NAME",VLOOKUP(AT306,'LibSets constants'!$I$4:$L$1000,4,0),""),"")</f>
        <v/>
      </c>
      <c r="AW306" s="6" t="str">
        <f aca="false">IF(A306="???","--","")&amp;IF(F306&lt;&gt;"Not in the game (anymore)",IF(A306&lt;&gt;"",CONCATENATE("[",A306,"] = {wayshrines={")&amp;IF(K306&lt;&gt;"",CONCATENATE(K306,","),"")&amp;IF(L306&lt;&gt;"",CONCATENATE(L306,","),"")&amp;IF(M306&lt;&gt;"",CONCATENATE(M306,","),"")&amp;CONCATENATE("}")&amp;IF(VALUE(N306)&gt;0,CONCATENATE(", traitsNeeded=",N306),"")&amp;CONCATENATE(", dlcId=",IF(S306&lt;&gt;"",S306,"DLC_BASE_GAME")),""),"")</f>
        <v>[353] = {wayshrines={338,338,338,}, traitsNeeded=4, dlcId=DLC_CLOCKWORK_CITY</v>
      </c>
      <c r="AX306" s="6" t="str">
        <f aca="false">IF(F306&lt;&gt;"Not in the game (anymore)",IF(A306&lt;&gt;"",IF(P306&lt;&gt;"",CONCATENATE(", zoneIds={",P306),"")&amp;IF(X306&lt;&gt;"",CONCATENATE(",",X306),"")&amp;IF(AC306&lt;&gt;"",CONCATENATE(",",AC306),"")&amp;IF(AH306&lt;&gt;"",CONCATENATE(",",AH306),"")&amp;IF(AM306&lt;&gt;"",CONCATENATE(",",AM306),"")&amp;IF(AR306&lt;&gt;"",CONCATENATE(",",AR306),"")&amp;IF(P306&lt;&gt;"",CONCATENATE("}",""),"")&amp;IF(OR(I306="true",I306="false",I306&lt;&gt;""), CONCATENATE(", veteran=", I306), ""),""),"")</f>
        <v>, zoneIds={980,980,980}, veteran=false</v>
      </c>
      <c r="AY306" s="6" t="str">
        <f aca="false">IF(F306&lt;&gt;"Not in the game (anymore)",IF(A306&lt;&gt;"",", setType="&amp;G306,"")&amp;IF(J306="true",", multiTrialSet=true",""),"")</f>
        <v>, setType=LIBSETS_SETTYPE_CRAFTED</v>
      </c>
      <c r="AZ306" s="6" t="str">
        <f aca="false">IF(F306&lt;&gt;"Not in the game (anymore)",IF(U306&lt;&gt;"",", dropMechanic={"&amp;U306&amp;IF(Z306&lt;&gt;"",","&amp;Z306,"")&amp;IF(AE306&lt;&gt;"",","&amp;AE306,"")&amp;IF(AJ306&lt;&gt;"",","&amp;AJ306,"")&amp;IF(AO306&lt;&gt;"",","&amp;AO306,"")&amp;IF(AT306&lt;&gt;"",","&amp;AT306,"")&amp;"}"&amp;IF(U306="LIBSETS_DROP_MECHANIC_MONSTER_NAME",", dropMechanicNames={" &amp; IF(V306&lt;&gt;"","['en']='"&amp;V306&amp;"'","") &amp; IF(W306&lt;&gt;"",", ['de']='" &amp; W306&amp;"'","") &amp; "}",""),"")&amp;"},","")</f>
        <v>},</v>
      </c>
      <c r="BA306" s="6" t="str">
        <f aca="false">IF(F306&lt;&gt;"Not in the game (anymore)",IF(C306&lt;&gt;"",CONCATENATE(" --",C306," / ",B306,"   [",IF(Q306&lt;&gt;"",Q306,""),IF(Y306&lt;&gt;"",", "&amp;Y306,""),IF(AD306&lt;&gt;"",", "&amp;AD306,""),IF(AI306&lt;&gt;"",", "&amp;AI306,""),IF(AN306&lt;&gt;"",", "&amp;AN306,""),IF(AS306&lt;&gt;"",", "&amp;AS306,""),"]")),"")</f>
        <v> --Mechanical Acuity / Mechanikblick   [Clockwork City, Clockwork City, Clockwork City]</v>
      </c>
    </row>
    <row r="307" customFormat="false" ht="15" hidden="false" customHeight="false" outlineLevel="0" collapsed="false">
      <c r="A307" s="21" t="n">
        <v>354</v>
      </c>
      <c r="B307" s="0" t="s">
        <v>790</v>
      </c>
      <c r="C307" s="0" t="s">
        <v>791</v>
      </c>
      <c r="D307" s="2" t="n">
        <f aca="false">A307</f>
        <v>354</v>
      </c>
      <c r="G307" s="22" t="s">
        <v>60</v>
      </c>
      <c r="I307" s="0" t="s">
        <v>56</v>
      </c>
      <c r="J307" s="0" t="s">
        <v>56</v>
      </c>
      <c r="K307" s="0" t="n">
        <v>-1</v>
      </c>
      <c r="L307" s="0" t="n">
        <v>-1</v>
      </c>
      <c r="M307" s="0" t="n">
        <v>-1</v>
      </c>
      <c r="N307" s="0" t="n">
        <v>0</v>
      </c>
      <c r="O307" s="3" t="s">
        <v>792</v>
      </c>
      <c r="P307" s="2" t="n">
        <f aca="false">IF(AND(G307&lt;&gt;"LIBSETS_SETTYPE_BATTLEGROUND",G307&lt;&gt;"LIBSETS_SETTYPE_SPECIAL",G307&lt;&gt;"LIBSETS_SETTYPE_MYTHIC"), IF(Q307&lt;&gt;"",VLOOKUP(Q307,'ESO zone constants'!$D$2:$H$4950,5,0),""),"")</f>
        <v>980</v>
      </c>
      <c r="Q307" s="0" t="str">
        <f aca="false">IF(OR(K307="",K307&lt;=0,ISERROR(K307)),IF(AND(O307&lt;&gt;"",NOT(ISERROR(O307))),O307, ""),VLOOKUP(K307,'ESO wayshrine node constants'!$A$3:$D$10003,4,0))</f>
        <v>Clockwork City</v>
      </c>
      <c r="R307" s="0"/>
      <c r="S307" s="4" t="str">
        <f aca="false">IF(AND(R307&lt;&gt;"",NOT(ISERROR(R307))),R307,IF(P307&lt;&gt;"",IF(NOT(ISERROR(VLOOKUP(P307,'ESO Dungeon constants'!$D$3:$H$9999,5,0))),VLOOKUP(P307,'ESO Dungeon constants'!$D$3:$I$9999,6,0),VLOOKUP(P307,'ESO zone constants'!$H$2:$K$9984,4,0)),""))</f>
        <v>DLC_CLOCKWORK_CITY</v>
      </c>
      <c r="T307" s="2" t="str">
        <f aca="false">IF(S307&lt;&gt;"",VLOOKUP(S307,'LibSets constants'!$B$4:$C$1000,2,0),"")</f>
        <v>Clockwork City</v>
      </c>
      <c r="U307" s="5" t="s">
        <v>62</v>
      </c>
      <c r="V307" s="23" t="str">
        <f aca="false">IF(U307&lt;&gt;"",IF(U307&lt;&gt;"LIBSETS_DROP_MECHANIC_MONSTER_NAME",VLOOKUP(U307,'LibSets constants'!$I$4:$L$1000,3,0),""),"")</f>
        <v>Delve bosses have a chance to drop a waist or feet.</v>
      </c>
      <c r="W307" s="23" t="str">
        <f aca="false">IF(U307&lt;&gt;"",IF(U307&lt;&gt;"LIBSETS_DROP_MECHANIC_MONSTER_NAME",VLOOKUP(U307,'LibSets constants'!$I$4:$L$1000,4,0),""),"")</f>
        <v>Bosse in Gewölben haben die Chance, eine Taille oder Füße fallen zu lassen.</v>
      </c>
      <c r="X307" s="2" t="str">
        <f aca="false">IF(G307&lt;&gt;"LIBSETS_SETTYPE_BATTLEGROUND",IF(G307&lt;&gt;"LIBSETS_SETTYPE_SPECIAL",IF(Y307&lt;&gt;"",VLOOKUP(Y307,'ESO zone constants'!$D$2:$H$4950,5,0),""),""),"")</f>
        <v/>
      </c>
      <c r="Z307" s="24" t="s">
        <v>63</v>
      </c>
      <c r="AA307" s="23" t="str">
        <f aca="false">IF(Z307&lt;&gt;"",IF(Z307&lt;&gt;"LIBSETS_DROP_MECHANIC_MONSTER_NAME",VLOOKUP(Z307,'LibSets constants'!$I$4:$L$1000,3,0),""),"")</f>
        <v>Overland group bosses have a 100% chance to drop head, chest, legs, or weapon.</v>
      </c>
      <c r="AB307" s="23" t="str">
        <f aca="false">IF(Z307&lt;&gt;"",IF(Z307&lt;&gt;"LIBSETS_DROP_MECHANIC_MONSTER_NAME",VLOOKUP(Z307,'LibSets constants'!$I$4:$L$1000,4,0),""),"")</f>
        <v>Überland Gruppenbosse haben eine Chance von 100%, Kopf, Brust, Beine oder Waffen fallen zu lassen.</v>
      </c>
      <c r="AC307" s="2" t="str">
        <f aca="false">IF(G307&lt;&gt;"LIBSETS_SETTYPE_BATTLEGROUND",IF(G307&lt;&gt;"LIBSETS_SETTYPE_SPECIAL",IF(AD307&lt;&gt;"",VLOOKUP(AD307,'ESO zone constants'!$D$2:$H$4950,5,0),""),""),"")</f>
        <v/>
      </c>
      <c r="AE307" s="24" t="s">
        <v>64</v>
      </c>
      <c r="AF307" s="23" t="str">
        <f aca="false">IF(AE307&lt;&gt;"",IF(AE307&lt;&gt;"LIBSETS_DROP_MECHANIC_MONSTER_NAME",VLOOKUP(AE307,'LibSets constants'!$I$4:$L$1000,3,0),""),"")</f>
        <v>Public dungeon bosses have a chance to drop a shoulder, hand, or weapon.</v>
      </c>
      <c r="AG307" s="23" t="str">
        <f aca="false">IF(AE307&lt;&gt;"",IF(AE307&lt;&gt;"LIBSETS_DROP_MECHANIC_MONSTER_NAME",VLOOKUP(AE307,'LibSets constants'!$I$4:$L$1000,4,0),""),"")</f>
        <v>Öffentliche Dungeon-Bosse haben die Möglichkeit, eine Schulter, Handschuhe oder eine Waffe fallen zu lassen.</v>
      </c>
      <c r="AH307" s="2" t="str">
        <f aca="false">IF(G307&lt;&gt;"LIBSETS_SETTYPE_BATTLEGROUND",IF(G307&lt;&gt;"LIBSETS_SETTYPE_SPECIAL",IF(AI307&lt;&gt;"",VLOOKUP(AI307,'ESO zone constants'!$D$2:$H$4950,5,0),""),""),"")</f>
        <v/>
      </c>
      <c r="AJ307" s="24" t="s">
        <v>65</v>
      </c>
      <c r="AK307" s="23" t="str">
        <f aca="false">IF(AJ307&lt;&gt;"",IF(AJ307&lt;&gt;"LIBSETS_DROP_MECHANIC_MONSTER_NAME",VLOOKUP(AJ307,'LibSets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23" t="str">
        <f aca="false">IF(AJ307&lt;&gt;"",IF(AJ307&lt;&gt;"LIBSETS_DROP_MECHANIC_MONSTER_NAME",VLOOKUP(AJ307,'LibSets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2" t="str">
        <f aca="false">IF(G307&lt;&gt;"LIBSETS_SETTYPE_BATTLEGROUND",IF(G307&lt;&gt;"LIBSETS_SETTYPE_SPECIAL",IF(AN307&lt;&gt;"",VLOOKUP(AN307,'ESO zone constants'!$D$2:$H$4950,5,0),""),""),"")</f>
        <v/>
      </c>
      <c r="AO307" s="24"/>
      <c r="AP307" s="23" t="str">
        <f aca="false">IF(AO307&lt;&gt;"",IF(AO307&lt;&gt;"LIBSETS_DROP_MECHANIC_MONSTER_NAME",VLOOKUP(AO307,'LibSets constants'!$I$4:$L$1000,3,0),""),"")</f>
        <v/>
      </c>
      <c r="AQ307" s="23" t="str">
        <f aca="false">IF(AO307&lt;&gt;"",IF(AO307&lt;&gt;"LIBSETS_DROP_MECHANIC_MONSTER_NAME",VLOOKUP(AO307,'LibSets constants'!$I$4:$L$1000,4,0),""),"")</f>
        <v/>
      </c>
      <c r="AR307" s="2" t="str">
        <f aca="false">IF(G307&lt;&gt;"LIBSETS_SETTYPE_BATTLEGROUND",IF(G307&lt;&gt;"LIBSETS_SETTYPE_SPECIAL",IF(AS307&lt;&gt;"",VLOOKUP(AS307,'ESO zone constants'!$D$2:$H$4950,5,0),""),""),"")</f>
        <v/>
      </c>
      <c r="AT307" s="24"/>
      <c r="AU307" s="23" t="str">
        <f aca="false">IF(AT307&lt;&gt;"",IF(AT307&lt;&gt;"LIBSETS_DROP_MECHANIC_MONSTER_NAME",VLOOKUP(AT307,'LibSets constants'!$I$4:$L$1000,3,0),""),"")</f>
        <v/>
      </c>
      <c r="AV307" s="23" t="str">
        <f aca="false">IF(AT307&lt;&gt;"",IF(AT307&lt;&gt;"LIBSETS_DROP_MECHANIC_MONSTER_NAME",VLOOKUP(AT307,'LibSets constants'!$I$4:$L$1000,4,0),""),"")</f>
        <v/>
      </c>
      <c r="AW307" s="6" t="str">
        <f aca="false">IF(A307="???","--","")&amp;IF(F307&lt;&gt;"Not in the game (anymore)",IF(A307&lt;&gt;"",CONCATENATE("[",A307,"] = {wayshrines={")&amp;IF(K307&lt;&gt;"",CONCATENATE(K307,","),"")&amp;IF(L307&lt;&gt;"",CONCATENATE(L307,","),"")&amp;IF(M307&lt;&gt;"",CONCATENATE(M307,","),"")&amp;CONCATENATE("}")&amp;IF(VALUE(N307)&gt;0,CONCATENATE(", traitsNeeded=",N307),"")&amp;CONCATENATE(", dlcId=",IF(S307&lt;&gt;"",S307,"DLC_BASE_GAME")),""),"")</f>
        <v>[354] = {wayshrines={-1,-1,-1,}, dlcId=DLC_CLOCKWORK_CITY</v>
      </c>
      <c r="AX307" s="6" t="str">
        <f aca="false">IF(F307&lt;&gt;"Not in the game (anymore)",IF(A307&lt;&gt;"",IF(P307&lt;&gt;"",CONCATENATE(", zoneIds={",P307),"")&amp;IF(X307&lt;&gt;"",CONCATENATE(",",X307),"")&amp;IF(AC307&lt;&gt;"",CONCATENATE(",",AC307),"")&amp;IF(AH307&lt;&gt;"",CONCATENATE(",",AH307),"")&amp;IF(AM307&lt;&gt;"",CONCATENATE(",",AM307),"")&amp;IF(AR307&lt;&gt;"",CONCATENATE(",",AR307),"")&amp;IF(P307&lt;&gt;"",CONCATENATE("}",""),"")&amp;IF(OR(I307="true",I307="false",I307&lt;&gt;""), CONCATENATE(", veteran=", I307), ""),""),"")</f>
        <v>, zoneIds={980}, veteran=false</v>
      </c>
      <c r="AY307" s="6" t="str">
        <f aca="false">IF(F307&lt;&gt;"Not in the game (anymore)",IF(A307&lt;&gt;"",", setType="&amp;G307,"")&amp;IF(J307="true",", multiTrialSet=true",""),"")</f>
        <v>, setType=LIBSETS_SETTYPE_OVERLAND</v>
      </c>
      <c r="AZ307" s="6" t="str">
        <f aca="false">IF(F307&lt;&gt;"Not in the game (anymore)",IF(U307&lt;&gt;"",", dropMechanic={"&amp;U307&amp;IF(Z307&lt;&gt;"",","&amp;Z307,"")&amp;IF(AE307&lt;&gt;"",","&amp;AE307,"")&amp;IF(AJ307&lt;&gt;"",","&amp;AJ307,"")&amp;IF(AO307&lt;&gt;"",","&amp;AO307,"")&amp;IF(AT307&lt;&gt;"",","&amp;AT307,"")&amp;"}"&amp;IF(U307="LIBSETS_DROP_MECHANIC_MONSTER_NAME",", dropMechanicNames={" &amp; IF(V307&lt;&gt;"","['en']='"&amp;V307&amp;"'","") &amp; IF(W307&lt;&gt;"",", ['de']='" &amp; W307&amp;"'","") &amp; "}",""),"")&amp;"},","")</f>
        <v>, dropMechanic={LIBSETS_DROP_MECHANIC_OVERLAND_BOSS_DELVE,LIBSETS_DROP_MECHANIC_OVERLAND_WORLDBOSS,LIBSETS_DROP_MECHANIC_OVERLAND_BOSS_PUBLIC_DUNGEON,LIBSETS_DROP_MECHANIC_OVERLAND_CHEST}},</v>
      </c>
      <c r="BA307" s="6" t="str">
        <f aca="false">IF(F307&lt;&gt;"Not in the game (anymore)",IF(C307&lt;&gt;"",CONCATENATE(" --",C307," / ",B307,"   [",IF(Q307&lt;&gt;"",Q307,""),IF(Y307&lt;&gt;"",", "&amp;Y307,""),IF(AD307&lt;&gt;"",", "&amp;AD307,""),IF(AI307&lt;&gt;"",", "&amp;AI307,""),IF(AN307&lt;&gt;"",", "&amp;AN307,""),IF(AS307&lt;&gt;"",", "&amp;AS307,""),"]")),"")</f>
        <v> --Mad Tinkerer / Wahntüftler   [Clockwork City]</v>
      </c>
    </row>
    <row r="308" customFormat="false" ht="15" hidden="false" customHeight="false" outlineLevel="0" collapsed="false">
      <c r="A308" s="21" t="n">
        <v>355</v>
      </c>
      <c r="B308" s="0" t="s">
        <v>793</v>
      </c>
      <c r="C308" s="0" t="s">
        <v>794</v>
      </c>
      <c r="D308" s="2" t="n">
        <f aca="false">A308</f>
        <v>355</v>
      </c>
      <c r="G308" s="22" t="s">
        <v>60</v>
      </c>
      <c r="I308" s="0" t="s">
        <v>56</v>
      </c>
      <c r="J308" s="0" t="s">
        <v>56</v>
      </c>
      <c r="K308" s="0" t="n">
        <v>-1</v>
      </c>
      <c r="L308" s="0" t="n">
        <v>-1</v>
      </c>
      <c r="M308" s="0" t="n">
        <v>-1</v>
      </c>
      <c r="N308" s="0" t="n">
        <v>0</v>
      </c>
      <c r="O308" s="3" t="s">
        <v>792</v>
      </c>
      <c r="P308" s="2" t="n">
        <f aca="false">IF(AND(G308&lt;&gt;"LIBSETS_SETTYPE_BATTLEGROUND",G308&lt;&gt;"LIBSETS_SETTYPE_SPECIAL",G308&lt;&gt;"LIBSETS_SETTYPE_MYTHIC"), IF(Q308&lt;&gt;"",VLOOKUP(Q308,'ESO zone constants'!$D$2:$H$4950,5,0),""),"")</f>
        <v>980</v>
      </c>
      <c r="Q308" s="0" t="str">
        <f aca="false">IF(OR(K308="",K308&lt;=0,ISERROR(K308)),IF(AND(O308&lt;&gt;"",NOT(ISERROR(O308))),O308, ""),VLOOKUP(K308,'ESO wayshrine node constants'!$A$3:$D$10003,4,0))</f>
        <v>Clockwork City</v>
      </c>
      <c r="R308" s="0"/>
      <c r="S308" s="4" t="str">
        <f aca="false">IF(AND(R308&lt;&gt;"",NOT(ISERROR(R308))),R308,IF(P308&lt;&gt;"",IF(NOT(ISERROR(VLOOKUP(P308,'ESO Dungeon constants'!$D$3:$H$9999,5,0))),VLOOKUP(P308,'ESO Dungeon constants'!$D$3:$I$9999,6,0),VLOOKUP(P308,'ESO zone constants'!$H$2:$K$9984,4,0)),""))</f>
        <v>DLC_CLOCKWORK_CITY</v>
      </c>
      <c r="T308" s="2" t="str">
        <f aca="false">IF(S308&lt;&gt;"",VLOOKUP(S308,'LibSets constants'!$B$4:$C$1000,2,0),"")</f>
        <v>Clockwork City</v>
      </c>
      <c r="U308" s="5" t="s">
        <v>62</v>
      </c>
      <c r="V308" s="23" t="str">
        <f aca="false">IF(U308&lt;&gt;"",IF(U308&lt;&gt;"LIBSETS_DROP_MECHANIC_MONSTER_NAME",VLOOKUP(U308,'LibSets constants'!$I$4:$L$1000,3,0),""),"")</f>
        <v>Delve bosses have a chance to drop a waist or feet.</v>
      </c>
      <c r="W308" s="23" t="str">
        <f aca="false">IF(U308&lt;&gt;"",IF(U308&lt;&gt;"LIBSETS_DROP_MECHANIC_MONSTER_NAME",VLOOKUP(U308,'LibSets constants'!$I$4:$L$1000,4,0),""),"")</f>
        <v>Bosse in Gewölben haben die Chance, eine Taille oder Füße fallen zu lassen.</v>
      </c>
      <c r="X308" s="2" t="str">
        <f aca="false">IF(G308&lt;&gt;"LIBSETS_SETTYPE_BATTLEGROUND",IF(G308&lt;&gt;"LIBSETS_SETTYPE_SPECIAL",IF(Y308&lt;&gt;"",VLOOKUP(Y308,'ESO zone constants'!$D$2:$H$4950,5,0),""),""),"")</f>
        <v/>
      </c>
      <c r="Z308" s="24" t="s">
        <v>63</v>
      </c>
      <c r="AA308" s="23" t="str">
        <f aca="false">IF(Z308&lt;&gt;"",IF(Z308&lt;&gt;"LIBSETS_DROP_MECHANIC_MONSTER_NAME",VLOOKUP(Z308,'LibSets constants'!$I$4:$L$1000,3,0),""),"")</f>
        <v>Overland group bosses have a 100% chance to drop head, chest, legs, or weapon.</v>
      </c>
      <c r="AB308" s="23" t="str">
        <f aca="false">IF(Z308&lt;&gt;"",IF(Z308&lt;&gt;"LIBSETS_DROP_MECHANIC_MONSTER_NAME",VLOOKUP(Z308,'LibSets constants'!$I$4:$L$1000,4,0),""),"")</f>
        <v>Überland Gruppenbosse haben eine Chance von 100%, Kopf, Brust, Beine oder Waffen fallen zu lassen.</v>
      </c>
      <c r="AC308" s="2" t="str">
        <f aca="false">IF(G308&lt;&gt;"LIBSETS_SETTYPE_BATTLEGROUND",IF(G308&lt;&gt;"LIBSETS_SETTYPE_SPECIAL",IF(AD308&lt;&gt;"",VLOOKUP(AD308,'ESO zone constants'!$D$2:$H$4950,5,0),""),""),"")</f>
        <v/>
      </c>
      <c r="AE308" s="24" t="s">
        <v>64</v>
      </c>
      <c r="AF308" s="23" t="str">
        <f aca="false">IF(AE308&lt;&gt;"",IF(AE308&lt;&gt;"LIBSETS_DROP_MECHANIC_MONSTER_NAME",VLOOKUP(AE308,'LibSets constants'!$I$4:$L$1000,3,0),""),"")</f>
        <v>Public dungeon bosses have a chance to drop a shoulder, hand, or weapon.</v>
      </c>
      <c r="AG308" s="23" t="str">
        <f aca="false">IF(AE308&lt;&gt;"",IF(AE308&lt;&gt;"LIBSETS_DROP_MECHANIC_MONSTER_NAME",VLOOKUP(AE308,'LibSets constants'!$I$4:$L$1000,4,0),""),"")</f>
        <v>Öffentliche Dungeon-Bosse haben die Möglichkeit, eine Schulter, Handschuhe oder eine Waffe fallen zu lassen.</v>
      </c>
      <c r="AH308" s="2" t="str">
        <f aca="false">IF(G308&lt;&gt;"LIBSETS_SETTYPE_BATTLEGROUND",IF(G308&lt;&gt;"LIBSETS_SETTYPE_SPECIAL",IF(AI308&lt;&gt;"",VLOOKUP(AI308,'ESO zone constants'!$D$2:$H$4950,5,0),""),""),"")</f>
        <v/>
      </c>
      <c r="AJ308" s="24" t="s">
        <v>65</v>
      </c>
      <c r="AK308" s="23" t="str">
        <f aca="false">IF(AJ308&lt;&gt;"",IF(AJ308&lt;&gt;"LIBSETS_DROP_MECHANIC_MONSTER_NAME",VLOOKUP(AJ308,'LibSets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23" t="str">
        <f aca="false">IF(AJ308&lt;&gt;"",IF(AJ308&lt;&gt;"LIBSETS_DROP_MECHANIC_MONSTER_NAME",VLOOKUP(AJ308,'LibSets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2" t="str">
        <f aca="false">IF(G308&lt;&gt;"LIBSETS_SETTYPE_BATTLEGROUND",IF(G308&lt;&gt;"LIBSETS_SETTYPE_SPECIAL",IF(AN308&lt;&gt;"",VLOOKUP(AN308,'ESO zone constants'!$D$2:$H$4950,5,0),""),""),"")</f>
        <v/>
      </c>
      <c r="AO308" s="24"/>
      <c r="AP308" s="23" t="str">
        <f aca="false">IF(AO308&lt;&gt;"",IF(AO308&lt;&gt;"LIBSETS_DROP_MECHANIC_MONSTER_NAME",VLOOKUP(AO308,'LibSets constants'!$I$4:$L$1000,3,0),""),"")</f>
        <v/>
      </c>
      <c r="AQ308" s="23" t="str">
        <f aca="false">IF(AO308&lt;&gt;"",IF(AO308&lt;&gt;"LIBSETS_DROP_MECHANIC_MONSTER_NAME",VLOOKUP(AO308,'LibSets constants'!$I$4:$L$1000,4,0),""),"")</f>
        <v/>
      </c>
      <c r="AR308" s="2" t="str">
        <f aca="false">IF(G308&lt;&gt;"LIBSETS_SETTYPE_BATTLEGROUND",IF(G308&lt;&gt;"LIBSETS_SETTYPE_SPECIAL",IF(AS308&lt;&gt;"",VLOOKUP(AS308,'ESO zone constants'!$D$2:$H$4950,5,0),""),""),"")</f>
        <v/>
      </c>
      <c r="AT308" s="24"/>
      <c r="AU308" s="23" t="str">
        <f aca="false">IF(AT308&lt;&gt;"",IF(AT308&lt;&gt;"LIBSETS_DROP_MECHANIC_MONSTER_NAME",VLOOKUP(AT308,'LibSets constants'!$I$4:$L$1000,3,0),""),"")</f>
        <v/>
      </c>
      <c r="AV308" s="23" t="str">
        <f aca="false">IF(AT308&lt;&gt;"",IF(AT308&lt;&gt;"LIBSETS_DROP_MECHANIC_MONSTER_NAME",VLOOKUP(AT308,'LibSets constants'!$I$4:$L$1000,4,0),""),"")</f>
        <v/>
      </c>
      <c r="AW308" s="6" t="str">
        <f aca="false">IF(A308="???","--","")&amp;IF(F308&lt;&gt;"Not in the game (anymore)",IF(A308&lt;&gt;"",CONCATENATE("[",A308,"] = {wayshrines={")&amp;IF(K308&lt;&gt;"",CONCATENATE(K308,","),"")&amp;IF(L308&lt;&gt;"",CONCATENATE(L308,","),"")&amp;IF(M308&lt;&gt;"",CONCATENATE(M308,","),"")&amp;CONCATENATE("}")&amp;IF(VALUE(N308)&gt;0,CONCATENATE(", traitsNeeded=",N308),"")&amp;CONCATENATE(", dlcId=",IF(S308&lt;&gt;"",S308,"DLC_BASE_GAME")),""),"")</f>
        <v>[355] = {wayshrines={-1,-1,-1,}, dlcId=DLC_CLOCKWORK_CITY</v>
      </c>
      <c r="AX308" s="6" t="str">
        <f aca="false">IF(F308&lt;&gt;"Not in the game (anymore)",IF(A308&lt;&gt;"",IF(P308&lt;&gt;"",CONCATENATE(", zoneIds={",P308),"")&amp;IF(X308&lt;&gt;"",CONCATENATE(",",X308),"")&amp;IF(AC308&lt;&gt;"",CONCATENATE(",",AC308),"")&amp;IF(AH308&lt;&gt;"",CONCATENATE(",",AH308),"")&amp;IF(AM308&lt;&gt;"",CONCATENATE(",",AM308),"")&amp;IF(AR308&lt;&gt;"",CONCATENATE(",",AR308),"")&amp;IF(P308&lt;&gt;"",CONCATENATE("}",""),"")&amp;IF(OR(I308="true",I308="false",I308&lt;&gt;""), CONCATENATE(", veteran=", I308), ""),""),"")</f>
        <v>, zoneIds={980}, veteran=false</v>
      </c>
      <c r="AY308" s="6" t="str">
        <f aca="false">IF(F308&lt;&gt;"Not in the game (anymore)",IF(A308&lt;&gt;"",", setType="&amp;G308,"")&amp;IF(J308="true",", multiTrialSet=true",""),"")</f>
        <v>, setType=LIBSETS_SETTYPE_OVERLAND</v>
      </c>
      <c r="AZ308" s="6" t="str">
        <f aca="false">IF(F308&lt;&gt;"Not in the game (anymore)",IF(U308&lt;&gt;"",", dropMechanic={"&amp;U308&amp;IF(Z308&lt;&gt;"",","&amp;Z308,"")&amp;IF(AE308&lt;&gt;"",","&amp;AE308,"")&amp;IF(AJ308&lt;&gt;"",","&amp;AJ308,"")&amp;IF(AO308&lt;&gt;"",","&amp;AO308,"")&amp;IF(AT308&lt;&gt;"",","&amp;AT308,"")&amp;"}"&amp;IF(U308="LIBSETS_DROP_MECHANIC_MONSTER_NAME",", dropMechanicNames={" &amp; IF(V308&lt;&gt;"","['en']='"&amp;V308&amp;"'","") &amp; IF(W308&lt;&gt;"",", ['de']='" &amp; W308&amp;"'","") &amp; "}",""),"")&amp;"},","")</f>
        <v>, dropMechanic={LIBSETS_DROP_MECHANIC_OVERLAND_BOSS_DELVE,LIBSETS_DROP_MECHANIC_OVERLAND_WORLDBOSS,LIBSETS_DROP_MECHANIC_OVERLAND_BOSS_PUBLIC_DUNGEON,LIBSETS_DROP_MECHANIC_OVERLAND_CHEST}},</v>
      </c>
      <c r="BA308" s="6" t="str">
        <f aca="false">IF(F308&lt;&gt;"Not in the game (anymore)",IF(C308&lt;&gt;"",CONCATENATE(" --",C308," / ",B308,"   [",IF(Q308&lt;&gt;"",Q308,""),IF(Y308&lt;&gt;"",", "&amp;Y308,""),IF(AD308&lt;&gt;"",", "&amp;AD308,""),IF(AI308&lt;&gt;"",", "&amp;AI308,""),IF(AN308&lt;&gt;"",", "&amp;AN308,""),IF(AS308&lt;&gt;"",", "&amp;AS308,""),"]")),"")</f>
        <v> --Unfathomable Darkness / Unermessliche Dunkelheit   [Clockwork City]</v>
      </c>
    </row>
    <row r="309" customFormat="false" ht="15" hidden="false" customHeight="false" outlineLevel="0" collapsed="false">
      <c r="A309" s="21" t="n">
        <v>356</v>
      </c>
      <c r="B309" s="0" t="s">
        <v>795</v>
      </c>
      <c r="C309" s="0" t="s">
        <v>796</v>
      </c>
      <c r="D309" s="2" t="n">
        <f aca="false">A309</f>
        <v>356</v>
      </c>
      <c r="G309" s="22" t="s">
        <v>60</v>
      </c>
      <c r="I309" s="0" t="s">
        <v>56</v>
      </c>
      <c r="J309" s="0" t="s">
        <v>56</v>
      </c>
      <c r="K309" s="0" t="n">
        <v>-1</v>
      </c>
      <c r="L309" s="0" t="n">
        <v>-1</v>
      </c>
      <c r="M309" s="0" t="n">
        <v>-1</v>
      </c>
      <c r="N309" s="0" t="n">
        <v>0</v>
      </c>
      <c r="O309" s="3" t="s">
        <v>792</v>
      </c>
      <c r="P309" s="2" t="n">
        <f aca="false">IF(AND(G309&lt;&gt;"LIBSETS_SETTYPE_BATTLEGROUND",G309&lt;&gt;"LIBSETS_SETTYPE_SPECIAL",G309&lt;&gt;"LIBSETS_SETTYPE_MYTHIC"), IF(Q309&lt;&gt;"",VLOOKUP(Q309,'ESO zone constants'!$D$2:$H$4950,5,0),""),"")</f>
        <v>980</v>
      </c>
      <c r="Q309" s="0" t="str">
        <f aca="false">IF(OR(K309="",K309&lt;=0,ISERROR(K309)),IF(AND(O309&lt;&gt;"",NOT(ISERROR(O309))),O309, ""),VLOOKUP(K309,'ESO wayshrine node constants'!$A$3:$D$10003,4,0))</f>
        <v>Clockwork City</v>
      </c>
      <c r="R309" s="0"/>
      <c r="S309" s="4" t="str">
        <f aca="false">IF(AND(R309&lt;&gt;"",NOT(ISERROR(R309))),R309,IF(P309&lt;&gt;"",IF(NOT(ISERROR(VLOOKUP(P309,'ESO Dungeon constants'!$D$3:$H$9999,5,0))),VLOOKUP(P309,'ESO Dungeon constants'!$D$3:$I$9999,6,0),VLOOKUP(P309,'ESO zone constants'!$H$2:$K$9984,4,0)),""))</f>
        <v>DLC_CLOCKWORK_CITY</v>
      </c>
      <c r="T309" s="2" t="str">
        <f aca="false">IF(S309&lt;&gt;"",VLOOKUP(S309,'LibSets constants'!$B$4:$C$1000,2,0),"")</f>
        <v>Clockwork City</v>
      </c>
      <c r="U309" s="5" t="s">
        <v>62</v>
      </c>
      <c r="V309" s="23" t="str">
        <f aca="false">IF(U309&lt;&gt;"",IF(U309&lt;&gt;"LIBSETS_DROP_MECHANIC_MONSTER_NAME",VLOOKUP(U309,'LibSets constants'!$I$4:$L$1000,3,0),""),"")</f>
        <v>Delve bosses have a chance to drop a waist or feet.</v>
      </c>
      <c r="W309" s="23" t="str">
        <f aca="false">IF(U309&lt;&gt;"",IF(U309&lt;&gt;"LIBSETS_DROP_MECHANIC_MONSTER_NAME",VLOOKUP(U309,'LibSets constants'!$I$4:$L$1000,4,0),""),"")</f>
        <v>Bosse in Gewölben haben die Chance, eine Taille oder Füße fallen zu lassen.</v>
      </c>
      <c r="X309" s="2" t="str">
        <f aca="false">IF(G309&lt;&gt;"LIBSETS_SETTYPE_BATTLEGROUND",IF(G309&lt;&gt;"LIBSETS_SETTYPE_SPECIAL",IF(Y309&lt;&gt;"",VLOOKUP(Y309,'ESO zone constants'!$D$2:$H$4950,5,0),""),""),"")</f>
        <v/>
      </c>
      <c r="Z309" s="24" t="s">
        <v>63</v>
      </c>
      <c r="AA309" s="23" t="str">
        <f aca="false">IF(Z309&lt;&gt;"",IF(Z309&lt;&gt;"LIBSETS_DROP_MECHANIC_MONSTER_NAME",VLOOKUP(Z309,'LibSets constants'!$I$4:$L$1000,3,0),""),"")</f>
        <v>Overland group bosses have a 100% chance to drop head, chest, legs, or weapon.</v>
      </c>
      <c r="AB309" s="23" t="str">
        <f aca="false">IF(Z309&lt;&gt;"",IF(Z309&lt;&gt;"LIBSETS_DROP_MECHANIC_MONSTER_NAME",VLOOKUP(Z309,'LibSets constants'!$I$4:$L$1000,4,0),""),"")</f>
        <v>Überland Gruppenbosse haben eine Chance von 100%, Kopf, Brust, Beine oder Waffen fallen zu lassen.</v>
      </c>
      <c r="AC309" s="2" t="str">
        <f aca="false">IF(G309&lt;&gt;"LIBSETS_SETTYPE_BATTLEGROUND",IF(G309&lt;&gt;"LIBSETS_SETTYPE_SPECIAL",IF(AD309&lt;&gt;"",VLOOKUP(AD309,'ESO zone constants'!$D$2:$H$4950,5,0),""),""),"")</f>
        <v/>
      </c>
      <c r="AE309" s="24" t="s">
        <v>64</v>
      </c>
      <c r="AF309" s="23" t="str">
        <f aca="false">IF(AE309&lt;&gt;"",IF(AE309&lt;&gt;"LIBSETS_DROP_MECHANIC_MONSTER_NAME",VLOOKUP(AE309,'LibSets constants'!$I$4:$L$1000,3,0),""),"")</f>
        <v>Public dungeon bosses have a chance to drop a shoulder, hand, or weapon.</v>
      </c>
      <c r="AG309" s="23" t="str">
        <f aca="false">IF(AE309&lt;&gt;"",IF(AE309&lt;&gt;"LIBSETS_DROP_MECHANIC_MONSTER_NAME",VLOOKUP(AE309,'LibSets constants'!$I$4:$L$1000,4,0),""),"")</f>
        <v>Öffentliche Dungeon-Bosse haben die Möglichkeit, eine Schulter, Handschuhe oder eine Waffe fallen zu lassen.</v>
      </c>
      <c r="AH309" s="2" t="str">
        <f aca="false">IF(G309&lt;&gt;"LIBSETS_SETTYPE_BATTLEGROUND",IF(G309&lt;&gt;"LIBSETS_SETTYPE_SPECIAL",IF(AI309&lt;&gt;"",VLOOKUP(AI309,'ESO zone constants'!$D$2:$H$4950,5,0),""),""),"")</f>
        <v/>
      </c>
      <c r="AJ309" s="24" t="s">
        <v>65</v>
      </c>
      <c r="AK309" s="23" t="str">
        <f aca="false">IF(AJ309&lt;&gt;"",IF(AJ309&lt;&gt;"LIBSETS_DROP_MECHANIC_MONSTER_NAME",VLOOKUP(AJ309,'LibSets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23" t="str">
        <f aca="false">IF(AJ309&lt;&gt;"",IF(AJ309&lt;&gt;"LIBSETS_DROP_MECHANIC_MONSTER_NAME",VLOOKUP(AJ309,'LibSets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2" t="str">
        <f aca="false">IF(G309&lt;&gt;"LIBSETS_SETTYPE_BATTLEGROUND",IF(G309&lt;&gt;"LIBSETS_SETTYPE_SPECIAL",IF(AN309&lt;&gt;"",VLOOKUP(AN309,'ESO zone constants'!$D$2:$H$4950,5,0),""),""),"")</f>
        <v/>
      </c>
      <c r="AO309" s="24"/>
      <c r="AP309" s="23" t="str">
        <f aca="false">IF(AO309&lt;&gt;"",IF(AO309&lt;&gt;"LIBSETS_DROP_MECHANIC_MONSTER_NAME",VLOOKUP(AO309,'LibSets constants'!$I$4:$L$1000,3,0),""),"")</f>
        <v/>
      </c>
      <c r="AQ309" s="23" t="str">
        <f aca="false">IF(AO309&lt;&gt;"",IF(AO309&lt;&gt;"LIBSETS_DROP_MECHANIC_MONSTER_NAME",VLOOKUP(AO309,'LibSets constants'!$I$4:$L$1000,4,0),""),"")</f>
        <v/>
      </c>
      <c r="AR309" s="2" t="str">
        <f aca="false">IF(G309&lt;&gt;"LIBSETS_SETTYPE_BATTLEGROUND",IF(G309&lt;&gt;"LIBSETS_SETTYPE_SPECIAL",IF(AS309&lt;&gt;"",VLOOKUP(AS309,'ESO zone constants'!$D$2:$H$4950,5,0),""),""),"")</f>
        <v/>
      </c>
      <c r="AT309" s="24"/>
      <c r="AU309" s="23" t="str">
        <f aca="false">IF(AT309&lt;&gt;"",IF(AT309&lt;&gt;"LIBSETS_DROP_MECHANIC_MONSTER_NAME",VLOOKUP(AT309,'LibSets constants'!$I$4:$L$1000,3,0),""),"")</f>
        <v/>
      </c>
      <c r="AV309" s="23" t="str">
        <f aca="false">IF(AT309&lt;&gt;"",IF(AT309&lt;&gt;"LIBSETS_DROP_MECHANIC_MONSTER_NAME",VLOOKUP(AT309,'LibSets constants'!$I$4:$L$1000,4,0),""),"")</f>
        <v/>
      </c>
      <c r="AW309" s="6" t="str">
        <f aca="false">IF(A309="???","--","")&amp;IF(F309&lt;&gt;"Not in the game (anymore)",IF(A309&lt;&gt;"",CONCATENATE("[",A309,"] = {wayshrines={")&amp;IF(K309&lt;&gt;"",CONCATENATE(K309,","),"")&amp;IF(L309&lt;&gt;"",CONCATENATE(L309,","),"")&amp;IF(M309&lt;&gt;"",CONCATENATE(M309,","),"")&amp;CONCATENATE("}")&amp;IF(VALUE(N309)&gt;0,CONCATENATE(", traitsNeeded=",N309),"")&amp;CONCATENATE(", dlcId=",IF(S309&lt;&gt;"",S309,"DLC_BASE_GAME")),""),"")</f>
        <v>[356] = {wayshrines={-1,-1,-1,}, dlcId=DLC_CLOCKWORK_CITY</v>
      </c>
      <c r="AX309" s="6" t="str">
        <f aca="false">IF(F309&lt;&gt;"Not in the game (anymore)",IF(A309&lt;&gt;"",IF(P309&lt;&gt;"",CONCATENATE(", zoneIds={",P309),"")&amp;IF(X309&lt;&gt;"",CONCATENATE(",",X309),"")&amp;IF(AC309&lt;&gt;"",CONCATENATE(",",AC309),"")&amp;IF(AH309&lt;&gt;"",CONCATENATE(",",AH309),"")&amp;IF(AM309&lt;&gt;"",CONCATENATE(",",AM309),"")&amp;IF(AR309&lt;&gt;"",CONCATENATE(",",AR309),"")&amp;IF(P309&lt;&gt;"",CONCATENATE("}",""),"")&amp;IF(OR(I309="true",I309="false",I309&lt;&gt;""), CONCATENATE(", veteran=", I309), ""),""),"")</f>
        <v>, zoneIds={980}, veteran=false</v>
      </c>
      <c r="AY309" s="6" t="str">
        <f aca="false">IF(F309&lt;&gt;"Not in the game (anymore)",IF(A309&lt;&gt;"",", setType="&amp;G309,"")&amp;IF(J309="true",", multiTrialSet=true",""),"")</f>
        <v>, setType=LIBSETS_SETTYPE_OVERLAND</v>
      </c>
      <c r="AZ309" s="6" t="str">
        <f aca="false">IF(F309&lt;&gt;"Not in the game (anymore)",IF(U309&lt;&gt;"",", dropMechanic={"&amp;U309&amp;IF(Z309&lt;&gt;"",","&amp;Z309,"")&amp;IF(AE309&lt;&gt;"",","&amp;AE309,"")&amp;IF(AJ309&lt;&gt;"",","&amp;AJ309,"")&amp;IF(AO309&lt;&gt;"",","&amp;AO309,"")&amp;IF(AT309&lt;&gt;"",","&amp;AT309,"")&amp;"}"&amp;IF(U309="LIBSETS_DROP_MECHANIC_MONSTER_NAME",", dropMechanicNames={" &amp; IF(V309&lt;&gt;"","['en']='"&amp;V309&amp;"'","") &amp; IF(W309&lt;&gt;"",", ['de']='" &amp; W309&amp;"'","") &amp; "}",""),"")&amp;"},","")</f>
        <v>, dropMechanic={LIBSETS_DROP_MECHANIC_OVERLAND_BOSS_DELVE,LIBSETS_DROP_MECHANIC_OVERLAND_WORLDBOSS,LIBSETS_DROP_MECHANIC_OVERLAND_BOSS_PUBLIC_DUNGEON,LIBSETS_DROP_MECHANIC_OVERLAND_CHEST}},</v>
      </c>
      <c r="BA309" s="6" t="str">
        <f aca="false">IF(F309&lt;&gt;"Not in the game (anymore)",IF(C309&lt;&gt;"",CONCATENATE(" --",C309," / ",B309,"   [",IF(Q309&lt;&gt;"",Q309,""),IF(Y309&lt;&gt;"",", "&amp;Y309,""),IF(AD309&lt;&gt;"",", "&amp;AD309,""),IF(AI309&lt;&gt;"",", "&amp;AI309,""),IF(AN309&lt;&gt;"",", "&amp;AN309,""),IF(AS309&lt;&gt;"",", "&amp;AS309,""),"]")),"")</f>
        <v> --Livewire / Stromschlag   [Clockwork City]</v>
      </c>
    </row>
    <row r="310" customFormat="false" ht="15" hidden="false" customHeight="false" outlineLevel="0" collapsed="false">
      <c r="A310" s="21" t="n">
        <v>357</v>
      </c>
      <c r="B310" s="0" t="s">
        <v>797</v>
      </c>
      <c r="C310" s="0" t="s">
        <v>798</v>
      </c>
      <c r="D310" s="2" t="n">
        <f aca="false">A310</f>
        <v>357</v>
      </c>
      <c r="G310" s="22" t="s">
        <v>338</v>
      </c>
      <c r="I310" s="0" t="s">
        <v>423</v>
      </c>
      <c r="J310" s="0" t="s">
        <v>56</v>
      </c>
      <c r="K310" s="0" t="n">
        <v>-1</v>
      </c>
      <c r="L310" s="0" t="n">
        <v>-1</v>
      </c>
      <c r="M310" s="0" t="n">
        <v>-1</v>
      </c>
      <c r="N310" s="0" t="n">
        <v>0</v>
      </c>
      <c r="O310" s="3" t="s">
        <v>799</v>
      </c>
      <c r="P310" s="2" t="n">
        <f aca="false">IF(AND(G310&lt;&gt;"LIBSETS_SETTYPE_BATTLEGROUND",G310&lt;&gt;"LIBSETS_SETTYPE_SPECIAL",G310&lt;&gt;"LIBSETS_SETTYPE_MYTHIC"), IF(Q310&lt;&gt;"",VLOOKUP(Q310,'ESO zone constants'!$D$2:$H$4950,5,0),""),"")</f>
        <v>1000</v>
      </c>
      <c r="Q310" s="0" t="str">
        <f aca="false">IF(OR(K310="",K310&lt;=0,ISERROR(K310)),IF(AND(O310&lt;&gt;"",NOT(ISERROR(O310))),O310, ""),VLOOKUP(K310,'ESO wayshrine node constants'!$A$3:$D$10003,4,0))</f>
        <v>Asylum Sanctorium</v>
      </c>
      <c r="R310" s="0"/>
      <c r="S310" s="4" t="str">
        <f aca="false">IF(AND(R310&lt;&gt;"",NOT(ISERROR(R310))),R310,IF(P310&lt;&gt;"",IF(NOT(ISERROR(VLOOKUP(P310,'ESO Dungeon constants'!$D$3:$H$9999,5,0))),VLOOKUP(P310,'ESO Dungeon constants'!$D$3:$I$9999,6,0),VLOOKUP(P310,'ESO zone constants'!$H$2:$K$9984,4,0)),""))</f>
        <v>DLC_CLOCKWORK_CITY</v>
      </c>
      <c r="T310" s="2" t="str">
        <f aca="false">IF(S310&lt;&gt;"",VLOOKUP(S310,'LibSets constants'!$B$4:$C$1000,2,0),"")</f>
        <v>Clockwork City</v>
      </c>
      <c r="U310" s="5" t="s">
        <v>340</v>
      </c>
      <c r="V310" s="28"/>
      <c r="W310" s="28"/>
      <c r="X310" s="2" t="str">
        <f aca="false">IF(G310&lt;&gt;"LIBSETS_SETTYPE_BATTLEGROUND",IF(G310&lt;&gt;"LIBSETS_SETTYPE_SPECIAL",IF(Y310&lt;&gt;"",VLOOKUP(Y310,'ESO zone constants'!$D$2:$H$4950,5,0),""),""),"")</f>
        <v/>
      </c>
      <c r="Z310" s="28"/>
      <c r="AA310" s="28"/>
      <c r="AB310" s="28"/>
      <c r="AC310" s="2" t="str">
        <f aca="false">IF(G310&lt;&gt;"LIBSETS_SETTYPE_BATTLEGROUND",IF(G310&lt;&gt;"LIBSETS_SETTYPE_SPECIAL",IF(AD310&lt;&gt;"",VLOOKUP(AD310,'ESO zone constants'!$D$2:$H$4950,5,0),""),""),"")</f>
        <v/>
      </c>
      <c r="AE310" s="28"/>
      <c r="AF310" s="28"/>
      <c r="AG310" s="28"/>
      <c r="AH310" s="2" t="str">
        <f aca="false">IF(G310&lt;&gt;"LIBSETS_SETTYPE_BATTLEGROUND",IF(G310&lt;&gt;"LIBSETS_SETTYPE_SPECIAL",IF(AI310&lt;&gt;"",VLOOKUP(AI310,'ESO zone constants'!$D$2:$H$4950,5,0),""),""),"")</f>
        <v/>
      </c>
      <c r="AJ310" s="28"/>
      <c r="AK310" s="28"/>
      <c r="AL310" s="28"/>
      <c r="AM310" s="2" t="str">
        <f aca="false">IF(G310&lt;&gt;"LIBSETS_SETTYPE_BATTLEGROUND",IF(G310&lt;&gt;"LIBSETS_SETTYPE_SPECIAL",IF(AN310&lt;&gt;"",VLOOKUP(AN310,'ESO zone constants'!$D$2:$H$4950,5,0),""),""),"")</f>
        <v/>
      </c>
      <c r="AO310" s="28"/>
      <c r="AP310" s="28"/>
      <c r="AQ310" s="28"/>
      <c r="AR310" s="2" t="str">
        <f aca="false">IF(G310&lt;&gt;"LIBSETS_SETTYPE_BATTLEGROUND",IF(G310&lt;&gt;"LIBSETS_SETTYPE_SPECIAL",IF(AS310&lt;&gt;"",VLOOKUP(AS310,'ESO zone constants'!$D$2:$H$4950,5,0),""),""),"")</f>
        <v/>
      </c>
      <c r="AT310" s="28"/>
      <c r="AU310" s="28"/>
      <c r="AV310" s="28"/>
      <c r="AW310" s="6" t="str">
        <f aca="false">IF(A310="???","--","")&amp;IF(F310&lt;&gt;"Not in the game (anymore)",IF(A310&lt;&gt;"",CONCATENATE("[",A310,"] = {wayshrines={")&amp;IF(K310&lt;&gt;"",CONCATENATE(K310,","),"")&amp;IF(L310&lt;&gt;"",CONCATENATE(L310,","),"")&amp;IF(M310&lt;&gt;"",CONCATENATE(M310,","),"")&amp;CONCATENATE("}")&amp;IF(VALUE(N310)&gt;0,CONCATENATE(", traitsNeeded=",N310),"")&amp;CONCATENATE(", dlcId=",IF(S310&lt;&gt;"",S310,"DLC_BASE_GAME")),""),"")</f>
        <v>[357] = {wayshrines={-1,-1,-1,}, dlcId=DLC_CLOCKWORK_CITY</v>
      </c>
      <c r="AX310" s="6" t="str">
        <f aca="false">IF(F310&lt;&gt;"Not in the game (anymore)",IF(A310&lt;&gt;"",IF(P310&lt;&gt;"",CONCATENATE(", zoneIds={",P310),"")&amp;IF(X310&lt;&gt;"",CONCATENATE(",",X310),"")&amp;IF(AC310&lt;&gt;"",CONCATENATE(",",AC310),"")&amp;IF(AH310&lt;&gt;"",CONCATENATE(",",AH310),"")&amp;IF(AM310&lt;&gt;"",CONCATENATE(",",AM310),"")&amp;IF(AR310&lt;&gt;"",CONCATENATE(",",AR310),"")&amp;IF(P310&lt;&gt;"",CONCATENATE("}",""),"")&amp;IF(OR(I310="true",I310="false",I310&lt;&gt;""), CONCATENATE(", veteran=", I310), ""),""),"")</f>
        <v>, zoneIds={1000}, veteran=true</v>
      </c>
      <c r="AY310" s="6" t="str">
        <f aca="false">IF(F310&lt;&gt;"Not in the game (anymore)",IF(A310&lt;&gt;"",", setType="&amp;G310,"")&amp;IF(J310="true",", multiTrialSet=true",""),"")</f>
        <v>, setType=LIBSETS_SETTYPE_TRIAL</v>
      </c>
      <c r="AZ310" s="6" t="str">
        <f aca="false">IF(F310&lt;&gt;"Not in the game (anymore)",IF(U310&lt;&gt;"",", dropMechanic={"&amp;U310&amp;IF(Z310&lt;&gt;"",","&amp;Z310,"")&amp;IF(AE310&lt;&gt;"",","&amp;AE310,"")&amp;IF(AJ310&lt;&gt;"",","&amp;AJ310,"")&amp;IF(AO310&lt;&gt;"",","&amp;AO310,"")&amp;IF(AT310&lt;&gt;"",","&amp;AT310,"")&amp;"}"&amp;IF(U310="LIBSETS_DROP_MECHANIC_MONSTER_NAME",", dropMechanicNames={" &amp; IF(V310&lt;&gt;"","['en']='"&amp;V310&amp;"'","") &amp; IF(W310&lt;&gt;"",", ['de']='" &amp; W310&amp;"'","") &amp; "}",""),"")&amp;"},","")</f>
        <v>, dropMechanic={LIBSETS_DROP_MECHANIC_MONSTER_NAME}, dropMechanicNames={}},</v>
      </c>
      <c r="BA310" s="6" t="str">
        <f aca="false">IF(F310&lt;&gt;"Not in the game (anymore)",IF(C310&lt;&gt;"",CONCATENATE(" --",C310," / ",B310,"   [",IF(Q310&lt;&gt;"",Q310,""),IF(Y310&lt;&gt;"",", "&amp;Y310,""),IF(AD310&lt;&gt;"",", "&amp;AD310,""),IF(AI310&lt;&gt;"",", "&amp;AI310,""),IF(AN310&lt;&gt;"",", "&amp;AN310,""),IF(AS310&lt;&gt;"",", "&amp;AS310,""),"]")),"")</f>
        <v> --Disciplined Slash (Perfected) / Disziplinierter Schnitt (vollendet)   [Asylum Sanctorium]</v>
      </c>
    </row>
    <row r="311" customFormat="false" ht="15" hidden="false" customHeight="false" outlineLevel="0" collapsed="false">
      <c r="A311" s="21" t="n">
        <v>358</v>
      </c>
      <c r="B311" s="0" t="s">
        <v>800</v>
      </c>
      <c r="C311" s="0" t="s">
        <v>801</v>
      </c>
      <c r="D311" s="2" t="n">
        <f aca="false">A311</f>
        <v>358</v>
      </c>
      <c r="G311" s="22" t="s">
        <v>338</v>
      </c>
      <c r="I311" s="0" t="s">
        <v>423</v>
      </c>
      <c r="J311" s="0" t="s">
        <v>56</v>
      </c>
      <c r="K311" s="0" t="n">
        <v>-1</v>
      </c>
      <c r="L311" s="0" t="n">
        <v>-1</v>
      </c>
      <c r="M311" s="0" t="n">
        <v>-1</v>
      </c>
      <c r="N311" s="0" t="n">
        <v>0</v>
      </c>
      <c r="O311" s="3" t="s">
        <v>799</v>
      </c>
      <c r="P311" s="2" t="n">
        <f aca="false">IF(AND(G311&lt;&gt;"LIBSETS_SETTYPE_BATTLEGROUND",G311&lt;&gt;"LIBSETS_SETTYPE_SPECIAL",G311&lt;&gt;"LIBSETS_SETTYPE_MYTHIC"), IF(Q311&lt;&gt;"",VLOOKUP(Q311,'ESO zone constants'!$D$2:$H$4950,5,0),""),"")</f>
        <v>1000</v>
      </c>
      <c r="Q311" s="0" t="str">
        <f aca="false">IF(OR(K311="",K311&lt;=0,ISERROR(K311)),IF(AND(O311&lt;&gt;"",NOT(ISERROR(O311))),O311, ""),VLOOKUP(K311,'ESO wayshrine node constants'!$A$3:$D$10003,4,0))</f>
        <v>Asylum Sanctorium</v>
      </c>
      <c r="R311" s="0"/>
      <c r="S311" s="4" t="str">
        <f aca="false">IF(AND(R311&lt;&gt;"",NOT(ISERROR(R311))),R311,IF(P311&lt;&gt;"",IF(NOT(ISERROR(VLOOKUP(P311,'ESO Dungeon constants'!$D$3:$H$9999,5,0))),VLOOKUP(P311,'ESO Dungeon constants'!$D$3:$I$9999,6,0),VLOOKUP(P311,'ESO zone constants'!$H$2:$K$9984,4,0)),""))</f>
        <v>DLC_CLOCKWORK_CITY</v>
      </c>
      <c r="T311" s="2" t="str">
        <f aca="false">IF(S311&lt;&gt;"",VLOOKUP(S311,'LibSets constants'!$B$4:$C$1000,2,0),"")</f>
        <v>Clockwork City</v>
      </c>
      <c r="U311" s="5" t="s">
        <v>340</v>
      </c>
      <c r="V311" s="28"/>
      <c r="W311" s="28"/>
      <c r="X311" s="2" t="str">
        <f aca="false">IF(G311&lt;&gt;"LIBSETS_SETTYPE_BATTLEGROUND",IF(G311&lt;&gt;"LIBSETS_SETTYPE_SPECIAL",IF(Y311&lt;&gt;"",VLOOKUP(Y311,'ESO zone constants'!$D$2:$H$4950,5,0),""),""),"")</f>
        <v/>
      </c>
      <c r="Z311" s="28"/>
      <c r="AA311" s="28"/>
      <c r="AB311" s="28"/>
      <c r="AC311" s="2" t="str">
        <f aca="false">IF(G311&lt;&gt;"LIBSETS_SETTYPE_BATTLEGROUND",IF(G311&lt;&gt;"LIBSETS_SETTYPE_SPECIAL",IF(AD311&lt;&gt;"",VLOOKUP(AD311,'ESO zone constants'!$D$2:$H$4950,5,0),""),""),"")</f>
        <v/>
      </c>
      <c r="AE311" s="28"/>
      <c r="AF311" s="28"/>
      <c r="AG311" s="28"/>
      <c r="AH311" s="2" t="str">
        <f aca="false">IF(G311&lt;&gt;"LIBSETS_SETTYPE_BATTLEGROUND",IF(G311&lt;&gt;"LIBSETS_SETTYPE_SPECIAL",IF(AI311&lt;&gt;"",VLOOKUP(AI311,'ESO zone constants'!$D$2:$H$4950,5,0),""),""),"")</f>
        <v/>
      </c>
      <c r="AJ311" s="28"/>
      <c r="AK311" s="28"/>
      <c r="AL311" s="28"/>
      <c r="AM311" s="2" t="str">
        <f aca="false">IF(G311&lt;&gt;"LIBSETS_SETTYPE_BATTLEGROUND",IF(G311&lt;&gt;"LIBSETS_SETTYPE_SPECIAL",IF(AN311&lt;&gt;"",VLOOKUP(AN311,'ESO zone constants'!$D$2:$H$4950,5,0),""),""),"")</f>
        <v/>
      </c>
      <c r="AO311" s="28"/>
      <c r="AP311" s="28"/>
      <c r="AQ311" s="28"/>
      <c r="AR311" s="2" t="str">
        <f aca="false">IF(G311&lt;&gt;"LIBSETS_SETTYPE_BATTLEGROUND",IF(G311&lt;&gt;"LIBSETS_SETTYPE_SPECIAL",IF(AS311&lt;&gt;"",VLOOKUP(AS311,'ESO zone constants'!$D$2:$H$4950,5,0),""),""),"")</f>
        <v/>
      </c>
      <c r="AT311" s="28"/>
      <c r="AU311" s="28"/>
      <c r="AV311" s="28"/>
      <c r="AW311" s="6" t="str">
        <f aca="false">IF(A311="???","--","")&amp;IF(F311&lt;&gt;"Not in the game (anymore)",IF(A311&lt;&gt;"",CONCATENATE("[",A311,"] = {wayshrines={")&amp;IF(K311&lt;&gt;"",CONCATENATE(K311,","),"")&amp;IF(L311&lt;&gt;"",CONCATENATE(L311,","),"")&amp;IF(M311&lt;&gt;"",CONCATENATE(M311,","),"")&amp;CONCATENATE("}")&amp;IF(VALUE(N311)&gt;0,CONCATENATE(", traitsNeeded=",N311),"")&amp;CONCATENATE(", dlcId=",IF(S311&lt;&gt;"",S311,"DLC_BASE_GAME")),""),"")</f>
        <v>[358] = {wayshrines={-1,-1,-1,}, dlcId=DLC_CLOCKWORK_CITY</v>
      </c>
      <c r="AX311" s="6" t="str">
        <f aca="false">IF(F311&lt;&gt;"Not in the game (anymore)",IF(A311&lt;&gt;"",IF(P311&lt;&gt;"",CONCATENATE(", zoneIds={",P311),"")&amp;IF(X311&lt;&gt;"",CONCATENATE(",",X311),"")&amp;IF(AC311&lt;&gt;"",CONCATENATE(",",AC311),"")&amp;IF(AH311&lt;&gt;"",CONCATENATE(",",AH311),"")&amp;IF(AM311&lt;&gt;"",CONCATENATE(",",AM311),"")&amp;IF(AR311&lt;&gt;"",CONCATENATE(",",AR311),"")&amp;IF(P311&lt;&gt;"",CONCATENATE("}",""),"")&amp;IF(OR(I311="true",I311="false",I311&lt;&gt;""), CONCATENATE(", veteran=", I311), ""),""),"")</f>
        <v>, zoneIds={1000}, veteran=true</v>
      </c>
      <c r="AY311" s="6" t="str">
        <f aca="false">IF(F311&lt;&gt;"Not in the game (anymore)",IF(A311&lt;&gt;"",", setType="&amp;G311,"")&amp;IF(J311="true",", multiTrialSet=true",""),"")</f>
        <v>, setType=LIBSETS_SETTYPE_TRIAL</v>
      </c>
      <c r="AZ311" s="6" t="str">
        <f aca="false">IF(F311&lt;&gt;"Not in the game (anymore)",IF(U311&lt;&gt;"",", dropMechanic={"&amp;U311&amp;IF(Z311&lt;&gt;"",","&amp;Z311,"")&amp;IF(AE311&lt;&gt;"",","&amp;AE311,"")&amp;IF(AJ311&lt;&gt;"",","&amp;AJ311,"")&amp;IF(AO311&lt;&gt;"",","&amp;AO311,"")&amp;IF(AT311&lt;&gt;"",","&amp;AT311,"")&amp;"}"&amp;IF(U311="LIBSETS_DROP_MECHANIC_MONSTER_NAME",", dropMechanicNames={" &amp; IF(V311&lt;&gt;"","['en']='"&amp;V311&amp;"'","") &amp; IF(W311&lt;&gt;"",", ['de']='" &amp; W311&amp;"'","") &amp; "}",""),"")&amp;"},","")</f>
        <v>, dropMechanic={LIBSETS_DROP_MECHANIC_MONSTER_NAME}, dropMechanicNames={}},</v>
      </c>
      <c r="BA311" s="6" t="str">
        <f aca="false">IF(F311&lt;&gt;"Not in the game (anymore)",IF(C311&lt;&gt;"",CONCATENATE(" --",C311," / ",B311,"   [",IF(Q311&lt;&gt;"",Q311,""),IF(Y311&lt;&gt;"",", "&amp;Y311,""),IF(AD311&lt;&gt;"",", "&amp;AD311,""),IF(AI311&lt;&gt;"",", "&amp;AI311,""),IF(AN311&lt;&gt;"",", "&amp;AN311,""),IF(AS311&lt;&gt;"",", "&amp;AS311,""),"]")),"")</f>
        <v> --Defensive Position (Perfected) / Defensive Position (vollendet)   [Asylum Sanctorium]</v>
      </c>
    </row>
    <row r="312" customFormat="false" ht="15" hidden="false" customHeight="false" outlineLevel="0" collapsed="false">
      <c r="A312" s="21" t="n">
        <v>359</v>
      </c>
      <c r="B312" s="0" t="s">
        <v>802</v>
      </c>
      <c r="C312" s="0" t="s">
        <v>803</v>
      </c>
      <c r="D312" s="2" t="n">
        <f aca="false">A312</f>
        <v>359</v>
      </c>
      <c r="G312" s="22" t="s">
        <v>338</v>
      </c>
      <c r="I312" s="0" t="s">
        <v>423</v>
      </c>
      <c r="J312" s="0" t="s">
        <v>56</v>
      </c>
      <c r="K312" s="0" t="n">
        <v>-1</v>
      </c>
      <c r="L312" s="0" t="n">
        <v>-1</v>
      </c>
      <c r="M312" s="0" t="n">
        <v>-1</v>
      </c>
      <c r="N312" s="0" t="n">
        <v>0</v>
      </c>
      <c r="O312" s="3" t="s">
        <v>799</v>
      </c>
      <c r="P312" s="2" t="n">
        <f aca="false">IF(AND(G312&lt;&gt;"LIBSETS_SETTYPE_BATTLEGROUND",G312&lt;&gt;"LIBSETS_SETTYPE_SPECIAL",G312&lt;&gt;"LIBSETS_SETTYPE_MYTHIC"), IF(Q312&lt;&gt;"",VLOOKUP(Q312,'ESO zone constants'!$D$2:$H$4950,5,0),""),"")</f>
        <v>1000</v>
      </c>
      <c r="Q312" s="0" t="str">
        <f aca="false">IF(OR(K312="",K312&lt;=0,ISERROR(K312)),IF(AND(O312&lt;&gt;"",NOT(ISERROR(O312))),O312, ""),VLOOKUP(K312,'ESO wayshrine node constants'!$A$3:$D$10003,4,0))</f>
        <v>Asylum Sanctorium</v>
      </c>
      <c r="R312" s="0"/>
      <c r="S312" s="4" t="str">
        <f aca="false">IF(AND(R312&lt;&gt;"",NOT(ISERROR(R312))),R312,IF(P312&lt;&gt;"",IF(NOT(ISERROR(VLOOKUP(P312,'ESO Dungeon constants'!$D$3:$H$9999,5,0))),VLOOKUP(P312,'ESO Dungeon constants'!$D$3:$I$9999,6,0),VLOOKUP(P312,'ESO zone constants'!$H$2:$K$9984,4,0)),""))</f>
        <v>DLC_CLOCKWORK_CITY</v>
      </c>
      <c r="T312" s="2" t="str">
        <f aca="false">IF(S312&lt;&gt;"",VLOOKUP(S312,'LibSets constants'!$B$4:$C$1000,2,0),"")</f>
        <v>Clockwork City</v>
      </c>
      <c r="U312" s="5" t="s">
        <v>340</v>
      </c>
      <c r="V312" s="28" t="s">
        <v>804</v>
      </c>
      <c r="W312" s="28"/>
      <c r="X312" s="2" t="str">
        <f aca="false">IF(G312&lt;&gt;"LIBSETS_SETTYPE_BATTLEGROUND",IF(G312&lt;&gt;"LIBSETS_SETTYPE_SPECIAL",IF(Y312&lt;&gt;"",VLOOKUP(Y312,'ESO zone constants'!$D$2:$H$4950,5,0),""),""),"")</f>
        <v/>
      </c>
      <c r="Z312" s="28"/>
      <c r="AA312" s="28"/>
      <c r="AB312" s="28"/>
      <c r="AC312" s="2" t="str">
        <f aca="false">IF(G312&lt;&gt;"LIBSETS_SETTYPE_BATTLEGROUND",IF(G312&lt;&gt;"LIBSETS_SETTYPE_SPECIAL",IF(AD312&lt;&gt;"",VLOOKUP(AD312,'ESO zone constants'!$D$2:$H$4950,5,0),""),""),"")</f>
        <v/>
      </c>
      <c r="AE312" s="28"/>
      <c r="AF312" s="28"/>
      <c r="AG312" s="28"/>
      <c r="AH312" s="2" t="str">
        <f aca="false">IF(G312&lt;&gt;"LIBSETS_SETTYPE_BATTLEGROUND",IF(G312&lt;&gt;"LIBSETS_SETTYPE_SPECIAL",IF(AI312&lt;&gt;"",VLOOKUP(AI312,'ESO zone constants'!$D$2:$H$4950,5,0),""),""),"")</f>
        <v/>
      </c>
      <c r="AJ312" s="28"/>
      <c r="AK312" s="28"/>
      <c r="AL312" s="28"/>
      <c r="AM312" s="2" t="str">
        <f aca="false">IF(G312&lt;&gt;"LIBSETS_SETTYPE_BATTLEGROUND",IF(G312&lt;&gt;"LIBSETS_SETTYPE_SPECIAL",IF(AN312&lt;&gt;"",VLOOKUP(AN312,'ESO zone constants'!$D$2:$H$4950,5,0),""),""),"")</f>
        <v/>
      </c>
      <c r="AO312" s="28"/>
      <c r="AP312" s="28"/>
      <c r="AQ312" s="28"/>
      <c r="AR312" s="2" t="str">
        <f aca="false">IF(G312&lt;&gt;"LIBSETS_SETTYPE_BATTLEGROUND",IF(G312&lt;&gt;"LIBSETS_SETTYPE_SPECIAL",IF(AS312&lt;&gt;"",VLOOKUP(AS312,'ESO zone constants'!$D$2:$H$4950,5,0),""),""),"")</f>
        <v/>
      </c>
      <c r="AT312" s="28"/>
      <c r="AU312" s="28"/>
      <c r="AV312" s="28"/>
      <c r="AW312" s="6" t="str">
        <f aca="false">IF(A312="???","--","")&amp;IF(F312&lt;&gt;"Not in the game (anymore)",IF(A312&lt;&gt;"",CONCATENATE("[",A312,"] = {wayshrines={")&amp;IF(K312&lt;&gt;"",CONCATENATE(K312,","),"")&amp;IF(L312&lt;&gt;"",CONCATENATE(L312,","),"")&amp;IF(M312&lt;&gt;"",CONCATENATE(M312,","),"")&amp;CONCATENATE("}")&amp;IF(VALUE(N312)&gt;0,CONCATENATE(", traitsNeeded=",N312),"")&amp;CONCATENATE(", dlcId=",IF(S312&lt;&gt;"",S312,"DLC_BASE_GAME")),""),"")</f>
        <v>[359] = {wayshrines={-1,-1,-1,}, dlcId=DLC_CLOCKWORK_CITY</v>
      </c>
      <c r="AX312" s="6" t="str">
        <f aca="false">IF(F312&lt;&gt;"Not in the game (anymore)",IF(A312&lt;&gt;"",IF(P312&lt;&gt;"",CONCATENATE(", zoneIds={",P312),"")&amp;IF(X312&lt;&gt;"",CONCATENATE(",",X312),"")&amp;IF(AC312&lt;&gt;"",CONCATENATE(",",AC312),"")&amp;IF(AH312&lt;&gt;"",CONCATENATE(",",AH312),"")&amp;IF(AM312&lt;&gt;"",CONCATENATE(",",AM312),"")&amp;IF(AR312&lt;&gt;"",CONCATENATE(",",AR312),"")&amp;IF(P312&lt;&gt;"",CONCATENATE("}",""),"")&amp;IF(OR(I312="true",I312="false",I312&lt;&gt;""), CONCATENATE(", veteran=", I312), ""),""),"")</f>
        <v>, zoneIds={1000}, veteran=true</v>
      </c>
      <c r="AY312" s="6" t="str">
        <f aca="false">IF(F312&lt;&gt;"Not in the game (anymore)",IF(A312&lt;&gt;"",", setType="&amp;G312,"")&amp;IF(J312="true",", multiTrialSet=true",""),"")</f>
        <v>, setType=LIBSETS_SETTYPE_TRIAL</v>
      </c>
      <c r="AZ312" s="6" t="str">
        <f aca="false">IF(F312&lt;&gt;"Not in the game (anymore)",IF(U312&lt;&gt;"",", dropMechanic={"&amp;U312&amp;IF(Z312&lt;&gt;"",","&amp;Z312,"")&amp;IF(AE312&lt;&gt;"",","&amp;AE312,"")&amp;IF(AJ312&lt;&gt;"",","&amp;AJ312,"")&amp;IF(AO312&lt;&gt;"",","&amp;AO312,"")&amp;IF(AT312&lt;&gt;"",","&amp;AT312,"")&amp;"}"&amp;IF(U312="LIBSETS_DROP_MECHANIC_MONSTER_NAME",", dropMechanicNames={" &amp; IF(V312&lt;&gt;"","['en']='"&amp;V312&amp;"'","") &amp; IF(W312&lt;&gt;"",", ['de']='" &amp; W312&amp;"'","") &amp; "}",""),"")&amp;"},","")</f>
        <v>, dropMechanic={LIBSETS_DROP_MECHANIC_MONSTER_NAME}, dropMechanicNames={['en']='Last Boss (veteran)'}},</v>
      </c>
      <c r="BA312" s="6" t="str">
        <f aca="false">IF(F312&lt;&gt;"Not in the game (anymore)",IF(C312&lt;&gt;"",CONCATENATE(" --",C312," / ",B312,"   [",IF(Q312&lt;&gt;"",Q312,""),IF(Y312&lt;&gt;"",", "&amp;Y312,""),IF(AD312&lt;&gt;"",", "&amp;AD312,""),IF(AI312&lt;&gt;"",", "&amp;AI312,""),IF(AN312&lt;&gt;"",", "&amp;AN312,""),IF(AS312&lt;&gt;"",", "&amp;AS312,""),"]")),"")</f>
        <v> --Chaotic Whirlwind (Perfected) / Chaotischer Wirbelwind (vollendet)   [Asylum Sanctorium]</v>
      </c>
    </row>
    <row r="313" customFormat="false" ht="15" hidden="false" customHeight="false" outlineLevel="0" collapsed="false">
      <c r="A313" s="21" t="n">
        <v>360</v>
      </c>
      <c r="B313" s="0" t="s">
        <v>805</v>
      </c>
      <c r="C313" s="0" t="s">
        <v>806</v>
      </c>
      <c r="D313" s="2" t="n">
        <f aca="false">A313</f>
        <v>360</v>
      </c>
      <c r="G313" s="22" t="s">
        <v>338</v>
      </c>
      <c r="I313" s="0" t="s">
        <v>423</v>
      </c>
      <c r="J313" s="0" t="s">
        <v>56</v>
      </c>
      <c r="K313" s="0" t="n">
        <v>-1</v>
      </c>
      <c r="L313" s="0" t="n">
        <v>-1</v>
      </c>
      <c r="M313" s="0" t="n">
        <v>-1</v>
      </c>
      <c r="N313" s="0" t="n">
        <v>0</v>
      </c>
      <c r="O313" s="3" t="s">
        <v>799</v>
      </c>
      <c r="P313" s="2" t="n">
        <f aca="false">IF(AND(G313&lt;&gt;"LIBSETS_SETTYPE_BATTLEGROUND",G313&lt;&gt;"LIBSETS_SETTYPE_SPECIAL",G313&lt;&gt;"LIBSETS_SETTYPE_MYTHIC"), IF(Q313&lt;&gt;"",VLOOKUP(Q313,'ESO zone constants'!$D$2:$H$4950,5,0),""),"")</f>
        <v>1000</v>
      </c>
      <c r="Q313" s="0" t="str">
        <f aca="false">IF(OR(K313="",K313&lt;=0,ISERROR(K313)),IF(AND(O313&lt;&gt;"",NOT(ISERROR(O313))),O313, ""),VLOOKUP(K313,'ESO wayshrine node constants'!$A$3:$D$10003,4,0))</f>
        <v>Asylum Sanctorium</v>
      </c>
      <c r="R313" s="0"/>
      <c r="S313" s="4" t="str">
        <f aca="false">IF(AND(R313&lt;&gt;"",NOT(ISERROR(R313))),R313,IF(P313&lt;&gt;"",IF(NOT(ISERROR(VLOOKUP(P313,'ESO Dungeon constants'!$D$3:$H$9999,5,0))),VLOOKUP(P313,'ESO Dungeon constants'!$D$3:$I$9999,6,0),VLOOKUP(P313,'ESO zone constants'!$H$2:$K$9984,4,0)),""))</f>
        <v>DLC_CLOCKWORK_CITY</v>
      </c>
      <c r="T313" s="2" t="str">
        <f aca="false">IF(S313&lt;&gt;"",VLOOKUP(S313,'LibSets constants'!$B$4:$C$1000,2,0),"")</f>
        <v>Clockwork City</v>
      </c>
      <c r="U313" s="5" t="s">
        <v>340</v>
      </c>
      <c r="V313" s="28"/>
      <c r="W313" s="28"/>
      <c r="X313" s="2" t="str">
        <f aca="false">IF(G313&lt;&gt;"LIBSETS_SETTYPE_BATTLEGROUND",IF(G313&lt;&gt;"LIBSETS_SETTYPE_SPECIAL",IF(Y313&lt;&gt;"",VLOOKUP(Y313,'ESO zone constants'!$D$2:$H$4950,5,0),""),""),"")</f>
        <v/>
      </c>
      <c r="Z313" s="28"/>
      <c r="AA313" s="28"/>
      <c r="AB313" s="28"/>
      <c r="AC313" s="2" t="str">
        <f aca="false">IF(G313&lt;&gt;"LIBSETS_SETTYPE_BATTLEGROUND",IF(G313&lt;&gt;"LIBSETS_SETTYPE_SPECIAL",IF(AD313&lt;&gt;"",VLOOKUP(AD313,'ESO zone constants'!$D$2:$H$4950,5,0),""),""),"")</f>
        <v/>
      </c>
      <c r="AE313" s="28"/>
      <c r="AF313" s="28"/>
      <c r="AG313" s="28"/>
      <c r="AH313" s="2" t="str">
        <f aca="false">IF(G313&lt;&gt;"LIBSETS_SETTYPE_BATTLEGROUND",IF(G313&lt;&gt;"LIBSETS_SETTYPE_SPECIAL",IF(AI313&lt;&gt;"",VLOOKUP(AI313,'ESO zone constants'!$D$2:$H$4950,5,0),""),""),"")</f>
        <v/>
      </c>
      <c r="AJ313" s="28"/>
      <c r="AK313" s="28"/>
      <c r="AL313" s="28"/>
      <c r="AM313" s="2" t="str">
        <f aca="false">IF(G313&lt;&gt;"LIBSETS_SETTYPE_BATTLEGROUND",IF(G313&lt;&gt;"LIBSETS_SETTYPE_SPECIAL",IF(AN313&lt;&gt;"",VLOOKUP(AN313,'ESO zone constants'!$D$2:$H$4950,5,0),""),""),"")</f>
        <v/>
      </c>
      <c r="AO313" s="28"/>
      <c r="AP313" s="28"/>
      <c r="AQ313" s="28"/>
      <c r="AR313" s="2" t="str">
        <f aca="false">IF(G313&lt;&gt;"LIBSETS_SETTYPE_BATTLEGROUND",IF(G313&lt;&gt;"LIBSETS_SETTYPE_SPECIAL",IF(AS313&lt;&gt;"",VLOOKUP(AS313,'ESO zone constants'!$D$2:$H$4950,5,0),""),""),"")</f>
        <v/>
      </c>
      <c r="AT313" s="28"/>
      <c r="AU313" s="28"/>
      <c r="AV313" s="28"/>
      <c r="AW313" s="6" t="str">
        <f aca="false">IF(A313="???","--","")&amp;IF(F313&lt;&gt;"Not in the game (anymore)",IF(A313&lt;&gt;"",CONCATENATE("[",A313,"] = {wayshrines={")&amp;IF(K313&lt;&gt;"",CONCATENATE(K313,","),"")&amp;IF(L313&lt;&gt;"",CONCATENATE(L313,","),"")&amp;IF(M313&lt;&gt;"",CONCATENATE(M313,","),"")&amp;CONCATENATE("}")&amp;IF(VALUE(N313)&gt;0,CONCATENATE(", traitsNeeded=",N313),"")&amp;CONCATENATE(", dlcId=",IF(S313&lt;&gt;"",S313,"DLC_BASE_GAME")),""),"")</f>
        <v>[360] = {wayshrines={-1,-1,-1,}, dlcId=DLC_CLOCKWORK_CITY</v>
      </c>
      <c r="AX313" s="6" t="str">
        <f aca="false">IF(F313&lt;&gt;"Not in the game (anymore)",IF(A313&lt;&gt;"",IF(P313&lt;&gt;"",CONCATENATE(", zoneIds={",P313),"")&amp;IF(X313&lt;&gt;"",CONCATENATE(",",X313),"")&amp;IF(AC313&lt;&gt;"",CONCATENATE(",",AC313),"")&amp;IF(AH313&lt;&gt;"",CONCATENATE(",",AH313),"")&amp;IF(AM313&lt;&gt;"",CONCATENATE(",",AM313),"")&amp;IF(AR313&lt;&gt;"",CONCATENATE(",",AR313),"")&amp;IF(P313&lt;&gt;"",CONCATENATE("}",""),"")&amp;IF(OR(I313="true",I313="false",I313&lt;&gt;""), CONCATENATE(", veteran=", I313), ""),""),"")</f>
        <v>, zoneIds={1000}, veteran=true</v>
      </c>
      <c r="AY313" s="6" t="str">
        <f aca="false">IF(F313&lt;&gt;"Not in the game (anymore)",IF(A313&lt;&gt;"",", setType="&amp;G313,"")&amp;IF(J313="true",", multiTrialSet=true",""),"")</f>
        <v>, setType=LIBSETS_SETTYPE_TRIAL</v>
      </c>
      <c r="AZ313" s="6" t="str">
        <f aca="false">IF(F313&lt;&gt;"Not in the game (anymore)",IF(U313&lt;&gt;"",", dropMechanic={"&amp;U313&amp;IF(Z313&lt;&gt;"",","&amp;Z313,"")&amp;IF(AE313&lt;&gt;"",","&amp;AE313,"")&amp;IF(AJ313&lt;&gt;"",","&amp;AJ313,"")&amp;IF(AO313&lt;&gt;"",","&amp;AO313,"")&amp;IF(AT313&lt;&gt;"",","&amp;AT313,"")&amp;"}"&amp;IF(U313="LIBSETS_DROP_MECHANIC_MONSTER_NAME",", dropMechanicNames={" &amp; IF(V313&lt;&gt;"","['en']='"&amp;V313&amp;"'","") &amp; IF(W313&lt;&gt;"",", ['de']='" &amp; W313&amp;"'","") &amp; "}",""),"")&amp;"},","")</f>
        <v>, dropMechanic={LIBSETS_DROP_MECHANIC_MONSTER_NAME}, dropMechanicNames={}},</v>
      </c>
      <c r="BA313" s="6" t="str">
        <f aca="false">IF(F313&lt;&gt;"Not in the game (anymore)",IF(C313&lt;&gt;"",CONCATENATE(" --",C313," / ",B313,"   [",IF(Q313&lt;&gt;"",Q313,""),IF(Y313&lt;&gt;"",", "&amp;Y313,""),IF(AD313&lt;&gt;"",", "&amp;AD313,""),IF(AI313&lt;&gt;"",", "&amp;AI313,""),IF(AN313&lt;&gt;"",", "&amp;AN313,""),IF(AS313&lt;&gt;"",", "&amp;AS313,""),"]")),"")</f>
        <v> --Piercing Spray (Perfected) / Durchdringende Salve (vollendet)   [Asylum Sanctorium]</v>
      </c>
    </row>
    <row r="314" customFormat="false" ht="15" hidden="false" customHeight="false" outlineLevel="0" collapsed="false">
      <c r="A314" s="21" t="n">
        <v>361</v>
      </c>
      <c r="B314" s="0" t="s">
        <v>807</v>
      </c>
      <c r="C314" s="0" t="s">
        <v>808</v>
      </c>
      <c r="D314" s="2" t="n">
        <f aca="false">A314</f>
        <v>361</v>
      </c>
      <c r="G314" s="22" t="s">
        <v>338</v>
      </c>
      <c r="I314" s="0" t="s">
        <v>423</v>
      </c>
      <c r="J314" s="0" t="s">
        <v>56</v>
      </c>
      <c r="K314" s="0" t="n">
        <v>-1</v>
      </c>
      <c r="L314" s="0" t="n">
        <v>-1</v>
      </c>
      <c r="M314" s="0" t="n">
        <v>-1</v>
      </c>
      <c r="N314" s="0" t="n">
        <v>0</v>
      </c>
      <c r="O314" s="3" t="s">
        <v>799</v>
      </c>
      <c r="P314" s="2" t="n">
        <f aca="false">IF(AND(G314&lt;&gt;"LIBSETS_SETTYPE_BATTLEGROUND",G314&lt;&gt;"LIBSETS_SETTYPE_SPECIAL",G314&lt;&gt;"LIBSETS_SETTYPE_MYTHIC"), IF(Q314&lt;&gt;"",VLOOKUP(Q314,'ESO zone constants'!$D$2:$H$4950,5,0),""),"")</f>
        <v>1000</v>
      </c>
      <c r="Q314" s="0" t="str">
        <f aca="false">IF(OR(K314="",K314&lt;=0,ISERROR(K314)),IF(AND(O314&lt;&gt;"",NOT(ISERROR(O314))),O314, ""),VLOOKUP(K314,'ESO wayshrine node constants'!$A$3:$D$10003,4,0))</f>
        <v>Asylum Sanctorium</v>
      </c>
      <c r="R314" s="0"/>
      <c r="S314" s="4" t="str">
        <f aca="false">IF(AND(R314&lt;&gt;"",NOT(ISERROR(R314))),R314,IF(P314&lt;&gt;"",IF(NOT(ISERROR(VLOOKUP(P314,'ESO Dungeon constants'!$D$3:$H$9999,5,0))),VLOOKUP(P314,'ESO Dungeon constants'!$D$3:$I$9999,6,0),VLOOKUP(P314,'ESO zone constants'!$H$2:$K$9984,4,0)),""))</f>
        <v>DLC_CLOCKWORK_CITY</v>
      </c>
      <c r="T314" s="2" t="str">
        <f aca="false">IF(S314&lt;&gt;"",VLOOKUP(S314,'LibSets constants'!$B$4:$C$1000,2,0),"")</f>
        <v>Clockwork City</v>
      </c>
      <c r="U314" s="5" t="s">
        <v>340</v>
      </c>
      <c r="V314" s="28" t="s">
        <v>804</v>
      </c>
      <c r="W314" s="28"/>
      <c r="X314" s="2" t="str">
        <f aca="false">IF(G314&lt;&gt;"LIBSETS_SETTYPE_BATTLEGROUND",IF(G314&lt;&gt;"LIBSETS_SETTYPE_SPECIAL",IF(Y314&lt;&gt;"",VLOOKUP(Y314,'ESO zone constants'!$D$2:$H$4950,5,0),""),""),"")</f>
        <v/>
      </c>
      <c r="Z314" s="28"/>
      <c r="AA314" s="28"/>
      <c r="AB314" s="28"/>
      <c r="AC314" s="2" t="str">
        <f aca="false">IF(G314&lt;&gt;"LIBSETS_SETTYPE_BATTLEGROUND",IF(G314&lt;&gt;"LIBSETS_SETTYPE_SPECIAL",IF(AD314&lt;&gt;"",VLOOKUP(AD314,'ESO zone constants'!$D$2:$H$4950,5,0),""),""),"")</f>
        <v/>
      </c>
      <c r="AE314" s="28"/>
      <c r="AF314" s="28"/>
      <c r="AG314" s="28"/>
      <c r="AH314" s="2" t="str">
        <f aca="false">IF(G314&lt;&gt;"LIBSETS_SETTYPE_BATTLEGROUND",IF(G314&lt;&gt;"LIBSETS_SETTYPE_SPECIAL",IF(AI314&lt;&gt;"",VLOOKUP(AI314,'ESO zone constants'!$D$2:$H$4950,5,0),""),""),"")</f>
        <v/>
      </c>
      <c r="AJ314" s="28"/>
      <c r="AK314" s="28"/>
      <c r="AL314" s="28"/>
      <c r="AM314" s="2" t="str">
        <f aca="false">IF(G314&lt;&gt;"LIBSETS_SETTYPE_BATTLEGROUND",IF(G314&lt;&gt;"LIBSETS_SETTYPE_SPECIAL",IF(AN314&lt;&gt;"",VLOOKUP(AN314,'ESO zone constants'!$D$2:$H$4950,5,0),""),""),"")</f>
        <v/>
      </c>
      <c r="AO314" s="28"/>
      <c r="AP314" s="28"/>
      <c r="AQ314" s="28"/>
      <c r="AR314" s="2" t="str">
        <f aca="false">IF(G314&lt;&gt;"LIBSETS_SETTYPE_BATTLEGROUND",IF(G314&lt;&gt;"LIBSETS_SETTYPE_SPECIAL",IF(AS314&lt;&gt;"",VLOOKUP(AS314,'ESO zone constants'!$D$2:$H$4950,5,0),""),""),"")</f>
        <v/>
      </c>
      <c r="AT314" s="28"/>
      <c r="AU314" s="28"/>
      <c r="AV314" s="28"/>
      <c r="AW314" s="6" t="str">
        <f aca="false">IF(A314="???","--","")&amp;IF(F314&lt;&gt;"Not in the game (anymore)",IF(A314&lt;&gt;"",CONCATENATE("[",A314,"] = {wayshrines={")&amp;IF(K314&lt;&gt;"",CONCATENATE(K314,","),"")&amp;IF(L314&lt;&gt;"",CONCATENATE(L314,","),"")&amp;IF(M314&lt;&gt;"",CONCATENATE(M314,","),"")&amp;CONCATENATE("}")&amp;IF(VALUE(N314)&gt;0,CONCATENATE(", traitsNeeded=",N314),"")&amp;CONCATENATE(", dlcId=",IF(S314&lt;&gt;"",S314,"DLC_BASE_GAME")),""),"")</f>
        <v>[361] = {wayshrines={-1,-1,-1,}, dlcId=DLC_CLOCKWORK_CITY</v>
      </c>
      <c r="AX314" s="6" t="str">
        <f aca="false">IF(F314&lt;&gt;"Not in the game (anymore)",IF(A314&lt;&gt;"",IF(P314&lt;&gt;"",CONCATENATE(", zoneIds={",P314),"")&amp;IF(X314&lt;&gt;"",CONCATENATE(",",X314),"")&amp;IF(AC314&lt;&gt;"",CONCATENATE(",",AC314),"")&amp;IF(AH314&lt;&gt;"",CONCATENATE(",",AH314),"")&amp;IF(AM314&lt;&gt;"",CONCATENATE(",",AM314),"")&amp;IF(AR314&lt;&gt;"",CONCATENATE(",",AR314),"")&amp;IF(P314&lt;&gt;"",CONCATENATE("}",""),"")&amp;IF(OR(I314="true",I314="false",I314&lt;&gt;""), CONCATENATE(", veteran=", I314), ""),""),"")</f>
        <v>, zoneIds={1000}, veteran=true</v>
      </c>
      <c r="AY314" s="6" t="str">
        <f aca="false">IF(F314&lt;&gt;"Not in the game (anymore)",IF(A314&lt;&gt;"",", setType="&amp;G314,"")&amp;IF(J314="true",", multiTrialSet=true",""),"")</f>
        <v>, setType=LIBSETS_SETTYPE_TRIAL</v>
      </c>
      <c r="AZ314" s="6" t="str">
        <f aca="false">IF(F314&lt;&gt;"Not in the game (anymore)",IF(U314&lt;&gt;"",", dropMechanic={"&amp;U314&amp;IF(Z314&lt;&gt;"",","&amp;Z314,"")&amp;IF(AE314&lt;&gt;"",","&amp;AE314,"")&amp;IF(AJ314&lt;&gt;"",","&amp;AJ314,"")&amp;IF(AO314&lt;&gt;"",","&amp;AO314,"")&amp;IF(AT314&lt;&gt;"",","&amp;AT314,"")&amp;"}"&amp;IF(U314="LIBSETS_DROP_MECHANIC_MONSTER_NAME",", dropMechanicNames={" &amp; IF(V314&lt;&gt;"","['en']='"&amp;V314&amp;"'","") &amp; IF(W314&lt;&gt;"",", ['de']='" &amp; W314&amp;"'","") &amp; "}",""),"")&amp;"},","")</f>
        <v>, dropMechanic={LIBSETS_DROP_MECHANIC_MONSTER_NAME}, dropMechanicNames={['en']='Last Boss (veteran)'}},</v>
      </c>
      <c r="BA314" s="6" t="str">
        <f aca="false">IF(F314&lt;&gt;"Not in the game (anymore)",IF(C314&lt;&gt;"",CONCATENATE(" --",C314," / ",B314,"   [",IF(Q314&lt;&gt;"",Q314,""),IF(Y314&lt;&gt;"",", "&amp;Y314,""),IF(AD314&lt;&gt;"",", "&amp;AD314,""),IF(AI314&lt;&gt;"",", "&amp;AI314,""),IF(AN314&lt;&gt;"",", "&amp;AN314,""),IF(AS314&lt;&gt;"",", "&amp;AS314,""),"]")),"")</f>
        <v> --Concentrated Force (Perfected) / Konzentrierte Kraft (vollendet)   [Asylum Sanctorium]</v>
      </c>
    </row>
    <row r="315" customFormat="false" ht="15" hidden="false" customHeight="false" outlineLevel="0" collapsed="false">
      <c r="A315" s="21" t="n">
        <v>362</v>
      </c>
      <c r="B315" s="0" t="s">
        <v>809</v>
      </c>
      <c r="C315" s="0" t="s">
        <v>810</v>
      </c>
      <c r="D315" s="2" t="n">
        <f aca="false">A315</f>
        <v>362</v>
      </c>
      <c r="G315" s="22" t="s">
        <v>338</v>
      </c>
      <c r="I315" s="0" t="s">
        <v>423</v>
      </c>
      <c r="J315" s="0" t="s">
        <v>56</v>
      </c>
      <c r="K315" s="0" t="n">
        <v>-1</v>
      </c>
      <c r="L315" s="0" t="n">
        <v>-1</v>
      </c>
      <c r="M315" s="0" t="n">
        <v>-1</v>
      </c>
      <c r="N315" s="0" t="n">
        <v>0</v>
      </c>
      <c r="O315" s="3" t="s">
        <v>799</v>
      </c>
      <c r="P315" s="2" t="n">
        <f aca="false">IF(AND(G315&lt;&gt;"LIBSETS_SETTYPE_BATTLEGROUND",G315&lt;&gt;"LIBSETS_SETTYPE_SPECIAL",G315&lt;&gt;"LIBSETS_SETTYPE_MYTHIC"), IF(Q315&lt;&gt;"",VLOOKUP(Q315,'ESO zone constants'!$D$2:$H$4950,5,0),""),"")</f>
        <v>1000</v>
      </c>
      <c r="Q315" s="0" t="str">
        <f aca="false">IF(OR(K315="",K315&lt;=0,ISERROR(K315)),IF(AND(O315&lt;&gt;"",NOT(ISERROR(O315))),O315, ""),VLOOKUP(K315,'ESO wayshrine node constants'!$A$3:$D$10003,4,0))</f>
        <v>Asylum Sanctorium</v>
      </c>
      <c r="R315" s="0"/>
      <c r="S315" s="4" t="str">
        <f aca="false">IF(AND(R315&lt;&gt;"",NOT(ISERROR(R315))),R315,IF(P315&lt;&gt;"",IF(NOT(ISERROR(VLOOKUP(P315,'ESO Dungeon constants'!$D$3:$H$9999,5,0))),VLOOKUP(P315,'ESO Dungeon constants'!$D$3:$I$9999,6,0),VLOOKUP(P315,'ESO zone constants'!$H$2:$K$9984,4,0)),""))</f>
        <v>DLC_CLOCKWORK_CITY</v>
      </c>
      <c r="T315" s="2" t="str">
        <f aca="false">IF(S315&lt;&gt;"",VLOOKUP(S315,'LibSets constants'!$B$4:$C$1000,2,0),"")</f>
        <v>Clockwork City</v>
      </c>
      <c r="U315" s="5" t="s">
        <v>340</v>
      </c>
      <c r="V315" s="28"/>
      <c r="W315" s="28"/>
      <c r="X315" s="2" t="str">
        <f aca="false">IF(G315&lt;&gt;"LIBSETS_SETTYPE_BATTLEGROUND",IF(G315&lt;&gt;"LIBSETS_SETTYPE_SPECIAL",IF(Y315&lt;&gt;"",VLOOKUP(Y315,'ESO zone constants'!$D$2:$H$4950,5,0),""),""),"")</f>
        <v/>
      </c>
      <c r="Z315" s="28"/>
      <c r="AA315" s="28"/>
      <c r="AB315" s="28"/>
      <c r="AC315" s="2" t="str">
        <f aca="false">IF(G315&lt;&gt;"LIBSETS_SETTYPE_BATTLEGROUND",IF(G315&lt;&gt;"LIBSETS_SETTYPE_SPECIAL",IF(AD315&lt;&gt;"",VLOOKUP(AD315,'ESO zone constants'!$D$2:$H$4950,5,0),""),""),"")</f>
        <v/>
      </c>
      <c r="AE315" s="28"/>
      <c r="AF315" s="28"/>
      <c r="AG315" s="28"/>
      <c r="AH315" s="2" t="str">
        <f aca="false">IF(G315&lt;&gt;"LIBSETS_SETTYPE_BATTLEGROUND",IF(G315&lt;&gt;"LIBSETS_SETTYPE_SPECIAL",IF(AI315&lt;&gt;"",VLOOKUP(AI315,'ESO zone constants'!$D$2:$H$4950,5,0),""),""),"")</f>
        <v/>
      </c>
      <c r="AJ315" s="28"/>
      <c r="AK315" s="28"/>
      <c r="AL315" s="28"/>
      <c r="AM315" s="2" t="str">
        <f aca="false">IF(G315&lt;&gt;"LIBSETS_SETTYPE_BATTLEGROUND",IF(G315&lt;&gt;"LIBSETS_SETTYPE_SPECIAL",IF(AN315&lt;&gt;"",VLOOKUP(AN315,'ESO zone constants'!$D$2:$H$4950,5,0),""),""),"")</f>
        <v/>
      </c>
      <c r="AO315" s="28"/>
      <c r="AP315" s="28"/>
      <c r="AQ315" s="28"/>
      <c r="AR315" s="2" t="str">
        <f aca="false">IF(G315&lt;&gt;"LIBSETS_SETTYPE_BATTLEGROUND",IF(G315&lt;&gt;"LIBSETS_SETTYPE_SPECIAL",IF(AS315&lt;&gt;"",VLOOKUP(AS315,'ESO zone constants'!$D$2:$H$4950,5,0),""),""),"")</f>
        <v/>
      </c>
      <c r="AT315" s="28"/>
      <c r="AU315" s="28"/>
      <c r="AV315" s="28"/>
      <c r="AW315" s="6" t="str">
        <f aca="false">IF(A315="???","--","")&amp;IF(F315&lt;&gt;"Not in the game (anymore)",IF(A315&lt;&gt;"",CONCATENATE("[",A315,"] = {wayshrines={")&amp;IF(K315&lt;&gt;"",CONCATENATE(K315,","),"")&amp;IF(L315&lt;&gt;"",CONCATENATE(L315,","),"")&amp;IF(M315&lt;&gt;"",CONCATENATE(M315,","),"")&amp;CONCATENATE("}")&amp;IF(VALUE(N315)&gt;0,CONCATENATE(", traitsNeeded=",N315),"")&amp;CONCATENATE(", dlcId=",IF(S315&lt;&gt;"",S315,"DLC_BASE_GAME")),""),"")</f>
        <v>[362] = {wayshrines={-1,-1,-1,}, dlcId=DLC_CLOCKWORK_CITY</v>
      </c>
      <c r="AX315" s="6" t="str">
        <f aca="false">IF(F315&lt;&gt;"Not in the game (anymore)",IF(A315&lt;&gt;"",IF(P315&lt;&gt;"",CONCATENATE(", zoneIds={",P315),"")&amp;IF(X315&lt;&gt;"",CONCATENATE(",",X315),"")&amp;IF(AC315&lt;&gt;"",CONCATENATE(",",AC315),"")&amp;IF(AH315&lt;&gt;"",CONCATENATE(",",AH315),"")&amp;IF(AM315&lt;&gt;"",CONCATENATE(",",AM315),"")&amp;IF(AR315&lt;&gt;"",CONCATENATE(",",AR315),"")&amp;IF(P315&lt;&gt;"",CONCATENATE("}",""),"")&amp;IF(OR(I315="true",I315="false",I315&lt;&gt;""), CONCATENATE(", veteran=", I315), ""),""),"")</f>
        <v>, zoneIds={1000}, veteran=true</v>
      </c>
      <c r="AY315" s="6" t="str">
        <f aca="false">IF(F315&lt;&gt;"Not in the game (anymore)",IF(A315&lt;&gt;"",", setType="&amp;G315,"")&amp;IF(J315="true",", multiTrialSet=true",""),"")</f>
        <v>, setType=LIBSETS_SETTYPE_TRIAL</v>
      </c>
      <c r="AZ315" s="6" t="str">
        <f aca="false">IF(F315&lt;&gt;"Not in the game (anymore)",IF(U315&lt;&gt;"",", dropMechanic={"&amp;U315&amp;IF(Z315&lt;&gt;"",","&amp;Z315,"")&amp;IF(AE315&lt;&gt;"",","&amp;AE315,"")&amp;IF(AJ315&lt;&gt;"",","&amp;AJ315,"")&amp;IF(AO315&lt;&gt;"",","&amp;AO315,"")&amp;IF(AT315&lt;&gt;"",","&amp;AT315,"")&amp;"}"&amp;IF(U315="LIBSETS_DROP_MECHANIC_MONSTER_NAME",", dropMechanicNames={" &amp; IF(V315&lt;&gt;"","['en']='"&amp;V315&amp;"'","") &amp; IF(W315&lt;&gt;"",", ['de']='" &amp; W315&amp;"'","") &amp; "}",""),"")&amp;"},","")</f>
        <v>, dropMechanic={LIBSETS_DROP_MECHANIC_MONSTER_NAME}, dropMechanicNames={}},</v>
      </c>
      <c r="BA315" s="6" t="str">
        <f aca="false">IF(F315&lt;&gt;"Not in the game (anymore)",IF(C315&lt;&gt;"",CONCATENATE(" --",C315," / ",B315,"   [",IF(Q315&lt;&gt;"",Q315,""),IF(Y315&lt;&gt;"",", "&amp;Y315,""),IF(AD315&lt;&gt;"",", "&amp;AD315,""),IF(AI315&lt;&gt;"",", "&amp;AI315,""),IF(AN315&lt;&gt;"",", "&amp;AN315,""),IF(AS315&lt;&gt;"",", "&amp;AS315,""),"]")),"")</f>
        <v> --Timeless Blessing (Perfected) / Zeitloser Segen (vollendet)   [Asylum Sanctorium]</v>
      </c>
    </row>
    <row r="316" customFormat="false" ht="15" hidden="false" customHeight="false" outlineLevel="0" collapsed="false">
      <c r="A316" s="21" t="n">
        <v>363</v>
      </c>
      <c r="B316" s="0" t="s">
        <v>811</v>
      </c>
      <c r="C316" s="0" t="s">
        <v>812</v>
      </c>
      <c r="D316" s="2" t="n">
        <f aca="false">A316</f>
        <v>363</v>
      </c>
      <c r="G316" s="22" t="s">
        <v>338</v>
      </c>
      <c r="I316" s="0" t="s">
        <v>56</v>
      </c>
      <c r="J316" s="0" t="s">
        <v>56</v>
      </c>
      <c r="K316" s="0" t="n">
        <v>-1</v>
      </c>
      <c r="L316" s="0" t="n">
        <v>-1</v>
      </c>
      <c r="M316" s="0" t="n">
        <v>-1</v>
      </c>
      <c r="N316" s="0" t="n">
        <v>0</v>
      </c>
      <c r="O316" s="3" t="s">
        <v>799</v>
      </c>
      <c r="P316" s="2" t="n">
        <f aca="false">IF(AND(G316&lt;&gt;"LIBSETS_SETTYPE_BATTLEGROUND",G316&lt;&gt;"LIBSETS_SETTYPE_SPECIAL",G316&lt;&gt;"LIBSETS_SETTYPE_MYTHIC"), IF(Q316&lt;&gt;"",VLOOKUP(Q316,'ESO zone constants'!$D$2:$H$4950,5,0),""),"")</f>
        <v>1000</v>
      </c>
      <c r="Q316" s="0" t="str">
        <f aca="false">IF(OR(K316="",K316&lt;=0,ISERROR(K316)),IF(AND(O316&lt;&gt;"",NOT(ISERROR(O316))),O316, ""),VLOOKUP(K316,'ESO wayshrine node constants'!$A$3:$D$10003,4,0))</f>
        <v>Asylum Sanctorium</v>
      </c>
      <c r="R316" s="0"/>
      <c r="S316" s="4" t="str">
        <f aca="false">IF(AND(R316&lt;&gt;"",NOT(ISERROR(R316))),R316,IF(P316&lt;&gt;"",IF(NOT(ISERROR(VLOOKUP(P316,'ESO Dungeon constants'!$D$3:$H$9999,5,0))),VLOOKUP(P316,'ESO Dungeon constants'!$D$3:$I$9999,6,0),VLOOKUP(P316,'ESO zone constants'!$H$2:$K$9984,4,0)),""))</f>
        <v>DLC_CLOCKWORK_CITY</v>
      </c>
      <c r="T316" s="2" t="str">
        <f aca="false">IF(S316&lt;&gt;"",VLOOKUP(S316,'LibSets constants'!$B$4:$C$1000,2,0),"")</f>
        <v>Clockwork City</v>
      </c>
      <c r="U316" s="5" t="s">
        <v>340</v>
      </c>
      <c r="V316" s="28"/>
      <c r="W316" s="28"/>
      <c r="X316" s="2" t="str">
        <f aca="false">IF(G316&lt;&gt;"LIBSETS_SETTYPE_BATTLEGROUND",IF(G316&lt;&gt;"LIBSETS_SETTYPE_SPECIAL",IF(Y316&lt;&gt;"",VLOOKUP(Y316,'ESO zone constants'!$D$2:$H$4950,5,0),""),""),"")</f>
        <v/>
      </c>
      <c r="Z316" s="28"/>
      <c r="AA316" s="28"/>
      <c r="AB316" s="28"/>
      <c r="AC316" s="2" t="str">
        <f aca="false">IF(G316&lt;&gt;"LIBSETS_SETTYPE_BATTLEGROUND",IF(G316&lt;&gt;"LIBSETS_SETTYPE_SPECIAL",IF(AD316&lt;&gt;"",VLOOKUP(AD316,'ESO zone constants'!$D$2:$H$4950,5,0),""),""),"")</f>
        <v/>
      </c>
      <c r="AE316" s="28"/>
      <c r="AF316" s="28"/>
      <c r="AG316" s="28"/>
      <c r="AH316" s="2" t="str">
        <f aca="false">IF(G316&lt;&gt;"LIBSETS_SETTYPE_BATTLEGROUND",IF(G316&lt;&gt;"LIBSETS_SETTYPE_SPECIAL",IF(AI316&lt;&gt;"",VLOOKUP(AI316,'ESO zone constants'!$D$2:$H$4950,5,0),""),""),"")</f>
        <v/>
      </c>
      <c r="AJ316" s="28"/>
      <c r="AK316" s="28"/>
      <c r="AL316" s="28"/>
      <c r="AM316" s="2" t="str">
        <f aca="false">IF(G316&lt;&gt;"LIBSETS_SETTYPE_BATTLEGROUND",IF(G316&lt;&gt;"LIBSETS_SETTYPE_SPECIAL",IF(AN316&lt;&gt;"",VLOOKUP(AN316,'ESO zone constants'!$D$2:$H$4950,5,0),""),""),"")</f>
        <v/>
      </c>
      <c r="AO316" s="28"/>
      <c r="AP316" s="28"/>
      <c r="AQ316" s="28"/>
      <c r="AR316" s="2" t="str">
        <f aca="false">IF(G316&lt;&gt;"LIBSETS_SETTYPE_BATTLEGROUND",IF(G316&lt;&gt;"LIBSETS_SETTYPE_SPECIAL",IF(AS316&lt;&gt;"",VLOOKUP(AS316,'ESO zone constants'!$D$2:$H$4950,5,0),""),""),"")</f>
        <v/>
      </c>
      <c r="AT316" s="28"/>
      <c r="AU316" s="28"/>
      <c r="AV316" s="28"/>
      <c r="AW316" s="6" t="str">
        <f aca="false">IF(A316="???","--","")&amp;IF(F316&lt;&gt;"Not in the game (anymore)",IF(A316&lt;&gt;"",CONCATENATE("[",A316,"] = {wayshrines={")&amp;IF(K316&lt;&gt;"",CONCATENATE(K316,","),"")&amp;IF(L316&lt;&gt;"",CONCATENATE(L316,","),"")&amp;IF(M316&lt;&gt;"",CONCATENATE(M316,","),"")&amp;CONCATENATE("}")&amp;IF(VALUE(N316)&gt;0,CONCATENATE(", traitsNeeded=",N316),"")&amp;CONCATENATE(", dlcId=",IF(S316&lt;&gt;"",S316,"DLC_BASE_GAME")),""),"")</f>
        <v>[363] = {wayshrines={-1,-1,-1,}, dlcId=DLC_CLOCKWORK_CITY</v>
      </c>
      <c r="AX316" s="6" t="str">
        <f aca="false">IF(F316&lt;&gt;"Not in the game (anymore)",IF(A316&lt;&gt;"",IF(P316&lt;&gt;"",CONCATENATE(", zoneIds={",P316),"")&amp;IF(X316&lt;&gt;"",CONCATENATE(",",X316),"")&amp;IF(AC316&lt;&gt;"",CONCATENATE(",",AC316),"")&amp;IF(AH316&lt;&gt;"",CONCATENATE(",",AH316),"")&amp;IF(AM316&lt;&gt;"",CONCATENATE(",",AM316),"")&amp;IF(AR316&lt;&gt;"",CONCATENATE(",",AR316),"")&amp;IF(P316&lt;&gt;"",CONCATENATE("}",""),"")&amp;IF(OR(I316="true",I316="false",I316&lt;&gt;""), CONCATENATE(", veteran=", I316), ""),""),"")</f>
        <v>, zoneIds={1000}, veteran=false</v>
      </c>
      <c r="AY316" s="6" t="str">
        <f aca="false">IF(F316&lt;&gt;"Not in the game (anymore)",IF(A316&lt;&gt;"",", setType="&amp;G316,"")&amp;IF(J316="true",", multiTrialSet=true",""),"")</f>
        <v>, setType=LIBSETS_SETTYPE_TRIAL</v>
      </c>
      <c r="AZ316" s="6" t="str">
        <f aca="false">IF(F316&lt;&gt;"Not in the game (anymore)",IF(U316&lt;&gt;"",", dropMechanic={"&amp;U316&amp;IF(Z316&lt;&gt;"",","&amp;Z316,"")&amp;IF(AE316&lt;&gt;"",","&amp;AE316,"")&amp;IF(AJ316&lt;&gt;"",","&amp;AJ316,"")&amp;IF(AO316&lt;&gt;"",","&amp;AO316,"")&amp;IF(AT316&lt;&gt;"",","&amp;AT316,"")&amp;"}"&amp;IF(U316="LIBSETS_DROP_MECHANIC_MONSTER_NAME",", dropMechanicNames={" &amp; IF(V316&lt;&gt;"","['en']='"&amp;V316&amp;"'","") &amp; IF(W316&lt;&gt;"",", ['de']='" &amp; W316&amp;"'","") &amp; "}",""),"")&amp;"},","")</f>
        <v>, dropMechanic={LIBSETS_DROP_MECHANIC_MONSTER_NAME}, dropMechanicNames={}},</v>
      </c>
      <c r="BA316" s="6" t="str">
        <f aca="false">IF(F316&lt;&gt;"Not in the game (anymore)",IF(C316&lt;&gt;"",CONCATENATE(" --",C316," / ",B316,"   [",IF(Q316&lt;&gt;"",Q316,""),IF(Y316&lt;&gt;"",", "&amp;Y316,""),IF(AD316&lt;&gt;"",", "&amp;AD316,""),IF(AI316&lt;&gt;"",", "&amp;AI316,""),IF(AN316&lt;&gt;"",", "&amp;AN316,""),IF(AS316&lt;&gt;"",", "&amp;AS316,""),"]")),"")</f>
        <v> --Disciplined Slash / Disziplinierter Schnitt   [Asylum Sanctorium]</v>
      </c>
    </row>
    <row r="317" customFormat="false" ht="15" hidden="false" customHeight="false" outlineLevel="0" collapsed="false">
      <c r="A317" s="21" t="n">
        <v>364</v>
      </c>
      <c r="B317" s="0" t="s">
        <v>813</v>
      </c>
      <c r="C317" s="0" t="s">
        <v>813</v>
      </c>
      <c r="D317" s="2" t="n">
        <f aca="false">A317</f>
        <v>364</v>
      </c>
      <c r="G317" s="22" t="s">
        <v>338</v>
      </c>
      <c r="I317" s="0" t="s">
        <v>56</v>
      </c>
      <c r="J317" s="0" t="s">
        <v>56</v>
      </c>
      <c r="K317" s="0" t="n">
        <v>-1</v>
      </c>
      <c r="L317" s="0" t="n">
        <v>-1</v>
      </c>
      <c r="M317" s="0" t="n">
        <v>-1</v>
      </c>
      <c r="N317" s="0" t="n">
        <v>0</v>
      </c>
      <c r="O317" s="3" t="s">
        <v>799</v>
      </c>
      <c r="P317" s="2" t="n">
        <f aca="false">IF(AND(G317&lt;&gt;"LIBSETS_SETTYPE_BATTLEGROUND",G317&lt;&gt;"LIBSETS_SETTYPE_SPECIAL",G317&lt;&gt;"LIBSETS_SETTYPE_MYTHIC"), IF(Q317&lt;&gt;"",VLOOKUP(Q317,'ESO zone constants'!$D$2:$H$4950,5,0),""),"")</f>
        <v>1000</v>
      </c>
      <c r="Q317" s="0" t="str">
        <f aca="false">IF(OR(K317="",K317&lt;=0,ISERROR(K317)),IF(AND(O317&lt;&gt;"",NOT(ISERROR(O317))),O317, ""),VLOOKUP(K317,'ESO wayshrine node constants'!$A$3:$D$10003,4,0))</f>
        <v>Asylum Sanctorium</v>
      </c>
      <c r="R317" s="0"/>
      <c r="S317" s="4" t="str">
        <f aca="false">IF(AND(R317&lt;&gt;"",NOT(ISERROR(R317))),R317,IF(P317&lt;&gt;"",IF(NOT(ISERROR(VLOOKUP(P317,'ESO Dungeon constants'!$D$3:$H$9999,5,0))),VLOOKUP(P317,'ESO Dungeon constants'!$D$3:$I$9999,6,0),VLOOKUP(P317,'ESO zone constants'!$H$2:$K$9984,4,0)),""))</f>
        <v>DLC_CLOCKWORK_CITY</v>
      </c>
      <c r="T317" s="2" t="str">
        <f aca="false">IF(S317&lt;&gt;"",VLOOKUP(S317,'LibSets constants'!$B$4:$C$1000,2,0),"")</f>
        <v>Clockwork City</v>
      </c>
      <c r="U317" s="5" t="s">
        <v>340</v>
      </c>
      <c r="V317" s="28"/>
      <c r="W317" s="28"/>
      <c r="X317" s="2" t="str">
        <f aca="false">IF(G317&lt;&gt;"LIBSETS_SETTYPE_BATTLEGROUND",IF(G317&lt;&gt;"LIBSETS_SETTYPE_SPECIAL",IF(Y317&lt;&gt;"",VLOOKUP(Y317,'ESO zone constants'!$D$2:$H$4950,5,0),""),""),"")</f>
        <v/>
      </c>
      <c r="Z317" s="28"/>
      <c r="AA317" s="28"/>
      <c r="AB317" s="28"/>
      <c r="AC317" s="2" t="str">
        <f aca="false">IF(G317&lt;&gt;"LIBSETS_SETTYPE_BATTLEGROUND",IF(G317&lt;&gt;"LIBSETS_SETTYPE_SPECIAL",IF(AD317&lt;&gt;"",VLOOKUP(AD317,'ESO zone constants'!$D$2:$H$4950,5,0),""),""),"")</f>
        <v/>
      </c>
      <c r="AE317" s="28"/>
      <c r="AF317" s="28"/>
      <c r="AG317" s="28"/>
      <c r="AH317" s="2" t="str">
        <f aca="false">IF(G317&lt;&gt;"LIBSETS_SETTYPE_BATTLEGROUND",IF(G317&lt;&gt;"LIBSETS_SETTYPE_SPECIAL",IF(AI317&lt;&gt;"",VLOOKUP(AI317,'ESO zone constants'!$D$2:$H$4950,5,0),""),""),"")</f>
        <v/>
      </c>
      <c r="AJ317" s="28"/>
      <c r="AK317" s="28"/>
      <c r="AL317" s="28"/>
      <c r="AM317" s="2" t="str">
        <f aca="false">IF(G317&lt;&gt;"LIBSETS_SETTYPE_BATTLEGROUND",IF(G317&lt;&gt;"LIBSETS_SETTYPE_SPECIAL",IF(AN317&lt;&gt;"",VLOOKUP(AN317,'ESO zone constants'!$D$2:$H$4950,5,0),""),""),"")</f>
        <v/>
      </c>
      <c r="AO317" s="28"/>
      <c r="AP317" s="28"/>
      <c r="AQ317" s="28"/>
      <c r="AR317" s="2" t="str">
        <f aca="false">IF(G317&lt;&gt;"LIBSETS_SETTYPE_BATTLEGROUND",IF(G317&lt;&gt;"LIBSETS_SETTYPE_SPECIAL",IF(AS317&lt;&gt;"",VLOOKUP(AS317,'ESO zone constants'!$D$2:$H$4950,5,0),""),""),"")</f>
        <v/>
      </c>
      <c r="AT317" s="28"/>
      <c r="AU317" s="28"/>
      <c r="AV317" s="28"/>
      <c r="AW317" s="6" t="str">
        <f aca="false">IF(A317="???","--","")&amp;IF(F317&lt;&gt;"Not in the game (anymore)",IF(A317&lt;&gt;"",CONCATENATE("[",A317,"] = {wayshrines={")&amp;IF(K317&lt;&gt;"",CONCATENATE(K317,","),"")&amp;IF(L317&lt;&gt;"",CONCATENATE(L317,","),"")&amp;IF(M317&lt;&gt;"",CONCATENATE(M317,","),"")&amp;CONCATENATE("}")&amp;IF(VALUE(N317)&gt;0,CONCATENATE(", traitsNeeded=",N317),"")&amp;CONCATENATE(", dlcId=",IF(S317&lt;&gt;"",S317,"DLC_BASE_GAME")),""),"")</f>
        <v>[364] = {wayshrines={-1,-1,-1,}, dlcId=DLC_CLOCKWORK_CITY</v>
      </c>
      <c r="AX317" s="6" t="str">
        <f aca="false">IF(F317&lt;&gt;"Not in the game (anymore)",IF(A317&lt;&gt;"",IF(P317&lt;&gt;"",CONCATENATE(", zoneIds={",P317),"")&amp;IF(X317&lt;&gt;"",CONCATENATE(",",X317),"")&amp;IF(AC317&lt;&gt;"",CONCATENATE(",",AC317),"")&amp;IF(AH317&lt;&gt;"",CONCATENATE(",",AH317),"")&amp;IF(AM317&lt;&gt;"",CONCATENATE(",",AM317),"")&amp;IF(AR317&lt;&gt;"",CONCATENATE(",",AR317),"")&amp;IF(P317&lt;&gt;"",CONCATENATE("}",""),"")&amp;IF(OR(I317="true",I317="false",I317&lt;&gt;""), CONCATENATE(", veteran=", I317), ""),""),"")</f>
        <v>, zoneIds={1000}, veteran=false</v>
      </c>
      <c r="AY317" s="6" t="str">
        <f aca="false">IF(F317&lt;&gt;"Not in the game (anymore)",IF(A317&lt;&gt;"",", setType="&amp;G317,"")&amp;IF(J317="true",", multiTrialSet=true",""),"")</f>
        <v>, setType=LIBSETS_SETTYPE_TRIAL</v>
      </c>
      <c r="AZ317" s="6" t="str">
        <f aca="false">IF(F317&lt;&gt;"Not in the game (anymore)",IF(U317&lt;&gt;"",", dropMechanic={"&amp;U317&amp;IF(Z317&lt;&gt;"",","&amp;Z317,"")&amp;IF(AE317&lt;&gt;"",","&amp;AE317,"")&amp;IF(AJ317&lt;&gt;"",","&amp;AJ317,"")&amp;IF(AO317&lt;&gt;"",","&amp;AO317,"")&amp;IF(AT317&lt;&gt;"",","&amp;AT317,"")&amp;"}"&amp;IF(U317="LIBSETS_DROP_MECHANIC_MONSTER_NAME",", dropMechanicNames={" &amp; IF(V317&lt;&gt;"","['en']='"&amp;V317&amp;"'","") &amp; IF(W317&lt;&gt;"",", ['de']='" &amp; W317&amp;"'","") &amp; "}",""),"")&amp;"},","")</f>
        <v>, dropMechanic={LIBSETS_DROP_MECHANIC_MONSTER_NAME}, dropMechanicNames={}},</v>
      </c>
      <c r="BA317" s="6" t="str">
        <f aca="false">IF(F317&lt;&gt;"Not in the game (anymore)",IF(C317&lt;&gt;"",CONCATENATE(" --",C317," / ",B317,"   [",IF(Q317&lt;&gt;"",Q317,""),IF(Y317&lt;&gt;"",", "&amp;Y317,""),IF(AD317&lt;&gt;"",", "&amp;AD317,""),IF(AI317&lt;&gt;"",", "&amp;AI317,""),IF(AN317&lt;&gt;"",", "&amp;AN317,""),IF(AS317&lt;&gt;"",", "&amp;AS317,""),"]")),"")</f>
        <v> --Defensive Position / Defensive Position   [Asylum Sanctorium]</v>
      </c>
    </row>
    <row r="318" customFormat="false" ht="15" hidden="false" customHeight="false" outlineLevel="0" collapsed="false">
      <c r="A318" s="21" t="n">
        <v>365</v>
      </c>
      <c r="B318" s="0" t="s">
        <v>814</v>
      </c>
      <c r="C318" s="0" t="s">
        <v>815</v>
      </c>
      <c r="D318" s="2" t="n">
        <f aca="false">A318</f>
        <v>365</v>
      </c>
      <c r="G318" s="22" t="s">
        <v>338</v>
      </c>
      <c r="I318" s="0" t="s">
        <v>56</v>
      </c>
      <c r="J318" s="0" t="s">
        <v>56</v>
      </c>
      <c r="K318" s="0" t="n">
        <v>-1</v>
      </c>
      <c r="L318" s="0" t="n">
        <v>-1</v>
      </c>
      <c r="M318" s="0" t="n">
        <v>-1</v>
      </c>
      <c r="N318" s="0" t="n">
        <v>0</v>
      </c>
      <c r="O318" s="3" t="s">
        <v>799</v>
      </c>
      <c r="P318" s="2" t="n">
        <f aca="false">IF(AND(G318&lt;&gt;"LIBSETS_SETTYPE_BATTLEGROUND",G318&lt;&gt;"LIBSETS_SETTYPE_SPECIAL",G318&lt;&gt;"LIBSETS_SETTYPE_MYTHIC"), IF(Q318&lt;&gt;"",VLOOKUP(Q318,'ESO zone constants'!$D$2:$H$4950,5,0),""),"")</f>
        <v>1000</v>
      </c>
      <c r="Q318" s="0" t="str">
        <f aca="false">IF(OR(K318="",K318&lt;=0,ISERROR(K318)),IF(AND(O318&lt;&gt;"",NOT(ISERROR(O318))),O318, ""),VLOOKUP(K318,'ESO wayshrine node constants'!$A$3:$D$10003,4,0))</f>
        <v>Asylum Sanctorium</v>
      </c>
      <c r="R318" s="0"/>
      <c r="S318" s="4" t="str">
        <f aca="false">IF(AND(R318&lt;&gt;"",NOT(ISERROR(R318))),R318,IF(P318&lt;&gt;"",IF(NOT(ISERROR(VLOOKUP(P318,'ESO Dungeon constants'!$D$3:$H$9999,5,0))),VLOOKUP(P318,'ESO Dungeon constants'!$D$3:$I$9999,6,0),VLOOKUP(P318,'ESO zone constants'!$H$2:$K$9984,4,0)),""))</f>
        <v>DLC_CLOCKWORK_CITY</v>
      </c>
      <c r="T318" s="2" t="str">
        <f aca="false">IF(S318&lt;&gt;"",VLOOKUP(S318,'LibSets constants'!$B$4:$C$1000,2,0),"")</f>
        <v>Clockwork City</v>
      </c>
      <c r="U318" s="5" t="s">
        <v>340</v>
      </c>
      <c r="V318" s="28" t="s">
        <v>816</v>
      </c>
      <c r="W318" s="28"/>
      <c r="X318" s="2" t="str">
        <f aca="false">IF(G318&lt;&gt;"LIBSETS_SETTYPE_BATTLEGROUND",IF(G318&lt;&gt;"LIBSETS_SETTYPE_SPECIAL",IF(Y318&lt;&gt;"",VLOOKUP(Y318,'ESO zone constants'!$D$2:$H$4950,5,0),""),""),"")</f>
        <v/>
      </c>
      <c r="Z318" s="28"/>
      <c r="AA318" s="28"/>
      <c r="AB318" s="28"/>
      <c r="AC318" s="2" t="str">
        <f aca="false">IF(G318&lt;&gt;"LIBSETS_SETTYPE_BATTLEGROUND",IF(G318&lt;&gt;"LIBSETS_SETTYPE_SPECIAL",IF(AD318&lt;&gt;"",VLOOKUP(AD318,'ESO zone constants'!$D$2:$H$4950,5,0),""),""),"")</f>
        <v/>
      </c>
      <c r="AE318" s="28"/>
      <c r="AF318" s="28"/>
      <c r="AG318" s="28"/>
      <c r="AH318" s="2" t="str">
        <f aca="false">IF(G318&lt;&gt;"LIBSETS_SETTYPE_BATTLEGROUND",IF(G318&lt;&gt;"LIBSETS_SETTYPE_SPECIAL",IF(AI318&lt;&gt;"",VLOOKUP(AI318,'ESO zone constants'!$D$2:$H$4950,5,0),""),""),"")</f>
        <v/>
      </c>
      <c r="AJ318" s="28"/>
      <c r="AK318" s="28"/>
      <c r="AL318" s="28"/>
      <c r="AM318" s="2" t="str">
        <f aca="false">IF(G318&lt;&gt;"LIBSETS_SETTYPE_BATTLEGROUND",IF(G318&lt;&gt;"LIBSETS_SETTYPE_SPECIAL",IF(AN318&lt;&gt;"",VLOOKUP(AN318,'ESO zone constants'!$D$2:$H$4950,5,0),""),""),"")</f>
        <v/>
      </c>
      <c r="AO318" s="28"/>
      <c r="AP318" s="28"/>
      <c r="AQ318" s="28"/>
      <c r="AR318" s="2" t="str">
        <f aca="false">IF(G318&lt;&gt;"LIBSETS_SETTYPE_BATTLEGROUND",IF(G318&lt;&gt;"LIBSETS_SETTYPE_SPECIAL",IF(AS318&lt;&gt;"",VLOOKUP(AS318,'ESO zone constants'!$D$2:$H$4950,5,0),""),""),"")</f>
        <v/>
      </c>
      <c r="AT318" s="28"/>
      <c r="AU318" s="28"/>
      <c r="AV318" s="28"/>
      <c r="AW318" s="6" t="str">
        <f aca="false">IF(A318="???","--","")&amp;IF(F318&lt;&gt;"Not in the game (anymore)",IF(A318&lt;&gt;"",CONCATENATE("[",A318,"] = {wayshrines={")&amp;IF(K318&lt;&gt;"",CONCATENATE(K318,","),"")&amp;IF(L318&lt;&gt;"",CONCATENATE(L318,","),"")&amp;IF(M318&lt;&gt;"",CONCATENATE(M318,","),"")&amp;CONCATENATE("}")&amp;IF(VALUE(N318)&gt;0,CONCATENATE(", traitsNeeded=",N318),"")&amp;CONCATENATE(", dlcId=",IF(S318&lt;&gt;"",S318,"DLC_BASE_GAME")),""),"")</f>
        <v>[365] = {wayshrines={-1,-1,-1,}, dlcId=DLC_CLOCKWORK_CITY</v>
      </c>
      <c r="AX318" s="6" t="str">
        <f aca="false">IF(F318&lt;&gt;"Not in the game (anymore)",IF(A318&lt;&gt;"",IF(P318&lt;&gt;"",CONCATENATE(", zoneIds={",P318),"")&amp;IF(X318&lt;&gt;"",CONCATENATE(",",X318),"")&amp;IF(AC318&lt;&gt;"",CONCATENATE(",",AC318),"")&amp;IF(AH318&lt;&gt;"",CONCATENATE(",",AH318),"")&amp;IF(AM318&lt;&gt;"",CONCATENATE(",",AM318),"")&amp;IF(AR318&lt;&gt;"",CONCATENATE(",",AR318),"")&amp;IF(P318&lt;&gt;"",CONCATENATE("}",""),"")&amp;IF(OR(I318="true",I318="false",I318&lt;&gt;""), CONCATENATE(", veteran=", I318), ""),""),"")</f>
        <v>, zoneIds={1000}, veteran=false</v>
      </c>
      <c r="AY318" s="6" t="str">
        <f aca="false">IF(F318&lt;&gt;"Not in the game (anymore)",IF(A318&lt;&gt;"",", setType="&amp;G318,"")&amp;IF(J318="true",", multiTrialSet=true",""),"")</f>
        <v>, setType=LIBSETS_SETTYPE_TRIAL</v>
      </c>
      <c r="AZ318" s="6" t="str">
        <f aca="false">IF(F318&lt;&gt;"Not in the game (anymore)",IF(U318&lt;&gt;"",", dropMechanic={"&amp;U318&amp;IF(Z318&lt;&gt;"",","&amp;Z318,"")&amp;IF(AE318&lt;&gt;"",","&amp;AE318,"")&amp;IF(AJ318&lt;&gt;"",","&amp;AJ318,"")&amp;IF(AO318&lt;&gt;"",","&amp;AO318,"")&amp;IF(AT318&lt;&gt;"",","&amp;AT318,"")&amp;"}"&amp;IF(U318="LIBSETS_DROP_MECHANIC_MONSTER_NAME",", dropMechanicNames={" &amp; IF(V318&lt;&gt;"","['en']='"&amp;V318&amp;"'","") &amp; IF(W318&lt;&gt;"",", ['de']='" &amp; W318&amp;"'","") &amp; "}",""),"")&amp;"},","")</f>
        <v>, dropMechanic={LIBSETS_DROP_MECHANIC_MONSTER_NAME}, dropMechanicNames={['en']='Last Boss (normal)'}},</v>
      </c>
      <c r="BA318" s="6" t="str">
        <f aca="false">IF(F318&lt;&gt;"Not in the game (anymore)",IF(C318&lt;&gt;"",CONCATENATE(" --",C318," / ",B318,"   [",IF(Q318&lt;&gt;"",Q318,""),IF(Y318&lt;&gt;"",", "&amp;Y318,""),IF(AD318&lt;&gt;"",", "&amp;AD318,""),IF(AI318&lt;&gt;"",", "&amp;AI318,""),IF(AN318&lt;&gt;"",", "&amp;AN318,""),IF(AS318&lt;&gt;"",", "&amp;AS318,""),"]")),"")</f>
        <v> --Chaotic Whirlwind / Chaotischer Wirbelwind   [Asylum Sanctorium]</v>
      </c>
    </row>
    <row r="319" customFormat="false" ht="15" hidden="false" customHeight="false" outlineLevel="0" collapsed="false">
      <c r="A319" s="21" t="n">
        <v>366</v>
      </c>
      <c r="B319" s="0" t="s">
        <v>817</v>
      </c>
      <c r="C319" s="0" t="s">
        <v>818</v>
      </c>
      <c r="D319" s="2" t="n">
        <f aca="false">A319</f>
        <v>366</v>
      </c>
      <c r="G319" s="22" t="s">
        <v>338</v>
      </c>
      <c r="I319" s="0" t="s">
        <v>56</v>
      </c>
      <c r="J319" s="0" t="s">
        <v>56</v>
      </c>
      <c r="K319" s="0" t="n">
        <v>-1</v>
      </c>
      <c r="L319" s="0" t="n">
        <v>-1</v>
      </c>
      <c r="M319" s="0" t="n">
        <v>-1</v>
      </c>
      <c r="N319" s="0" t="n">
        <v>0</v>
      </c>
      <c r="O319" s="3" t="s">
        <v>799</v>
      </c>
      <c r="P319" s="2" t="n">
        <f aca="false">IF(AND(G319&lt;&gt;"LIBSETS_SETTYPE_BATTLEGROUND",G319&lt;&gt;"LIBSETS_SETTYPE_SPECIAL",G319&lt;&gt;"LIBSETS_SETTYPE_MYTHIC"), IF(Q319&lt;&gt;"",VLOOKUP(Q319,'ESO zone constants'!$D$2:$H$4950,5,0),""),"")</f>
        <v>1000</v>
      </c>
      <c r="Q319" s="0" t="str">
        <f aca="false">IF(OR(K319="",K319&lt;=0,ISERROR(K319)),IF(AND(O319&lt;&gt;"",NOT(ISERROR(O319))),O319, ""),VLOOKUP(K319,'ESO wayshrine node constants'!$A$3:$D$10003,4,0))</f>
        <v>Asylum Sanctorium</v>
      </c>
      <c r="R319" s="0"/>
      <c r="S319" s="4" t="str">
        <f aca="false">IF(AND(R319&lt;&gt;"",NOT(ISERROR(R319))),R319,IF(P319&lt;&gt;"",IF(NOT(ISERROR(VLOOKUP(P319,'ESO Dungeon constants'!$D$3:$H$9999,5,0))),VLOOKUP(P319,'ESO Dungeon constants'!$D$3:$I$9999,6,0),VLOOKUP(P319,'ESO zone constants'!$H$2:$K$9984,4,0)),""))</f>
        <v>DLC_CLOCKWORK_CITY</v>
      </c>
      <c r="T319" s="2" t="str">
        <f aca="false">IF(S319&lt;&gt;"",VLOOKUP(S319,'LibSets constants'!$B$4:$C$1000,2,0),"")</f>
        <v>Clockwork City</v>
      </c>
      <c r="U319" s="5" t="s">
        <v>340</v>
      </c>
      <c r="V319" s="28"/>
      <c r="W319" s="28"/>
      <c r="X319" s="2" t="str">
        <f aca="false">IF(G319&lt;&gt;"LIBSETS_SETTYPE_BATTLEGROUND",IF(G319&lt;&gt;"LIBSETS_SETTYPE_SPECIAL",IF(Y319&lt;&gt;"",VLOOKUP(Y319,'ESO zone constants'!$D$2:$H$4950,5,0),""),""),"")</f>
        <v/>
      </c>
      <c r="Z319" s="28"/>
      <c r="AA319" s="28"/>
      <c r="AB319" s="28"/>
      <c r="AC319" s="2" t="str">
        <f aca="false">IF(G319&lt;&gt;"LIBSETS_SETTYPE_BATTLEGROUND",IF(G319&lt;&gt;"LIBSETS_SETTYPE_SPECIAL",IF(AD319&lt;&gt;"",VLOOKUP(AD319,'ESO zone constants'!$D$2:$H$4950,5,0),""),""),"")</f>
        <v/>
      </c>
      <c r="AE319" s="28"/>
      <c r="AF319" s="28"/>
      <c r="AG319" s="28"/>
      <c r="AH319" s="2" t="str">
        <f aca="false">IF(G319&lt;&gt;"LIBSETS_SETTYPE_BATTLEGROUND",IF(G319&lt;&gt;"LIBSETS_SETTYPE_SPECIAL",IF(AI319&lt;&gt;"",VLOOKUP(AI319,'ESO zone constants'!$D$2:$H$4950,5,0),""),""),"")</f>
        <v/>
      </c>
      <c r="AJ319" s="28"/>
      <c r="AK319" s="28"/>
      <c r="AL319" s="28"/>
      <c r="AM319" s="2" t="str">
        <f aca="false">IF(G319&lt;&gt;"LIBSETS_SETTYPE_BATTLEGROUND",IF(G319&lt;&gt;"LIBSETS_SETTYPE_SPECIAL",IF(AN319&lt;&gt;"",VLOOKUP(AN319,'ESO zone constants'!$D$2:$H$4950,5,0),""),""),"")</f>
        <v/>
      </c>
      <c r="AO319" s="28"/>
      <c r="AP319" s="28"/>
      <c r="AQ319" s="28"/>
      <c r="AR319" s="2" t="str">
        <f aca="false">IF(G319&lt;&gt;"LIBSETS_SETTYPE_BATTLEGROUND",IF(G319&lt;&gt;"LIBSETS_SETTYPE_SPECIAL",IF(AS319&lt;&gt;"",VLOOKUP(AS319,'ESO zone constants'!$D$2:$H$4950,5,0),""),""),"")</f>
        <v/>
      </c>
      <c r="AT319" s="28"/>
      <c r="AU319" s="28"/>
      <c r="AV319" s="28"/>
      <c r="AW319" s="6" t="str">
        <f aca="false">IF(A319="???","--","")&amp;IF(F319&lt;&gt;"Not in the game (anymore)",IF(A319&lt;&gt;"",CONCATENATE("[",A319,"] = {wayshrines={")&amp;IF(K319&lt;&gt;"",CONCATENATE(K319,","),"")&amp;IF(L319&lt;&gt;"",CONCATENATE(L319,","),"")&amp;IF(M319&lt;&gt;"",CONCATENATE(M319,","),"")&amp;CONCATENATE("}")&amp;IF(VALUE(N319)&gt;0,CONCATENATE(", traitsNeeded=",N319),"")&amp;CONCATENATE(", dlcId=",IF(S319&lt;&gt;"",S319,"DLC_BASE_GAME")),""),"")</f>
        <v>[366] = {wayshrines={-1,-1,-1,}, dlcId=DLC_CLOCKWORK_CITY</v>
      </c>
      <c r="AX319" s="6" t="str">
        <f aca="false">IF(F319&lt;&gt;"Not in the game (anymore)",IF(A319&lt;&gt;"",IF(P319&lt;&gt;"",CONCATENATE(", zoneIds={",P319),"")&amp;IF(X319&lt;&gt;"",CONCATENATE(",",X319),"")&amp;IF(AC319&lt;&gt;"",CONCATENATE(",",AC319),"")&amp;IF(AH319&lt;&gt;"",CONCATENATE(",",AH319),"")&amp;IF(AM319&lt;&gt;"",CONCATENATE(",",AM319),"")&amp;IF(AR319&lt;&gt;"",CONCATENATE(",",AR319),"")&amp;IF(P319&lt;&gt;"",CONCATENATE("}",""),"")&amp;IF(OR(I319="true",I319="false",I319&lt;&gt;""), CONCATENATE(", veteran=", I319), ""),""),"")</f>
        <v>, zoneIds={1000}, veteran=false</v>
      </c>
      <c r="AY319" s="6" t="str">
        <f aca="false">IF(F319&lt;&gt;"Not in the game (anymore)",IF(A319&lt;&gt;"",", setType="&amp;G319,"")&amp;IF(J319="true",", multiTrialSet=true",""),"")</f>
        <v>, setType=LIBSETS_SETTYPE_TRIAL</v>
      </c>
      <c r="AZ319" s="6" t="str">
        <f aca="false">IF(F319&lt;&gt;"Not in the game (anymore)",IF(U319&lt;&gt;"",", dropMechanic={"&amp;U319&amp;IF(Z319&lt;&gt;"",","&amp;Z319,"")&amp;IF(AE319&lt;&gt;"",","&amp;AE319,"")&amp;IF(AJ319&lt;&gt;"",","&amp;AJ319,"")&amp;IF(AO319&lt;&gt;"",","&amp;AO319,"")&amp;IF(AT319&lt;&gt;"",","&amp;AT319,"")&amp;"}"&amp;IF(U319="LIBSETS_DROP_MECHANIC_MONSTER_NAME",", dropMechanicNames={" &amp; IF(V319&lt;&gt;"","['en']='"&amp;V319&amp;"'","") &amp; IF(W319&lt;&gt;"",", ['de']='" &amp; W319&amp;"'","") &amp; "}",""),"")&amp;"},","")</f>
        <v>, dropMechanic={LIBSETS_DROP_MECHANIC_MONSTER_NAME}, dropMechanicNames={}},</v>
      </c>
      <c r="BA319" s="6" t="str">
        <f aca="false">IF(F319&lt;&gt;"Not in the game (anymore)",IF(C319&lt;&gt;"",CONCATENATE(" --",C319," / ",B319,"   [",IF(Q319&lt;&gt;"",Q319,""),IF(Y319&lt;&gt;"",", "&amp;Y319,""),IF(AD319&lt;&gt;"",", "&amp;AD319,""),IF(AI319&lt;&gt;"",", "&amp;AI319,""),IF(AN319&lt;&gt;"",", "&amp;AN319,""),IF(AS319&lt;&gt;"",", "&amp;AS319,""),"]")),"")</f>
        <v> --Piercing Spray / Durchdringende Salve   [Asylum Sanctorium]</v>
      </c>
    </row>
    <row r="320" customFormat="false" ht="15" hidden="false" customHeight="false" outlineLevel="0" collapsed="false">
      <c r="A320" s="21" t="n">
        <v>367</v>
      </c>
      <c r="B320" s="0" t="s">
        <v>819</v>
      </c>
      <c r="C320" s="0" t="s">
        <v>820</v>
      </c>
      <c r="D320" s="2" t="n">
        <f aca="false">A320</f>
        <v>367</v>
      </c>
      <c r="G320" s="22" t="s">
        <v>338</v>
      </c>
      <c r="I320" s="0" t="s">
        <v>56</v>
      </c>
      <c r="J320" s="0" t="s">
        <v>56</v>
      </c>
      <c r="K320" s="0" t="n">
        <v>-1</v>
      </c>
      <c r="L320" s="0" t="n">
        <v>-1</v>
      </c>
      <c r="M320" s="0" t="n">
        <v>-1</v>
      </c>
      <c r="N320" s="0" t="n">
        <v>0</v>
      </c>
      <c r="O320" s="3" t="s">
        <v>799</v>
      </c>
      <c r="P320" s="2" t="n">
        <f aca="false">IF(AND(G320&lt;&gt;"LIBSETS_SETTYPE_BATTLEGROUND",G320&lt;&gt;"LIBSETS_SETTYPE_SPECIAL",G320&lt;&gt;"LIBSETS_SETTYPE_MYTHIC"), IF(Q320&lt;&gt;"",VLOOKUP(Q320,'ESO zone constants'!$D$2:$H$4950,5,0),""),"")</f>
        <v>1000</v>
      </c>
      <c r="Q320" s="0" t="str">
        <f aca="false">IF(OR(K320="",K320&lt;=0,ISERROR(K320)),IF(AND(O320&lt;&gt;"",NOT(ISERROR(O320))),O320, ""),VLOOKUP(K320,'ESO wayshrine node constants'!$A$3:$D$10003,4,0))</f>
        <v>Asylum Sanctorium</v>
      </c>
      <c r="R320" s="0"/>
      <c r="S320" s="4" t="str">
        <f aca="false">IF(AND(R320&lt;&gt;"",NOT(ISERROR(R320))),R320,IF(P320&lt;&gt;"",IF(NOT(ISERROR(VLOOKUP(P320,'ESO Dungeon constants'!$D$3:$H$9999,5,0))),VLOOKUP(P320,'ESO Dungeon constants'!$D$3:$I$9999,6,0),VLOOKUP(P320,'ESO zone constants'!$H$2:$K$9984,4,0)),""))</f>
        <v>DLC_CLOCKWORK_CITY</v>
      </c>
      <c r="T320" s="2" t="str">
        <f aca="false">IF(S320&lt;&gt;"",VLOOKUP(S320,'LibSets constants'!$B$4:$C$1000,2,0),"")</f>
        <v>Clockwork City</v>
      </c>
      <c r="U320" s="5" t="s">
        <v>340</v>
      </c>
      <c r="V320" s="28" t="s">
        <v>816</v>
      </c>
      <c r="W320" s="28"/>
      <c r="X320" s="2" t="str">
        <f aca="false">IF(G320&lt;&gt;"LIBSETS_SETTYPE_BATTLEGROUND",IF(G320&lt;&gt;"LIBSETS_SETTYPE_SPECIAL",IF(Y320&lt;&gt;"",VLOOKUP(Y320,'ESO zone constants'!$D$2:$H$4950,5,0),""),""),"")</f>
        <v/>
      </c>
      <c r="Z320" s="28"/>
      <c r="AA320" s="28"/>
      <c r="AB320" s="28"/>
      <c r="AC320" s="2" t="str">
        <f aca="false">IF(G320&lt;&gt;"LIBSETS_SETTYPE_BATTLEGROUND",IF(G320&lt;&gt;"LIBSETS_SETTYPE_SPECIAL",IF(AD320&lt;&gt;"",VLOOKUP(AD320,'ESO zone constants'!$D$2:$H$4950,5,0),""),""),"")</f>
        <v/>
      </c>
      <c r="AE320" s="28"/>
      <c r="AF320" s="28"/>
      <c r="AG320" s="28"/>
      <c r="AH320" s="2" t="str">
        <f aca="false">IF(G320&lt;&gt;"LIBSETS_SETTYPE_BATTLEGROUND",IF(G320&lt;&gt;"LIBSETS_SETTYPE_SPECIAL",IF(AI320&lt;&gt;"",VLOOKUP(AI320,'ESO zone constants'!$D$2:$H$4950,5,0),""),""),"")</f>
        <v/>
      </c>
      <c r="AJ320" s="28"/>
      <c r="AK320" s="28"/>
      <c r="AL320" s="28"/>
      <c r="AM320" s="2" t="str">
        <f aca="false">IF(G320&lt;&gt;"LIBSETS_SETTYPE_BATTLEGROUND",IF(G320&lt;&gt;"LIBSETS_SETTYPE_SPECIAL",IF(AN320&lt;&gt;"",VLOOKUP(AN320,'ESO zone constants'!$D$2:$H$4950,5,0),""),""),"")</f>
        <v/>
      </c>
      <c r="AO320" s="28"/>
      <c r="AP320" s="28"/>
      <c r="AQ320" s="28"/>
      <c r="AR320" s="2" t="str">
        <f aca="false">IF(G320&lt;&gt;"LIBSETS_SETTYPE_BATTLEGROUND",IF(G320&lt;&gt;"LIBSETS_SETTYPE_SPECIAL",IF(AS320&lt;&gt;"",VLOOKUP(AS320,'ESO zone constants'!$D$2:$H$4950,5,0),""),""),"")</f>
        <v/>
      </c>
      <c r="AT320" s="28"/>
      <c r="AU320" s="28"/>
      <c r="AV320" s="28"/>
      <c r="AW320" s="6" t="str">
        <f aca="false">IF(A320="???","--","")&amp;IF(F320&lt;&gt;"Not in the game (anymore)",IF(A320&lt;&gt;"",CONCATENATE("[",A320,"] = {wayshrines={")&amp;IF(K320&lt;&gt;"",CONCATENATE(K320,","),"")&amp;IF(L320&lt;&gt;"",CONCATENATE(L320,","),"")&amp;IF(M320&lt;&gt;"",CONCATENATE(M320,","),"")&amp;CONCATENATE("}")&amp;IF(VALUE(N320)&gt;0,CONCATENATE(", traitsNeeded=",N320),"")&amp;CONCATENATE(", dlcId=",IF(S320&lt;&gt;"",S320,"DLC_BASE_GAME")),""),"")</f>
        <v>[367] = {wayshrines={-1,-1,-1,}, dlcId=DLC_CLOCKWORK_CITY</v>
      </c>
      <c r="AX320" s="6" t="str">
        <f aca="false">IF(F320&lt;&gt;"Not in the game (anymore)",IF(A320&lt;&gt;"",IF(P320&lt;&gt;"",CONCATENATE(", zoneIds={",P320),"")&amp;IF(X320&lt;&gt;"",CONCATENATE(",",X320),"")&amp;IF(AC320&lt;&gt;"",CONCATENATE(",",AC320),"")&amp;IF(AH320&lt;&gt;"",CONCATENATE(",",AH320),"")&amp;IF(AM320&lt;&gt;"",CONCATENATE(",",AM320),"")&amp;IF(AR320&lt;&gt;"",CONCATENATE(",",AR320),"")&amp;IF(P320&lt;&gt;"",CONCATENATE("}",""),"")&amp;IF(OR(I320="true",I320="false",I320&lt;&gt;""), CONCATENATE(", veteran=", I320), ""),""),"")</f>
        <v>, zoneIds={1000}, veteran=false</v>
      </c>
      <c r="AY320" s="6" t="str">
        <f aca="false">IF(F320&lt;&gt;"Not in the game (anymore)",IF(A320&lt;&gt;"",", setType="&amp;G320,"")&amp;IF(J320="true",", multiTrialSet=true",""),"")</f>
        <v>, setType=LIBSETS_SETTYPE_TRIAL</v>
      </c>
      <c r="AZ320" s="6" t="str">
        <f aca="false">IF(F320&lt;&gt;"Not in the game (anymore)",IF(U320&lt;&gt;"",", dropMechanic={"&amp;U320&amp;IF(Z320&lt;&gt;"",","&amp;Z320,"")&amp;IF(AE320&lt;&gt;"",","&amp;AE320,"")&amp;IF(AJ320&lt;&gt;"",","&amp;AJ320,"")&amp;IF(AO320&lt;&gt;"",","&amp;AO320,"")&amp;IF(AT320&lt;&gt;"",","&amp;AT320,"")&amp;"}"&amp;IF(U320="LIBSETS_DROP_MECHANIC_MONSTER_NAME",", dropMechanicNames={" &amp; IF(V320&lt;&gt;"","['en']='"&amp;V320&amp;"'","") &amp; IF(W320&lt;&gt;"",", ['de']='" &amp; W320&amp;"'","") &amp; "}",""),"")&amp;"},","")</f>
        <v>, dropMechanic={LIBSETS_DROP_MECHANIC_MONSTER_NAME}, dropMechanicNames={['en']='Last Boss (normal)'}},</v>
      </c>
      <c r="BA320" s="6" t="str">
        <f aca="false">IF(F320&lt;&gt;"Not in the game (anymore)",IF(C320&lt;&gt;"",CONCATENATE(" --",C320," / ",B320,"   [",IF(Q320&lt;&gt;"",Q320,""),IF(Y320&lt;&gt;"",", "&amp;Y320,""),IF(AD320&lt;&gt;"",", "&amp;AD320,""),IF(AI320&lt;&gt;"",", "&amp;AI320,""),IF(AN320&lt;&gt;"",", "&amp;AN320,""),IF(AS320&lt;&gt;"",", "&amp;AS320,""),"]")),"")</f>
        <v> --Concentrated Force / Konzentrierte Kraft   [Asylum Sanctorium]</v>
      </c>
    </row>
    <row r="321" customFormat="false" ht="15" hidden="false" customHeight="false" outlineLevel="0" collapsed="false">
      <c r="A321" s="21" t="n">
        <v>368</v>
      </c>
      <c r="B321" s="0" t="s">
        <v>821</v>
      </c>
      <c r="C321" s="0" t="s">
        <v>822</v>
      </c>
      <c r="D321" s="2" t="n">
        <f aca="false">A321</f>
        <v>368</v>
      </c>
      <c r="G321" s="22" t="s">
        <v>338</v>
      </c>
      <c r="I321" s="0" t="s">
        <v>56</v>
      </c>
      <c r="J321" s="0" t="s">
        <v>56</v>
      </c>
      <c r="K321" s="0" t="n">
        <v>-1</v>
      </c>
      <c r="L321" s="0" t="n">
        <v>-1</v>
      </c>
      <c r="M321" s="0" t="n">
        <v>-1</v>
      </c>
      <c r="N321" s="0" t="n">
        <v>0</v>
      </c>
      <c r="O321" s="3" t="s">
        <v>799</v>
      </c>
      <c r="P321" s="2" t="n">
        <f aca="false">IF(AND(G321&lt;&gt;"LIBSETS_SETTYPE_BATTLEGROUND",G321&lt;&gt;"LIBSETS_SETTYPE_SPECIAL",G321&lt;&gt;"LIBSETS_SETTYPE_MYTHIC"), IF(Q321&lt;&gt;"",VLOOKUP(Q321,'ESO zone constants'!$D$2:$H$4950,5,0),""),"")</f>
        <v>1000</v>
      </c>
      <c r="Q321" s="0" t="str">
        <f aca="false">IF(OR(K321="",K321&lt;=0,ISERROR(K321)),IF(AND(O321&lt;&gt;"",NOT(ISERROR(O321))),O321, ""),VLOOKUP(K321,'ESO wayshrine node constants'!$A$3:$D$10003,4,0))</f>
        <v>Asylum Sanctorium</v>
      </c>
      <c r="R321" s="0"/>
      <c r="S321" s="4" t="str">
        <f aca="false">IF(AND(R321&lt;&gt;"",NOT(ISERROR(R321))),R321,IF(P321&lt;&gt;"",IF(NOT(ISERROR(VLOOKUP(P321,'ESO Dungeon constants'!$D$3:$H$9999,5,0))),VLOOKUP(P321,'ESO Dungeon constants'!$D$3:$I$9999,6,0),VLOOKUP(P321,'ESO zone constants'!$H$2:$K$9984,4,0)),""))</f>
        <v>DLC_CLOCKWORK_CITY</v>
      </c>
      <c r="T321" s="2" t="str">
        <f aca="false">IF(S321&lt;&gt;"",VLOOKUP(S321,'LibSets constants'!$B$4:$C$1000,2,0),"")</f>
        <v>Clockwork City</v>
      </c>
      <c r="U321" s="5" t="s">
        <v>340</v>
      </c>
      <c r="V321" s="28"/>
      <c r="W321" s="28"/>
      <c r="X321" s="2" t="str">
        <f aca="false">IF(G321&lt;&gt;"LIBSETS_SETTYPE_BATTLEGROUND",IF(G321&lt;&gt;"LIBSETS_SETTYPE_SPECIAL",IF(Y321&lt;&gt;"",VLOOKUP(Y321,'ESO zone constants'!$D$2:$H$4950,5,0),""),""),"")</f>
        <v/>
      </c>
      <c r="Z321" s="28"/>
      <c r="AA321" s="28"/>
      <c r="AB321" s="28"/>
      <c r="AC321" s="2" t="str">
        <f aca="false">IF(G321&lt;&gt;"LIBSETS_SETTYPE_BATTLEGROUND",IF(G321&lt;&gt;"LIBSETS_SETTYPE_SPECIAL",IF(AD321&lt;&gt;"",VLOOKUP(AD321,'ESO zone constants'!$D$2:$H$4950,5,0),""),""),"")</f>
        <v/>
      </c>
      <c r="AE321" s="28"/>
      <c r="AF321" s="28"/>
      <c r="AG321" s="28"/>
      <c r="AH321" s="2" t="str">
        <f aca="false">IF(G321&lt;&gt;"LIBSETS_SETTYPE_BATTLEGROUND",IF(G321&lt;&gt;"LIBSETS_SETTYPE_SPECIAL",IF(AI321&lt;&gt;"",VLOOKUP(AI321,'ESO zone constants'!$D$2:$H$4950,5,0),""),""),"")</f>
        <v/>
      </c>
      <c r="AJ321" s="28"/>
      <c r="AK321" s="28"/>
      <c r="AL321" s="28"/>
      <c r="AM321" s="2" t="str">
        <f aca="false">IF(G321&lt;&gt;"LIBSETS_SETTYPE_BATTLEGROUND",IF(G321&lt;&gt;"LIBSETS_SETTYPE_SPECIAL",IF(AN321&lt;&gt;"",VLOOKUP(AN321,'ESO zone constants'!$D$2:$H$4950,5,0),""),""),"")</f>
        <v/>
      </c>
      <c r="AO321" s="28"/>
      <c r="AP321" s="28"/>
      <c r="AQ321" s="28"/>
      <c r="AR321" s="2" t="str">
        <f aca="false">IF(G321&lt;&gt;"LIBSETS_SETTYPE_BATTLEGROUND",IF(G321&lt;&gt;"LIBSETS_SETTYPE_SPECIAL",IF(AS321&lt;&gt;"",VLOOKUP(AS321,'ESO zone constants'!$D$2:$H$4950,5,0),""),""),"")</f>
        <v/>
      </c>
      <c r="AT321" s="28"/>
      <c r="AU321" s="28"/>
      <c r="AV321" s="28"/>
      <c r="AW321" s="6" t="str">
        <f aca="false">IF(A321="???","--","")&amp;IF(F321&lt;&gt;"Not in the game (anymore)",IF(A321&lt;&gt;"",CONCATENATE("[",A321,"] = {wayshrines={")&amp;IF(K321&lt;&gt;"",CONCATENATE(K321,","),"")&amp;IF(L321&lt;&gt;"",CONCATENATE(L321,","),"")&amp;IF(M321&lt;&gt;"",CONCATENATE(M321,","),"")&amp;CONCATENATE("}")&amp;IF(VALUE(N321)&gt;0,CONCATENATE(", traitsNeeded=",N321),"")&amp;CONCATENATE(", dlcId=",IF(S321&lt;&gt;"",S321,"DLC_BASE_GAME")),""),"")</f>
        <v>[368] = {wayshrines={-1,-1,-1,}, dlcId=DLC_CLOCKWORK_CITY</v>
      </c>
      <c r="AX321" s="6" t="str">
        <f aca="false">IF(F321&lt;&gt;"Not in the game (anymore)",IF(A321&lt;&gt;"",IF(P321&lt;&gt;"",CONCATENATE(", zoneIds={",P321),"")&amp;IF(X321&lt;&gt;"",CONCATENATE(",",X321),"")&amp;IF(AC321&lt;&gt;"",CONCATENATE(",",AC321),"")&amp;IF(AH321&lt;&gt;"",CONCATENATE(",",AH321),"")&amp;IF(AM321&lt;&gt;"",CONCATENATE(",",AM321),"")&amp;IF(AR321&lt;&gt;"",CONCATENATE(",",AR321),"")&amp;IF(P321&lt;&gt;"",CONCATENATE("}",""),"")&amp;IF(OR(I321="true",I321="false",I321&lt;&gt;""), CONCATENATE(", veteran=", I321), ""),""),"")</f>
        <v>, zoneIds={1000}, veteran=false</v>
      </c>
      <c r="AY321" s="6" t="str">
        <f aca="false">IF(F321&lt;&gt;"Not in the game (anymore)",IF(A321&lt;&gt;"",", setType="&amp;G321,"")&amp;IF(J321="true",", multiTrialSet=true",""),"")</f>
        <v>, setType=LIBSETS_SETTYPE_TRIAL</v>
      </c>
      <c r="AZ321" s="6" t="str">
        <f aca="false">IF(F321&lt;&gt;"Not in the game (anymore)",IF(U321&lt;&gt;"",", dropMechanic={"&amp;U321&amp;IF(Z321&lt;&gt;"",","&amp;Z321,"")&amp;IF(AE321&lt;&gt;"",","&amp;AE321,"")&amp;IF(AJ321&lt;&gt;"",","&amp;AJ321,"")&amp;IF(AO321&lt;&gt;"",","&amp;AO321,"")&amp;IF(AT321&lt;&gt;"",","&amp;AT321,"")&amp;"}"&amp;IF(U321="LIBSETS_DROP_MECHANIC_MONSTER_NAME",", dropMechanicNames={" &amp; IF(V321&lt;&gt;"","['en']='"&amp;V321&amp;"'","") &amp; IF(W321&lt;&gt;"",", ['de']='" &amp; W321&amp;"'","") &amp; "}",""),"")&amp;"},","")</f>
        <v>, dropMechanic={LIBSETS_DROP_MECHANIC_MONSTER_NAME}, dropMechanicNames={}},</v>
      </c>
      <c r="BA321" s="6" t="str">
        <f aca="false">IF(F321&lt;&gt;"Not in the game (anymore)",IF(C321&lt;&gt;"",CONCATENATE(" --",C321," / ",B321,"   [",IF(Q321&lt;&gt;"",Q321,""),IF(Y321&lt;&gt;"",", "&amp;Y321,""),IF(AD321&lt;&gt;"",", "&amp;AD321,""),IF(AI321&lt;&gt;"",", "&amp;AI321,""),IF(AN321&lt;&gt;"",", "&amp;AN321,""),IF(AS321&lt;&gt;"",", "&amp;AS321,""),"]")),"")</f>
        <v> --Timeless Blessing / Zeitloser Segen   [Asylum Sanctorium]</v>
      </c>
    </row>
    <row r="322" customFormat="false" ht="15" hidden="false" customHeight="false" outlineLevel="0" collapsed="false">
      <c r="A322" s="21" t="n">
        <v>369</v>
      </c>
      <c r="B322" s="0" t="s">
        <v>823</v>
      </c>
      <c r="C322" s="0" t="s">
        <v>824</v>
      </c>
      <c r="D322" s="2" t="n">
        <f aca="false">A322</f>
        <v>369</v>
      </c>
      <c r="G322" s="22" t="s">
        <v>74</v>
      </c>
      <c r="I322" s="0" t="s">
        <v>56</v>
      </c>
      <c r="J322" s="0" t="s">
        <v>56</v>
      </c>
      <c r="K322" s="0" t="n">
        <v>-1</v>
      </c>
      <c r="L322" s="0" t="n">
        <v>-1</v>
      </c>
      <c r="M322" s="0" t="n">
        <v>-1</v>
      </c>
      <c r="N322" s="0" t="n">
        <v>0</v>
      </c>
      <c r="O322" s="3" t="s">
        <v>496</v>
      </c>
      <c r="P322" s="2" t="n">
        <f aca="false">IF(AND(G322&lt;&gt;"LIBSETS_SETTYPE_BATTLEGROUND",G322&lt;&gt;"LIBSETS_SETTYPE_SPECIAL",G322&lt;&gt;"LIBSETS_SETTYPE_MYTHIC"), IF(Q322&lt;&gt;"",VLOOKUP(Q322,'ESO zone constants'!$D$2:$H$4950,5,0),""),"")</f>
        <v>677</v>
      </c>
      <c r="Q322" s="0" t="str">
        <f aca="false">IF(OR(K322="",K322&lt;=0,ISERROR(K322)),IF(AND(O322&lt;&gt;"",NOT(ISERROR(O322))),O322, ""),VLOOKUP(K322,'ESO wayshrine node constants'!$A$3:$D$10003,4,0))</f>
        <v>Maelstrom Arena</v>
      </c>
      <c r="R322" s="0"/>
      <c r="S322" s="4" t="str">
        <f aca="false">IF(AND(R322&lt;&gt;"",NOT(ISERROR(R322))),R322,IF(P322&lt;&gt;"",IF(NOT(ISERROR(VLOOKUP(P322,'ESO Dungeon constants'!$D$3:$H$9999,5,0))),VLOOKUP(P322,'ESO Dungeon constants'!$D$3:$I$9999,6,0),VLOOKUP(P322,'ESO zone constants'!$H$2:$K$9984,4,0)),""))</f>
        <v>DLC_ORSINIUM</v>
      </c>
      <c r="T322" s="2" t="str">
        <f aca="false">IF(S322&lt;&gt;"",VLOOKUP(S322,'LibSets constants'!$B$4:$C$1000,2,0),"")</f>
        <v>Orsinium</v>
      </c>
      <c r="U322" s="5" t="s">
        <v>76</v>
      </c>
      <c r="V322" s="2" t="str">
        <f aca="false">IF(U322&lt;&gt;"",IF(U322&lt;&gt;"LIBSETS_DROP_MECHANIC_MONSTER_NAME",VLOOKUP(U322,'LibSets constants'!$I$4:$L$1000,3,0),""),"")</f>
        <v>Arena stage chest</v>
      </c>
      <c r="W322" s="2" t="str">
        <f aca="false">IF(U322&lt;&gt;"",IF(U322&lt;&gt;"LIBSETS_DROP_MECHANIC_MONSTER_NAME",VLOOKUP(U322,'LibSets constants'!$I$4:$L$1000,4,0),""),"")</f>
        <v>Arena-Phasen Schatztruhe</v>
      </c>
      <c r="X322" s="2" t="str">
        <f aca="false">IF(G322&lt;&gt;"LIBSETS_SETTYPE_BATTLEGROUND",IF(G322&lt;&gt;"LIBSETS_SETTYPE_SPECIAL",IF(Y322&lt;&gt;"",VLOOKUP(Y322,'ESO zone constants'!$D$2:$H$4950,5,0),""),""),"")</f>
        <v/>
      </c>
      <c r="Z322" s="0"/>
      <c r="AA322" s="2" t="str">
        <f aca="false">IF(Z322&lt;&gt;"",IF(Z322&lt;&gt;"LIBSETS_DROP_MECHANIC_MONSTER_NAME",VLOOKUP(Z322,'LibSets constants'!$I$4:$L$1000,3,0),""),"")</f>
        <v/>
      </c>
      <c r="AB322" s="2" t="str">
        <f aca="false">IF(Z322&lt;&gt;"",IF(Z322&lt;&gt;"LIBSETS_DROP_MECHANIC_MONSTER_NAME",VLOOKUP(Z322,'LibSets constants'!$I$4:$L$1000,4,0),""),"")</f>
        <v/>
      </c>
      <c r="AC322" s="2" t="str">
        <f aca="false">IF(G322&lt;&gt;"LIBSETS_SETTYPE_BATTLEGROUND",IF(G322&lt;&gt;"LIBSETS_SETTYPE_SPECIAL",IF(AD322&lt;&gt;"",VLOOKUP(AD322,'ESO zone constants'!$D$2:$H$4950,5,0),""),""),"")</f>
        <v/>
      </c>
      <c r="AE322" s="0"/>
      <c r="AF322" s="2" t="str">
        <f aca="false">IF(AE322&lt;&gt;"",IF(AE322&lt;&gt;"LIBSETS_DROP_MECHANIC_MONSTER_NAME",VLOOKUP(AE322,'LibSets constants'!$I$4:$L$1000,3,0),""),"")</f>
        <v/>
      </c>
      <c r="AG322" s="2" t="str">
        <f aca="false">IF(AE322&lt;&gt;"",IF(AE322&lt;&gt;"LIBSETS_DROP_MECHANIC_MONSTER_NAME",VLOOKUP(AE322,'LibSets constants'!$I$4:$L$1000,4,0),""),"")</f>
        <v/>
      </c>
      <c r="AH322" s="2" t="str">
        <f aca="false">IF(G322&lt;&gt;"LIBSETS_SETTYPE_BATTLEGROUND",IF(G322&lt;&gt;"LIBSETS_SETTYPE_SPECIAL",IF(AI322&lt;&gt;"",VLOOKUP(AI322,'ESO zone constants'!$D$2:$H$4950,5,0),""),""),"")</f>
        <v/>
      </c>
      <c r="AJ322" s="0"/>
      <c r="AK322" s="2" t="str">
        <f aca="false">IF(AJ322&lt;&gt;"",IF(AJ322&lt;&gt;"LIBSETS_DROP_MECHANIC_MONSTER_NAME",VLOOKUP(AJ322,'LibSets constants'!$I$4:$L$1000,3,0),""),"")</f>
        <v/>
      </c>
      <c r="AL322" s="2" t="str">
        <f aca="false">IF(AJ322&lt;&gt;"",IF(AJ322&lt;&gt;"LIBSETS_DROP_MECHANIC_MONSTER_NAME",VLOOKUP(AJ322,'LibSets constants'!$I$4:$L$1000,4,0),""),"")</f>
        <v/>
      </c>
      <c r="AM322" s="2" t="str">
        <f aca="false">IF(G322&lt;&gt;"LIBSETS_SETTYPE_BATTLEGROUND",IF(G322&lt;&gt;"LIBSETS_SETTYPE_SPECIAL",IF(AN322&lt;&gt;"",VLOOKUP(AN322,'ESO zone constants'!$D$2:$H$4950,5,0),""),""),"")</f>
        <v/>
      </c>
      <c r="AO322" s="0"/>
      <c r="AP322" s="2" t="str">
        <f aca="false">IF(AO322&lt;&gt;"",IF(AO322&lt;&gt;"LIBSETS_DROP_MECHANIC_MONSTER_NAME",VLOOKUP(AO322,'LibSets constants'!$I$4:$L$1000,3,0),""),"")</f>
        <v/>
      </c>
      <c r="AQ322" s="2" t="str">
        <f aca="false">IF(AO322&lt;&gt;"",IF(AO322&lt;&gt;"LIBSETS_DROP_MECHANIC_MONSTER_NAME",VLOOKUP(AO322,'LibSets constants'!$I$4:$L$1000,4,0),""),"")</f>
        <v/>
      </c>
      <c r="AR322" s="2" t="str">
        <f aca="false">IF(G322&lt;&gt;"LIBSETS_SETTYPE_BATTLEGROUND",IF(G322&lt;&gt;"LIBSETS_SETTYPE_SPECIAL",IF(AS322&lt;&gt;"",VLOOKUP(AS322,'ESO zone constants'!$D$2:$H$4950,5,0),""),""),"")</f>
        <v/>
      </c>
      <c r="AT322" s="0"/>
      <c r="AU322" s="2" t="str">
        <f aca="false">IF(AT322&lt;&gt;"",IF(AT322&lt;&gt;"LIBSETS_DROP_MECHANIC_MONSTER_NAME",VLOOKUP(AT322,'LibSets constants'!$I$4:$L$1000,3,0),""),"")</f>
        <v/>
      </c>
      <c r="AV322" s="2" t="str">
        <f aca="false">IF(AT322&lt;&gt;"",IF(AT322&lt;&gt;"LIBSETS_DROP_MECHANIC_MONSTER_NAME",VLOOKUP(AT322,'LibSets constants'!$I$4:$L$1000,4,0),""),"")</f>
        <v/>
      </c>
      <c r="AW322" s="6" t="str">
        <f aca="false">IF(A322="???","--","")&amp;IF(F322&lt;&gt;"Not in the game (anymore)",IF(A322&lt;&gt;"",CONCATENATE("[",A322,"] = {wayshrines={")&amp;IF(K322&lt;&gt;"",CONCATENATE(K322,","),"")&amp;IF(L322&lt;&gt;"",CONCATENATE(L322,","),"")&amp;IF(M322&lt;&gt;"",CONCATENATE(M322,","),"")&amp;CONCATENATE("}")&amp;IF(VALUE(N322)&gt;0,CONCATENATE(", traitsNeeded=",N322),"")&amp;CONCATENATE(", dlcId=",IF(S322&lt;&gt;"",S322,"DLC_BASE_GAME")),""),"")</f>
        <v>[369] = {wayshrines={-1,-1,-1,}, dlcId=DLC_ORSINIUM</v>
      </c>
      <c r="AX322" s="6" t="str">
        <f aca="false">IF(F322&lt;&gt;"Not in the game (anymore)",IF(A322&lt;&gt;"",IF(P322&lt;&gt;"",CONCATENATE(", zoneIds={",P322),"")&amp;IF(X322&lt;&gt;"",CONCATENATE(",",X322),"")&amp;IF(AC322&lt;&gt;"",CONCATENATE(",",AC322),"")&amp;IF(AH322&lt;&gt;"",CONCATENATE(",",AH322),"")&amp;IF(AM322&lt;&gt;"",CONCATENATE(",",AM322),"")&amp;IF(AR322&lt;&gt;"",CONCATENATE(",",AR322),"")&amp;IF(P322&lt;&gt;"",CONCATENATE("}",""),"")&amp;IF(OR(I322="true",I322="false",I322&lt;&gt;""), CONCATENATE(", veteran=", I322), ""),""),"")</f>
        <v>, zoneIds={677}, veteran=false</v>
      </c>
      <c r="AY322" s="6" t="str">
        <f aca="false">IF(F322&lt;&gt;"Not in the game (anymore)",IF(A322&lt;&gt;"",", setType="&amp;G322,"")&amp;IF(J322="true",", multiTrialSet=true",""),"")</f>
        <v>, setType=LIBSETS_SETTYPE_ARENA</v>
      </c>
      <c r="AZ322" s="6" t="str">
        <f aca="false">IF(F322&lt;&gt;"Not in the game (anymore)",IF(U322&lt;&gt;"",", dropMechanic={"&amp;U322&amp;IF(Z322&lt;&gt;"",","&amp;Z322,"")&amp;IF(AE322&lt;&gt;"",","&amp;AE322,"")&amp;IF(AJ322&lt;&gt;"",","&amp;AJ322,"")&amp;IF(AO322&lt;&gt;"",","&amp;AO322,"")&amp;IF(AT322&lt;&gt;"",","&amp;AT322,"")&amp;"}"&amp;IF(U322="LIBSETS_DROP_MECHANIC_MONSTER_NAME",", dropMechanicNames={" &amp; IF(V322&lt;&gt;"","['en']='"&amp;V322&amp;"'","") &amp; IF(W322&lt;&gt;"",", ['de']='" &amp; W322&amp;"'","") &amp; "}",""),"")&amp;"},","")</f>
        <v>, dropMechanic={LIBSETS_DROP_MECHANIC_ARENA_STAGE_CHEST}},</v>
      </c>
      <c r="BA322" s="6" t="str">
        <f aca="false">IF(F322&lt;&gt;"Not in the game (anymore)",IF(C322&lt;&gt;"",CONCATENATE(" --",C322," / ",B322,"   [",IF(Q322&lt;&gt;"",Q322,""),IF(Y322&lt;&gt;"",", "&amp;Y322,""),IF(AD322&lt;&gt;"",", "&amp;AD322,""),IF(AI322&lt;&gt;"",", "&amp;AI322,""),IF(AN322&lt;&gt;"",", "&amp;AN322,""),IF(AS322&lt;&gt;"",", "&amp;AS322,""),"]")),"")</f>
        <v> --Merciless Charge / Gnadenloser Ansturm   [Maelstrom Arena]</v>
      </c>
    </row>
    <row r="323" customFormat="false" ht="15" hidden="false" customHeight="false" outlineLevel="0" collapsed="false">
      <c r="A323" s="21" t="n">
        <v>370</v>
      </c>
      <c r="B323" s="0" t="s">
        <v>825</v>
      </c>
      <c r="C323" s="0" t="s">
        <v>826</v>
      </c>
      <c r="D323" s="2" t="n">
        <f aca="false">A323</f>
        <v>370</v>
      </c>
      <c r="G323" s="22" t="s">
        <v>74</v>
      </c>
      <c r="I323" s="0" t="s">
        <v>56</v>
      </c>
      <c r="J323" s="0" t="s">
        <v>56</v>
      </c>
      <c r="K323" s="0" t="n">
        <v>-1</v>
      </c>
      <c r="L323" s="0" t="n">
        <v>-1</v>
      </c>
      <c r="M323" s="0" t="n">
        <v>-1</v>
      </c>
      <c r="N323" s="0" t="n">
        <v>0</v>
      </c>
      <c r="O323" s="3" t="s">
        <v>496</v>
      </c>
      <c r="P323" s="2" t="n">
        <f aca="false">IF(AND(G323&lt;&gt;"LIBSETS_SETTYPE_BATTLEGROUND",G323&lt;&gt;"LIBSETS_SETTYPE_SPECIAL",G323&lt;&gt;"LIBSETS_SETTYPE_MYTHIC"), IF(Q323&lt;&gt;"",VLOOKUP(Q323,'ESO zone constants'!$D$2:$H$4950,5,0),""),"")</f>
        <v>677</v>
      </c>
      <c r="Q323" s="0" t="str">
        <f aca="false">IF(OR(K323="",K323&lt;=0,ISERROR(K323)),IF(AND(O323&lt;&gt;"",NOT(ISERROR(O323))),O323, ""),VLOOKUP(K323,'ESO wayshrine node constants'!$A$3:$D$10003,4,0))</f>
        <v>Maelstrom Arena</v>
      </c>
      <c r="R323" s="0"/>
      <c r="S323" s="4" t="str">
        <f aca="false">IF(AND(R323&lt;&gt;"",NOT(ISERROR(R323))),R323,IF(P323&lt;&gt;"",IF(NOT(ISERROR(VLOOKUP(P323,'ESO Dungeon constants'!$D$3:$H$9999,5,0))),VLOOKUP(P323,'ESO Dungeon constants'!$D$3:$I$9999,6,0),VLOOKUP(P323,'ESO zone constants'!$H$2:$K$9984,4,0)),""))</f>
        <v>DLC_ORSINIUM</v>
      </c>
      <c r="T323" s="2" t="str">
        <f aca="false">IF(S323&lt;&gt;"",VLOOKUP(S323,'LibSets constants'!$B$4:$C$1000,2,0),"")</f>
        <v>Orsinium</v>
      </c>
      <c r="U323" s="5" t="s">
        <v>76</v>
      </c>
      <c r="V323" s="2" t="str">
        <f aca="false">IF(U323&lt;&gt;"",IF(U323&lt;&gt;"LIBSETS_DROP_MECHANIC_MONSTER_NAME",VLOOKUP(U323,'LibSets constants'!$I$4:$L$1000,3,0),""),"")</f>
        <v>Arena stage chest</v>
      </c>
      <c r="W323" s="2" t="str">
        <f aca="false">IF(U323&lt;&gt;"",IF(U323&lt;&gt;"LIBSETS_DROP_MECHANIC_MONSTER_NAME",VLOOKUP(U323,'LibSets constants'!$I$4:$L$1000,4,0),""),"")</f>
        <v>Arena-Phasen Schatztruhe</v>
      </c>
      <c r="X323" s="2" t="str">
        <f aca="false">IF(G323&lt;&gt;"LIBSETS_SETTYPE_BATTLEGROUND",IF(G323&lt;&gt;"LIBSETS_SETTYPE_SPECIAL",IF(Y323&lt;&gt;"",VLOOKUP(Y323,'ESO zone constants'!$D$2:$H$4950,5,0),""),""),"")</f>
        <v/>
      </c>
      <c r="Z323" s="0"/>
      <c r="AA323" s="2" t="str">
        <f aca="false">IF(Z323&lt;&gt;"",IF(Z323&lt;&gt;"LIBSETS_DROP_MECHANIC_MONSTER_NAME",VLOOKUP(Z323,'LibSets constants'!$I$4:$L$1000,3,0),""),"")</f>
        <v/>
      </c>
      <c r="AB323" s="2" t="str">
        <f aca="false">IF(Z323&lt;&gt;"",IF(Z323&lt;&gt;"LIBSETS_DROP_MECHANIC_MONSTER_NAME",VLOOKUP(Z323,'LibSets constants'!$I$4:$L$1000,4,0),""),"")</f>
        <v/>
      </c>
      <c r="AC323" s="2" t="str">
        <f aca="false">IF(G323&lt;&gt;"LIBSETS_SETTYPE_BATTLEGROUND",IF(G323&lt;&gt;"LIBSETS_SETTYPE_SPECIAL",IF(AD323&lt;&gt;"",VLOOKUP(AD323,'ESO zone constants'!$D$2:$H$4950,5,0),""),""),"")</f>
        <v/>
      </c>
      <c r="AE323" s="0"/>
      <c r="AF323" s="2" t="str">
        <f aca="false">IF(AE323&lt;&gt;"",IF(AE323&lt;&gt;"LIBSETS_DROP_MECHANIC_MONSTER_NAME",VLOOKUP(AE323,'LibSets constants'!$I$4:$L$1000,3,0),""),"")</f>
        <v/>
      </c>
      <c r="AG323" s="2" t="str">
        <f aca="false">IF(AE323&lt;&gt;"",IF(AE323&lt;&gt;"LIBSETS_DROP_MECHANIC_MONSTER_NAME",VLOOKUP(AE323,'LibSets constants'!$I$4:$L$1000,4,0),""),"")</f>
        <v/>
      </c>
      <c r="AH323" s="2" t="str">
        <f aca="false">IF(G323&lt;&gt;"LIBSETS_SETTYPE_BATTLEGROUND",IF(G323&lt;&gt;"LIBSETS_SETTYPE_SPECIAL",IF(AI323&lt;&gt;"",VLOOKUP(AI323,'ESO zone constants'!$D$2:$H$4950,5,0),""),""),"")</f>
        <v/>
      </c>
      <c r="AJ323" s="0"/>
      <c r="AK323" s="2" t="str">
        <f aca="false">IF(AJ323&lt;&gt;"",IF(AJ323&lt;&gt;"LIBSETS_DROP_MECHANIC_MONSTER_NAME",VLOOKUP(AJ323,'LibSets constants'!$I$4:$L$1000,3,0),""),"")</f>
        <v/>
      </c>
      <c r="AL323" s="2" t="str">
        <f aca="false">IF(AJ323&lt;&gt;"",IF(AJ323&lt;&gt;"LIBSETS_DROP_MECHANIC_MONSTER_NAME",VLOOKUP(AJ323,'LibSets constants'!$I$4:$L$1000,4,0),""),"")</f>
        <v/>
      </c>
      <c r="AM323" s="2" t="str">
        <f aca="false">IF(G323&lt;&gt;"LIBSETS_SETTYPE_BATTLEGROUND",IF(G323&lt;&gt;"LIBSETS_SETTYPE_SPECIAL",IF(AN323&lt;&gt;"",VLOOKUP(AN323,'ESO zone constants'!$D$2:$H$4950,5,0),""),""),"")</f>
        <v/>
      </c>
      <c r="AO323" s="0"/>
      <c r="AP323" s="2" t="str">
        <f aca="false">IF(AO323&lt;&gt;"",IF(AO323&lt;&gt;"LIBSETS_DROP_MECHANIC_MONSTER_NAME",VLOOKUP(AO323,'LibSets constants'!$I$4:$L$1000,3,0),""),"")</f>
        <v/>
      </c>
      <c r="AQ323" s="2" t="str">
        <f aca="false">IF(AO323&lt;&gt;"",IF(AO323&lt;&gt;"LIBSETS_DROP_MECHANIC_MONSTER_NAME",VLOOKUP(AO323,'LibSets constants'!$I$4:$L$1000,4,0),""),"")</f>
        <v/>
      </c>
      <c r="AR323" s="2" t="str">
        <f aca="false">IF(G323&lt;&gt;"LIBSETS_SETTYPE_BATTLEGROUND",IF(G323&lt;&gt;"LIBSETS_SETTYPE_SPECIAL",IF(AS323&lt;&gt;"",VLOOKUP(AS323,'ESO zone constants'!$D$2:$H$4950,5,0),""),""),"")</f>
        <v/>
      </c>
      <c r="AT323" s="0"/>
      <c r="AU323" s="2" t="str">
        <f aca="false">IF(AT323&lt;&gt;"",IF(AT323&lt;&gt;"LIBSETS_DROP_MECHANIC_MONSTER_NAME",VLOOKUP(AT323,'LibSets constants'!$I$4:$L$1000,3,0),""),"")</f>
        <v/>
      </c>
      <c r="AV323" s="2" t="str">
        <f aca="false">IF(AT323&lt;&gt;"",IF(AT323&lt;&gt;"LIBSETS_DROP_MECHANIC_MONSTER_NAME",VLOOKUP(AT323,'LibSets constants'!$I$4:$L$1000,4,0),""),"")</f>
        <v/>
      </c>
      <c r="AW323" s="6" t="str">
        <f aca="false">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{wayshrines={-1,-1,-1,}, dlcId=DLC_ORSINIUM</v>
      </c>
      <c r="AX323" s="6" t="str">
        <f aca="false">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zoneIds={677}, veteran=false</v>
      </c>
      <c r="AY323" s="6" t="str">
        <f aca="false">IF(F323&lt;&gt;"Not in the game (anymore)",IF(A323&lt;&gt;"",", setType="&amp;G323,"")&amp;IF(J323="true",", multiTrialSet=true",""),"")</f>
        <v>, setType=LIBSETS_SETTYPE_ARENA</v>
      </c>
      <c r="AZ323" s="6" t="str">
        <f aca="false">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dropMechanic={LIBSETS_DROP_MECHANIC_ARENA_STAGE_CHEST}},</v>
      </c>
      <c r="BA323" s="6" t="str">
        <f aca="false">IF(F323&lt;&gt;"Not in the game (anymore)",IF(C323&lt;&gt;"",CONCATENATE(" --",C323," / ",B323,"   [",IF(Q323&lt;&gt;"",Q323,""),IF(Y323&lt;&gt;"",", "&amp;Y323,""),IF(AD323&lt;&gt;"",", "&amp;AD323,""),IF(AI323&lt;&gt;"",", "&amp;AI323,""),IF(AN323&lt;&gt;"",", "&amp;AN323,""),IF(AS323&lt;&gt;"",", "&amp;AS323,""),"]")),"")</f>
        <v> --Rampaging Slash / Tobender Schnitt   [Maelstrom Arena]</v>
      </c>
    </row>
    <row r="324" customFormat="false" ht="15" hidden="false" customHeight="false" outlineLevel="0" collapsed="false">
      <c r="A324" s="21" t="n">
        <v>371</v>
      </c>
      <c r="B324" s="0" t="s">
        <v>827</v>
      </c>
      <c r="C324" s="0" t="s">
        <v>828</v>
      </c>
      <c r="D324" s="2" t="n">
        <f aca="false">A324</f>
        <v>371</v>
      </c>
      <c r="G324" s="22" t="s">
        <v>74</v>
      </c>
      <c r="I324" s="0" t="s">
        <v>56</v>
      </c>
      <c r="J324" s="0" t="s">
        <v>56</v>
      </c>
      <c r="K324" s="0" t="n">
        <v>-1</v>
      </c>
      <c r="L324" s="0" t="n">
        <v>-1</v>
      </c>
      <c r="M324" s="0" t="n">
        <v>-1</v>
      </c>
      <c r="N324" s="0" t="n">
        <v>0</v>
      </c>
      <c r="O324" s="3" t="s">
        <v>496</v>
      </c>
      <c r="P324" s="2" t="n">
        <f aca="false">IF(AND(G324&lt;&gt;"LIBSETS_SETTYPE_BATTLEGROUND",G324&lt;&gt;"LIBSETS_SETTYPE_SPECIAL",G324&lt;&gt;"LIBSETS_SETTYPE_MYTHIC"), IF(Q324&lt;&gt;"",VLOOKUP(Q324,'ESO zone constants'!$D$2:$H$4950,5,0),""),"")</f>
        <v>677</v>
      </c>
      <c r="Q324" s="0" t="str">
        <f aca="false">IF(OR(K324="",K324&lt;=0,ISERROR(K324)),IF(AND(O324&lt;&gt;"",NOT(ISERROR(O324))),O324, ""),VLOOKUP(K324,'ESO wayshrine node constants'!$A$3:$D$10003,4,0))</f>
        <v>Maelstrom Arena</v>
      </c>
      <c r="R324" s="0"/>
      <c r="S324" s="4" t="str">
        <f aca="false">IF(AND(R324&lt;&gt;"",NOT(ISERROR(R324))),R324,IF(P324&lt;&gt;"",IF(NOT(ISERROR(VLOOKUP(P324,'ESO Dungeon constants'!$D$3:$H$9999,5,0))),VLOOKUP(P324,'ESO Dungeon constants'!$D$3:$I$9999,6,0),VLOOKUP(P324,'ESO zone constants'!$H$2:$K$9984,4,0)),""))</f>
        <v>DLC_ORSINIUM</v>
      </c>
      <c r="T324" s="2" t="str">
        <f aca="false">IF(S324&lt;&gt;"",VLOOKUP(S324,'LibSets constants'!$B$4:$C$1000,2,0),"")</f>
        <v>Orsinium</v>
      </c>
      <c r="U324" s="5" t="s">
        <v>76</v>
      </c>
      <c r="V324" s="2" t="str">
        <f aca="false">IF(U324&lt;&gt;"",IF(U324&lt;&gt;"LIBSETS_DROP_MECHANIC_MONSTER_NAME",VLOOKUP(U324,'LibSets constants'!$I$4:$L$1000,3,0),""),"")</f>
        <v>Arena stage chest</v>
      </c>
      <c r="W324" s="2" t="str">
        <f aca="false">IF(U324&lt;&gt;"",IF(U324&lt;&gt;"LIBSETS_DROP_MECHANIC_MONSTER_NAME",VLOOKUP(U324,'LibSets constants'!$I$4:$L$1000,4,0),""),"")</f>
        <v>Arena-Phasen Schatztruhe</v>
      </c>
      <c r="X324" s="2" t="str">
        <f aca="false">IF(G324&lt;&gt;"LIBSETS_SETTYPE_BATTLEGROUND",IF(G324&lt;&gt;"LIBSETS_SETTYPE_SPECIAL",IF(Y324&lt;&gt;"",VLOOKUP(Y324,'ESO zone constants'!$D$2:$H$4950,5,0),""),""),"")</f>
        <v/>
      </c>
      <c r="Z324" s="0"/>
      <c r="AA324" s="2" t="str">
        <f aca="false">IF(Z324&lt;&gt;"",IF(Z324&lt;&gt;"LIBSETS_DROP_MECHANIC_MONSTER_NAME",VLOOKUP(Z324,'LibSets constants'!$I$4:$L$1000,3,0),""),"")</f>
        <v/>
      </c>
      <c r="AB324" s="2" t="str">
        <f aca="false">IF(Z324&lt;&gt;"",IF(Z324&lt;&gt;"LIBSETS_DROP_MECHANIC_MONSTER_NAME",VLOOKUP(Z324,'LibSets constants'!$I$4:$L$1000,4,0),""),"")</f>
        <v/>
      </c>
      <c r="AC324" s="2" t="str">
        <f aca="false">IF(G324&lt;&gt;"LIBSETS_SETTYPE_BATTLEGROUND",IF(G324&lt;&gt;"LIBSETS_SETTYPE_SPECIAL",IF(AD324&lt;&gt;"",VLOOKUP(AD324,'ESO zone constants'!$D$2:$H$4950,5,0),""),""),"")</f>
        <v/>
      </c>
      <c r="AE324" s="0"/>
      <c r="AF324" s="2" t="str">
        <f aca="false">IF(AE324&lt;&gt;"",IF(AE324&lt;&gt;"LIBSETS_DROP_MECHANIC_MONSTER_NAME",VLOOKUP(AE324,'LibSets constants'!$I$4:$L$1000,3,0),""),"")</f>
        <v/>
      </c>
      <c r="AG324" s="2" t="str">
        <f aca="false">IF(AE324&lt;&gt;"",IF(AE324&lt;&gt;"LIBSETS_DROP_MECHANIC_MONSTER_NAME",VLOOKUP(AE324,'LibSets constants'!$I$4:$L$1000,4,0),""),"")</f>
        <v/>
      </c>
      <c r="AH324" s="2" t="str">
        <f aca="false">IF(G324&lt;&gt;"LIBSETS_SETTYPE_BATTLEGROUND",IF(G324&lt;&gt;"LIBSETS_SETTYPE_SPECIAL",IF(AI324&lt;&gt;"",VLOOKUP(AI324,'ESO zone constants'!$D$2:$H$4950,5,0),""),""),"")</f>
        <v/>
      </c>
      <c r="AJ324" s="0"/>
      <c r="AK324" s="2" t="str">
        <f aca="false">IF(AJ324&lt;&gt;"",IF(AJ324&lt;&gt;"LIBSETS_DROP_MECHANIC_MONSTER_NAME",VLOOKUP(AJ324,'LibSets constants'!$I$4:$L$1000,3,0),""),"")</f>
        <v/>
      </c>
      <c r="AL324" s="2" t="str">
        <f aca="false">IF(AJ324&lt;&gt;"",IF(AJ324&lt;&gt;"LIBSETS_DROP_MECHANIC_MONSTER_NAME",VLOOKUP(AJ324,'LibSets constants'!$I$4:$L$1000,4,0),""),"")</f>
        <v/>
      </c>
      <c r="AM324" s="2" t="str">
        <f aca="false">IF(G324&lt;&gt;"LIBSETS_SETTYPE_BATTLEGROUND",IF(G324&lt;&gt;"LIBSETS_SETTYPE_SPECIAL",IF(AN324&lt;&gt;"",VLOOKUP(AN324,'ESO zone constants'!$D$2:$H$4950,5,0),""),""),"")</f>
        <v/>
      </c>
      <c r="AO324" s="0"/>
      <c r="AP324" s="2" t="str">
        <f aca="false">IF(AO324&lt;&gt;"",IF(AO324&lt;&gt;"LIBSETS_DROP_MECHANIC_MONSTER_NAME",VLOOKUP(AO324,'LibSets constants'!$I$4:$L$1000,3,0),""),"")</f>
        <v/>
      </c>
      <c r="AQ324" s="2" t="str">
        <f aca="false">IF(AO324&lt;&gt;"",IF(AO324&lt;&gt;"LIBSETS_DROP_MECHANIC_MONSTER_NAME",VLOOKUP(AO324,'LibSets constants'!$I$4:$L$1000,4,0),""),"")</f>
        <v/>
      </c>
      <c r="AR324" s="2" t="str">
        <f aca="false">IF(G324&lt;&gt;"LIBSETS_SETTYPE_BATTLEGROUND",IF(G324&lt;&gt;"LIBSETS_SETTYPE_SPECIAL",IF(AS324&lt;&gt;"",VLOOKUP(AS324,'ESO zone constants'!$D$2:$H$4950,5,0),""),""),"")</f>
        <v/>
      </c>
      <c r="AT324" s="0"/>
      <c r="AU324" s="2" t="str">
        <f aca="false">IF(AT324&lt;&gt;"",IF(AT324&lt;&gt;"LIBSETS_DROP_MECHANIC_MONSTER_NAME",VLOOKUP(AT324,'LibSets constants'!$I$4:$L$1000,3,0),""),"")</f>
        <v/>
      </c>
      <c r="AV324" s="2" t="str">
        <f aca="false">IF(AT324&lt;&gt;"",IF(AT324&lt;&gt;"LIBSETS_DROP_MECHANIC_MONSTER_NAME",VLOOKUP(AT324,'LibSets constants'!$I$4:$L$1000,4,0),""),"")</f>
        <v/>
      </c>
      <c r="AW324" s="6" t="str">
        <f aca="false">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{wayshrines={-1,-1,-1,}, dlcId=DLC_ORSINIUM</v>
      </c>
      <c r="AX324" s="6" t="str">
        <f aca="false">IF(F324&lt;&gt;"Not in the game (anymore)",IF(A324&lt;&gt;"",IF(P324&lt;&gt;"",CONCATENATE(", zoneIds={",P324),"")&amp;IF(X324&lt;&gt;"",CONCATENATE(",",X324),"")&amp;IF(AC324&lt;&gt;"",CONCATENATE(",",AC324),"")&amp;IF(AH324&lt;&gt;"",CONCATENATE(",",AH324),"")&amp;IF(AM324&lt;&gt;"",CONCATENATE(",",AM324),"")&amp;IF(AR324&lt;&gt;"",CONCATENATE(",",AR324),"")&amp;IF(P324&lt;&gt;"",CONCATENATE("}",""),"")&amp;IF(OR(I324="true",I324="false",I324&lt;&gt;""), CONCATENATE(", veteran=", I324), ""),""),"")</f>
        <v>, zoneIds={677}, veteran=false</v>
      </c>
      <c r="AY324" s="6" t="str">
        <f aca="false">IF(F324&lt;&gt;"Not in the game (anymore)",IF(A324&lt;&gt;"",", setType="&amp;G324,"")&amp;IF(J324="true",", multiTrialSet=true",""),"")</f>
        <v>, setType=LIBSETS_SETTYPE_ARENA</v>
      </c>
      <c r="AZ324" s="6" t="str">
        <f aca="false">IF(F324&lt;&gt;"Not in the game (anymore)",IF(U324&lt;&gt;"",", dropMechanic={"&amp;U324&amp;IF(Z324&lt;&gt;"",","&amp;Z324,"")&amp;IF(AE324&lt;&gt;"",","&amp;AE324,"")&amp;IF(AJ324&lt;&gt;"",","&amp;AJ324,"")&amp;IF(AO324&lt;&gt;"",","&amp;AO324,"")&amp;IF(AT324&lt;&gt;"",","&amp;AT324,"")&amp;"}"&amp;IF(U324="LIBSETS_DROP_MECHANIC_MONSTER_NAME",", dropMechanicNames={" &amp; IF(V324&lt;&gt;"","['en']='"&amp;V324&amp;"'","") &amp; IF(W324&lt;&gt;"",", ['de']='" &amp; W324&amp;"'","") &amp; "}",""),"")&amp;"},","")</f>
        <v>, dropMechanic={LIBSETS_DROP_MECHANIC_ARENA_STAGE_CHEST}},</v>
      </c>
      <c r="BA324" s="6" t="str">
        <f aca="false">IF(F324&lt;&gt;"Not in the game (anymore)",IF(C324&lt;&gt;"",CONCATENATE(" --",C324," / ",B324,"   [",IF(Q324&lt;&gt;"",Q324,""),IF(Y324&lt;&gt;"",", "&amp;Y324,""),IF(AD324&lt;&gt;"",", "&amp;AD324,""),IF(AI324&lt;&gt;"",", "&amp;AI324,""),IF(AN324&lt;&gt;"",", "&amp;AN324,""),IF(AS324&lt;&gt;"",", "&amp;AS324,""),"]")),"")</f>
        <v> --Cruel Flurry / Grausamer Schlaghagel   [Maelstrom Arena]</v>
      </c>
    </row>
    <row r="325" customFormat="false" ht="15" hidden="false" customHeight="false" outlineLevel="0" collapsed="false">
      <c r="A325" s="21" t="n">
        <v>372</v>
      </c>
      <c r="B325" s="0" t="s">
        <v>829</v>
      </c>
      <c r="C325" s="0" t="s">
        <v>830</v>
      </c>
      <c r="D325" s="2" t="n">
        <f aca="false">A325</f>
        <v>372</v>
      </c>
      <c r="G325" s="22" t="s">
        <v>74</v>
      </c>
      <c r="I325" s="0" t="s">
        <v>56</v>
      </c>
      <c r="J325" s="0" t="s">
        <v>56</v>
      </c>
      <c r="K325" s="0" t="n">
        <v>-1</v>
      </c>
      <c r="L325" s="0" t="n">
        <v>-1</v>
      </c>
      <c r="M325" s="0" t="n">
        <v>-1</v>
      </c>
      <c r="N325" s="0" t="n">
        <v>0</v>
      </c>
      <c r="O325" s="3" t="s">
        <v>496</v>
      </c>
      <c r="P325" s="2" t="n">
        <f aca="false">IF(AND(G325&lt;&gt;"LIBSETS_SETTYPE_BATTLEGROUND",G325&lt;&gt;"LIBSETS_SETTYPE_SPECIAL",G325&lt;&gt;"LIBSETS_SETTYPE_MYTHIC"), IF(Q325&lt;&gt;"",VLOOKUP(Q325,'ESO zone constants'!$D$2:$H$4950,5,0),""),"")</f>
        <v>677</v>
      </c>
      <c r="Q325" s="0" t="str">
        <f aca="false">IF(OR(K325="",K325&lt;=0,ISERROR(K325)),IF(AND(O325&lt;&gt;"",NOT(ISERROR(O325))),O325, ""),VLOOKUP(K325,'ESO wayshrine node constants'!$A$3:$D$10003,4,0))</f>
        <v>Maelstrom Arena</v>
      </c>
      <c r="R325" s="0"/>
      <c r="S325" s="4" t="str">
        <f aca="false">IF(AND(R325&lt;&gt;"",NOT(ISERROR(R325))),R325,IF(P325&lt;&gt;"",IF(NOT(ISERROR(VLOOKUP(P325,'ESO Dungeon constants'!$D$3:$H$9999,5,0))),VLOOKUP(P325,'ESO Dungeon constants'!$D$3:$I$9999,6,0),VLOOKUP(P325,'ESO zone constants'!$H$2:$K$9984,4,0)),""))</f>
        <v>DLC_ORSINIUM</v>
      </c>
      <c r="T325" s="2" t="str">
        <f aca="false">IF(S325&lt;&gt;"",VLOOKUP(S325,'LibSets constants'!$B$4:$C$1000,2,0),"")</f>
        <v>Orsinium</v>
      </c>
      <c r="U325" s="5" t="s">
        <v>76</v>
      </c>
      <c r="V325" s="2" t="str">
        <f aca="false">IF(U325&lt;&gt;"",IF(U325&lt;&gt;"LIBSETS_DROP_MECHANIC_MONSTER_NAME",VLOOKUP(U325,'LibSets constants'!$I$4:$L$1000,3,0),""),"")</f>
        <v>Arena stage chest</v>
      </c>
      <c r="W325" s="2" t="str">
        <f aca="false">IF(U325&lt;&gt;"",IF(U325&lt;&gt;"LIBSETS_DROP_MECHANIC_MONSTER_NAME",VLOOKUP(U325,'LibSets constants'!$I$4:$L$1000,4,0),""),"")</f>
        <v>Arena-Phasen Schatztruhe</v>
      </c>
      <c r="X325" s="2" t="str">
        <f aca="false">IF(G325&lt;&gt;"LIBSETS_SETTYPE_BATTLEGROUND",IF(G325&lt;&gt;"LIBSETS_SETTYPE_SPECIAL",IF(Y325&lt;&gt;"",VLOOKUP(Y325,'ESO zone constants'!$D$2:$H$4950,5,0),""),""),"")</f>
        <v/>
      </c>
      <c r="Z325" s="0"/>
      <c r="AA325" s="2" t="str">
        <f aca="false">IF(Z325&lt;&gt;"",IF(Z325&lt;&gt;"LIBSETS_DROP_MECHANIC_MONSTER_NAME",VLOOKUP(Z325,'LibSets constants'!$I$4:$L$1000,3,0),""),"")</f>
        <v/>
      </c>
      <c r="AB325" s="2" t="str">
        <f aca="false">IF(Z325&lt;&gt;"",IF(Z325&lt;&gt;"LIBSETS_DROP_MECHANIC_MONSTER_NAME",VLOOKUP(Z325,'LibSets constants'!$I$4:$L$1000,4,0),""),"")</f>
        <v/>
      </c>
      <c r="AC325" s="2" t="str">
        <f aca="false">IF(G325&lt;&gt;"LIBSETS_SETTYPE_BATTLEGROUND",IF(G325&lt;&gt;"LIBSETS_SETTYPE_SPECIAL",IF(AD325&lt;&gt;"",VLOOKUP(AD325,'ESO zone constants'!$D$2:$H$4950,5,0),""),""),"")</f>
        <v/>
      </c>
      <c r="AE325" s="0"/>
      <c r="AF325" s="2" t="str">
        <f aca="false">IF(AE325&lt;&gt;"",IF(AE325&lt;&gt;"LIBSETS_DROP_MECHANIC_MONSTER_NAME",VLOOKUP(AE325,'LibSets constants'!$I$4:$L$1000,3,0),""),"")</f>
        <v/>
      </c>
      <c r="AG325" s="2" t="str">
        <f aca="false">IF(AE325&lt;&gt;"",IF(AE325&lt;&gt;"LIBSETS_DROP_MECHANIC_MONSTER_NAME",VLOOKUP(AE325,'LibSets constants'!$I$4:$L$1000,4,0),""),"")</f>
        <v/>
      </c>
      <c r="AH325" s="2" t="str">
        <f aca="false">IF(G325&lt;&gt;"LIBSETS_SETTYPE_BATTLEGROUND",IF(G325&lt;&gt;"LIBSETS_SETTYPE_SPECIAL",IF(AI325&lt;&gt;"",VLOOKUP(AI325,'ESO zone constants'!$D$2:$H$4950,5,0),""),""),"")</f>
        <v/>
      </c>
      <c r="AJ325" s="0"/>
      <c r="AK325" s="2" t="str">
        <f aca="false">IF(AJ325&lt;&gt;"",IF(AJ325&lt;&gt;"LIBSETS_DROP_MECHANIC_MONSTER_NAME",VLOOKUP(AJ325,'LibSets constants'!$I$4:$L$1000,3,0),""),"")</f>
        <v/>
      </c>
      <c r="AL325" s="2" t="str">
        <f aca="false">IF(AJ325&lt;&gt;"",IF(AJ325&lt;&gt;"LIBSETS_DROP_MECHANIC_MONSTER_NAME",VLOOKUP(AJ325,'LibSets constants'!$I$4:$L$1000,4,0),""),"")</f>
        <v/>
      </c>
      <c r="AM325" s="2" t="str">
        <f aca="false">IF(G325&lt;&gt;"LIBSETS_SETTYPE_BATTLEGROUND",IF(G325&lt;&gt;"LIBSETS_SETTYPE_SPECIAL",IF(AN325&lt;&gt;"",VLOOKUP(AN325,'ESO zone constants'!$D$2:$H$4950,5,0),""),""),"")</f>
        <v/>
      </c>
      <c r="AO325" s="0"/>
      <c r="AP325" s="2" t="str">
        <f aca="false">IF(AO325&lt;&gt;"",IF(AO325&lt;&gt;"LIBSETS_DROP_MECHANIC_MONSTER_NAME",VLOOKUP(AO325,'LibSets constants'!$I$4:$L$1000,3,0),""),"")</f>
        <v/>
      </c>
      <c r="AQ325" s="2" t="str">
        <f aca="false">IF(AO325&lt;&gt;"",IF(AO325&lt;&gt;"LIBSETS_DROP_MECHANIC_MONSTER_NAME",VLOOKUP(AO325,'LibSets constants'!$I$4:$L$1000,4,0),""),"")</f>
        <v/>
      </c>
      <c r="AR325" s="2" t="str">
        <f aca="false">IF(G325&lt;&gt;"LIBSETS_SETTYPE_BATTLEGROUND",IF(G325&lt;&gt;"LIBSETS_SETTYPE_SPECIAL",IF(AS325&lt;&gt;"",VLOOKUP(AS325,'ESO zone constants'!$D$2:$H$4950,5,0),""),""),"")</f>
        <v/>
      </c>
      <c r="AT325" s="0"/>
      <c r="AU325" s="2" t="str">
        <f aca="false">IF(AT325&lt;&gt;"",IF(AT325&lt;&gt;"LIBSETS_DROP_MECHANIC_MONSTER_NAME",VLOOKUP(AT325,'LibSets constants'!$I$4:$L$1000,3,0),""),"")</f>
        <v/>
      </c>
      <c r="AV325" s="2" t="str">
        <f aca="false">IF(AT325&lt;&gt;"",IF(AT325&lt;&gt;"LIBSETS_DROP_MECHANIC_MONSTER_NAME",VLOOKUP(AT325,'LibSets constants'!$I$4:$L$1000,4,0),""),"")</f>
        <v/>
      </c>
      <c r="AW325" s="6" t="str">
        <f aca="false">IF(A325="???","--","")&amp;IF(F325&lt;&gt;"Not in the game (anymore)",IF(A325&lt;&gt;"",CONCATENATE("[",A325,"] = {wayshrines={")&amp;IF(K325&lt;&gt;"",CONCATENATE(K325,","),"")&amp;IF(L325&lt;&gt;"",CONCATENATE(L325,","),"")&amp;IF(M325&lt;&gt;"",CONCATENATE(M325,","),"")&amp;CONCATENATE("}")&amp;IF(VALUE(N325)&gt;0,CONCATENATE(", traitsNeeded=",N325),"")&amp;CONCATENATE(", dlcId=",IF(S325&lt;&gt;"",S325,"DLC_BASE_GAME")),""),"")</f>
        <v>[372] = {wayshrines={-1,-1,-1,}, dlcId=DLC_ORSINIUM</v>
      </c>
      <c r="AX325" s="6" t="str">
        <f aca="false">IF(F325&lt;&gt;"Not in the game (anymore)",IF(A325&lt;&gt;"",IF(P325&lt;&gt;"",CONCATENATE(", zoneIds={",P325),"")&amp;IF(X325&lt;&gt;"",CONCATENATE(",",X325),"")&amp;IF(AC325&lt;&gt;"",CONCATENATE(",",AC325),"")&amp;IF(AH325&lt;&gt;"",CONCATENATE(",",AH325),"")&amp;IF(AM325&lt;&gt;"",CONCATENATE(",",AM325),"")&amp;IF(AR325&lt;&gt;"",CONCATENATE(",",AR325),"")&amp;IF(P325&lt;&gt;"",CONCATENATE("}",""),"")&amp;IF(OR(I325="true",I325="false",I325&lt;&gt;""), CONCATENATE(", veteran=", I325), ""),""),"")</f>
        <v>, zoneIds={677}, veteran=false</v>
      </c>
      <c r="AY325" s="6" t="str">
        <f aca="false">IF(F325&lt;&gt;"Not in the game (anymore)",IF(A325&lt;&gt;"",", setType="&amp;G325,"")&amp;IF(J325="true",", multiTrialSet=true",""),"")</f>
        <v>, setType=LIBSETS_SETTYPE_ARENA</v>
      </c>
      <c r="AZ325" s="6" t="str">
        <f aca="false">IF(F325&lt;&gt;"Not in the game (anymore)",IF(U325&lt;&gt;"",", dropMechanic={"&amp;U325&amp;IF(Z325&lt;&gt;"",","&amp;Z325,"")&amp;IF(AE325&lt;&gt;"",","&amp;AE325,"")&amp;IF(AJ325&lt;&gt;"",","&amp;AJ325,"")&amp;IF(AO325&lt;&gt;"",","&amp;AO325,"")&amp;IF(AT325&lt;&gt;"",","&amp;AT325,"")&amp;"}"&amp;IF(U325="LIBSETS_DROP_MECHANIC_MONSTER_NAME",", dropMechanicNames={" &amp; IF(V325&lt;&gt;"","['en']='"&amp;V325&amp;"'","") &amp; IF(W325&lt;&gt;"",", ['de']='" &amp; W325&amp;"'","") &amp; "}",""),"")&amp;"},","")</f>
        <v>, dropMechanic={LIBSETS_DROP_MECHANIC_ARENA_STAGE_CHEST}},</v>
      </c>
      <c r="BA325" s="6" t="str">
        <f aca="false">IF(F325&lt;&gt;"Not in the game (anymore)",IF(C325&lt;&gt;"",CONCATENATE(" --",C325," / ",B325,"   [",IF(Q325&lt;&gt;"",Q325,""),IF(Y325&lt;&gt;"",", "&amp;Y325,""),IF(AD325&lt;&gt;"",", "&amp;AD325,""),IF(AI325&lt;&gt;"",", "&amp;AI325,""),IF(AN325&lt;&gt;"",", "&amp;AN325,""),IF(AS325&lt;&gt;"",", "&amp;AS325,""),"]")),"")</f>
        <v> --Thunderous Volley / Donnernde Salve   [Maelstrom Arena]</v>
      </c>
    </row>
    <row r="326" customFormat="false" ht="15" hidden="false" customHeight="false" outlineLevel="0" collapsed="false">
      <c r="A326" s="21" t="n">
        <v>373</v>
      </c>
      <c r="B326" s="0" t="s">
        <v>831</v>
      </c>
      <c r="C326" s="0" t="s">
        <v>832</v>
      </c>
      <c r="D326" s="2" t="n">
        <f aca="false">A326</f>
        <v>373</v>
      </c>
      <c r="G326" s="22" t="s">
        <v>74</v>
      </c>
      <c r="I326" s="0" t="s">
        <v>56</v>
      </c>
      <c r="J326" s="0" t="s">
        <v>56</v>
      </c>
      <c r="K326" s="0" t="n">
        <v>-1</v>
      </c>
      <c r="L326" s="0" t="n">
        <v>-1</v>
      </c>
      <c r="M326" s="0" t="n">
        <v>-1</v>
      </c>
      <c r="N326" s="0" t="n">
        <v>0</v>
      </c>
      <c r="O326" s="3" t="s">
        <v>496</v>
      </c>
      <c r="P326" s="2" t="n">
        <f aca="false">IF(AND(G326&lt;&gt;"LIBSETS_SETTYPE_BATTLEGROUND",G326&lt;&gt;"LIBSETS_SETTYPE_SPECIAL",G326&lt;&gt;"LIBSETS_SETTYPE_MYTHIC"), IF(Q326&lt;&gt;"",VLOOKUP(Q326,'ESO zone constants'!$D$2:$H$4950,5,0),""),"")</f>
        <v>677</v>
      </c>
      <c r="Q326" s="0" t="str">
        <f aca="false">IF(OR(K326="",K326&lt;=0,ISERROR(K326)),IF(AND(O326&lt;&gt;"",NOT(ISERROR(O326))),O326, ""),VLOOKUP(K326,'ESO wayshrine node constants'!$A$3:$D$10003,4,0))</f>
        <v>Maelstrom Arena</v>
      </c>
      <c r="R326" s="0"/>
      <c r="S326" s="4" t="str">
        <f aca="false">IF(AND(R326&lt;&gt;"",NOT(ISERROR(R326))),R326,IF(P326&lt;&gt;"",IF(NOT(ISERROR(VLOOKUP(P326,'ESO Dungeon constants'!$D$3:$H$9999,5,0))),VLOOKUP(P326,'ESO Dungeon constants'!$D$3:$I$9999,6,0),VLOOKUP(P326,'ESO zone constants'!$H$2:$K$9984,4,0)),""))</f>
        <v>DLC_ORSINIUM</v>
      </c>
      <c r="T326" s="2" t="str">
        <f aca="false">IF(S326&lt;&gt;"",VLOOKUP(S326,'LibSets constants'!$B$4:$C$1000,2,0),"")</f>
        <v>Orsinium</v>
      </c>
      <c r="U326" s="5" t="s">
        <v>76</v>
      </c>
      <c r="V326" s="2" t="str">
        <f aca="false">IF(U326&lt;&gt;"",IF(U326&lt;&gt;"LIBSETS_DROP_MECHANIC_MONSTER_NAME",VLOOKUP(U326,'LibSets constants'!$I$4:$L$1000,3,0),""),"")</f>
        <v>Arena stage chest</v>
      </c>
      <c r="W326" s="2" t="str">
        <f aca="false">IF(U326&lt;&gt;"",IF(U326&lt;&gt;"LIBSETS_DROP_MECHANIC_MONSTER_NAME",VLOOKUP(U326,'LibSets constants'!$I$4:$L$1000,4,0),""),"")</f>
        <v>Arena-Phasen Schatztruhe</v>
      </c>
      <c r="X326" s="2" t="str">
        <f aca="false">IF(G326&lt;&gt;"LIBSETS_SETTYPE_BATTLEGROUND",IF(G326&lt;&gt;"LIBSETS_SETTYPE_SPECIAL",IF(Y326&lt;&gt;"",VLOOKUP(Y326,'ESO zone constants'!$D$2:$H$4950,5,0),""),""),"")</f>
        <v/>
      </c>
      <c r="Z326" s="0"/>
      <c r="AA326" s="2" t="str">
        <f aca="false">IF(Z326&lt;&gt;"",IF(Z326&lt;&gt;"LIBSETS_DROP_MECHANIC_MONSTER_NAME",VLOOKUP(Z326,'LibSets constants'!$I$4:$L$1000,3,0),""),"")</f>
        <v/>
      </c>
      <c r="AB326" s="2" t="str">
        <f aca="false">IF(Z326&lt;&gt;"",IF(Z326&lt;&gt;"LIBSETS_DROP_MECHANIC_MONSTER_NAME",VLOOKUP(Z326,'LibSets constants'!$I$4:$L$1000,4,0),""),"")</f>
        <v/>
      </c>
      <c r="AC326" s="2" t="str">
        <f aca="false">IF(G326&lt;&gt;"LIBSETS_SETTYPE_BATTLEGROUND",IF(G326&lt;&gt;"LIBSETS_SETTYPE_SPECIAL",IF(AD326&lt;&gt;"",VLOOKUP(AD326,'ESO zone constants'!$D$2:$H$4950,5,0),""),""),"")</f>
        <v/>
      </c>
      <c r="AE326" s="0"/>
      <c r="AF326" s="2" t="str">
        <f aca="false">IF(AE326&lt;&gt;"",IF(AE326&lt;&gt;"LIBSETS_DROP_MECHANIC_MONSTER_NAME",VLOOKUP(AE326,'LibSets constants'!$I$4:$L$1000,3,0),""),"")</f>
        <v/>
      </c>
      <c r="AG326" s="2" t="str">
        <f aca="false">IF(AE326&lt;&gt;"",IF(AE326&lt;&gt;"LIBSETS_DROP_MECHANIC_MONSTER_NAME",VLOOKUP(AE326,'LibSets constants'!$I$4:$L$1000,4,0),""),"")</f>
        <v/>
      </c>
      <c r="AH326" s="2" t="str">
        <f aca="false">IF(G326&lt;&gt;"LIBSETS_SETTYPE_BATTLEGROUND",IF(G326&lt;&gt;"LIBSETS_SETTYPE_SPECIAL",IF(AI326&lt;&gt;"",VLOOKUP(AI326,'ESO zone constants'!$D$2:$H$4950,5,0),""),""),"")</f>
        <v/>
      </c>
      <c r="AJ326" s="0"/>
      <c r="AK326" s="2" t="str">
        <f aca="false">IF(AJ326&lt;&gt;"",IF(AJ326&lt;&gt;"LIBSETS_DROP_MECHANIC_MONSTER_NAME",VLOOKUP(AJ326,'LibSets constants'!$I$4:$L$1000,3,0),""),"")</f>
        <v/>
      </c>
      <c r="AL326" s="2" t="str">
        <f aca="false">IF(AJ326&lt;&gt;"",IF(AJ326&lt;&gt;"LIBSETS_DROP_MECHANIC_MONSTER_NAME",VLOOKUP(AJ326,'LibSets constants'!$I$4:$L$1000,4,0),""),"")</f>
        <v/>
      </c>
      <c r="AM326" s="2" t="str">
        <f aca="false">IF(G326&lt;&gt;"LIBSETS_SETTYPE_BATTLEGROUND",IF(G326&lt;&gt;"LIBSETS_SETTYPE_SPECIAL",IF(AN326&lt;&gt;"",VLOOKUP(AN326,'ESO zone constants'!$D$2:$H$4950,5,0),""),""),"")</f>
        <v/>
      </c>
      <c r="AO326" s="0"/>
      <c r="AP326" s="2" t="str">
        <f aca="false">IF(AO326&lt;&gt;"",IF(AO326&lt;&gt;"LIBSETS_DROP_MECHANIC_MONSTER_NAME",VLOOKUP(AO326,'LibSets constants'!$I$4:$L$1000,3,0),""),"")</f>
        <v/>
      </c>
      <c r="AQ326" s="2" t="str">
        <f aca="false">IF(AO326&lt;&gt;"",IF(AO326&lt;&gt;"LIBSETS_DROP_MECHANIC_MONSTER_NAME",VLOOKUP(AO326,'LibSets constants'!$I$4:$L$1000,4,0),""),"")</f>
        <v/>
      </c>
      <c r="AR326" s="2" t="str">
        <f aca="false">IF(G326&lt;&gt;"LIBSETS_SETTYPE_BATTLEGROUND",IF(G326&lt;&gt;"LIBSETS_SETTYPE_SPECIAL",IF(AS326&lt;&gt;"",VLOOKUP(AS326,'ESO zone constants'!$D$2:$H$4950,5,0),""),""),"")</f>
        <v/>
      </c>
      <c r="AT326" s="0"/>
      <c r="AU326" s="2" t="str">
        <f aca="false">IF(AT326&lt;&gt;"",IF(AT326&lt;&gt;"LIBSETS_DROP_MECHANIC_MONSTER_NAME",VLOOKUP(AT326,'LibSets constants'!$I$4:$L$1000,3,0),""),"")</f>
        <v/>
      </c>
      <c r="AV326" s="2" t="str">
        <f aca="false">IF(AT326&lt;&gt;"",IF(AT326&lt;&gt;"LIBSETS_DROP_MECHANIC_MONSTER_NAME",VLOOKUP(AT326,'LibSets constants'!$I$4:$L$1000,4,0),""),"")</f>
        <v/>
      </c>
      <c r="AW326" s="6" t="str">
        <f aca="false">IF(A326="???","--","")&amp;IF(F326&lt;&gt;"Not in the game (anymore)",IF(A326&lt;&gt;"",CONCATENATE("[",A326,"] = {wayshrines={")&amp;IF(K326&lt;&gt;"",CONCATENATE(K326,","),"")&amp;IF(L326&lt;&gt;"",CONCATENATE(L326,","),"")&amp;IF(M326&lt;&gt;"",CONCATENATE(M326,","),"")&amp;CONCATENATE("}")&amp;IF(VALUE(N326)&gt;0,CONCATENATE(", traitsNeeded=",N326),"")&amp;CONCATENATE(", dlcId=",IF(S326&lt;&gt;"",S326,"DLC_BASE_GAME")),""),"")</f>
        <v>[373] = {wayshrines={-1,-1,-1,}, dlcId=DLC_ORSINIUM</v>
      </c>
      <c r="AX326" s="6" t="str">
        <f aca="false">IF(F326&lt;&gt;"Not in the game (anymore)",IF(A326&lt;&gt;"",IF(P326&lt;&gt;"",CONCATENATE(", zoneIds={",P326),"")&amp;IF(X326&lt;&gt;"",CONCATENATE(",",X326),"")&amp;IF(AC326&lt;&gt;"",CONCATENATE(",",AC326),"")&amp;IF(AH326&lt;&gt;"",CONCATENATE(",",AH326),"")&amp;IF(AM326&lt;&gt;"",CONCATENATE(",",AM326),"")&amp;IF(AR326&lt;&gt;"",CONCATENATE(",",AR326),"")&amp;IF(P326&lt;&gt;"",CONCATENATE("}",""),"")&amp;IF(OR(I326="true",I326="false",I326&lt;&gt;""), CONCATENATE(", veteran=", I326), ""),""),"")</f>
        <v>, zoneIds={677}, veteran=false</v>
      </c>
      <c r="AY326" s="6" t="str">
        <f aca="false">IF(F326&lt;&gt;"Not in the game (anymore)",IF(A326&lt;&gt;"",", setType="&amp;G326,"")&amp;IF(J326="true",", multiTrialSet=true",""),"")</f>
        <v>, setType=LIBSETS_SETTYPE_ARENA</v>
      </c>
      <c r="AZ326" s="6" t="str">
        <f aca="false">IF(F326&lt;&gt;"Not in the game (anymore)",IF(U326&lt;&gt;"",", dropMechanic={"&amp;U326&amp;IF(Z326&lt;&gt;"",","&amp;Z326,"")&amp;IF(AE326&lt;&gt;"",","&amp;AE326,"")&amp;IF(AJ326&lt;&gt;"",","&amp;AJ326,"")&amp;IF(AO326&lt;&gt;"",","&amp;AO326,"")&amp;IF(AT326&lt;&gt;"",","&amp;AT326,"")&amp;"}"&amp;IF(U326="LIBSETS_DROP_MECHANIC_MONSTER_NAME",", dropMechanicNames={" &amp; IF(V326&lt;&gt;"","['en']='"&amp;V326&amp;"'","") &amp; IF(W326&lt;&gt;"",", ['de']='" &amp; W326&amp;"'","") &amp; "}",""),"")&amp;"},","")</f>
        <v>, dropMechanic={LIBSETS_DROP_MECHANIC_ARENA_STAGE_CHEST}},</v>
      </c>
      <c r="BA326" s="6" t="str">
        <f aca="false">IF(F326&lt;&gt;"Not in the game (anymore)",IF(C326&lt;&gt;"",CONCATENATE(" --",C326," / ",B326,"   [",IF(Q326&lt;&gt;"",Q326,""),IF(Y326&lt;&gt;"",", "&amp;Y326,""),IF(AD326&lt;&gt;"",", "&amp;AD326,""),IF(AI326&lt;&gt;"",", "&amp;AI326,""),IF(AN326&lt;&gt;"",", "&amp;AN326,""),IF(AS326&lt;&gt;"",", "&amp;AS326,""),"]")),"")</f>
        <v> --Crushing Wall / Zermalmende Mauer   [Maelstrom Arena]</v>
      </c>
    </row>
    <row r="327" customFormat="false" ht="15" hidden="false" customHeight="false" outlineLevel="0" collapsed="false">
      <c r="A327" s="21" t="n">
        <v>374</v>
      </c>
      <c r="B327" s="0" t="s">
        <v>833</v>
      </c>
      <c r="C327" s="0" t="s">
        <v>834</v>
      </c>
      <c r="D327" s="2" t="n">
        <f aca="false">A327</f>
        <v>374</v>
      </c>
      <c r="G327" s="22" t="s">
        <v>74</v>
      </c>
      <c r="I327" s="0" t="s">
        <v>56</v>
      </c>
      <c r="J327" s="0" t="s">
        <v>56</v>
      </c>
      <c r="K327" s="0" t="n">
        <v>-1</v>
      </c>
      <c r="L327" s="0" t="n">
        <v>-1</v>
      </c>
      <c r="M327" s="0" t="n">
        <v>-1</v>
      </c>
      <c r="N327" s="0" t="n">
        <v>0</v>
      </c>
      <c r="O327" s="3" t="s">
        <v>496</v>
      </c>
      <c r="P327" s="2" t="n">
        <f aca="false">IF(AND(G327&lt;&gt;"LIBSETS_SETTYPE_BATTLEGROUND",G327&lt;&gt;"LIBSETS_SETTYPE_SPECIAL",G327&lt;&gt;"LIBSETS_SETTYPE_MYTHIC"), IF(Q327&lt;&gt;"",VLOOKUP(Q327,'ESO zone constants'!$D$2:$H$4950,5,0),""),"")</f>
        <v>677</v>
      </c>
      <c r="Q327" s="0" t="str">
        <f aca="false">IF(OR(K327="",K327&lt;=0,ISERROR(K327)),IF(AND(O327&lt;&gt;"",NOT(ISERROR(O327))),O327, ""),VLOOKUP(K327,'ESO wayshrine node constants'!$A$3:$D$10003,4,0))</f>
        <v>Maelstrom Arena</v>
      </c>
      <c r="R327" s="0"/>
      <c r="S327" s="4" t="str">
        <f aca="false">IF(AND(R327&lt;&gt;"",NOT(ISERROR(R327))),R327,IF(P327&lt;&gt;"",IF(NOT(ISERROR(VLOOKUP(P327,'ESO Dungeon constants'!$D$3:$H$9999,5,0))),VLOOKUP(P327,'ESO Dungeon constants'!$D$3:$I$9999,6,0),VLOOKUP(P327,'ESO zone constants'!$H$2:$K$9984,4,0)),""))</f>
        <v>DLC_ORSINIUM</v>
      </c>
      <c r="T327" s="2" t="str">
        <f aca="false">IF(S327&lt;&gt;"",VLOOKUP(S327,'LibSets constants'!$B$4:$C$1000,2,0),"")</f>
        <v>Orsinium</v>
      </c>
      <c r="U327" s="5" t="s">
        <v>76</v>
      </c>
      <c r="V327" s="2" t="str">
        <f aca="false">IF(U327&lt;&gt;"",IF(U327&lt;&gt;"LIBSETS_DROP_MECHANIC_MONSTER_NAME",VLOOKUP(U327,'LibSets constants'!$I$4:$L$1000,3,0),""),"")</f>
        <v>Arena stage chest</v>
      </c>
      <c r="W327" s="2" t="str">
        <f aca="false">IF(U327&lt;&gt;"",IF(U327&lt;&gt;"LIBSETS_DROP_MECHANIC_MONSTER_NAME",VLOOKUP(U327,'LibSets constants'!$I$4:$L$1000,4,0),""),"")</f>
        <v>Arena-Phasen Schatztruhe</v>
      </c>
      <c r="X327" s="2" t="str">
        <f aca="false">IF(G327&lt;&gt;"LIBSETS_SETTYPE_BATTLEGROUND",IF(G327&lt;&gt;"LIBSETS_SETTYPE_SPECIAL",IF(Y327&lt;&gt;"",VLOOKUP(Y327,'ESO zone constants'!$D$2:$H$4950,5,0),""),""),"")</f>
        <v/>
      </c>
      <c r="Z327" s="0"/>
      <c r="AA327" s="2" t="str">
        <f aca="false">IF(Z327&lt;&gt;"",IF(Z327&lt;&gt;"LIBSETS_DROP_MECHANIC_MONSTER_NAME",VLOOKUP(Z327,'LibSets constants'!$I$4:$L$1000,3,0),""),"")</f>
        <v/>
      </c>
      <c r="AB327" s="2" t="str">
        <f aca="false">IF(Z327&lt;&gt;"",IF(Z327&lt;&gt;"LIBSETS_DROP_MECHANIC_MONSTER_NAME",VLOOKUP(Z327,'LibSets constants'!$I$4:$L$1000,4,0),""),"")</f>
        <v/>
      </c>
      <c r="AC327" s="2" t="str">
        <f aca="false">IF(G327&lt;&gt;"LIBSETS_SETTYPE_BATTLEGROUND",IF(G327&lt;&gt;"LIBSETS_SETTYPE_SPECIAL",IF(AD327&lt;&gt;"",VLOOKUP(AD327,'ESO zone constants'!$D$2:$H$4950,5,0),""),""),"")</f>
        <v/>
      </c>
      <c r="AE327" s="0"/>
      <c r="AF327" s="2" t="str">
        <f aca="false">IF(AE327&lt;&gt;"",IF(AE327&lt;&gt;"LIBSETS_DROP_MECHANIC_MONSTER_NAME",VLOOKUP(AE327,'LibSets constants'!$I$4:$L$1000,3,0),""),"")</f>
        <v/>
      </c>
      <c r="AG327" s="2" t="str">
        <f aca="false">IF(AE327&lt;&gt;"",IF(AE327&lt;&gt;"LIBSETS_DROP_MECHANIC_MONSTER_NAME",VLOOKUP(AE327,'LibSets constants'!$I$4:$L$1000,4,0),""),"")</f>
        <v/>
      </c>
      <c r="AH327" s="2" t="str">
        <f aca="false">IF(G327&lt;&gt;"LIBSETS_SETTYPE_BATTLEGROUND",IF(G327&lt;&gt;"LIBSETS_SETTYPE_SPECIAL",IF(AI327&lt;&gt;"",VLOOKUP(AI327,'ESO zone constants'!$D$2:$H$4950,5,0),""),""),"")</f>
        <v/>
      </c>
      <c r="AJ327" s="0"/>
      <c r="AK327" s="2" t="str">
        <f aca="false">IF(AJ327&lt;&gt;"",IF(AJ327&lt;&gt;"LIBSETS_DROP_MECHANIC_MONSTER_NAME",VLOOKUP(AJ327,'LibSets constants'!$I$4:$L$1000,3,0),""),"")</f>
        <v/>
      </c>
      <c r="AL327" s="2" t="str">
        <f aca="false">IF(AJ327&lt;&gt;"",IF(AJ327&lt;&gt;"LIBSETS_DROP_MECHANIC_MONSTER_NAME",VLOOKUP(AJ327,'LibSets constants'!$I$4:$L$1000,4,0),""),"")</f>
        <v/>
      </c>
      <c r="AM327" s="2" t="str">
        <f aca="false">IF(G327&lt;&gt;"LIBSETS_SETTYPE_BATTLEGROUND",IF(G327&lt;&gt;"LIBSETS_SETTYPE_SPECIAL",IF(AN327&lt;&gt;"",VLOOKUP(AN327,'ESO zone constants'!$D$2:$H$4950,5,0),""),""),"")</f>
        <v/>
      </c>
      <c r="AO327" s="0"/>
      <c r="AP327" s="2" t="str">
        <f aca="false">IF(AO327&lt;&gt;"",IF(AO327&lt;&gt;"LIBSETS_DROP_MECHANIC_MONSTER_NAME",VLOOKUP(AO327,'LibSets constants'!$I$4:$L$1000,3,0),""),"")</f>
        <v/>
      </c>
      <c r="AQ327" s="2" t="str">
        <f aca="false">IF(AO327&lt;&gt;"",IF(AO327&lt;&gt;"LIBSETS_DROP_MECHANIC_MONSTER_NAME",VLOOKUP(AO327,'LibSets constants'!$I$4:$L$1000,4,0),""),"")</f>
        <v/>
      </c>
      <c r="AR327" s="2" t="str">
        <f aca="false">IF(G327&lt;&gt;"LIBSETS_SETTYPE_BATTLEGROUND",IF(G327&lt;&gt;"LIBSETS_SETTYPE_SPECIAL",IF(AS327&lt;&gt;"",VLOOKUP(AS327,'ESO zone constants'!$D$2:$H$4950,5,0),""),""),"")</f>
        <v/>
      </c>
      <c r="AT327" s="0"/>
      <c r="AU327" s="2" t="str">
        <f aca="false">IF(AT327&lt;&gt;"",IF(AT327&lt;&gt;"LIBSETS_DROP_MECHANIC_MONSTER_NAME",VLOOKUP(AT327,'LibSets constants'!$I$4:$L$1000,3,0),""),"")</f>
        <v/>
      </c>
      <c r="AV327" s="2" t="str">
        <f aca="false">IF(AT327&lt;&gt;"",IF(AT327&lt;&gt;"LIBSETS_DROP_MECHANIC_MONSTER_NAME",VLOOKUP(AT327,'LibSets constants'!$I$4:$L$1000,4,0),""),"")</f>
        <v/>
      </c>
      <c r="AW327" s="6" t="str">
        <f aca="false">IF(A327="???","--","")&amp;IF(F327&lt;&gt;"Not in the game (anymore)",IF(A327&lt;&gt;"",CONCATENATE("[",A327,"] = {wayshrines={")&amp;IF(K327&lt;&gt;"",CONCATENATE(K327,","),"")&amp;IF(L327&lt;&gt;"",CONCATENATE(L327,","),"")&amp;IF(M327&lt;&gt;"",CONCATENATE(M327,","),"")&amp;CONCATENATE("}")&amp;IF(VALUE(N327)&gt;0,CONCATENATE(", traitsNeeded=",N327),"")&amp;CONCATENATE(", dlcId=",IF(S327&lt;&gt;"",S327,"DLC_BASE_GAME")),""),"")</f>
        <v>[374] = {wayshrines={-1,-1,-1,}, dlcId=DLC_ORSINIUM</v>
      </c>
      <c r="AX327" s="6" t="str">
        <f aca="false">IF(F327&lt;&gt;"Not in the game (anymore)",IF(A327&lt;&gt;"",IF(P327&lt;&gt;"",CONCATENATE(", zoneIds={",P327),"")&amp;IF(X327&lt;&gt;"",CONCATENATE(",",X327),"")&amp;IF(AC327&lt;&gt;"",CONCATENATE(",",AC327),"")&amp;IF(AH327&lt;&gt;"",CONCATENATE(",",AH327),"")&amp;IF(AM327&lt;&gt;"",CONCATENATE(",",AM327),"")&amp;IF(AR327&lt;&gt;"",CONCATENATE(",",AR327),"")&amp;IF(P327&lt;&gt;"",CONCATENATE("}",""),"")&amp;IF(OR(I327="true",I327="false",I327&lt;&gt;""), CONCATENATE(", veteran=", I327), ""),""),"")</f>
        <v>, zoneIds={677}, veteran=false</v>
      </c>
      <c r="AY327" s="6" t="str">
        <f aca="false">IF(F327&lt;&gt;"Not in the game (anymore)",IF(A327&lt;&gt;"",", setType="&amp;G327,"")&amp;IF(J327="true",", multiTrialSet=true",""),"")</f>
        <v>, setType=LIBSETS_SETTYPE_ARENA</v>
      </c>
      <c r="AZ327" s="6" t="str">
        <f aca="false">IF(F327&lt;&gt;"Not in the game (anymore)",IF(U327&lt;&gt;"",", dropMechanic={"&amp;U327&amp;IF(Z327&lt;&gt;"",","&amp;Z327,"")&amp;IF(AE327&lt;&gt;"",","&amp;AE327,"")&amp;IF(AJ327&lt;&gt;"",","&amp;AJ327,"")&amp;IF(AO327&lt;&gt;"",","&amp;AO327,"")&amp;IF(AT327&lt;&gt;"",","&amp;AT327,"")&amp;"}"&amp;IF(U327="LIBSETS_DROP_MECHANIC_MONSTER_NAME",", dropMechanicNames={" &amp; IF(V327&lt;&gt;"","['en']='"&amp;V327&amp;"'","") &amp; IF(W327&lt;&gt;"",", ['de']='" &amp; W327&amp;"'","") &amp; "}",""),"")&amp;"},","")</f>
        <v>, dropMechanic={LIBSETS_DROP_MECHANIC_ARENA_STAGE_CHEST}},</v>
      </c>
      <c r="BA327" s="6" t="str">
        <f aca="false">IF(F327&lt;&gt;"Not in the game (anymore)",IF(C327&lt;&gt;"",CONCATENATE(" --",C327," / ",B327,"   [",IF(Q327&lt;&gt;"",Q327,""),IF(Y327&lt;&gt;"",", "&amp;Y327,""),IF(AD327&lt;&gt;"",", "&amp;AD327,""),IF(AI327&lt;&gt;"",", "&amp;AI327,""),IF(AN327&lt;&gt;"",", "&amp;AN327,""),IF(AS327&lt;&gt;"",", "&amp;AS327,""),"]")),"")</f>
        <v> --Precise Regeneration / Präzise Regeneration   [Maelstrom Arena]</v>
      </c>
    </row>
    <row r="328" customFormat="false" ht="15" hidden="false" customHeight="false" outlineLevel="0" collapsed="false">
      <c r="A328" s="21" t="n">
        <v>380</v>
      </c>
      <c r="B328" s="0" t="s">
        <v>835</v>
      </c>
      <c r="C328" s="0" t="s">
        <v>836</v>
      </c>
      <c r="D328" s="2" t="n">
        <f aca="false">A328</f>
        <v>380</v>
      </c>
      <c r="E328" s="0" t="s">
        <v>837</v>
      </c>
      <c r="F328" s="0" t="s">
        <v>838</v>
      </c>
      <c r="G328" s="22" t="s">
        <v>839</v>
      </c>
      <c r="I328" s="0" t="s">
        <v>56</v>
      </c>
      <c r="J328" s="0" t="s">
        <v>56</v>
      </c>
      <c r="K328" s="0" t="n">
        <v>-1</v>
      </c>
      <c r="L328" s="0" t="n">
        <v>-1</v>
      </c>
      <c r="M328" s="0" t="n">
        <v>-1</v>
      </c>
      <c r="N328" s="0" t="n">
        <v>0</v>
      </c>
      <c r="O328" s="3" t="s">
        <v>840</v>
      </c>
      <c r="P328" s="2" t="str">
        <f aca="false">IF(AND(G328&lt;&gt;"LIBSETS_SETTYPE_BATTLEGROUND",G328&lt;&gt;"LIBSETS_SETTYPE_SPECIAL",G328&lt;&gt;"LIBSETS_SETTYPE_MYTHIC"), IF(Q328&lt;&gt;"",VLOOKUP(Q328,'ESO zone constants'!$D$2:$H$4950,5,0),""),"")</f>
        <v/>
      </c>
      <c r="Q328" s="0" t="str">
        <f aca="false">IF(OR(K328="",K328&lt;=0,ISERROR(K328)),IF(AND(O328&lt;&gt;"",NOT(ISERROR(O328))),O328, ""),VLOOKUP(K328,'ESO wayshrine node constants'!$A$3:$D$10003,4,0))</f>
        <v>!Level up advisor</v>
      </c>
      <c r="R328" s="0"/>
      <c r="S328" s="4" t="str">
        <f aca="false">IF(AND(R328&lt;&gt;"",NOT(ISERROR(R328))),R328,IF(P328&lt;&gt;"",IF(NOT(ISERROR(VLOOKUP(P328,'ESO Dungeon constants'!$D$3:$H$9999,5,0))),VLOOKUP(P328,'ESO Dungeon constants'!$D$3:$I$9999,6,0),VLOOKUP(P328,'ESO zone constants'!$H$2:$K$9984,4,0)),""))</f>
        <v/>
      </c>
      <c r="T328" s="2" t="str">
        <f aca="false">IF(S328&lt;&gt;"",VLOOKUP(S328,'LibSets constants'!$B$4:$C$1000,2,0),"")</f>
        <v/>
      </c>
      <c r="U328" s="5" t="s">
        <v>841</v>
      </c>
      <c r="V328" s="23" t="str">
        <f aca="false">IF(U328&lt;&gt;"",IF(U328&lt;&gt;"LIBSETS_DROP_MECHANIC_MONSTER_NAME",VLOOKUP(U328,'LibSets constants'!$I$4:$L$1000,3,0),""),"")</f>
        <v>Level up reward</v>
      </c>
      <c r="W328" s="23" t="str">
        <f aca="false">IF(U328&lt;&gt;"",IF(U328&lt;&gt;"LIBSETS_DROP_MECHANIC_MONSTER_NAME",VLOOKUP(U328,'LibSets constants'!$I$4:$L$1000,4,0),""),"")</f>
        <v>Level Aufstieg Belohnung</v>
      </c>
      <c r="X328" s="2" t="str">
        <f aca="false">IF(G328&lt;&gt;"LIBSETS_SETTYPE_BATTLEGROUND",IF(G328&lt;&gt;"LIBSETS_SETTYPE_SPECIAL",IF(Y328&lt;&gt;"",VLOOKUP(Y328,'ESO zone constants'!$D$2:$H$4950,5,0),""),""),"")</f>
        <v/>
      </c>
      <c r="Z328" s="24"/>
      <c r="AA328" s="23" t="str">
        <f aca="false">IF(Z328&lt;&gt;"",IF(Z328&lt;&gt;"LIBSETS_DROP_MECHANIC_MONSTER_NAME",VLOOKUP(Z328,'LibSets constants'!$I$4:$L$1000,3,0),""),"")</f>
        <v/>
      </c>
      <c r="AB328" s="23" t="str">
        <f aca="false">IF(Z328&lt;&gt;"",IF(Z328&lt;&gt;"LIBSETS_DROP_MECHANIC_MONSTER_NAME",VLOOKUP(Z328,'LibSets constants'!$I$4:$L$1000,4,0),""),"")</f>
        <v/>
      </c>
      <c r="AC328" s="2" t="str">
        <f aca="false">IF(G328&lt;&gt;"LIBSETS_SETTYPE_BATTLEGROUND",IF(G328&lt;&gt;"LIBSETS_SETTYPE_SPECIAL",IF(AD328&lt;&gt;"",VLOOKUP(AD328,'ESO zone constants'!$D$2:$H$4950,5,0),""),""),"")</f>
        <v/>
      </c>
      <c r="AE328" s="24"/>
      <c r="AF328" s="23" t="str">
        <f aca="false">IF(AE328&lt;&gt;"",IF(AE328&lt;&gt;"LIBSETS_DROP_MECHANIC_MONSTER_NAME",VLOOKUP(AE328,'LibSets constants'!$I$4:$L$1000,3,0),""),"")</f>
        <v/>
      </c>
      <c r="AG328" s="23" t="str">
        <f aca="false">IF(AE328&lt;&gt;"",IF(AE328&lt;&gt;"LIBSETS_DROP_MECHANIC_MONSTER_NAME",VLOOKUP(AE328,'LibSets constants'!$I$4:$L$1000,4,0),""),"")</f>
        <v/>
      </c>
      <c r="AH328" s="2" t="str">
        <f aca="false">IF(G328&lt;&gt;"LIBSETS_SETTYPE_BATTLEGROUND",IF(G328&lt;&gt;"LIBSETS_SETTYPE_SPECIAL",IF(AI328&lt;&gt;"",VLOOKUP(AI328,'ESO zone constants'!$D$2:$H$4950,5,0),""),""),"")</f>
        <v/>
      </c>
      <c r="AJ328" s="24"/>
      <c r="AK328" s="23" t="str">
        <f aca="false">IF(AJ328&lt;&gt;"",IF(AJ328&lt;&gt;"LIBSETS_DROP_MECHANIC_MONSTER_NAME",VLOOKUP(AJ328,'LibSets constants'!$I$4:$L$1000,3,0),""),"")</f>
        <v/>
      </c>
      <c r="AL328" s="23" t="str">
        <f aca="false">IF(AJ328&lt;&gt;"",IF(AJ328&lt;&gt;"LIBSETS_DROP_MECHANIC_MONSTER_NAME",VLOOKUP(AJ328,'LibSets constants'!$I$4:$L$1000,4,0),""),"")</f>
        <v/>
      </c>
      <c r="AM328" s="2" t="str">
        <f aca="false">IF(G328&lt;&gt;"LIBSETS_SETTYPE_BATTLEGROUND",IF(G328&lt;&gt;"LIBSETS_SETTYPE_SPECIAL",IF(AN328&lt;&gt;"",VLOOKUP(AN328,'ESO zone constants'!$D$2:$H$4950,5,0),""),""),"")</f>
        <v/>
      </c>
      <c r="AO328" s="24"/>
      <c r="AP328" s="23" t="str">
        <f aca="false">IF(AO328&lt;&gt;"",IF(AO328&lt;&gt;"LIBSETS_DROP_MECHANIC_MONSTER_NAME",VLOOKUP(AO328,'LibSets constants'!$I$4:$L$1000,3,0),""),"")</f>
        <v/>
      </c>
      <c r="AQ328" s="23" t="str">
        <f aca="false">IF(AO328&lt;&gt;"",IF(AO328&lt;&gt;"LIBSETS_DROP_MECHANIC_MONSTER_NAME",VLOOKUP(AO328,'LibSets constants'!$I$4:$L$1000,4,0),""),"")</f>
        <v/>
      </c>
      <c r="AR328" s="2" t="str">
        <f aca="false">IF(G328&lt;&gt;"LIBSETS_SETTYPE_BATTLEGROUND",IF(G328&lt;&gt;"LIBSETS_SETTYPE_SPECIAL",IF(AS328&lt;&gt;"",VLOOKUP(AS328,'ESO zone constants'!$D$2:$H$4950,5,0),""),""),"")</f>
        <v/>
      </c>
      <c r="AT328" s="24"/>
      <c r="AU328" s="23" t="str">
        <f aca="false">IF(AT328&lt;&gt;"",IF(AT328&lt;&gt;"LIBSETS_DROP_MECHANIC_MONSTER_NAME",VLOOKUP(AT328,'LibSets constants'!$I$4:$L$1000,3,0),""),"")</f>
        <v/>
      </c>
      <c r="AV328" s="23" t="str">
        <f aca="false">IF(AT328&lt;&gt;"",IF(AT328&lt;&gt;"LIBSETS_DROP_MECHANIC_MONSTER_NAME",VLOOKUP(AT328,'LibSets constants'!$I$4:$L$1000,4,0),""),"")</f>
        <v/>
      </c>
      <c r="AW328" s="6" t="str">
        <f aca="false">IF(A328="???","--","")&amp;IF(F328&lt;&gt;"Not in the game (anymore)",IF(A328&lt;&gt;"",CONCATENATE("[",A328,"] = {wayshrines={")&amp;IF(K328&lt;&gt;"",CONCATENATE(K328,","),"")&amp;IF(L328&lt;&gt;"",CONCATENATE(L328,","),"")&amp;IF(M328&lt;&gt;"",CONCATENATE(M328,","),"")&amp;CONCATENATE("}")&amp;IF(VALUE(N328)&gt;0,CONCATENATE(", traitsNeeded=",N328),"")&amp;CONCATENATE(", dlcId=",IF(S328&lt;&gt;"",S328,"DLC_BASE_GAME")),""),"")</f>
        <v>[380] = {wayshrines={-1,-1,-1,}, dlcId=DLC_BASE_GAME</v>
      </c>
      <c r="AX328" s="6" t="str">
        <f aca="false">IF(F328&lt;&gt;"Not in the game (anymore)",IF(A328&lt;&gt;"",IF(P328&lt;&gt;"",CONCATENATE(", zoneIds={",P328),"")&amp;IF(X328&lt;&gt;"",CONCATENATE(",",X328),"")&amp;IF(AC328&lt;&gt;"",CONCATENATE(",",AC328),"")&amp;IF(AH328&lt;&gt;"",CONCATENATE(",",AH328),"")&amp;IF(AM328&lt;&gt;"",CONCATENATE(",",AM328),"")&amp;IF(AR328&lt;&gt;"",CONCATENATE(",",AR328),"")&amp;IF(P328&lt;&gt;"",CONCATENATE("}",""),"")&amp;IF(OR(I328="true",I328="false",I328&lt;&gt;""), CONCATENATE(", veteran=", I328), ""),""),"")</f>
        <v>, veteran=false</v>
      </c>
      <c r="AY328" s="6" t="str">
        <f aca="false">IF(F328&lt;&gt;"Not in the game (anymore)",IF(A328&lt;&gt;"",", setType="&amp;G328,"")&amp;IF(J328="true",", multiTrialSet=true",""),"")</f>
        <v>, setType=LIBSETS_SETTYPE_SPECIAL</v>
      </c>
      <c r="AZ328" s="6" t="str">
        <f aca="false">IF(F328&lt;&gt;"Not in the game (anymore)",IF(U328&lt;&gt;"",", dropMechanic={"&amp;U328&amp;IF(Z328&lt;&gt;"",","&amp;Z328,"")&amp;IF(AE328&lt;&gt;"",","&amp;AE328,"")&amp;IF(AJ328&lt;&gt;"",","&amp;AJ328,"")&amp;IF(AO328&lt;&gt;"",","&amp;AO328,"")&amp;IF(AT328&lt;&gt;"",","&amp;AT328,"")&amp;"}"&amp;IF(U328="LIBSETS_DROP_MECHANIC_MONSTER_NAME",", dropMechanicNames={" &amp; IF(V328&lt;&gt;"","['en']='"&amp;V328&amp;"'","") &amp; IF(W328&lt;&gt;"",", ['de']='" &amp; W328&amp;"'","") &amp; "}",""),"")&amp;"},","")</f>
        <v>, dropMechanic={LIBSETS_DROP_MECHANIC_LEVEL_UP_REWARD}},</v>
      </c>
      <c r="BA328" s="6" t="str">
        <f aca="false">IF(F328&lt;&gt;"Not in the game (anymore)",IF(C328&lt;&gt;"",CONCATENATE(" --",C328," / ",B328,"   [",IF(Q328&lt;&gt;"",Q328,""),IF(Y328&lt;&gt;"",", "&amp;Y328,""),IF(AD328&lt;&gt;"",", "&amp;AD328,""),IF(AI328&lt;&gt;"",", "&amp;AI328,""),IF(AN328&lt;&gt;"",", "&amp;AN328,""),IF(AS328&lt;&gt;"",", "&amp;AS328,""),"]")),"")</f>
        <v> --Prophet's / Prophet   [!Level up advisor]</v>
      </c>
    </row>
    <row r="329" customFormat="false" ht="15" hidden="false" customHeight="false" outlineLevel="0" collapsed="false">
      <c r="A329" s="21" t="n">
        <v>381</v>
      </c>
      <c r="B329" s="0" t="s">
        <v>842</v>
      </c>
      <c r="C329" s="0" t="s">
        <v>843</v>
      </c>
      <c r="D329" s="2" t="n">
        <f aca="false">A329</f>
        <v>381</v>
      </c>
      <c r="E329" s="0" t="s">
        <v>837</v>
      </c>
      <c r="F329" s="0" t="s">
        <v>838</v>
      </c>
      <c r="G329" s="22" t="s">
        <v>839</v>
      </c>
      <c r="I329" s="0" t="s">
        <v>56</v>
      </c>
      <c r="J329" s="0" t="s">
        <v>56</v>
      </c>
      <c r="K329" s="0" t="n">
        <v>-1</v>
      </c>
      <c r="L329" s="0" t="n">
        <v>-1</v>
      </c>
      <c r="M329" s="0" t="n">
        <v>-1</v>
      </c>
      <c r="N329" s="0" t="n">
        <v>0</v>
      </c>
      <c r="O329" s="3" t="s">
        <v>840</v>
      </c>
      <c r="P329" s="2" t="str">
        <f aca="false">IF(AND(G329&lt;&gt;"LIBSETS_SETTYPE_BATTLEGROUND",G329&lt;&gt;"LIBSETS_SETTYPE_SPECIAL",G329&lt;&gt;"LIBSETS_SETTYPE_MYTHIC"), IF(Q329&lt;&gt;"",VLOOKUP(Q329,'ESO zone constants'!$D$2:$H$4950,5,0),""),"")</f>
        <v/>
      </c>
      <c r="Q329" s="0" t="str">
        <f aca="false">IF(OR(K329="",K329&lt;=0,ISERROR(K329)),IF(AND(O329&lt;&gt;"",NOT(ISERROR(O329))),O329, ""),VLOOKUP(K329,'ESO wayshrine node constants'!$A$3:$D$10003,4,0))</f>
        <v>!Level up advisor</v>
      </c>
      <c r="R329" s="0"/>
      <c r="S329" s="4" t="str">
        <f aca="false">IF(AND(R329&lt;&gt;"",NOT(ISERROR(R329))),R329,IF(P329&lt;&gt;"",IF(NOT(ISERROR(VLOOKUP(P329,'ESO Dungeon constants'!$D$3:$H$9999,5,0))),VLOOKUP(P329,'ESO Dungeon constants'!$D$3:$I$9999,6,0),VLOOKUP(P329,'ESO zone constants'!$H$2:$K$9984,4,0)),""))</f>
        <v/>
      </c>
      <c r="T329" s="2" t="str">
        <f aca="false">IF(S329&lt;&gt;"",VLOOKUP(S329,'LibSets constants'!$B$4:$C$1000,2,0),"")</f>
        <v/>
      </c>
      <c r="U329" s="5" t="s">
        <v>841</v>
      </c>
      <c r="V329" s="23" t="str">
        <f aca="false">IF(U329&lt;&gt;"",IF(U329&lt;&gt;"LIBSETS_DROP_MECHANIC_MONSTER_NAME",VLOOKUP(U329,'LibSets constants'!$I$4:$L$1000,3,0),""),"")</f>
        <v>Level up reward</v>
      </c>
      <c r="W329" s="23" t="str">
        <f aca="false">IF(U329&lt;&gt;"",IF(U329&lt;&gt;"LIBSETS_DROP_MECHANIC_MONSTER_NAME",VLOOKUP(U329,'LibSets constants'!$I$4:$L$1000,4,0),""),"")</f>
        <v>Level Aufstieg Belohnung</v>
      </c>
      <c r="X329" s="2" t="str">
        <f aca="false">IF(G329&lt;&gt;"LIBSETS_SETTYPE_BATTLEGROUND",IF(G329&lt;&gt;"LIBSETS_SETTYPE_SPECIAL",IF(Y329&lt;&gt;"",VLOOKUP(Y329,'ESO zone constants'!$D$2:$H$4950,5,0),""),""),"")</f>
        <v/>
      </c>
      <c r="Z329" s="24"/>
      <c r="AA329" s="23" t="str">
        <f aca="false">IF(Z329&lt;&gt;"",IF(Z329&lt;&gt;"LIBSETS_DROP_MECHANIC_MONSTER_NAME",VLOOKUP(Z329,'LibSets constants'!$I$4:$L$1000,3,0),""),"")</f>
        <v/>
      </c>
      <c r="AB329" s="23" t="str">
        <f aca="false">IF(Z329&lt;&gt;"",IF(Z329&lt;&gt;"LIBSETS_DROP_MECHANIC_MONSTER_NAME",VLOOKUP(Z329,'LibSets constants'!$I$4:$L$1000,4,0),""),"")</f>
        <v/>
      </c>
      <c r="AC329" s="2" t="str">
        <f aca="false">IF(G329&lt;&gt;"LIBSETS_SETTYPE_BATTLEGROUND",IF(G329&lt;&gt;"LIBSETS_SETTYPE_SPECIAL",IF(AD329&lt;&gt;"",VLOOKUP(AD329,'ESO zone constants'!$D$2:$H$4950,5,0),""),""),"")</f>
        <v/>
      </c>
      <c r="AE329" s="24"/>
      <c r="AF329" s="23" t="str">
        <f aca="false">IF(AE329&lt;&gt;"",IF(AE329&lt;&gt;"LIBSETS_DROP_MECHANIC_MONSTER_NAME",VLOOKUP(AE329,'LibSets constants'!$I$4:$L$1000,3,0),""),"")</f>
        <v/>
      </c>
      <c r="AG329" s="23" t="str">
        <f aca="false">IF(AE329&lt;&gt;"",IF(AE329&lt;&gt;"LIBSETS_DROP_MECHANIC_MONSTER_NAME",VLOOKUP(AE329,'LibSets constants'!$I$4:$L$1000,4,0),""),"")</f>
        <v/>
      </c>
      <c r="AH329" s="2" t="str">
        <f aca="false">IF(G329&lt;&gt;"LIBSETS_SETTYPE_BATTLEGROUND",IF(G329&lt;&gt;"LIBSETS_SETTYPE_SPECIAL",IF(AI329&lt;&gt;"",VLOOKUP(AI329,'ESO zone constants'!$D$2:$H$4950,5,0),""),""),"")</f>
        <v/>
      </c>
      <c r="AJ329" s="24"/>
      <c r="AK329" s="23" t="str">
        <f aca="false">IF(AJ329&lt;&gt;"",IF(AJ329&lt;&gt;"LIBSETS_DROP_MECHANIC_MONSTER_NAME",VLOOKUP(AJ329,'LibSets constants'!$I$4:$L$1000,3,0),""),"")</f>
        <v/>
      </c>
      <c r="AL329" s="23" t="str">
        <f aca="false">IF(AJ329&lt;&gt;"",IF(AJ329&lt;&gt;"LIBSETS_DROP_MECHANIC_MONSTER_NAME",VLOOKUP(AJ329,'LibSets constants'!$I$4:$L$1000,4,0),""),"")</f>
        <v/>
      </c>
      <c r="AM329" s="2" t="str">
        <f aca="false">IF(G329&lt;&gt;"LIBSETS_SETTYPE_BATTLEGROUND",IF(G329&lt;&gt;"LIBSETS_SETTYPE_SPECIAL",IF(AN329&lt;&gt;"",VLOOKUP(AN329,'ESO zone constants'!$D$2:$H$4950,5,0),""),""),"")</f>
        <v/>
      </c>
      <c r="AO329" s="24"/>
      <c r="AP329" s="23" t="str">
        <f aca="false">IF(AO329&lt;&gt;"",IF(AO329&lt;&gt;"LIBSETS_DROP_MECHANIC_MONSTER_NAME",VLOOKUP(AO329,'LibSets constants'!$I$4:$L$1000,3,0),""),"")</f>
        <v/>
      </c>
      <c r="AQ329" s="23" t="str">
        <f aca="false">IF(AO329&lt;&gt;"",IF(AO329&lt;&gt;"LIBSETS_DROP_MECHANIC_MONSTER_NAME",VLOOKUP(AO329,'LibSets constants'!$I$4:$L$1000,4,0),""),"")</f>
        <v/>
      </c>
      <c r="AR329" s="2" t="str">
        <f aca="false">IF(G329&lt;&gt;"LIBSETS_SETTYPE_BATTLEGROUND",IF(G329&lt;&gt;"LIBSETS_SETTYPE_SPECIAL",IF(AS329&lt;&gt;"",VLOOKUP(AS329,'ESO zone constants'!$D$2:$H$4950,5,0),""),""),"")</f>
        <v/>
      </c>
      <c r="AT329" s="24"/>
      <c r="AU329" s="23" t="str">
        <f aca="false">IF(AT329&lt;&gt;"",IF(AT329&lt;&gt;"LIBSETS_DROP_MECHANIC_MONSTER_NAME",VLOOKUP(AT329,'LibSets constants'!$I$4:$L$1000,3,0),""),"")</f>
        <v/>
      </c>
      <c r="AV329" s="23" t="str">
        <f aca="false">IF(AT329&lt;&gt;"",IF(AT329&lt;&gt;"LIBSETS_DROP_MECHANIC_MONSTER_NAME",VLOOKUP(AT329,'LibSets constants'!$I$4:$L$1000,4,0),""),"")</f>
        <v/>
      </c>
      <c r="AW329" s="6" t="str">
        <f aca="false">IF(A329="???","--","")&amp;IF(F329&lt;&gt;"Not in the game (anymore)",IF(A329&lt;&gt;"",CONCATENATE("[",A329,"] = {wayshrines={")&amp;IF(K329&lt;&gt;"",CONCATENATE(K329,","),"")&amp;IF(L329&lt;&gt;"",CONCATENATE(L329,","),"")&amp;IF(M329&lt;&gt;"",CONCATENATE(M329,","),"")&amp;CONCATENATE("}")&amp;IF(VALUE(N329)&gt;0,CONCATENATE(", traitsNeeded=",N329),"")&amp;CONCATENATE(", dlcId=",IF(S329&lt;&gt;"",S329,"DLC_BASE_GAME")),""),"")</f>
        <v>[381] = {wayshrines={-1,-1,-1,}, dlcId=DLC_BASE_GAME</v>
      </c>
      <c r="AX329" s="6" t="str">
        <f aca="false">IF(F329&lt;&gt;"Not in the game (anymore)",IF(A329&lt;&gt;"",IF(P329&lt;&gt;"",CONCATENATE(", zoneIds={",P329),"")&amp;IF(X329&lt;&gt;"",CONCATENATE(",",X329),"")&amp;IF(AC329&lt;&gt;"",CONCATENATE(",",AC329),"")&amp;IF(AH329&lt;&gt;"",CONCATENATE(",",AH329),"")&amp;IF(AM329&lt;&gt;"",CONCATENATE(",",AM329),"")&amp;IF(AR329&lt;&gt;"",CONCATENATE(",",AR329),"")&amp;IF(P329&lt;&gt;"",CONCATENATE("}",""),"")&amp;IF(OR(I329="true",I329="false",I329&lt;&gt;""), CONCATENATE(", veteran=", I329), ""),""),"")</f>
        <v>, veteran=false</v>
      </c>
      <c r="AY329" s="6" t="str">
        <f aca="false">IF(F329&lt;&gt;"Not in the game (anymore)",IF(A329&lt;&gt;"",", setType="&amp;G329,"")&amp;IF(J329="true",", multiTrialSet=true",""),"")</f>
        <v>, setType=LIBSETS_SETTYPE_SPECIAL</v>
      </c>
      <c r="AZ329" s="6" t="str">
        <f aca="false">IF(F329&lt;&gt;"Not in the game (anymore)",IF(U329&lt;&gt;"",", dropMechanic={"&amp;U329&amp;IF(Z329&lt;&gt;"",","&amp;Z329,"")&amp;IF(AE329&lt;&gt;"",","&amp;AE329,"")&amp;IF(AJ329&lt;&gt;"",","&amp;AJ329,"")&amp;IF(AO329&lt;&gt;"",","&amp;AO329,"")&amp;IF(AT329&lt;&gt;"",","&amp;AT329,"")&amp;"}"&amp;IF(U329="LIBSETS_DROP_MECHANIC_MONSTER_NAME",", dropMechanicNames={" &amp; IF(V329&lt;&gt;"","['en']='"&amp;V329&amp;"'","") &amp; IF(W329&lt;&gt;"",", ['de']='" &amp; W329&amp;"'","") &amp; "}",""),"")&amp;"},","")</f>
        <v>, dropMechanic={LIBSETS_DROP_MECHANIC_LEVEL_UP_REWARD}},</v>
      </c>
      <c r="BA329" s="6" t="str">
        <f aca="false">IF(F329&lt;&gt;"Not in the game (anymore)",IF(C329&lt;&gt;"",CONCATENATE(" --",C329," / ",B329,"   [",IF(Q329&lt;&gt;"",Q329,""),IF(Y329&lt;&gt;"",", "&amp;Y329,""),IF(AD329&lt;&gt;"",", "&amp;AD329,""),IF(AI329&lt;&gt;"",", "&amp;AI329,""),IF(AN329&lt;&gt;"",", "&amp;AN329,""),IF(AS329&lt;&gt;"",", "&amp;AS329,""),"]")),"")</f>
        <v> --Broken Soul / Zerbrochene Seele   [!Level up advisor]</v>
      </c>
    </row>
    <row r="330" customFormat="false" ht="15" hidden="false" customHeight="false" outlineLevel="0" collapsed="false">
      <c r="A330" s="21" t="n">
        <v>382</v>
      </c>
      <c r="B330" s="0" t="s">
        <v>844</v>
      </c>
      <c r="C330" s="0" t="s">
        <v>845</v>
      </c>
      <c r="D330" s="2" t="n">
        <f aca="false">A330</f>
        <v>382</v>
      </c>
      <c r="G330" s="22" t="s">
        <v>60</v>
      </c>
      <c r="I330" s="0" t="s">
        <v>56</v>
      </c>
      <c r="J330" s="0" t="s">
        <v>56</v>
      </c>
      <c r="K330" s="0" t="n">
        <v>-1</v>
      </c>
      <c r="L330" s="0" t="n">
        <v>-1</v>
      </c>
      <c r="M330" s="0" t="n">
        <v>-1</v>
      </c>
      <c r="N330" s="0" t="n">
        <v>0</v>
      </c>
      <c r="O330" s="3" t="s">
        <v>846</v>
      </c>
      <c r="P330" s="2" t="n">
        <f aca="false">IF(AND(G330&lt;&gt;"LIBSETS_SETTYPE_BATTLEGROUND",G330&lt;&gt;"LIBSETS_SETTYPE_SPECIAL",G330&lt;&gt;"LIBSETS_SETTYPE_MYTHIC"), IF(Q330&lt;&gt;"",VLOOKUP(Q330,'ESO zone constants'!$D$2:$H$4950,5,0),""),"")</f>
        <v>1011</v>
      </c>
      <c r="Q330" s="0" t="str">
        <f aca="false">IF(OR(K330="",K330&lt;=0,ISERROR(K330)),IF(AND(O330&lt;&gt;"",NOT(ISERROR(O330))),O330, ""),VLOOKUP(K330,'ESO wayshrine node constants'!$A$3:$D$10003,4,0))</f>
        <v>Summerset</v>
      </c>
      <c r="R330" s="0"/>
      <c r="S330" s="4" t="str">
        <f aca="false">IF(AND(R330&lt;&gt;"",NOT(ISERROR(R330))),R330,IF(P330&lt;&gt;"",IF(NOT(ISERROR(VLOOKUP(P330,'ESO Dungeon constants'!$D$3:$H$9999,5,0))),VLOOKUP(P330,'ESO Dungeon constants'!$D$3:$I$9999,6,0),VLOOKUP(P330,'ESO zone constants'!$H$2:$K$9984,4,0)),""))</f>
        <v>DLC_SUMMERSET</v>
      </c>
      <c r="T330" s="2" t="str">
        <f aca="false">IF(S330&lt;&gt;"",VLOOKUP(S330,'LibSets constants'!$B$4:$C$1000,2,0),"")</f>
        <v>Summerset</v>
      </c>
      <c r="U330" s="5" t="s">
        <v>62</v>
      </c>
      <c r="V330" s="23" t="str">
        <f aca="false">IF(U330&lt;&gt;"",IF(U330&lt;&gt;"LIBSETS_DROP_MECHANIC_MONSTER_NAME",VLOOKUP(U330,'LibSets constants'!$I$4:$L$1000,3,0),""),"")</f>
        <v>Delve bosses have a chance to drop a waist or feet.</v>
      </c>
      <c r="W330" s="23" t="str">
        <f aca="false">IF(U330&lt;&gt;"",IF(U330&lt;&gt;"LIBSETS_DROP_MECHANIC_MONSTER_NAME",VLOOKUP(U330,'LibSets constants'!$I$4:$L$1000,4,0),""),"")</f>
        <v>Bosse in Gewölben haben die Chance, eine Taille oder Füße fallen zu lassen.</v>
      </c>
      <c r="X330" s="2" t="str">
        <f aca="false">IF(G330&lt;&gt;"LIBSETS_SETTYPE_BATTLEGROUND",IF(G330&lt;&gt;"LIBSETS_SETTYPE_SPECIAL",IF(Y330&lt;&gt;"",VLOOKUP(Y330,'ESO zone constants'!$D$2:$H$4950,5,0),""),""),"")</f>
        <v/>
      </c>
      <c r="Z330" s="24" t="s">
        <v>63</v>
      </c>
      <c r="AA330" s="23" t="str">
        <f aca="false">IF(Z330&lt;&gt;"",IF(Z330&lt;&gt;"LIBSETS_DROP_MECHANIC_MONSTER_NAME",VLOOKUP(Z330,'LibSets constants'!$I$4:$L$1000,3,0),""),"")</f>
        <v>Overland group bosses have a 100% chance to drop head, chest, legs, or weapon.</v>
      </c>
      <c r="AB330" s="23" t="str">
        <f aca="false">IF(Z330&lt;&gt;"",IF(Z330&lt;&gt;"LIBSETS_DROP_MECHANIC_MONSTER_NAME",VLOOKUP(Z330,'LibSets constants'!$I$4:$L$1000,4,0),""),"")</f>
        <v>Überland Gruppenbosse haben eine Chance von 100%, Kopf, Brust, Beine oder Waffen fallen zu lassen.</v>
      </c>
      <c r="AC330" s="2" t="str">
        <f aca="false">IF(G330&lt;&gt;"LIBSETS_SETTYPE_BATTLEGROUND",IF(G330&lt;&gt;"LIBSETS_SETTYPE_SPECIAL",IF(AD330&lt;&gt;"",VLOOKUP(AD330,'ESO zone constants'!$D$2:$H$4950,5,0),""),""),"")</f>
        <v/>
      </c>
      <c r="AE330" s="24" t="s">
        <v>64</v>
      </c>
      <c r="AF330" s="23" t="str">
        <f aca="false">IF(AE330&lt;&gt;"",IF(AE330&lt;&gt;"LIBSETS_DROP_MECHANIC_MONSTER_NAME",VLOOKUP(AE330,'LibSets constants'!$I$4:$L$1000,3,0),""),"")</f>
        <v>Public dungeon bosses have a chance to drop a shoulder, hand, or weapon.</v>
      </c>
      <c r="AG330" s="23" t="str">
        <f aca="false">IF(AE330&lt;&gt;"",IF(AE330&lt;&gt;"LIBSETS_DROP_MECHANIC_MONSTER_NAME",VLOOKUP(AE330,'LibSets constants'!$I$4:$L$1000,4,0),""),"")</f>
        <v>Öffentliche Dungeon-Bosse haben die Möglichkeit, eine Schulter, Handschuhe oder eine Waffe fallen zu lassen.</v>
      </c>
      <c r="AH330" s="2" t="str">
        <f aca="false">IF(G330&lt;&gt;"LIBSETS_SETTYPE_BATTLEGROUND",IF(G330&lt;&gt;"LIBSETS_SETTYPE_SPECIAL",IF(AI330&lt;&gt;"",VLOOKUP(AI330,'ESO zone constants'!$D$2:$H$4950,5,0),""),""),"")</f>
        <v/>
      </c>
      <c r="AJ330" s="24" t="s">
        <v>65</v>
      </c>
      <c r="AK330" s="23" t="str">
        <f aca="false">IF(AJ330&lt;&gt;"",IF(AJ330&lt;&gt;"LIBSETS_DROP_MECHANIC_MONSTER_NAME",VLOOKUP(AJ330,'LibSets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23" t="str">
        <f aca="false">IF(AJ330&lt;&gt;"",IF(AJ330&lt;&gt;"LIBSETS_DROP_MECHANIC_MONSTER_NAME",VLOOKUP(AJ330,'LibSets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2" t="str">
        <f aca="false">IF(G330&lt;&gt;"LIBSETS_SETTYPE_BATTLEGROUND",IF(G330&lt;&gt;"LIBSETS_SETTYPE_SPECIAL",IF(AN330&lt;&gt;"",VLOOKUP(AN330,'ESO zone constants'!$D$2:$H$4950,5,0),""),""),"")</f>
        <v/>
      </c>
      <c r="AO330" s="24"/>
      <c r="AP330" s="23" t="str">
        <f aca="false">IF(AO330&lt;&gt;"",IF(AO330&lt;&gt;"LIBSETS_DROP_MECHANIC_MONSTER_NAME",VLOOKUP(AO330,'LibSets constants'!$I$4:$L$1000,3,0),""),"")</f>
        <v/>
      </c>
      <c r="AQ330" s="23" t="str">
        <f aca="false">IF(AO330&lt;&gt;"",IF(AO330&lt;&gt;"LIBSETS_DROP_MECHANIC_MONSTER_NAME",VLOOKUP(AO330,'LibSets constants'!$I$4:$L$1000,4,0),""),"")</f>
        <v/>
      </c>
      <c r="AR330" s="2" t="str">
        <f aca="false">IF(G330&lt;&gt;"LIBSETS_SETTYPE_BATTLEGROUND",IF(G330&lt;&gt;"LIBSETS_SETTYPE_SPECIAL",IF(AS330&lt;&gt;"",VLOOKUP(AS330,'ESO zone constants'!$D$2:$H$4950,5,0),""),""),"")</f>
        <v/>
      </c>
      <c r="AT330" s="24"/>
      <c r="AU330" s="23" t="str">
        <f aca="false">IF(AT330&lt;&gt;"",IF(AT330&lt;&gt;"LIBSETS_DROP_MECHANIC_MONSTER_NAME",VLOOKUP(AT330,'LibSets constants'!$I$4:$L$1000,3,0),""),"")</f>
        <v/>
      </c>
      <c r="AV330" s="23" t="str">
        <f aca="false">IF(AT330&lt;&gt;"",IF(AT330&lt;&gt;"LIBSETS_DROP_MECHANIC_MONSTER_NAME",VLOOKUP(AT330,'LibSets constants'!$I$4:$L$1000,4,0),""),"")</f>
        <v/>
      </c>
      <c r="AW330" s="6" t="str">
        <f aca="false">IF(A330="???","--","")&amp;IF(F330&lt;&gt;"Not in the game (anymore)",IF(A330&lt;&gt;"",CONCATENATE("[",A330,"] = {wayshrines={")&amp;IF(K330&lt;&gt;"",CONCATENATE(K330,","),"")&amp;IF(L330&lt;&gt;"",CONCATENATE(L330,","),"")&amp;IF(M330&lt;&gt;"",CONCATENATE(M330,","),"")&amp;CONCATENATE("}")&amp;IF(VALUE(N330)&gt;0,CONCATENATE(", traitsNeeded=",N330),"")&amp;CONCATENATE(", dlcId=",IF(S330&lt;&gt;"",S330,"DLC_BASE_GAME")),""),"")</f>
        <v>[382] = {wayshrines={-1,-1,-1,}, dlcId=DLC_SUMMERSET</v>
      </c>
      <c r="AX330" s="6" t="str">
        <f aca="false">IF(F330&lt;&gt;"Not in the game (anymore)",IF(A330&lt;&gt;"",IF(P330&lt;&gt;"",CONCATENATE(", zoneIds={",P330),"")&amp;IF(X330&lt;&gt;"",CONCATENATE(",",X330),"")&amp;IF(AC330&lt;&gt;"",CONCATENATE(",",AC330),"")&amp;IF(AH330&lt;&gt;"",CONCATENATE(",",AH330),"")&amp;IF(AM330&lt;&gt;"",CONCATENATE(",",AM330),"")&amp;IF(AR330&lt;&gt;"",CONCATENATE(",",AR330),"")&amp;IF(P330&lt;&gt;"",CONCATENATE("}",""),"")&amp;IF(OR(I330="true",I330="false",I330&lt;&gt;""), CONCATENATE(", veteran=", I330), ""),""),"")</f>
        <v>, zoneIds={1011}, veteran=false</v>
      </c>
      <c r="AY330" s="6" t="str">
        <f aca="false">IF(F330&lt;&gt;"Not in the game (anymore)",IF(A330&lt;&gt;"",", setType="&amp;G330,"")&amp;IF(J330="true",", multiTrialSet=true",""),"")</f>
        <v>, setType=LIBSETS_SETTYPE_OVERLAND</v>
      </c>
      <c r="AZ330" s="6" t="str">
        <f aca="false">IF(F330&lt;&gt;"Not in the game (anymore)",IF(U330&lt;&gt;"",", dropMechanic={"&amp;U330&amp;IF(Z330&lt;&gt;"",","&amp;Z330,"")&amp;IF(AE330&lt;&gt;"",","&amp;AE330,"")&amp;IF(AJ330&lt;&gt;"",","&amp;AJ330,"")&amp;IF(AO330&lt;&gt;"",","&amp;AO330,"")&amp;IF(AT330&lt;&gt;"",","&amp;AT330,"")&amp;"}"&amp;IF(U330="LIBSETS_DROP_MECHANIC_MONSTER_NAME",", dropMechanicNames={" &amp; IF(V330&lt;&gt;"","['en']='"&amp;V330&amp;"'","") &amp; IF(W330&lt;&gt;"",", ['de']='" &amp; W330&amp;"'","") &amp; "}",""),"")&amp;"},","")</f>
        <v>, dropMechanic={LIBSETS_DROP_MECHANIC_OVERLAND_BOSS_DELVE,LIBSETS_DROP_MECHANIC_OVERLAND_WORLDBOSS,LIBSETS_DROP_MECHANIC_OVERLAND_BOSS_PUBLIC_DUNGEON,LIBSETS_DROP_MECHANIC_OVERLAND_CHEST}},</v>
      </c>
      <c r="BA330" s="6" t="str">
        <f aca="false">IF(F330&lt;&gt;"Not in the game (anymore)",IF(C330&lt;&gt;"",CONCATENATE(" --",C330," / ",B330,"   [",IF(Q330&lt;&gt;"",Q330,""),IF(Y330&lt;&gt;"",", "&amp;Y330,""),IF(AD330&lt;&gt;"",", "&amp;AD330,""),IF(AI330&lt;&gt;"",", "&amp;AI330,""),IF(AN330&lt;&gt;"",", "&amp;AN330,""),IF(AS330&lt;&gt;"",", "&amp;AS330,""),"]")),"")</f>
        <v> --Grace of Gloom / Anmut der Gräue   [Summerset]</v>
      </c>
    </row>
    <row r="331" customFormat="false" ht="15" hidden="false" customHeight="false" outlineLevel="0" collapsed="false">
      <c r="A331" s="21" t="n">
        <v>383</v>
      </c>
      <c r="B331" s="0" t="s">
        <v>847</v>
      </c>
      <c r="C331" s="0" t="s">
        <v>848</v>
      </c>
      <c r="D331" s="2" t="n">
        <f aca="false">A331</f>
        <v>383</v>
      </c>
      <c r="G331" s="22" t="s">
        <v>60</v>
      </c>
      <c r="I331" s="0" t="s">
        <v>56</v>
      </c>
      <c r="J331" s="0" t="s">
        <v>56</v>
      </c>
      <c r="K331" s="0" t="n">
        <v>-1</v>
      </c>
      <c r="L331" s="0" t="n">
        <v>-1</v>
      </c>
      <c r="M331" s="0" t="n">
        <v>-1</v>
      </c>
      <c r="N331" s="0" t="n">
        <v>0</v>
      </c>
      <c r="O331" s="3" t="s">
        <v>846</v>
      </c>
      <c r="P331" s="2" t="n">
        <f aca="false">IF(AND(G331&lt;&gt;"LIBSETS_SETTYPE_BATTLEGROUND",G331&lt;&gt;"LIBSETS_SETTYPE_SPECIAL",G331&lt;&gt;"LIBSETS_SETTYPE_MYTHIC"), IF(Q331&lt;&gt;"",VLOOKUP(Q331,'ESO zone constants'!$D$2:$H$4950,5,0),""),"")</f>
        <v>1011</v>
      </c>
      <c r="Q331" s="0" t="str">
        <f aca="false">IF(OR(K331="",K331&lt;=0,ISERROR(K331)),IF(AND(O331&lt;&gt;"",NOT(ISERROR(O331))),O331, ""),VLOOKUP(K331,'ESO wayshrine node constants'!$A$3:$D$10003,4,0))</f>
        <v>Summerset</v>
      </c>
      <c r="R331" s="0"/>
      <c r="S331" s="4" t="str">
        <f aca="false">IF(AND(R331&lt;&gt;"",NOT(ISERROR(R331))),R331,IF(P331&lt;&gt;"",IF(NOT(ISERROR(VLOOKUP(P331,'ESO Dungeon constants'!$D$3:$H$9999,5,0))),VLOOKUP(P331,'ESO Dungeon constants'!$D$3:$I$9999,6,0),VLOOKUP(P331,'ESO zone constants'!$H$2:$K$9984,4,0)),""))</f>
        <v>DLC_SUMMERSET</v>
      </c>
      <c r="T331" s="2" t="str">
        <f aca="false">IF(S331&lt;&gt;"",VLOOKUP(S331,'LibSets constants'!$B$4:$C$1000,2,0),"")</f>
        <v>Summerset</v>
      </c>
      <c r="U331" s="5" t="s">
        <v>62</v>
      </c>
      <c r="V331" s="23" t="str">
        <f aca="false">IF(U331&lt;&gt;"",IF(U331&lt;&gt;"LIBSETS_DROP_MECHANIC_MONSTER_NAME",VLOOKUP(U331,'LibSets constants'!$I$4:$L$1000,3,0),""),"")</f>
        <v>Delve bosses have a chance to drop a waist or feet.</v>
      </c>
      <c r="W331" s="23" t="str">
        <f aca="false">IF(U331&lt;&gt;"",IF(U331&lt;&gt;"LIBSETS_DROP_MECHANIC_MONSTER_NAME",VLOOKUP(U331,'LibSets constants'!$I$4:$L$1000,4,0),""),"")</f>
        <v>Bosse in Gewölben haben die Chance, eine Taille oder Füße fallen zu lassen.</v>
      </c>
      <c r="X331" s="2" t="str">
        <f aca="false">IF(G331&lt;&gt;"LIBSETS_SETTYPE_BATTLEGROUND",IF(G331&lt;&gt;"LIBSETS_SETTYPE_SPECIAL",IF(Y331&lt;&gt;"",VLOOKUP(Y331,'ESO zone constants'!$D$2:$H$4950,5,0),""),""),"")</f>
        <v/>
      </c>
      <c r="Z331" s="24" t="s">
        <v>63</v>
      </c>
      <c r="AA331" s="23" t="str">
        <f aca="false">IF(Z331&lt;&gt;"",IF(Z331&lt;&gt;"LIBSETS_DROP_MECHANIC_MONSTER_NAME",VLOOKUP(Z331,'LibSets constants'!$I$4:$L$1000,3,0),""),"")</f>
        <v>Overland group bosses have a 100% chance to drop head, chest, legs, or weapon.</v>
      </c>
      <c r="AB331" s="23" t="str">
        <f aca="false">IF(Z331&lt;&gt;"",IF(Z331&lt;&gt;"LIBSETS_DROP_MECHANIC_MONSTER_NAME",VLOOKUP(Z331,'LibSets constants'!$I$4:$L$1000,4,0),""),"")</f>
        <v>Überland Gruppenbosse haben eine Chance von 100%, Kopf, Brust, Beine oder Waffen fallen zu lassen.</v>
      </c>
      <c r="AC331" s="2" t="str">
        <f aca="false">IF(G331&lt;&gt;"LIBSETS_SETTYPE_BATTLEGROUND",IF(G331&lt;&gt;"LIBSETS_SETTYPE_SPECIAL",IF(AD331&lt;&gt;"",VLOOKUP(AD331,'ESO zone constants'!$D$2:$H$4950,5,0),""),""),"")</f>
        <v/>
      </c>
      <c r="AE331" s="24" t="s">
        <v>64</v>
      </c>
      <c r="AF331" s="23" t="str">
        <f aca="false">IF(AE331&lt;&gt;"",IF(AE331&lt;&gt;"LIBSETS_DROP_MECHANIC_MONSTER_NAME",VLOOKUP(AE331,'LibSets constants'!$I$4:$L$1000,3,0),""),"")</f>
        <v>Public dungeon bosses have a chance to drop a shoulder, hand, or weapon.</v>
      </c>
      <c r="AG331" s="23" t="str">
        <f aca="false">IF(AE331&lt;&gt;"",IF(AE331&lt;&gt;"LIBSETS_DROP_MECHANIC_MONSTER_NAME",VLOOKUP(AE331,'LibSets constants'!$I$4:$L$1000,4,0),""),"")</f>
        <v>Öffentliche Dungeon-Bosse haben die Möglichkeit, eine Schulter, Handschuhe oder eine Waffe fallen zu lassen.</v>
      </c>
      <c r="AH331" s="2" t="str">
        <f aca="false">IF(G331&lt;&gt;"LIBSETS_SETTYPE_BATTLEGROUND",IF(G331&lt;&gt;"LIBSETS_SETTYPE_SPECIAL",IF(AI331&lt;&gt;"",VLOOKUP(AI331,'ESO zone constants'!$D$2:$H$4950,5,0),""),""),"")</f>
        <v/>
      </c>
      <c r="AJ331" s="24" t="s">
        <v>65</v>
      </c>
      <c r="AK331" s="23" t="str">
        <f aca="false">IF(AJ331&lt;&gt;"",IF(AJ331&lt;&gt;"LIBSETS_DROP_MECHANIC_MONSTER_NAME",VLOOKUP(AJ331,'LibSets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23" t="str">
        <f aca="false">IF(AJ331&lt;&gt;"",IF(AJ331&lt;&gt;"LIBSETS_DROP_MECHANIC_MONSTER_NAME",VLOOKUP(AJ331,'LibSets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2" t="str">
        <f aca="false">IF(G331&lt;&gt;"LIBSETS_SETTYPE_BATTLEGROUND",IF(G331&lt;&gt;"LIBSETS_SETTYPE_SPECIAL",IF(AN331&lt;&gt;"",VLOOKUP(AN331,'ESO zone constants'!$D$2:$H$4950,5,0),""),""),"")</f>
        <v/>
      </c>
      <c r="AO331" s="24"/>
      <c r="AP331" s="23" t="str">
        <f aca="false">IF(AO331&lt;&gt;"",IF(AO331&lt;&gt;"LIBSETS_DROP_MECHANIC_MONSTER_NAME",VLOOKUP(AO331,'LibSets constants'!$I$4:$L$1000,3,0),""),"")</f>
        <v/>
      </c>
      <c r="AQ331" s="23" t="str">
        <f aca="false">IF(AO331&lt;&gt;"",IF(AO331&lt;&gt;"LIBSETS_DROP_MECHANIC_MONSTER_NAME",VLOOKUP(AO331,'LibSets constants'!$I$4:$L$1000,4,0),""),"")</f>
        <v/>
      </c>
      <c r="AR331" s="2" t="str">
        <f aca="false">IF(G331&lt;&gt;"LIBSETS_SETTYPE_BATTLEGROUND",IF(G331&lt;&gt;"LIBSETS_SETTYPE_SPECIAL",IF(AS331&lt;&gt;"",VLOOKUP(AS331,'ESO zone constants'!$D$2:$H$4950,5,0),""),""),"")</f>
        <v/>
      </c>
      <c r="AT331" s="24"/>
      <c r="AU331" s="23" t="str">
        <f aca="false">IF(AT331&lt;&gt;"",IF(AT331&lt;&gt;"LIBSETS_DROP_MECHANIC_MONSTER_NAME",VLOOKUP(AT331,'LibSets constants'!$I$4:$L$1000,3,0),""),"")</f>
        <v/>
      </c>
      <c r="AV331" s="23" t="str">
        <f aca="false">IF(AT331&lt;&gt;"",IF(AT331&lt;&gt;"LIBSETS_DROP_MECHANIC_MONSTER_NAME",VLOOKUP(AT331,'LibSets constants'!$I$4:$L$1000,4,0),""),"")</f>
        <v/>
      </c>
      <c r="AW331" s="6" t="str">
        <f aca="false">IF(A331="???","--","")&amp;IF(F331&lt;&gt;"Not in the game (anymore)",IF(A331&lt;&gt;"",CONCATENATE("[",A331,"] = {wayshrines={")&amp;IF(K331&lt;&gt;"",CONCATENATE(K331,","),"")&amp;IF(L331&lt;&gt;"",CONCATENATE(L331,","),"")&amp;IF(M331&lt;&gt;"",CONCATENATE(M331,","),"")&amp;CONCATENATE("}")&amp;IF(VALUE(N331)&gt;0,CONCATENATE(", traitsNeeded=",N331),"")&amp;CONCATENATE(", dlcId=",IF(S331&lt;&gt;"",S331,"DLC_BASE_GAME")),""),"")</f>
        <v>[383] = {wayshrines={-1,-1,-1,}, dlcId=DLC_SUMMERSET</v>
      </c>
      <c r="AX331" s="6" t="str">
        <f aca="false">IF(F331&lt;&gt;"Not in the game (anymore)",IF(A331&lt;&gt;"",IF(P331&lt;&gt;"",CONCATENATE(", zoneIds={",P331),"")&amp;IF(X331&lt;&gt;"",CONCATENATE(",",X331),"")&amp;IF(AC331&lt;&gt;"",CONCATENATE(",",AC331),"")&amp;IF(AH331&lt;&gt;"",CONCATENATE(",",AH331),"")&amp;IF(AM331&lt;&gt;"",CONCATENATE(",",AM331),"")&amp;IF(AR331&lt;&gt;"",CONCATENATE(",",AR331),"")&amp;IF(P331&lt;&gt;"",CONCATENATE("}",""),"")&amp;IF(OR(I331="true",I331="false",I331&lt;&gt;""), CONCATENATE(", veteran=", I331), ""),""),"")</f>
        <v>, zoneIds={1011}, veteran=false</v>
      </c>
      <c r="AY331" s="6" t="str">
        <f aca="false">IF(F331&lt;&gt;"Not in the game (anymore)",IF(A331&lt;&gt;"",", setType="&amp;G331,"")&amp;IF(J331="true",", multiTrialSet=true",""),"")</f>
        <v>, setType=LIBSETS_SETTYPE_OVERLAND</v>
      </c>
      <c r="AZ331" s="6" t="str">
        <f aca="false">IF(F331&lt;&gt;"Not in the game (anymore)",IF(U331&lt;&gt;"",", dropMechanic={"&amp;U331&amp;IF(Z331&lt;&gt;"",","&amp;Z331,"")&amp;IF(AE331&lt;&gt;"",","&amp;AE331,"")&amp;IF(AJ331&lt;&gt;"",","&amp;AJ331,"")&amp;IF(AO331&lt;&gt;"",","&amp;AO331,"")&amp;IF(AT331&lt;&gt;"",","&amp;AT331,"")&amp;"}"&amp;IF(U331="LIBSETS_DROP_MECHANIC_MONSTER_NAME",", dropMechanicNames={" &amp; IF(V331&lt;&gt;"","['en']='"&amp;V331&amp;"'","") &amp; IF(W331&lt;&gt;"",", ['de']='" &amp; W331&amp;"'","") &amp; "}",""),"")&amp;"},","")</f>
        <v>, dropMechanic={LIBSETS_DROP_MECHANIC_OVERLAND_BOSS_DELVE,LIBSETS_DROP_MECHANIC_OVERLAND_WORLDBOSS,LIBSETS_DROP_MECHANIC_OVERLAND_BOSS_PUBLIC_DUNGEON,LIBSETS_DROP_MECHANIC_OVERLAND_CHEST}},</v>
      </c>
      <c r="BA331" s="6" t="str">
        <f aca="false">IF(F331&lt;&gt;"Not in the game (anymore)",IF(C331&lt;&gt;"",CONCATENATE(" --",C331," / ",B331,"   [",IF(Q331&lt;&gt;"",Q331,""),IF(Y331&lt;&gt;"",", "&amp;Y331,""),IF(AD331&lt;&gt;"",", "&amp;AD331,""),IF(AI331&lt;&gt;"",", "&amp;AI331,""),IF(AN331&lt;&gt;"",", "&amp;AN331,""),IF(AS331&lt;&gt;"",", "&amp;AS331,""),"]")),"")</f>
        <v> --Gryphon's Ferocity / Wildheit des Greifen   [Summerset]</v>
      </c>
    </row>
    <row r="332" customFormat="false" ht="15" hidden="false" customHeight="false" outlineLevel="0" collapsed="false">
      <c r="A332" s="21" t="n">
        <v>384</v>
      </c>
      <c r="B332" s="0" t="s">
        <v>849</v>
      </c>
      <c r="C332" s="0" t="s">
        <v>850</v>
      </c>
      <c r="D332" s="2" t="n">
        <f aca="false">A332</f>
        <v>384</v>
      </c>
      <c r="G332" s="22" t="s">
        <v>60</v>
      </c>
      <c r="I332" s="0" t="s">
        <v>56</v>
      </c>
      <c r="J332" s="0" t="s">
        <v>56</v>
      </c>
      <c r="K332" s="0" t="n">
        <v>-1</v>
      </c>
      <c r="L332" s="0" t="n">
        <v>-1</v>
      </c>
      <c r="M332" s="0" t="n">
        <v>-1</v>
      </c>
      <c r="N332" s="0" t="n">
        <v>0</v>
      </c>
      <c r="O332" s="3" t="s">
        <v>846</v>
      </c>
      <c r="P332" s="2" t="n">
        <f aca="false">IF(AND(G332&lt;&gt;"LIBSETS_SETTYPE_BATTLEGROUND",G332&lt;&gt;"LIBSETS_SETTYPE_SPECIAL",G332&lt;&gt;"LIBSETS_SETTYPE_MYTHIC"), IF(Q332&lt;&gt;"",VLOOKUP(Q332,'ESO zone constants'!$D$2:$H$4950,5,0),""),"")</f>
        <v>1011</v>
      </c>
      <c r="Q332" s="0" t="str">
        <f aca="false">IF(OR(K332="",K332&lt;=0,ISERROR(K332)),IF(AND(O332&lt;&gt;"",NOT(ISERROR(O332))),O332, ""),VLOOKUP(K332,'ESO wayshrine node constants'!$A$3:$D$10003,4,0))</f>
        <v>Summerset</v>
      </c>
      <c r="R332" s="0"/>
      <c r="S332" s="4" t="str">
        <f aca="false">IF(AND(R332&lt;&gt;"",NOT(ISERROR(R332))),R332,IF(P332&lt;&gt;"",IF(NOT(ISERROR(VLOOKUP(P332,'ESO Dungeon constants'!$D$3:$H$9999,5,0))),VLOOKUP(P332,'ESO Dungeon constants'!$D$3:$I$9999,6,0),VLOOKUP(P332,'ESO zone constants'!$H$2:$K$9984,4,0)),""))</f>
        <v>DLC_SUMMERSET</v>
      </c>
      <c r="T332" s="2" t="str">
        <f aca="false">IF(S332&lt;&gt;"",VLOOKUP(S332,'LibSets constants'!$B$4:$C$1000,2,0),"")</f>
        <v>Summerset</v>
      </c>
      <c r="U332" s="5" t="s">
        <v>62</v>
      </c>
      <c r="V332" s="23" t="str">
        <f aca="false">IF(U332&lt;&gt;"",IF(U332&lt;&gt;"LIBSETS_DROP_MECHANIC_MONSTER_NAME",VLOOKUP(U332,'LibSets constants'!$I$4:$L$1000,3,0),""),"")</f>
        <v>Delve bosses have a chance to drop a waist or feet.</v>
      </c>
      <c r="W332" s="23" t="str">
        <f aca="false">IF(U332&lt;&gt;"",IF(U332&lt;&gt;"LIBSETS_DROP_MECHANIC_MONSTER_NAME",VLOOKUP(U332,'LibSets constants'!$I$4:$L$1000,4,0),""),"")</f>
        <v>Bosse in Gewölben haben die Chance, eine Taille oder Füße fallen zu lassen.</v>
      </c>
      <c r="X332" s="2" t="str">
        <f aca="false">IF(G332&lt;&gt;"LIBSETS_SETTYPE_BATTLEGROUND",IF(G332&lt;&gt;"LIBSETS_SETTYPE_SPECIAL",IF(Y332&lt;&gt;"",VLOOKUP(Y332,'ESO zone constants'!$D$2:$H$4950,5,0),""),""),"")</f>
        <v/>
      </c>
      <c r="Z332" s="24" t="s">
        <v>63</v>
      </c>
      <c r="AA332" s="23" t="str">
        <f aca="false">IF(Z332&lt;&gt;"",IF(Z332&lt;&gt;"LIBSETS_DROP_MECHANIC_MONSTER_NAME",VLOOKUP(Z332,'LibSets constants'!$I$4:$L$1000,3,0),""),"")</f>
        <v>Overland group bosses have a 100% chance to drop head, chest, legs, or weapon.</v>
      </c>
      <c r="AB332" s="23" t="str">
        <f aca="false">IF(Z332&lt;&gt;"",IF(Z332&lt;&gt;"LIBSETS_DROP_MECHANIC_MONSTER_NAME",VLOOKUP(Z332,'LibSets constants'!$I$4:$L$1000,4,0),""),"")</f>
        <v>Überland Gruppenbosse haben eine Chance von 100%, Kopf, Brust, Beine oder Waffen fallen zu lassen.</v>
      </c>
      <c r="AC332" s="2" t="str">
        <f aca="false">IF(G332&lt;&gt;"LIBSETS_SETTYPE_BATTLEGROUND",IF(G332&lt;&gt;"LIBSETS_SETTYPE_SPECIAL",IF(AD332&lt;&gt;"",VLOOKUP(AD332,'ESO zone constants'!$D$2:$H$4950,5,0),""),""),"")</f>
        <v/>
      </c>
      <c r="AE332" s="24" t="s">
        <v>64</v>
      </c>
      <c r="AF332" s="23" t="str">
        <f aca="false">IF(AE332&lt;&gt;"",IF(AE332&lt;&gt;"LIBSETS_DROP_MECHANIC_MONSTER_NAME",VLOOKUP(AE332,'LibSets constants'!$I$4:$L$1000,3,0),""),"")</f>
        <v>Public dungeon bosses have a chance to drop a shoulder, hand, or weapon.</v>
      </c>
      <c r="AG332" s="23" t="str">
        <f aca="false">IF(AE332&lt;&gt;"",IF(AE332&lt;&gt;"LIBSETS_DROP_MECHANIC_MONSTER_NAME",VLOOKUP(AE332,'LibSets constants'!$I$4:$L$1000,4,0),""),"")</f>
        <v>Öffentliche Dungeon-Bosse haben die Möglichkeit, eine Schulter, Handschuhe oder eine Waffe fallen zu lassen.</v>
      </c>
      <c r="AH332" s="2" t="str">
        <f aca="false">IF(G332&lt;&gt;"LIBSETS_SETTYPE_BATTLEGROUND",IF(G332&lt;&gt;"LIBSETS_SETTYPE_SPECIAL",IF(AI332&lt;&gt;"",VLOOKUP(AI332,'ESO zone constants'!$D$2:$H$4950,5,0),""),""),"")</f>
        <v/>
      </c>
      <c r="AJ332" s="24" t="s">
        <v>65</v>
      </c>
      <c r="AK332" s="23" t="str">
        <f aca="false">IF(AJ332&lt;&gt;"",IF(AJ332&lt;&gt;"LIBSETS_DROP_MECHANIC_MONSTER_NAME",VLOOKUP(AJ332,'LibSets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23" t="str">
        <f aca="false">IF(AJ332&lt;&gt;"",IF(AJ332&lt;&gt;"LIBSETS_DROP_MECHANIC_MONSTER_NAME",VLOOKUP(AJ332,'LibSets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2" t="str">
        <f aca="false">IF(G332&lt;&gt;"LIBSETS_SETTYPE_BATTLEGROUND",IF(G332&lt;&gt;"LIBSETS_SETTYPE_SPECIAL",IF(AN332&lt;&gt;"",VLOOKUP(AN332,'ESO zone constants'!$D$2:$H$4950,5,0),""),""),"")</f>
        <v/>
      </c>
      <c r="AO332" s="24"/>
      <c r="AP332" s="23" t="str">
        <f aca="false">IF(AO332&lt;&gt;"",IF(AO332&lt;&gt;"LIBSETS_DROP_MECHANIC_MONSTER_NAME",VLOOKUP(AO332,'LibSets constants'!$I$4:$L$1000,3,0),""),"")</f>
        <v/>
      </c>
      <c r="AQ332" s="23" t="str">
        <f aca="false">IF(AO332&lt;&gt;"",IF(AO332&lt;&gt;"LIBSETS_DROP_MECHANIC_MONSTER_NAME",VLOOKUP(AO332,'LibSets constants'!$I$4:$L$1000,4,0),""),"")</f>
        <v/>
      </c>
      <c r="AR332" s="2" t="str">
        <f aca="false">IF(G332&lt;&gt;"LIBSETS_SETTYPE_BATTLEGROUND",IF(G332&lt;&gt;"LIBSETS_SETTYPE_SPECIAL",IF(AS332&lt;&gt;"",VLOOKUP(AS332,'ESO zone constants'!$D$2:$H$4950,5,0),""),""),"")</f>
        <v/>
      </c>
      <c r="AT332" s="24"/>
      <c r="AU332" s="23" t="str">
        <f aca="false">IF(AT332&lt;&gt;"",IF(AT332&lt;&gt;"LIBSETS_DROP_MECHANIC_MONSTER_NAME",VLOOKUP(AT332,'LibSets constants'!$I$4:$L$1000,3,0),""),"")</f>
        <v/>
      </c>
      <c r="AV332" s="23" t="str">
        <f aca="false">IF(AT332&lt;&gt;"",IF(AT332&lt;&gt;"LIBSETS_DROP_MECHANIC_MONSTER_NAME",VLOOKUP(AT332,'LibSets constants'!$I$4:$L$1000,4,0),""),"")</f>
        <v/>
      </c>
      <c r="AW332" s="6" t="str">
        <f aca="false">IF(A332="???","--","")&amp;IF(F332&lt;&gt;"Not in the game (anymore)",IF(A332&lt;&gt;"",CONCATENATE("[",A332,"] = {wayshrines={")&amp;IF(K332&lt;&gt;"",CONCATENATE(K332,","),"")&amp;IF(L332&lt;&gt;"",CONCATENATE(L332,","),"")&amp;IF(M332&lt;&gt;"",CONCATENATE(M332,","),"")&amp;CONCATENATE("}")&amp;IF(VALUE(N332)&gt;0,CONCATENATE(", traitsNeeded=",N332),"")&amp;CONCATENATE(", dlcId=",IF(S332&lt;&gt;"",S332,"DLC_BASE_GAME")),""),"")</f>
        <v>[384] = {wayshrines={-1,-1,-1,}, dlcId=DLC_SUMMERSET</v>
      </c>
      <c r="AX332" s="6" t="str">
        <f aca="false">IF(F332&lt;&gt;"Not in the game (anymore)",IF(A332&lt;&gt;"",IF(P332&lt;&gt;"",CONCATENATE(", zoneIds={",P332),"")&amp;IF(X332&lt;&gt;"",CONCATENATE(",",X332),"")&amp;IF(AC332&lt;&gt;"",CONCATENATE(",",AC332),"")&amp;IF(AH332&lt;&gt;"",CONCATENATE(",",AH332),"")&amp;IF(AM332&lt;&gt;"",CONCATENATE(",",AM332),"")&amp;IF(AR332&lt;&gt;"",CONCATENATE(",",AR332),"")&amp;IF(P332&lt;&gt;"",CONCATENATE("}",""),"")&amp;IF(OR(I332="true",I332="false",I332&lt;&gt;""), CONCATENATE(", veteran=", I332), ""),""),"")</f>
        <v>, zoneIds={1011}, veteran=false</v>
      </c>
      <c r="AY332" s="6" t="str">
        <f aca="false">IF(F332&lt;&gt;"Not in the game (anymore)",IF(A332&lt;&gt;"",", setType="&amp;G332,"")&amp;IF(J332="true",", multiTrialSet=true",""),"")</f>
        <v>, setType=LIBSETS_SETTYPE_OVERLAND</v>
      </c>
      <c r="AZ332" s="6" t="str">
        <f aca="false">IF(F332&lt;&gt;"Not in the game (anymore)",IF(U332&lt;&gt;"",", dropMechanic={"&amp;U332&amp;IF(Z332&lt;&gt;"",","&amp;Z332,"")&amp;IF(AE332&lt;&gt;"",","&amp;AE332,"")&amp;IF(AJ332&lt;&gt;"",","&amp;AJ332,"")&amp;IF(AO332&lt;&gt;"",","&amp;AO332,"")&amp;IF(AT332&lt;&gt;"",","&amp;AT332,"")&amp;"}"&amp;IF(U332="LIBSETS_DROP_MECHANIC_MONSTER_NAME",", dropMechanicNames={" &amp; IF(V332&lt;&gt;"","['en']='"&amp;V332&amp;"'","") &amp; IF(W332&lt;&gt;"",", ['de']='" &amp; W332&amp;"'","") &amp; "}",""),"")&amp;"},","")</f>
        <v>, dropMechanic={LIBSETS_DROP_MECHANIC_OVERLAND_BOSS_DELVE,LIBSETS_DROP_MECHANIC_OVERLAND_WORLDBOSS,LIBSETS_DROP_MECHANIC_OVERLAND_BOSS_PUBLIC_DUNGEON,LIBSETS_DROP_MECHANIC_OVERLAND_CHEST}},</v>
      </c>
      <c r="BA332" s="6" t="str">
        <f aca="false">IF(F332&lt;&gt;"Not in the game (anymore)",IF(C332&lt;&gt;"",CONCATENATE(" --",C332," / ",B332,"   [",IF(Q332&lt;&gt;"",Q332,""),IF(Y332&lt;&gt;"",", "&amp;Y332,""),IF(AD332&lt;&gt;"",", "&amp;AD332,""),IF(AI332&lt;&gt;"",", "&amp;AI332,""),IF(AN332&lt;&gt;"",", "&amp;AN332,""),IF(AS332&lt;&gt;"",", "&amp;AS332,""),"]")),"")</f>
        <v> --Wisdom of Vanus / Weisheit von Vanus   [Summerset]</v>
      </c>
    </row>
    <row r="333" customFormat="false" ht="15" hidden="false" customHeight="false" outlineLevel="0" collapsed="false">
      <c r="A333" s="1" t="n">
        <v>385</v>
      </c>
      <c r="B333" s="0" t="s">
        <v>851</v>
      </c>
      <c r="C333" s="0" t="s">
        <v>852</v>
      </c>
      <c r="D333" s="2" t="n">
        <f aca="false">A333</f>
        <v>385</v>
      </c>
      <c r="G333" s="22" t="s">
        <v>122</v>
      </c>
      <c r="I333" s="0" t="s">
        <v>56</v>
      </c>
      <c r="J333" s="0" t="s">
        <v>56</v>
      </c>
      <c r="K333" s="0" t="n">
        <v>359</v>
      </c>
      <c r="L333" s="0" t="n">
        <v>359</v>
      </c>
      <c r="M333" s="0" t="n">
        <v>359</v>
      </c>
      <c r="N333" s="0" t="n">
        <v>3</v>
      </c>
      <c r="O333" s="0"/>
      <c r="P333" s="2" t="n">
        <f aca="false">IF(AND(G333&lt;&gt;"LIBSETS_SETTYPE_BATTLEGROUND",G333&lt;&gt;"LIBSETS_SETTYPE_SPECIAL",G333&lt;&gt;"LIBSETS_SETTYPE_MYTHIC"), IF(Q333&lt;&gt;"",VLOOKUP(Q333,'ESO zone constants'!$D$2:$H$4950,5,0),""),"")</f>
        <v>1011</v>
      </c>
      <c r="Q333" s="0" t="str">
        <f aca="false">IF(OR(K333="",K333&lt;=0,ISERROR(K333)),IF(AND(O333&lt;&gt;"",NOT(ISERROR(O333))),O333, ""),VLOOKUP(K333,'ESO wayshrine node constants'!$A$3:$D$10003,4,0))</f>
        <v>Summerset</v>
      </c>
      <c r="R333" s="0"/>
      <c r="S333" s="4" t="str">
        <f aca="false">IF(AND(R333&lt;&gt;"",NOT(ISERROR(R333))),R333,IF(P333&lt;&gt;"",IF(NOT(ISERROR(VLOOKUP(P333,'ESO Dungeon constants'!$D$3:$H$9999,5,0))),VLOOKUP(P333,'ESO Dungeon constants'!$D$3:$I$9999,6,0),VLOOKUP(P333,'ESO zone constants'!$H$2:$K$9984,4,0)),""))</f>
        <v>DLC_SUMMERSET</v>
      </c>
      <c r="T333" s="2" t="str">
        <f aca="false">IF(S333&lt;&gt;"",VLOOKUP(S333,'LibSets constants'!$B$4:$C$1000,2,0),"")</f>
        <v>Summerset</v>
      </c>
      <c r="U333" s="0"/>
      <c r="V333" s="2" t="str">
        <f aca="false">IF(U333&lt;&gt;"",IF(U333&lt;&gt;"LIBSETS_DROP_MECHANIC_MONSTER_NAME",VLOOKUP(U333,'LibSets constants'!$I$4:$L$1000,3,0),""),"")</f>
        <v/>
      </c>
      <c r="W333" s="2" t="str">
        <f aca="false">IF(U333&lt;&gt;"",IF(U333&lt;&gt;"LIBSETS_DROP_MECHANIC_MONSTER_NAME",VLOOKUP(U333,'LibSets constants'!$I$4:$L$1000,4,0),""),"")</f>
        <v/>
      </c>
      <c r="X333" s="2" t="n">
        <f aca="false">IF(G333&lt;&gt;"LIBSETS_SETTYPE_BATTLEGROUND",IF(G333&lt;&gt;"LIBSETS_SETTYPE_SPECIAL",IF(Y333&lt;&gt;"",VLOOKUP(Y333,'ESO zone constants'!$D$2:$H$4950,5,0),""),""),"")</f>
        <v>1011</v>
      </c>
      <c r="Y333" s="0" t="str">
        <f aca="false">VLOOKUP(L333,'ESO wayshrine node constants'!$A$3:$D$10003,4,0)</f>
        <v>Summerset</v>
      </c>
      <c r="Z333" s="0"/>
      <c r="AA333" s="2" t="str">
        <f aca="false">IF(Z333&lt;&gt;"",IF(Z333&lt;&gt;"LIBSETS_DROP_MECHANIC_MONSTER_NAME",VLOOKUP(Z333,'LibSets constants'!$I$4:$L$1000,3,0),""),"")</f>
        <v/>
      </c>
      <c r="AB333" s="2" t="str">
        <f aca="false">IF(Z333&lt;&gt;"",IF(Z333&lt;&gt;"LIBSETS_DROP_MECHANIC_MONSTER_NAME",VLOOKUP(Z333,'LibSets constants'!$I$4:$L$1000,4,0),""),"")</f>
        <v/>
      </c>
      <c r="AC333" s="2" t="n">
        <f aca="false">IF(G333&lt;&gt;"LIBSETS_SETTYPE_BATTLEGROUND",IF(G333&lt;&gt;"LIBSETS_SETTYPE_SPECIAL",IF(AD333&lt;&gt;"",VLOOKUP(AD333,'ESO zone constants'!$D$2:$H$4950,5,0),""),""),"")</f>
        <v>1011</v>
      </c>
      <c r="AD333" s="0" t="str">
        <f aca="false">VLOOKUP(M333,'ESO wayshrine node constants'!$A$3:$D$10003,4,0)</f>
        <v>Summerset</v>
      </c>
      <c r="AE333" s="0"/>
      <c r="AF333" s="2" t="str">
        <f aca="false">IF(AE333&lt;&gt;"",IF(AE333&lt;&gt;"LIBSETS_DROP_MECHANIC_MONSTER_NAME",VLOOKUP(AE333,'LibSets constants'!$I$4:$L$1000,3,0),""),"")</f>
        <v/>
      </c>
      <c r="AG333" s="2" t="str">
        <f aca="false">IF(AE333&lt;&gt;"",IF(AE333&lt;&gt;"LIBSETS_DROP_MECHANIC_MONSTER_NAME",VLOOKUP(AE333,'LibSets constants'!$I$4:$L$1000,4,0),""),"")</f>
        <v/>
      </c>
      <c r="AH333" s="2" t="str">
        <f aca="false">IF(G333&lt;&gt;"LIBSETS_SETTYPE_BATTLEGROUND",IF(G333&lt;&gt;"LIBSETS_SETTYPE_SPECIAL",IF(AI333&lt;&gt;"",VLOOKUP(AI333,'ESO zone constants'!$D$2:$H$4950,5,0),""),""),"")</f>
        <v/>
      </c>
      <c r="AJ333" s="0"/>
      <c r="AK333" s="2" t="str">
        <f aca="false">IF(AJ333&lt;&gt;"",IF(AJ333&lt;&gt;"LIBSETS_DROP_MECHANIC_MONSTER_NAME",VLOOKUP(AJ333,'LibSets constants'!$I$4:$L$1000,3,0),""),"")</f>
        <v/>
      </c>
      <c r="AL333" s="2" t="str">
        <f aca="false">IF(AJ333&lt;&gt;"",IF(AJ333&lt;&gt;"LIBSETS_DROP_MECHANIC_MONSTER_NAME",VLOOKUP(AJ333,'LibSets constants'!$I$4:$L$1000,4,0),""),"")</f>
        <v/>
      </c>
      <c r="AM333" s="2" t="str">
        <f aca="false">IF(G333&lt;&gt;"LIBSETS_SETTYPE_BATTLEGROUND",IF(G333&lt;&gt;"LIBSETS_SETTYPE_SPECIAL",IF(AN333&lt;&gt;"",VLOOKUP(AN333,'ESO zone constants'!$D$2:$H$4950,5,0),""),""),"")</f>
        <v/>
      </c>
      <c r="AO333" s="0"/>
      <c r="AP333" s="2" t="str">
        <f aca="false">IF(AO333&lt;&gt;"",IF(AO333&lt;&gt;"LIBSETS_DROP_MECHANIC_MONSTER_NAME",VLOOKUP(AO333,'LibSets constants'!$I$4:$L$1000,3,0),""),"")</f>
        <v/>
      </c>
      <c r="AQ333" s="2" t="str">
        <f aca="false">IF(AO333&lt;&gt;"",IF(AO333&lt;&gt;"LIBSETS_DROP_MECHANIC_MONSTER_NAME",VLOOKUP(AO333,'LibSets constants'!$I$4:$L$1000,4,0),""),"")</f>
        <v/>
      </c>
      <c r="AR333" s="2" t="str">
        <f aca="false">IF(G333&lt;&gt;"LIBSETS_SETTYPE_BATTLEGROUND",IF(G333&lt;&gt;"LIBSETS_SETTYPE_SPECIAL",IF(AS333&lt;&gt;"",VLOOKUP(AS333,'ESO zone constants'!$D$2:$H$4950,5,0),""),""),"")</f>
        <v/>
      </c>
      <c r="AT333" s="0"/>
      <c r="AU333" s="2" t="str">
        <f aca="false">IF(AT333&lt;&gt;"",IF(AT333&lt;&gt;"LIBSETS_DROP_MECHANIC_MONSTER_NAME",VLOOKUP(AT333,'LibSets constants'!$I$4:$L$1000,3,0),""),"")</f>
        <v/>
      </c>
      <c r="AV333" s="2" t="str">
        <f aca="false">IF(AT333&lt;&gt;"",IF(AT333&lt;&gt;"LIBSETS_DROP_MECHANIC_MONSTER_NAME",VLOOKUP(AT333,'LibSets constants'!$I$4:$L$1000,4,0),""),"")</f>
        <v/>
      </c>
      <c r="AW333" s="6" t="str">
        <f aca="false">IF(A333="???","--","")&amp;IF(F333&lt;&gt;"Not in the game (anymore)",IF(A333&lt;&gt;"",CONCATENATE("[",A333,"] = {wayshrines={")&amp;IF(K333&lt;&gt;"",CONCATENATE(K333,","),"")&amp;IF(L333&lt;&gt;"",CONCATENATE(L333,","),"")&amp;IF(M333&lt;&gt;"",CONCATENATE(M333,","),"")&amp;CONCATENATE("}")&amp;IF(VALUE(N333)&gt;0,CONCATENATE(", traitsNeeded=",N333),"")&amp;CONCATENATE(", dlcId=",IF(S333&lt;&gt;"",S333,"DLC_BASE_GAME")),""),"")</f>
        <v>[385] = {wayshrines={359,359,359,}, traitsNeeded=3, dlcId=DLC_SUMMERSET</v>
      </c>
      <c r="AX333" s="6" t="str">
        <f aca="false">IF(F333&lt;&gt;"Not in the game (anymore)",IF(A333&lt;&gt;"",IF(P333&lt;&gt;"",CONCATENATE(", zoneIds={",P333),"")&amp;IF(X333&lt;&gt;"",CONCATENATE(",",X333),"")&amp;IF(AC333&lt;&gt;"",CONCATENATE(",",AC333),"")&amp;IF(AH333&lt;&gt;"",CONCATENATE(",",AH333),"")&amp;IF(AM333&lt;&gt;"",CONCATENATE(",",AM333),"")&amp;IF(AR333&lt;&gt;"",CONCATENATE(",",AR333),"")&amp;IF(P333&lt;&gt;"",CONCATENATE("}",""),"")&amp;IF(OR(I333="true",I333="false",I333&lt;&gt;""), CONCATENATE(", veteran=", I333), ""),""),"")</f>
        <v>, zoneIds={1011,1011,1011}, veteran=false</v>
      </c>
      <c r="AY333" s="6" t="str">
        <f aca="false">IF(F333&lt;&gt;"Not in the game (anymore)",IF(A333&lt;&gt;"",", setType="&amp;G333,"")&amp;IF(J333="true",", multiTrialSet=true",""),"")</f>
        <v>, setType=LIBSETS_SETTYPE_CRAFTED</v>
      </c>
      <c r="AZ333" s="6" t="str">
        <f aca="false">IF(F333&lt;&gt;"Not in the game (anymore)",IF(U333&lt;&gt;"",", dropMechanic={"&amp;U333&amp;IF(Z333&lt;&gt;"",","&amp;Z333,"")&amp;IF(AE333&lt;&gt;"",","&amp;AE333,"")&amp;IF(AJ333&lt;&gt;"",","&amp;AJ333,"")&amp;IF(AO333&lt;&gt;"",","&amp;AO333,"")&amp;IF(AT333&lt;&gt;"",","&amp;AT333,"")&amp;"}"&amp;IF(U333="LIBSETS_DROP_MECHANIC_MONSTER_NAME",", dropMechanicNames={" &amp; IF(V333&lt;&gt;"","['en']='"&amp;V333&amp;"'","") &amp; IF(W333&lt;&gt;"",", ['de']='" &amp; W333&amp;"'","") &amp; "}",""),"")&amp;"},","")</f>
        <v>},</v>
      </c>
      <c r="BA333" s="6" t="str">
        <f aca="false">IF(F333&lt;&gt;"Not in the game (anymore)",IF(C333&lt;&gt;"",CONCATENATE(" --",C333," / ",B333,"   [",IF(Q333&lt;&gt;"",Q333,""),IF(Y333&lt;&gt;"",", "&amp;Y333,""),IF(AD333&lt;&gt;"",", "&amp;AD333,""),IF(AI333&lt;&gt;"",", "&amp;AI333,""),IF(AN333&lt;&gt;"",", "&amp;AN333,""),IF(AS333&lt;&gt;"",", "&amp;AS333,""),"]")),"")</f>
        <v> --Adept Rider / Versierter Reiter   [Summerset, Summerset, Summerset]</v>
      </c>
    </row>
    <row r="334" customFormat="false" ht="15" hidden="false" customHeight="false" outlineLevel="0" collapsed="false">
      <c r="A334" s="1" t="n">
        <v>386</v>
      </c>
      <c r="B334" s="0" t="s">
        <v>853</v>
      </c>
      <c r="C334" s="0" t="s">
        <v>854</v>
      </c>
      <c r="D334" s="2" t="n">
        <f aca="false">A334</f>
        <v>386</v>
      </c>
      <c r="G334" s="22" t="s">
        <v>122</v>
      </c>
      <c r="I334" s="0" t="s">
        <v>56</v>
      </c>
      <c r="J334" s="0" t="s">
        <v>56</v>
      </c>
      <c r="K334" s="0" t="n">
        <v>360</v>
      </c>
      <c r="L334" s="0" t="n">
        <v>360</v>
      </c>
      <c r="M334" s="0" t="n">
        <v>360</v>
      </c>
      <c r="N334" s="0" t="n">
        <v>6</v>
      </c>
      <c r="O334" s="0"/>
      <c r="P334" s="2" t="n">
        <f aca="false">IF(AND(G334&lt;&gt;"LIBSETS_SETTYPE_BATTLEGROUND",G334&lt;&gt;"LIBSETS_SETTYPE_SPECIAL",G334&lt;&gt;"LIBSETS_SETTYPE_MYTHIC"), IF(Q334&lt;&gt;"",VLOOKUP(Q334,'ESO zone constants'!$D$2:$H$4950,5,0),""),"")</f>
        <v>1027</v>
      </c>
      <c r="Q334" s="0" t="str">
        <f aca="false">IF(OR(K334="",K334&lt;=0,ISERROR(K334)),IF(AND(O334&lt;&gt;"",NOT(ISERROR(O334))),O334, ""),VLOOKUP(K334,'ESO wayshrine node constants'!$A$3:$D$10003,4,0))</f>
        <v>Artaeum</v>
      </c>
      <c r="R334" s="0"/>
      <c r="S334" s="4" t="str">
        <f aca="false">IF(AND(R334&lt;&gt;"",NOT(ISERROR(R334))),R334,IF(P334&lt;&gt;"",IF(NOT(ISERROR(VLOOKUP(P334,'ESO Dungeon constants'!$D$3:$H$9999,5,0))),VLOOKUP(P334,'ESO Dungeon constants'!$D$3:$I$9999,6,0),VLOOKUP(P334,'ESO zone constants'!$H$2:$K$9984,4,0)),""))</f>
        <v>DLC_SUMMERSET</v>
      </c>
      <c r="T334" s="2" t="str">
        <f aca="false">IF(S334&lt;&gt;"",VLOOKUP(S334,'LibSets constants'!$B$4:$C$1000,2,0),"")</f>
        <v>Summerset</v>
      </c>
      <c r="U334" s="0"/>
      <c r="V334" s="23" t="str">
        <f aca="false">IF(U334&lt;&gt;"",IF(U334&lt;&gt;"LIBSETS_DROP_MECHANIC_MONSTER_NAME",VLOOKUP(U334,'LibSets constants'!$I$4:$L$1000,3,0),""),"")</f>
        <v/>
      </c>
      <c r="W334" s="2" t="str">
        <f aca="false">IF(U334&lt;&gt;"",IF(U334&lt;&gt;"LIBSETS_DROP_MECHANIC_MONSTER_NAME",VLOOKUP(U334,'LibSets constants'!$I$4:$L$1000,4,0),""),"")</f>
        <v/>
      </c>
      <c r="X334" s="2" t="n">
        <f aca="false">IF(G334&lt;&gt;"LIBSETS_SETTYPE_BATTLEGROUND",IF(G334&lt;&gt;"LIBSETS_SETTYPE_SPECIAL",IF(Y334&lt;&gt;"",VLOOKUP(Y334,'ESO zone constants'!$D$2:$H$4950,5,0),""),""),"")</f>
        <v>1027</v>
      </c>
      <c r="Y334" s="0" t="str">
        <f aca="false">VLOOKUP(L334,'ESO wayshrine node constants'!$A$3:$D$10003,4,0)</f>
        <v>Artaeum</v>
      </c>
      <c r="Z334" s="0"/>
      <c r="AA334" s="2" t="str">
        <f aca="false">IF(Z334&lt;&gt;"",IF(Z334&lt;&gt;"LIBSETS_DROP_MECHANIC_MONSTER_NAME",VLOOKUP(Z334,'LibSets constants'!$I$4:$L$1000,3,0),""),"")</f>
        <v/>
      </c>
      <c r="AB334" s="2" t="str">
        <f aca="false">IF(Z334&lt;&gt;"",IF(Z334&lt;&gt;"LIBSETS_DROP_MECHANIC_MONSTER_NAME",VLOOKUP(Z334,'LibSets constants'!$I$4:$L$1000,4,0),""),"")</f>
        <v/>
      </c>
      <c r="AC334" s="2" t="n">
        <f aca="false">IF(G334&lt;&gt;"LIBSETS_SETTYPE_BATTLEGROUND",IF(G334&lt;&gt;"LIBSETS_SETTYPE_SPECIAL",IF(AD334&lt;&gt;"",VLOOKUP(AD334,'ESO zone constants'!$D$2:$H$4950,5,0),""),""),"")</f>
        <v>1027</v>
      </c>
      <c r="AD334" s="0" t="str">
        <f aca="false">VLOOKUP(M334,'ESO wayshrine node constants'!$A$3:$D$10003,4,0)</f>
        <v>Artaeum</v>
      </c>
      <c r="AE334" s="0"/>
      <c r="AF334" s="2" t="str">
        <f aca="false">IF(AE334&lt;&gt;"",IF(AE334&lt;&gt;"LIBSETS_DROP_MECHANIC_MONSTER_NAME",VLOOKUP(AE334,'LibSets constants'!$I$4:$L$1000,3,0),""),"")</f>
        <v/>
      </c>
      <c r="AG334" s="2" t="str">
        <f aca="false">IF(AE334&lt;&gt;"",IF(AE334&lt;&gt;"LIBSETS_DROP_MECHANIC_MONSTER_NAME",VLOOKUP(AE334,'LibSets constants'!$I$4:$L$1000,4,0),""),"")</f>
        <v/>
      </c>
      <c r="AH334" s="2" t="str">
        <f aca="false">IF(G334&lt;&gt;"LIBSETS_SETTYPE_BATTLEGROUND",IF(G334&lt;&gt;"LIBSETS_SETTYPE_SPECIAL",IF(AI334&lt;&gt;"",VLOOKUP(AI334,'ESO zone constants'!$D$2:$H$4950,5,0),""),""),"")</f>
        <v/>
      </c>
      <c r="AJ334" s="0"/>
      <c r="AK334" s="2" t="str">
        <f aca="false">IF(AJ334&lt;&gt;"",IF(AJ334&lt;&gt;"LIBSETS_DROP_MECHANIC_MONSTER_NAME",VLOOKUP(AJ334,'LibSets constants'!$I$4:$L$1000,3,0),""),"")</f>
        <v/>
      </c>
      <c r="AL334" s="2" t="str">
        <f aca="false">IF(AJ334&lt;&gt;"",IF(AJ334&lt;&gt;"LIBSETS_DROP_MECHANIC_MONSTER_NAME",VLOOKUP(AJ334,'LibSets constants'!$I$4:$L$1000,4,0),""),"")</f>
        <v/>
      </c>
      <c r="AM334" s="2" t="str">
        <f aca="false">IF(G334&lt;&gt;"LIBSETS_SETTYPE_BATTLEGROUND",IF(G334&lt;&gt;"LIBSETS_SETTYPE_SPECIAL",IF(AN334&lt;&gt;"",VLOOKUP(AN334,'ESO zone constants'!$D$2:$H$4950,5,0),""),""),"")</f>
        <v/>
      </c>
      <c r="AO334" s="0"/>
      <c r="AP334" s="2" t="str">
        <f aca="false">IF(AO334&lt;&gt;"",IF(AO334&lt;&gt;"LIBSETS_DROP_MECHANIC_MONSTER_NAME",VLOOKUP(AO334,'LibSets constants'!$I$4:$L$1000,3,0),""),"")</f>
        <v/>
      </c>
      <c r="AQ334" s="2" t="str">
        <f aca="false">IF(AO334&lt;&gt;"",IF(AO334&lt;&gt;"LIBSETS_DROP_MECHANIC_MONSTER_NAME",VLOOKUP(AO334,'LibSets constants'!$I$4:$L$1000,4,0),""),"")</f>
        <v/>
      </c>
      <c r="AR334" s="2" t="str">
        <f aca="false">IF(G334&lt;&gt;"LIBSETS_SETTYPE_BATTLEGROUND",IF(G334&lt;&gt;"LIBSETS_SETTYPE_SPECIAL",IF(AS334&lt;&gt;"",VLOOKUP(AS334,'ESO zone constants'!$D$2:$H$4950,5,0),""),""),"")</f>
        <v/>
      </c>
      <c r="AT334" s="0"/>
      <c r="AU334" s="2" t="str">
        <f aca="false">IF(AT334&lt;&gt;"",IF(AT334&lt;&gt;"LIBSETS_DROP_MECHANIC_MONSTER_NAME",VLOOKUP(AT334,'LibSets constants'!$I$4:$L$1000,3,0),""),"")</f>
        <v/>
      </c>
      <c r="AV334" s="2" t="str">
        <f aca="false">IF(AT334&lt;&gt;"",IF(AT334&lt;&gt;"LIBSETS_DROP_MECHANIC_MONSTER_NAME",VLOOKUP(AT334,'LibSets constants'!$I$4:$L$1000,4,0),""),"")</f>
        <v/>
      </c>
      <c r="AW334" s="6" t="str">
        <f aca="false">IF(A334="???","--","")&amp;IF(F334&lt;&gt;"Not in the game (anymore)",IF(A334&lt;&gt;"",CONCATENATE("[",A334,"] = {wayshrines={")&amp;IF(K334&lt;&gt;"",CONCATENATE(K334,","),"")&amp;IF(L334&lt;&gt;"",CONCATENATE(L334,","),"")&amp;IF(M334&lt;&gt;"",CONCATENATE(M334,","),"")&amp;CONCATENATE("}")&amp;IF(VALUE(N334)&gt;0,CONCATENATE(", traitsNeeded=",N334),"")&amp;CONCATENATE(", dlcId=",IF(S334&lt;&gt;"",S334,"DLC_BASE_GAME")),""),"")</f>
        <v>[386] = {wayshrines={360,360,360,}, traitsNeeded=6, dlcId=DLC_SUMMERSET</v>
      </c>
      <c r="AX334" s="6" t="str">
        <f aca="false">IF(F334&lt;&gt;"Not in the game (anymore)",IF(A334&lt;&gt;"",IF(P334&lt;&gt;"",CONCATENATE(", zoneIds={",P334),"")&amp;IF(X334&lt;&gt;"",CONCATENATE(",",X334),"")&amp;IF(AC334&lt;&gt;"",CONCATENATE(",",AC334),"")&amp;IF(AH334&lt;&gt;"",CONCATENATE(",",AH334),"")&amp;IF(AM334&lt;&gt;"",CONCATENATE(",",AM334),"")&amp;IF(AR334&lt;&gt;"",CONCATENATE(",",AR334),"")&amp;IF(P334&lt;&gt;"",CONCATENATE("}",""),"")&amp;IF(OR(I334="true",I334="false",I334&lt;&gt;""), CONCATENATE(", veteran=", I334), ""),""),"")</f>
        <v>, zoneIds={1027,1027,1027}, veteran=false</v>
      </c>
      <c r="AY334" s="6" t="str">
        <f aca="false">IF(F334&lt;&gt;"Not in the game (anymore)",IF(A334&lt;&gt;"",", setType="&amp;G334,"")&amp;IF(J334="true",", multiTrialSet=true",""),"")</f>
        <v>, setType=LIBSETS_SETTYPE_CRAFTED</v>
      </c>
      <c r="AZ334" s="6" t="str">
        <f aca="false">IF(F334&lt;&gt;"Not in the game (anymore)",IF(U334&lt;&gt;"",", dropMechanic={"&amp;U334&amp;IF(Z334&lt;&gt;"",","&amp;Z334,"")&amp;IF(AE334&lt;&gt;"",","&amp;AE334,"")&amp;IF(AJ334&lt;&gt;"",","&amp;AJ334,"")&amp;IF(AO334&lt;&gt;"",","&amp;AO334,"")&amp;IF(AT334&lt;&gt;"",","&amp;AT334,"")&amp;"}"&amp;IF(U334="LIBSETS_DROP_MECHANIC_MONSTER_NAME",", dropMechanicNames={" &amp; IF(V334&lt;&gt;"","['en']='"&amp;V334&amp;"'","") &amp; IF(W334&lt;&gt;"",", ['de']='" &amp; W334&amp;"'","") &amp; "}",""),"")&amp;"},","")</f>
        <v>},</v>
      </c>
      <c r="BA334" s="6" t="str">
        <f aca="false">IF(F334&lt;&gt;"Not in the game (anymore)",IF(C334&lt;&gt;"",CONCATENATE(" --",C334," / ",B334,"   [",IF(Q334&lt;&gt;"",Q334,""),IF(Y334&lt;&gt;"",", "&amp;Y334,""),IF(AD334&lt;&gt;"",", "&amp;AD334,""),IF(AI334&lt;&gt;"",", "&amp;AI334,""),IF(AN334&lt;&gt;"",", "&amp;AN334,""),IF(AS334&lt;&gt;"",", "&amp;AS334,""),"]")),"")</f>
        <v> --Sload's Semblance / Kreckenantlitz   [Artaeum, Artaeum, Artaeum]</v>
      </c>
    </row>
    <row r="335" customFormat="false" ht="15" hidden="false" customHeight="false" outlineLevel="0" collapsed="false">
      <c r="A335" s="1" t="n">
        <v>387</v>
      </c>
      <c r="B335" s="0" t="s">
        <v>855</v>
      </c>
      <c r="C335" s="0" t="s">
        <v>856</v>
      </c>
      <c r="D335" s="2" t="n">
        <f aca="false">A335</f>
        <v>387</v>
      </c>
      <c r="G335" s="22" t="s">
        <v>122</v>
      </c>
      <c r="I335" s="0" t="s">
        <v>56</v>
      </c>
      <c r="J335" s="0" t="s">
        <v>56</v>
      </c>
      <c r="K335" s="0" t="n">
        <v>354</v>
      </c>
      <c r="L335" s="0" t="n">
        <v>354</v>
      </c>
      <c r="M335" s="0" t="n">
        <v>354</v>
      </c>
      <c r="N335" s="0" t="n">
        <v>9</v>
      </c>
      <c r="O335" s="0"/>
      <c r="P335" s="2" t="n">
        <f aca="false">IF(AND(G335&lt;&gt;"LIBSETS_SETTYPE_BATTLEGROUND",G335&lt;&gt;"LIBSETS_SETTYPE_SPECIAL",G335&lt;&gt;"LIBSETS_SETTYPE_MYTHIC"), IF(Q335&lt;&gt;"",VLOOKUP(Q335,'ESO zone constants'!$D$2:$H$4950,5,0),""),"")</f>
        <v>1011</v>
      </c>
      <c r="Q335" s="0" t="str">
        <f aca="false">IF(OR(K335="",K335&lt;=0,ISERROR(K335)),IF(AND(O335&lt;&gt;"",NOT(ISERROR(O335))),O335, ""),VLOOKUP(K335,'ESO wayshrine node constants'!$A$3:$D$10003,4,0))</f>
        <v>Summerset</v>
      </c>
      <c r="R335" s="0"/>
      <c r="S335" s="4" t="str">
        <f aca="false">IF(AND(R335&lt;&gt;"",NOT(ISERROR(R335))),R335,IF(P335&lt;&gt;"",IF(NOT(ISERROR(VLOOKUP(P335,'ESO Dungeon constants'!$D$3:$H$9999,5,0))),VLOOKUP(P335,'ESO Dungeon constants'!$D$3:$I$9999,6,0),VLOOKUP(P335,'ESO zone constants'!$H$2:$K$9984,4,0)),""))</f>
        <v>DLC_SUMMERSET</v>
      </c>
      <c r="T335" s="2" t="str">
        <f aca="false">IF(S335&lt;&gt;"",VLOOKUP(S335,'LibSets constants'!$B$4:$C$1000,2,0),"")</f>
        <v>Summerset</v>
      </c>
      <c r="U335" s="0"/>
      <c r="V335" s="2" t="str">
        <f aca="false">IF(U335&lt;&gt;"",IF(U335&lt;&gt;"LIBSETS_DROP_MECHANIC_MONSTER_NAME",VLOOKUP(U335,'LibSets constants'!$I$4:$L$1000,3,0),""),"")</f>
        <v/>
      </c>
      <c r="W335" s="2" t="str">
        <f aca="false">IF(U335&lt;&gt;"",IF(U335&lt;&gt;"LIBSETS_DROP_MECHANIC_MONSTER_NAME",VLOOKUP(U335,'LibSets constants'!$I$4:$L$1000,4,0),""),"")</f>
        <v/>
      </c>
      <c r="X335" s="2" t="n">
        <f aca="false">IF(G335&lt;&gt;"LIBSETS_SETTYPE_BATTLEGROUND",IF(G335&lt;&gt;"LIBSETS_SETTYPE_SPECIAL",IF(Y335&lt;&gt;"",VLOOKUP(Y335,'ESO zone constants'!$D$2:$H$4950,5,0),""),""),"")</f>
        <v>1011</v>
      </c>
      <c r="Y335" s="0" t="str">
        <f aca="false">VLOOKUP(L335,'ESO wayshrine node constants'!$A$3:$D$10003,4,0)</f>
        <v>Summerset</v>
      </c>
      <c r="Z335" s="0"/>
      <c r="AA335" s="2" t="str">
        <f aca="false">IF(Z335&lt;&gt;"",IF(Z335&lt;&gt;"LIBSETS_DROP_MECHANIC_MONSTER_NAME",VLOOKUP(Z335,'LibSets constants'!$I$4:$L$1000,3,0),""),"")</f>
        <v/>
      </c>
      <c r="AB335" s="2" t="str">
        <f aca="false">IF(Z335&lt;&gt;"",IF(Z335&lt;&gt;"LIBSETS_DROP_MECHANIC_MONSTER_NAME",VLOOKUP(Z335,'LibSets constants'!$I$4:$L$1000,4,0),""),"")</f>
        <v/>
      </c>
      <c r="AC335" s="2" t="n">
        <f aca="false">IF(G335&lt;&gt;"LIBSETS_SETTYPE_BATTLEGROUND",IF(G335&lt;&gt;"LIBSETS_SETTYPE_SPECIAL",IF(AD335&lt;&gt;"",VLOOKUP(AD335,'ESO zone constants'!$D$2:$H$4950,5,0),""),""),"")</f>
        <v>1011</v>
      </c>
      <c r="AD335" s="0" t="str">
        <f aca="false">VLOOKUP(M335,'ESO wayshrine node constants'!$A$3:$D$10003,4,0)</f>
        <v>Summerset</v>
      </c>
      <c r="AE335" s="0"/>
      <c r="AF335" s="2" t="str">
        <f aca="false">IF(AE335&lt;&gt;"",IF(AE335&lt;&gt;"LIBSETS_DROP_MECHANIC_MONSTER_NAME",VLOOKUP(AE335,'LibSets constants'!$I$4:$L$1000,3,0),""),"")</f>
        <v/>
      </c>
      <c r="AG335" s="2" t="str">
        <f aca="false">IF(AE335&lt;&gt;"",IF(AE335&lt;&gt;"LIBSETS_DROP_MECHANIC_MONSTER_NAME",VLOOKUP(AE335,'LibSets constants'!$I$4:$L$1000,4,0),""),"")</f>
        <v/>
      </c>
      <c r="AH335" s="2" t="str">
        <f aca="false">IF(G335&lt;&gt;"LIBSETS_SETTYPE_BATTLEGROUND",IF(G335&lt;&gt;"LIBSETS_SETTYPE_SPECIAL",IF(AI335&lt;&gt;"",VLOOKUP(AI335,'ESO zone constants'!$D$2:$H$4950,5,0),""),""),"")</f>
        <v/>
      </c>
      <c r="AJ335" s="0"/>
      <c r="AK335" s="2" t="str">
        <f aca="false">IF(AJ335&lt;&gt;"",IF(AJ335&lt;&gt;"LIBSETS_DROP_MECHANIC_MONSTER_NAME",VLOOKUP(AJ335,'LibSets constants'!$I$4:$L$1000,3,0),""),"")</f>
        <v/>
      </c>
      <c r="AL335" s="2" t="str">
        <f aca="false">IF(AJ335&lt;&gt;"",IF(AJ335&lt;&gt;"LIBSETS_DROP_MECHANIC_MONSTER_NAME",VLOOKUP(AJ335,'LibSets constants'!$I$4:$L$1000,4,0),""),"")</f>
        <v/>
      </c>
      <c r="AM335" s="2" t="str">
        <f aca="false">IF(G335&lt;&gt;"LIBSETS_SETTYPE_BATTLEGROUND",IF(G335&lt;&gt;"LIBSETS_SETTYPE_SPECIAL",IF(AN335&lt;&gt;"",VLOOKUP(AN335,'ESO zone constants'!$D$2:$H$4950,5,0),""),""),"")</f>
        <v/>
      </c>
      <c r="AO335" s="0"/>
      <c r="AP335" s="2" t="str">
        <f aca="false">IF(AO335&lt;&gt;"",IF(AO335&lt;&gt;"LIBSETS_DROP_MECHANIC_MONSTER_NAME",VLOOKUP(AO335,'LibSets constants'!$I$4:$L$1000,3,0),""),"")</f>
        <v/>
      </c>
      <c r="AQ335" s="2" t="str">
        <f aca="false">IF(AO335&lt;&gt;"",IF(AO335&lt;&gt;"LIBSETS_DROP_MECHANIC_MONSTER_NAME",VLOOKUP(AO335,'LibSets constants'!$I$4:$L$1000,4,0),""),"")</f>
        <v/>
      </c>
      <c r="AR335" s="2" t="str">
        <f aca="false">IF(G335&lt;&gt;"LIBSETS_SETTYPE_BATTLEGROUND",IF(G335&lt;&gt;"LIBSETS_SETTYPE_SPECIAL",IF(AS335&lt;&gt;"",VLOOKUP(AS335,'ESO zone constants'!$D$2:$H$4950,5,0),""),""),"")</f>
        <v/>
      </c>
      <c r="AT335" s="0"/>
      <c r="AU335" s="2" t="str">
        <f aca="false">IF(AT335&lt;&gt;"",IF(AT335&lt;&gt;"LIBSETS_DROP_MECHANIC_MONSTER_NAME",VLOOKUP(AT335,'LibSets constants'!$I$4:$L$1000,3,0),""),"")</f>
        <v/>
      </c>
      <c r="AV335" s="2" t="str">
        <f aca="false">IF(AT335&lt;&gt;"",IF(AT335&lt;&gt;"LIBSETS_DROP_MECHANIC_MONSTER_NAME",VLOOKUP(AT335,'LibSets constants'!$I$4:$L$1000,4,0),""),"")</f>
        <v/>
      </c>
      <c r="AW335" s="6" t="str">
        <f aca="false">IF(A335="???","--","")&amp;IF(F335&lt;&gt;"Not in the game (anymore)",IF(A335&lt;&gt;"",CONCATENATE("[",A335,"] = {wayshrines={")&amp;IF(K335&lt;&gt;"",CONCATENATE(K335,","),"")&amp;IF(L335&lt;&gt;"",CONCATENATE(L335,","),"")&amp;IF(M335&lt;&gt;"",CONCATENATE(M335,","),"")&amp;CONCATENATE("}")&amp;IF(VALUE(N335)&gt;0,CONCATENATE(", traitsNeeded=",N335),"")&amp;CONCATENATE(", dlcId=",IF(S335&lt;&gt;"",S335,"DLC_BASE_GAME")),""),"")</f>
        <v>[387] = {wayshrines={354,354,354,}, traitsNeeded=9, dlcId=DLC_SUMMERSET</v>
      </c>
      <c r="AX335" s="6" t="str">
        <f aca="false">IF(F335&lt;&gt;"Not in the game (anymore)",IF(A335&lt;&gt;"",IF(P335&lt;&gt;"",CONCATENATE(", zoneIds={",P335),"")&amp;IF(X335&lt;&gt;"",CONCATENATE(",",X335),"")&amp;IF(AC335&lt;&gt;"",CONCATENATE(",",AC335),"")&amp;IF(AH335&lt;&gt;"",CONCATENATE(",",AH335),"")&amp;IF(AM335&lt;&gt;"",CONCATENATE(",",AM335),"")&amp;IF(AR335&lt;&gt;"",CONCATENATE(",",AR335),"")&amp;IF(P335&lt;&gt;"",CONCATENATE("}",""),"")&amp;IF(OR(I335="true",I335="false",I335&lt;&gt;""), CONCATENATE(", veteran=", I335), ""),""),"")</f>
        <v>, zoneIds={1011,1011,1011}, veteran=false</v>
      </c>
      <c r="AY335" s="6" t="str">
        <f aca="false">IF(F335&lt;&gt;"Not in the game (anymore)",IF(A335&lt;&gt;"",", setType="&amp;G335,"")&amp;IF(J335="true",", multiTrialSet=true",""),"")</f>
        <v>, setType=LIBSETS_SETTYPE_CRAFTED</v>
      </c>
      <c r="AZ335" s="6" t="str">
        <f aca="false">IF(F335&lt;&gt;"Not in the game (anymore)",IF(U335&lt;&gt;"",", dropMechanic={"&amp;U335&amp;IF(Z335&lt;&gt;"",","&amp;Z335,"")&amp;IF(AE335&lt;&gt;"",","&amp;AE335,"")&amp;IF(AJ335&lt;&gt;"",","&amp;AJ335,"")&amp;IF(AO335&lt;&gt;"",","&amp;AO335,"")&amp;IF(AT335&lt;&gt;"",","&amp;AT335,"")&amp;"}"&amp;IF(U335="LIBSETS_DROP_MECHANIC_MONSTER_NAME",", dropMechanicNames={" &amp; IF(V335&lt;&gt;"","['en']='"&amp;V335&amp;"'","") &amp; IF(W335&lt;&gt;"",", ['de']='" &amp; W335&amp;"'","") &amp; "}",""),"")&amp;"},","")</f>
        <v>},</v>
      </c>
      <c r="BA335" s="6" t="str">
        <f aca="false">IF(F335&lt;&gt;"Not in the game (anymore)",IF(C335&lt;&gt;"",CONCATENATE(" --",C335," / ",B335,"   [",IF(Q335&lt;&gt;"",Q335,""),IF(Y335&lt;&gt;"",", "&amp;Y335,""),IF(AD335&lt;&gt;"",", "&amp;AD335,""),IF(AI335&lt;&gt;"",", "&amp;AI335,""),IF(AN335&lt;&gt;"",", "&amp;AN335,""),IF(AS335&lt;&gt;"",", "&amp;AS335,""),"]")),"")</f>
        <v> --Nocturnal's Favor / Nocturnals Gunst   [Summerset, Summerset, Summerset]</v>
      </c>
    </row>
    <row r="336" customFormat="false" ht="15" hidden="false" customHeight="false" outlineLevel="0" collapsed="false">
      <c r="A336" s="21" t="n">
        <v>388</v>
      </c>
      <c r="B336" s="0" t="s">
        <v>857</v>
      </c>
      <c r="C336" s="0" t="s">
        <v>858</v>
      </c>
      <c r="D336" s="2" t="n">
        <f aca="false">A336</f>
        <v>388</v>
      </c>
      <c r="G336" s="22" t="s">
        <v>338</v>
      </c>
      <c r="I336" s="0" t="s">
        <v>56</v>
      </c>
      <c r="J336" s="0" t="s">
        <v>56</v>
      </c>
      <c r="K336" s="0" t="n">
        <v>-1</v>
      </c>
      <c r="L336" s="0" t="n">
        <v>-1</v>
      </c>
      <c r="M336" s="0" t="n">
        <v>-1</v>
      </c>
      <c r="N336" s="0" t="n">
        <v>0</v>
      </c>
      <c r="O336" s="3" t="s">
        <v>859</v>
      </c>
      <c r="P336" s="2" t="n">
        <f aca="false">IF(AND(G336&lt;&gt;"LIBSETS_SETTYPE_BATTLEGROUND",G336&lt;&gt;"LIBSETS_SETTYPE_SPECIAL",G336&lt;&gt;"LIBSETS_SETTYPE_MYTHIC"), IF(Q336&lt;&gt;"",VLOOKUP(Q336,'ESO zone constants'!$D$2:$H$4950,5,0),""),"")</f>
        <v>1051</v>
      </c>
      <c r="Q336" s="0" t="str">
        <f aca="false">IF(OR(K336="",K336&lt;=0,ISERROR(K336)),IF(AND(O336&lt;&gt;"",NOT(ISERROR(O336))),O336, ""),VLOOKUP(K336,'ESO wayshrine node constants'!$A$3:$D$10003,4,0))</f>
        <v>Cloudrest</v>
      </c>
      <c r="R336" s="0"/>
      <c r="S336" s="4" t="str">
        <f aca="false">IF(AND(R336&lt;&gt;"",NOT(ISERROR(R336))),R336,IF(P336&lt;&gt;"",IF(NOT(ISERROR(VLOOKUP(P336,'ESO Dungeon constants'!$D$3:$H$9999,5,0))),VLOOKUP(P336,'ESO Dungeon constants'!$D$3:$I$9999,6,0),VLOOKUP(P336,'ESO zone constants'!$H$2:$K$9984,4,0)),""))</f>
        <v>DLC_SUMMERSET</v>
      </c>
      <c r="T336" s="2" t="str">
        <f aca="false">IF(S336&lt;&gt;"",VLOOKUP(S336,'LibSets constants'!$B$4:$C$1000,2,0),"")</f>
        <v>Summerset</v>
      </c>
      <c r="U336" s="5" t="s">
        <v>340</v>
      </c>
      <c r="V336" s="28"/>
      <c r="W336" s="28"/>
      <c r="X336" s="2" t="str">
        <f aca="false">IF(G336&lt;&gt;"LIBSETS_SETTYPE_BATTLEGROUND",IF(G336&lt;&gt;"LIBSETS_SETTYPE_SPECIAL",IF(Y336&lt;&gt;"",VLOOKUP(Y336,'ESO zone constants'!$D$2:$H$4950,5,0),""),""),"")</f>
        <v/>
      </c>
      <c r="Z336" s="28"/>
      <c r="AA336" s="28"/>
      <c r="AB336" s="28"/>
      <c r="AC336" s="2" t="str">
        <f aca="false">IF(G336&lt;&gt;"LIBSETS_SETTYPE_BATTLEGROUND",IF(G336&lt;&gt;"LIBSETS_SETTYPE_SPECIAL",IF(AD336&lt;&gt;"",VLOOKUP(AD336,'ESO zone constants'!$D$2:$H$4950,5,0),""),""),"")</f>
        <v/>
      </c>
      <c r="AE336" s="28"/>
      <c r="AF336" s="28"/>
      <c r="AG336" s="28"/>
      <c r="AH336" s="2" t="str">
        <f aca="false">IF(G336&lt;&gt;"LIBSETS_SETTYPE_BATTLEGROUND",IF(G336&lt;&gt;"LIBSETS_SETTYPE_SPECIAL",IF(AI336&lt;&gt;"",VLOOKUP(AI336,'ESO zone constants'!$D$2:$H$4950,5,0),""),""),"")</f>
        <v/>
      </c>
      <c r="AJ336" s="28"/>
      <c r="AK336" s="28"/>
      <c r="AL336" s="28"/>
      <c r="AM336" s="2" t="str">
        <f aca="false">IF(G336&lt;&gt;"LIBSETS_SETTYPE_BATTLEGROUND",IF(G336&lt;&gt;"LIBSETS_SETTYPE_SPECIAL",IF(AN336&lt;&gt;"",VLOOKUP(AN336,'ESO zone constants'!$D$2:$H$4950,5,0),""),""),"")</f>
        <v/>
      </c>
      <c r="AO336" s="28"/>
      <c r="AP336" s="28"/>
      <c r="AQ336" s="28"/>
      <c r="AR336" s="2" t="str">
        <f aca="false">IF(G336&lt;&gt;"LIBSETS_SETTYPE_BATTLEGROUND",IF(G336&lt;&gt;"LIBSETS_SETTYPE_SPECIAL",IF(AS336&lt;&gt;"",VLOOKUP(AS336,'ESO zone constants'!$D$2:$H$4950,5,0),""),""),"")</f>
        <v/>
      </c>
      <c r="AT336" s="28"/>
      <c r="AU336" s="28"/>
      <c r="AV336" s="28"/>
      <c r="AW336" s="6" t="str">
        <f aca="false">IF(A336="???","--","")&amp;IF(F336&lt;&gt;"Not in the game (anymore)",IF(A336&lt;&gt;"",CONCATENATE("[",A336,"] = {wayshrines={")&amp;IF(K336&lt;&gt;"",CONCATENATE(K336,","),"")&amp;IF(L336&lt;&gt;"",CONCATENATE(L336,","),"")&amp;IF(M336&lt;&gt;"",CONCATENATE(M336,","),"")&amp;CONCATENATE("}")&amp;IF(VALUE(N336)&gt;0,CONCATENATE(", traitsNeeded=",N336),"")&amp;CONCATENATE(", dlcId=",IF(S336&lt;&gt;"",S336,"DLC_BASE_GAME")),""),"")</f>
        <v>[388] = {wayshrines={-1,-1,-1,}, dlcId=DLC_SUMMERSET</v>
      </c>
      <c r="AX336" s="6" t="str">
        <f aca="false">IF(F336&lt;&gt;"Not in the game (anymore)",IF(A336&lt;&gt;"",IF(P336&lt;&gt;"",CONCATENATE(", zoneIds={",P336),"")&amp;IF(X336&lt;&gt;"",CONCATENATE(",",X336),"")&amp;IF(AC336&lt;&gt;"",CONCATENATE(",",AC336),"")&amp;IF(AH336&lt;&gt;"",CONCATENATE(",",AH336),"")&amp;IF(AM336&lt;&gt;"",CONCATENATE(",",AM336),"")&amp;IF(AR336&lt;&gt;"",CONCATENATE(",",AR336),"")&amp;IF(P336&lt;&gt;"",CONCATENATE("}",""),"")&amp;IF(OR(I336="true",I336="false",I336&lt;&gt;""), CONCATENATE(", veteran=", I336), ""),""),"")</f>
        <v>, zoneIds={1051}, veteran=false</v>
      </c>
      <c r="AY336" s="6" t="str">
        <f aca="false">IF(F336&lt;&gt;"Not in the game (anymore)",IF(A336&lt;&gt;"",", setType="&amp;G336,"")&amp;IF(J336="true",", multiTrialSet=true",""),"")</f>
        <v>, setType=LIBSETS_SETTYPE_TRIAL</v>
      </c>
      <c r="AZ336" s="6" t="str">
        <f aca="false">IF(F336&lt;&gt;"Not in the game (anymore)",IF(U336&lt;&gt;"",", dropMechanic={"&amp;U336&amp;IF(Z336&lt;&gt;"",","&amp;Z336,"")&amp;IF(AE336&lt;&gt;"",","&amp;AE336,"")&amp;IF(AJ336&lt;&gt;"",","&amp;AJ336,"")&amp;IF(AO336&lt;&gt;"",","&amp;AO336,"")&amp;IF(AT336&lt;&gt;"",","&amp;AT336,"")&amp;"}"&amp;IF(U336="LIBSETS_DROP_MECHANIC_MONSTER_NAME",", dropMechanicNames={" &amp; IF(V336&lt;&gt;"","['en']='"&amp;V336&amp;"'","") &amp; IF(W336&lt;&gt;"",", ['de']='" &amp; W336&amp;"'","") &amp; "}",""),"")&amp;"},","")</f>
        <v>, dropMechanic={LIBSETS_DROP_MECHANIC_MONSTER_NAME}, dropMechanicNames={}},</v>
      </c>
      <c r="BA336" s="6" t="str">
        <f aca="false">IF(F336&lt;&gt;"Not in the game (anymore)",IF(C336&lt;&gt;"",CONCATENATE(" --",C336," / ",B336,"   [",IF(Q336&lt;&gt;"",Q336,""),IF(Y336&lt;&gt;"",", "&amp;Y336,""),IF(AD336&lt;&gt;"",", "&amp;AD336,""),IF(AI336&lt;&gt;"",", "&amp;AI336,""),IF(AN336&lt;&gt;"",", "&amp;AN336,""),IF(AS336&lt;&gt;"",", "&amp;AS336,""),"]")),"")</f>
        <v> --Aegis of Galenwe / Ägis von Galenwe   [Cloudrest]</v>
      </c>
    </row>
    <row r="337" customFormat="false" ht="15" hidden="false" customHeight="false" outlineLevel="0" collapsed="false">
      <c r="A337" s="21" t="n">
        <v>389</v>
      </c>
      <c r="B337" s="0" t="s">
        <v>860</v>
      </c>
      <c r="C337" s="0" t="s">
        <v>861</v>
      </c>
      <c r="D337" s="2" t="n">
        <f aca="false">A337</f>
        <v>389</v>
      </c>
      <c r="G337" s="22" t="s">
        <v>338</v>
      </c>
      <c r="I337" s="0" t="s">
        <v>56</v>
      </c>
      <c r="J337" s="0" t="s">
        <v>56</v>
      </c>
      <c r="K337" s="0" t="n">
        <v>-1</v>
      </c>
      <c r="L337" s="0" t="n">
        <v>-1</v>
      </c>
      <c r="M337" s="0" t="n">
        <v>-1</v>
      </c>
      <c r="N337" s="0" t="n">
        <v>0</v>
      </c>
      <c r="O337" s="3" t="s">
        <v>859</v>
      </c>
      <c r="P337" s="2" t="n">
        <f aca="false">IF(AND(G337&lt;&gt;"LIBSETS_SETTYPE_BATTLEGROUND",G337&lt;&gt;"LIBSETS_SETTYPE_SPECIAL",G337&lt;&gt;"LIBSETS_SETTYPE_MYTHIC"), IF(Q337&lt;&gt;"",VLOOKUP(Q337,'ESO zone constants'!$D$2:$H$4950,5,0),""),"")</f>
        <v>1051</v>
      </c>
      <c r="Q337" s="0" t="str">
        <f aca="false">IF(OR(K337="",K337&lt;=0,ISERROR(K337)),IF(AND(O337&lt;&gt;"",NOT(ISERROR(O337))),O337, ""),VLOOKUP(K337,'ESO wayshrine node constants'!$A$3:$D$10003,4,0))</f>
        <v>Cloudrest</v>
      </c>
      <c r="R337" s="0"/>
      <c r="S337" s="4" t="str">
        <f aca="false">IF(AND(R337&lt;&gt;"",NOT(ISERROR(R337))),R337,IF(P337&lt;&gt;"",IF(NOT(ISERROR(VLOOKUP(P337,'ESO Dungeon constants'!$D$3:$H$9999,5,0))),VLOOKUP(P337,'ESO Dungeon constants'!$D$3:$I$9999,6,0),VLOOKUP(P337,'ESO zone constants'!$H$2:$K$9984,4,0)),""))</f>
        <v>DLC_SUMMERSET</v>
      </c>
      <c r="T337" s="2" t="str">
        <f aca="false">IF(S337&lt;&gt;"",VLOOKUP(S337,'LibSets constants'!$B$4:$C$1000,2,0),"")</f>
        <v>Summerset</v>
      </c>
      <c r="U337" s="5" t="s">
        <v>340</v>
      </c>
      <c r="V337" s="28"/>
      <c r="W337" s="28"/>
      <c r="X337" s="2" t="str">
        <f aca="false">IF(G337&lt;&gt;"LIBSETS_SETTYPE_BATTLEGROUND",IF(G337&lt;&gt;"LIBSETS_SETTYPE_SPECIAL",IF(Y337&lt;&gt;"",VLOOKUP(Y337,'ESO zone constants'!$D$2:$H$4950,5,0),""),""),"")</f>
        <v/>
      </c>
      <c r="Z337" s="28"/>
      <c r="AA337" s="28"/>
      <c r="AB337" s="28"/>
      <c r="AC337" s="2" t="str">
        <f aca="false">IF(G337&lt;&gt;"LIBSETS_SETTYPE_BATTLEGROUND",IF(G337&lt;&gt;"LIBSETS_SETTYPE_SPECIAL",IF(AD337&lt;&gt;"",VLOOKUP(AD337,'ESO zone constants'!$D$2:$H$4950,5,0),""),""),"")</f>
        <v/>
      </c>
      <c r="AE337" s="28"/>
      <c r="AF337" s="28"/>
      <c r="AG337" s="28"/>
      <c r="AH337" s="2" t="str">
        <f aca="false">IF(G337&lt;&gt;"LIBSETS_SETTYPE_BATTLEGROUND",IF(G337&lt;&gt;"LIBSETS_SETTYPE_SPECIAL",IF(AI337&lt;&gt;"",VLOOKUP(AI337,'ESO zone constants'!$D$2:$H$4950,5,0),""),""),"")</f>
        <v/>
      </c>
      <c r="AJ337" s="28"/>
      <c r="AK337" s="28"/>
      <c r="AL337" s="28"/>
      <c r="AM337" s="2" t="str">
        <f aca="false">IF(G337&lt;&gt;"LIBSETS_SETTYPE_BATTLEGROUND",IF(G337&lt;&gt;"LIBSETS_SETTYPE_SPECIAL",IF(AN337&lt;&gt;"",VLOOKUP(AN337,'ESO zone constants'!$D$2:$H$4950,5,0),""),""),"")</f>
        <v/>
      </c>
      <c r="AO337" s="28"/>
      <c r="AP337" s="28"/>
      <c r="AQ337" s="28"/>
      <c r="AR337" s="2" t="str">
        <f aca="false">IF(G337&lt;&gt;"LIBSETS_SETTYPE_BATTLEGROUND",IF(G337&lt;&gt;"LIBSETS_SETTYPE_SPECIAL",IF(AS337&lt;&gt;"",VLOOKUP(AS337,'ESO zone constants'!$D$2:$H$4950,5,0),""),""),"")</f>
        <v/>
      </c>
      <c r="AT337" s="28"/>
      <c r="AU337" s="28"/>
      <c r="AV337" s="28"/>
      <c r="AW337" s="6" t="str">
        <f aca="false">IF(A337="???","--","")&amp;IF(F337&lt;&gt;"Not in the game (anymore)",IF(A337&lt;&gt;"",CONCATENATE("[",A337,"] = {wayshrines={")&amp;IF(K337&lt;&gt;"",CONCATENATE(K337,","),"")&amp;IF(L337&lt;&gt;"",CONCATENATE(L337,","),"")&amp;IF(M337&lt;&gt;"",CONCATENATE(M337,","),"")&amp;CONCATENATE("}")&amp;IF(VALUE(N337)&gt;0,CONCATENATE(", traitsNeeded=",N337),"")&amp;CONCATENATE(", dlcId=",IF(S337&lt;&gt;"",S337,"DLC_BASE_GAME")),""),"")</f>
        <v>[389] = {wayshrines={-1,-1,-1,}, dlcId=DLC_SUMMERSET</v>
      </c>
      <c r="AX337" s="6" t="str">
        <f aca="false">IF(F337&lt;&gt;"Not in the game (anymore)",IF(A337&lt;&gt;"",IF(P337&lt;&gt;"",CONCATENATE(", zoneIds={",P337),"")&amp;IF(X337&lt;&gt;"",CONCATENATE(",",X337),"")&amp;IF(AC337&lt;&gt;"",CONCATENATE(",",AC337),"")&amp;IF(AH337&lt;&gt;"",CONCATENATE(",",AH337),"")&amp;IF(AM337&lt;&gt;"",CONCATENATE(",",AM337),"")&amp;IF(AR337&lt;&gt;"",CONCATENATE(",",AR337),"")&amp;IF(P337&lt;&gt;"",CONCATENATE("}",""),"")&amp;IF(OR(I337="true",I337="false",I337&lt;&gt;""), CONCATENATE(", veteran=", I337), ""),""),"")</f>
        <v>, zoneIds={1051}, veteran=false</v>
      </c>
      <c r="AY337" s="6" t="str">
        <f aca="false">IF(F337&lt;&gt;"Not in the game (anymore)",IF(A337&lt;&gt;"",", setType="&amp;G337,"")&amp;IF(J337="true",", multiTrialSet=true",""),"")</f>
        <v>, setType=LIBSETS_SETTYPE_TRIAL</v>
      </c>
      <c r="AZ337" s="6" t="str">
        <f aca="false">IF(F337&lt;&gt;"Not in the game (anymore)",IF(U337&lt;&gt;"",", dropMechanic={"&amp;U337&amp;IF(Z337&lt;&gt;"",","&amp;Z337,"")&amp;IF(AE337&lt;&gt;"",","&amp;AE337,"")&amp;IF(AJ337&lt;&gt;"",","&amp;AJ337,"")&amp;IF(AO337&lt;&gt;"",","&amp;AO337,"")&amp;IF(AT337&lt;&gt;"",","&amp;AT337,"")&amp;"}"&amp;IF(U337="LIBSETS_DROP_MECHANIC_MONSTER_NAME",", dropMechanicNames={" &amp; IF(V337&lt;&gt;"","['en']='"&amp;V337&amp;"'","") &amp; IF(W337&lt;&gt;"",", ['de']='" &amp; W337&amp;"'","") &amp; "}",""),"")&amp;"},","")</f>
        <v>, dropMechanic={LIBSETS_DROP_MECHANIC_MONSTER_NAME}, dropMechanicNames={}},</v>
      </c>
      <c r="BA337" s="6" t="str">
        <f aca="false">IF(F337&lt;&gt;"Not in the game (anymore)",IF(C337&lt;&gt;"",CONCATENATE(" --",C337," / ",B337,"   [",IF(Q337&lt;&gt;"",Q337,""),IF(Y337&lt;&gt;"",", "&amp;Y337,""),IF(AD337&lt;&gt;"",", "&amp;AD337,""),IF(AI337&lt;&gt;"",", "&amp;AI337,""),IF(AN337&lt;&gt;"",", "&amp;AN337,""),IF(AS337&lt;&gt;"",", "&amp;AS337,""),"]")),"")</f>
        <v> --Arms of Relequen / Waffen von Relequen   [Cloudrest]</v>
      </c>
    </row>
    <row r="338" customFormat="false" ht="15" hidden="false" customHeight="false" outlineLevel="0" collapsed="false">
      <c r="A338" s="21" t="n">
        <v>390</v>
      </c>
      <c r="B338" s="0" t="s">
        <v>862</v>
      </c>
      <c r="C338" s="0" t="s">
        <v>863</v>
      </c>
      <c r="D338" s="2" t="n">
        <f aca="false">A338</f>
        <v>390</v>
      </c>
      <c r="G338" s="22" t="s">
        <v>338</v>
      </c>
      <c r="I338" s="0" t="s">
        <v>56</v>
      </c>
      <c r="J338" s="0" t="s">
        <v>56</v>
      </c>
      <c r="K338" s="0" t="n">
        <v>-1</v>
      </c>
      <c r="L338" s="0" t="n">
        <v>-1</v>
      </c>
      <c r="M338" s="0" t="n">
        <v>-1</v>
      </c>
      <c r="N338" s="0" t="n">
        <v>0</v>
      </c>
      <c r="O338" s="3" t="s">
        <v>859</v>
      </c>
      <c r="P338" s="2" t="n">
        <f aca="false">IF(AND(G338&lt;&gt;"LIBSETS_SETTYPE_BATTLEGROUND",G338&lt;&gt;"LIBSETS_SETTYPE_SPECIAL",G338&lt;&gt;"LIBSETS_SETTYPE_MYTHIC"), IF(Q338&lt;&gt;"",VLOOKUP(Q338,'ESO zone constants'!$D$2:$H$4950,5,0),""),"")</f>
        <v>1051</v>
      </c>
      <c r="Q338" s="0" t="str">
        <f aca="false">IF(OR(K338="",K338&lt;=0,ISERROR(K338)),IF(AND(O338&lt;&gt;"",NOT(ISERROR(O338))),O338, ""),VLOOKUP(K338,'ESO wayshrine node constants'!$A$3:$D$10003,4,0))</f>
        <v>Cloudrest</v>
      </c>
      <c r="R338" s="0"/>
      <c r="S338" s="4" t="str">
        <f aca="false">IF(AND(R338&lt;&gt;"",NOT(ISERROR(R338))),R338,IF(P338&lt;&gt;"",IF(NOT(ISERROR(VLOOKUP(P338,'ESO Dungeon constants'!$D$3:$H$9999,5,0))),VLOOKUP(P338,'ESO Dungeon constants'!$D$3:$I$9999,6,0),VLOOKUP(P338,'ESO zone constants'!$H$2:$K$9984,4,0)),""))</f>
        <v>DLC_SUMMERSET</v>
      </c>
      <c r="T338" s="2" t="str">
        <f aca="false">IF(S338&lt;&gt;"",VLOOKUP(S338,'LibSets constants'!$B$4:$C$1000,2,0),"")</f>
        <v>Summerset</v>
      </c>
      <c r="U338" s="5" t="s">
        <v>340</v>
      </c>
      <c r="V338" s="28"/>
      <c r="W338" s="28"/>
      <c r="X338" s="2" t="str">
        <f aca="false">IF(G338&lt;&gt;"LIBSETS_SETTYPE_BATTLEGROUND",IF(G338&lt;&gt;"LIBSETS_SETTYPE_SPECIAL",IF(Y338&lt;&gt;"",VLOOKUP(Y338,'ESO zone constants'!$D$2:$H$4950,5,0),""),""),"")</f>
        <v/>
      </c>
      <c r="Z338" s="28"/>
      <c r="AA338" s="28"/>
      <c r="AB338" s="28"/>
      <c r="AC338" s="2" t="str">
        <f aca="false">IF(G338&lt;&gt;"LIBSETS_SETTYPE_BATTLEGROUND",IF(G338&lt;&gt;"LIBSETS_SETTYPE_SPECIAL",IF(AD338&lt;&gt;"",VLOOKUP(AD338,'ESO zone constants'!$D$2:$H$4950,5,0),""),""),"")</f>
        <v/>
      </c>
      <c r="AE338" s="28"/>
      <c r="AF338" s="28"/>
      <c r="AG338" s="28"/>
      <c r="AH338" s="2" t="str">
        <f aca="false">IF(G338&lt;&gt;"LIBSETS_SETTYPE_BATTLEGROUND",IF(G338&lt;&gt;"LIBSETS_SETTYPE_SPECIAL",IF(AI338&lt;&gt;"",VLOOKUP(AI338,'ESO zone constants'!$D$2:$H$4950,5,0),""),""),"")</f>
        <v/>
      </c>
      <c r="AJ338" s="28"/>
      <c r="AK338" s="28"/>
      <c r="AL338" s="28"/>
      <c r="AM338" s="2" t="str">
        <f aca="false">IF(G338&lt;&gt;"LIBSETS_SETTYPE_BATTLEGROUND",IF(G338&lt;&gt;"LIBSETS_SETTYPE_SPECIAL",IF(AN338&lt;&gt;"",VLOOKUP(AN338,'ESO zone constants'!$D$2:$H$4950,5,0),""),""),"")</f>
        <v/>
      </c>
      <c r="AO338" s="28"/>
      <c r="AP338" s="28"/>
      <c r="AQ338" s="28"/>
      <c r="AR338" s="2" t="str">
        <f aca="false">IF(G338&lt;&gt;"LIBSETS_SETTYPE_BATTLEGROUND",IF(G338&lt;&gt;"LIBSETS_SETTYPE_SPECIAL",IF(AS338&lt;&gt;"",VLOOKUP(AS338,'ESO zone constants'!$D$2:$H$4950,5,0),""),""),"")</f>
        <v/>
      </c>
      <c r="AT338" s="28"/>
      <c r="AU338" s="28"/>
      <c r="AV338" s="28"/>
      <c r="AW338" s="6" t="str">
        <f aca="false">IF(A338="???","--","")&amp;IF(F338&lt;&gt;"Not in the game (anymore)",IF(A338&lt;&gt;"",CONCATENATE("[",A338,"] = {wayshrines={")&amp;IF(K338&lt;&gt;"",CONCATENATE(K338,","),"")&amp;IF(L338&lt;&gt;"",CONCATENATE(L338,","),"")&amp;IF(M338&lt;&gt;"",CONCATENATE(M338,","),"")&amp;CONCATENATE("}")&amp;IF(VALUE(N338)&gt;0,CONCATENATE(", traitsNeeded=",N338),"")&amp;CONCATENATE(", dlcId=",IF(S338&lt;&gt;"",S338,"DLC_BASE_GAME")),""),"")</f>
        <v>[390] = {wayshrines={-1,-1,-1,}, dlcId=DLC_SUMMERSET</v>
      </c>
      <c r="AX338" s="6" t="str">
        <f aca="false">IF(F338&lt;&gt;"Not in the game (anymore)",IF(A338&lt;&gt;"",IF(P338&lt;&gt;"",CONCATENATE(", zoneIds={",P338),"")&amp;IF(X338&lt;&gt;"",CONCATENATE(",",X338),"")&amp;IF(AC338&lt;&gt;"",CONCATENATE(",",AC338),"")&amp;IF(AH338&lt;&gt;"",CONCATENATE(",",AH338),"")&amp;IF(AM338&lt;&gt;"",CONCATENATE(",",AM338),"")&amp;IF(AR338&lt;&gt;"",CONCATENATE(",",AR338),"")&amp;IF(P338&lt;&gt;"",CONCATENATE("}",""),"")&amp;IF(OR(I338="true",I338="false",I338&lt;&gt;""), CONCATENATE(", veteran=", I338), ""),""),"")</f>
        <v>, zoneIds={1051}, veteran=false</v>
      </c>
      <c r="AY338" s="6" t="str">
        <f aca="false">IF(F338&lt;&gt;"Not in the game (anymore)",IF(A338&lt;&gt;"",", setType="&amp;G338,"")&amp;IF(J338="true",", multiTrialSet=true",""),"")</f>
        <v>, setType=LIBSETS_SETTYPE_TRIAL</v>
      </c>
      <c r="AZ338" s="6" t="str">
        <f aca="false">IF(F338&lt;&gt;"Not in the game (anymore)",IF(U338&lt;&gt;"",", dropMechanic={"&amp;U338&amp;IF(Z338&lt;&gt;"",","&amp;Z338,"")&amp;IF(AE338&lt;&gt;"",","&amp;AE338,"")&amp;IF(AJ338&lt;&gt;"",","&amp;AJ338,"")&amp;IF(AO338&lt;&gt;"",","&amp;AO338,"")&amp;IF(AT338&lt;&gt;"",","&amp;AT338,"")&amp;"}"&amp;IF(U338="LIBSETS_DROP_MECHANIC_MONSTER_NAME",", dropMechanicNames={" &amp; IF(V338&lt;&gt;"","['en']='"&amp;V338&amp;"'","") &amp; IF(W338&lt;&gt;"",", ['de']='" &amp; W338&amp;"'","") &amp; "}",""),"")&amp;"},","")</f>
        <v>, dropMechanic={LIBSETS_DROP_MECHANIC_MONSTER_NAME}, dropMechanicNames={}},</v>
      </c>
      <c r="BA338" s="6" t="str">
        <f aca="false">IF(F338&lt;&gt;"Not in the game (anymore)",IF(C338&lt;&gt;"",CONCATENATE(" --",C338," / ",B338,"   [",IF(Q338&lt;&gt;"",Q338,""),IF(Y338&lt;&gt;"",", "&amp;Y338,""),IF(AD338&lt;&gt;"",", "&amp;AD338,""),IF(AI338&lt;&gt;"",", "&amp;AI338,""),IF(AN338&lt;&gt;"",", "&amp;AN338,""),IF(AS338&lt;&gt;"",", "&amp;AS338,""),"]")),"")</f>
        <v> --Mantle of Siroria / Mantel von Siroria   [Cloudrest]</v>
      </c>
    </row>
    <row r="339" customFormat="false" ht="15" hidden="false" customHeight="false" outlineLevel="0" collapsed="false">
      <c r="A339" s="21" t="n">
        <v>391</v>
      </c>
      <c r="B339" s="0" t="s">
        <v>864</v>
      </c>
      <c r="C339" s="0" t="s">
        <v>865</v>
      </c>
      <c r="D339" s="2" t="n">
        <f aca="false">A339</f>
        <v>391</v>
      </c>
      <c r="G339" s="22" t="s">
        <v>338</v>
      </c>
      <c r="I339" s="0" t="s">
        <v>56</v>
      </c>
      <c r="J339" s="0" t="s">
        <v>56</v>
      </c>
      <c r="K339" s="0" t="n">
        <v>-1</v>
      </c>
      <c r="L339" s="0" t="n">
        <v>-1</v>
      </c>
      <c r="M339" s="0" t="n">
        <v>-1</v>
      </c>
      <c r="N339" s="0" t="n">
        <v>0</v>
      </c>
      <c r="O339" s="3" t="s">
        <v>859</v>
      </c>
      <c r="P339" s="2" t="n">
        <f aca="false">IF(AND(G339&lt;&gt;"LIBSETS_SETTYPE_BATTLEGROUND",G339&lt;&gt;"LIBSETS_SETTYPE_SPECIAL",G339&lt;&gt;"LIBSETS_SETTYPE_MYTHIC"), IF(Q339&lt;&gt;"",VLOOKUP(Q339,'ESO zone constants'!$D$2:$H$4950,5,0),""),"")</f>
        <v>1051</v>
      </c>
      <c r="Q339" s="0" t="str">
        <f aca="false">IF(OR(K339="",K339&lt;=0,ISERROR(K339)),IF(AND(O339&lt;&gt;"",NOT(ISERROR(O339))),O339, ""),VLOOKUP(K339,'ESO wayshrine node constants'!$A$3:$D$10003,4,0))</f>
        <v>Cloudrest</v>
      </c>
      <c r="R339" s="0"/>
      <c r="S339" s="4" t="str">
        <f aca="false">IF(AND(R339&lt;&gt;"",NOT(ISERROR(R339))),R339,IF(P339&lt;&gt;"",IF(NOT(ISERROR(VLOOKUP(P339,'ESO Dungeon constants'!$D$3:$H$9999,5,0))),VLOOKUP(P339,'ESO Dungeon constants'!$D$3:$I$9999,6,0),VLOOKUP(P339,'ESO zone constants'!$H$2:$K$9984,4,0)),""))</f>
        <v>DLC_SUMMERSET</v>
      </c>
      <c r="T339" s="2" t="str">
        <f aca="false">IF(S339&lt;&gt;"",VLOOKUP(S339,'LibSets constants'!$B$4:$C$1000,2,0),"")</f>
        <v>Summerset</v>
      </c>
      <c r="U339" s="5" t="s">
        <v>340</v>
      </c>
      <c r="V339" s="28"/>
      <c r="W339" s="28"/>
      <c r="X339" s="2" t="str">
        <f aca="false">IF(G339&lt;&gt;"LIBSETS_SETTYPE_BATTLEGROUND",IF(G339&lt;&gt;"LIBSETS_SETTYPE_SPECIAL",IF(Y339&lt;&gt;"",VLOOKUP(Y339,'ESO zone constants'!$D$2:$H$4950,5,0),""),""),"")</f>
        <v/>
      </c>
      <c r="Z339" s="28"/>
      <c r="AA339" s="28"/>
      <c r="AB339" s="28"/>
      <c r="AC339" s="2" t="str">
        <f aca="false">IF(G339&lt;&gt;"LIBSETS_SETTYPE_BATTLEGROUND",IF(G339&lt;&gt;"LIBSETS_SETTYPE_SPECIAL",IF(AD339&lt;&gt;"",VLOOKUP(AD339,'ESO zone constants'!$D$2:$H$4950,5,0),""),""),"")</f>
        <v/>
      </c>
      <c r="AE339" s="28"/>
      <c r="AF339" s="28"/>
      <c r="AG339" s="28"/>
      <c r="AH339" s="2" t="str">
        <f aca="false">IF(G339&lt;&gt;"LIBSETS_SETTYPE_BATTLEGROUND",IF(G339&lt;&gt;"LIBSETS_SETTYPE_SPECIAL",IF(AI339&lt;&gt;"",VLOOKUP(AI339,'ESO zone constants'!$D$2:$H$4950,5,0),""),""),"")</f>
        <v/>
      </c>
      <c r="AJ339" s="28"/>
      <c r="AK339" s="28"/>
      <c r="AL339" s="28"/>
      <c r="AM339" s="2" t="str">
        <f aca="false">IF(G339&lt;&gt;"LIBSETS_SETTYPE_BATTLEGROUND",IF(G339&lt;&gt;"LIBSETS_SETTYPE_SPECIAL",IF(AN339&lt;&gt;"",VLOOKUP(AN339,'ESO zone constants'!$D$2:$H$4950,5,0),""),""),"")</f>
        <v/>
      </c>
      <c r="AO339" s="28"/>
      <c r="AP339" s="28"/>
      <c r="AQ339" s="28"/>
      <c r="AR339" s="2" t="str">
        <f aca="false">IF(G339&lt;&gt;"LIBSETS_SETTYPE_BATTLEGROUND",IF(G339&lt;&gt;"LIBSETS_SETTYPE_SPECIAL",IF(AS339&lt;&gt;"",VLOOKUP(AS339,'ESO zone constants'!$D$2:$H$4950,5,0),""),""),"")</f>
        <v/>
      </c>
      <c r="AT339" s="28"/>
      <c r="AU339" s="28"/>
      <c r="AV339" s="28"/>
      <c r="AW339" s="6" t="str">
        <f aca="false">IF(A339="???","--","")&amp;IF(F339&lt;&gt;"Not in the game (anymore)",IF(A339&lt;&gt;"",CONCATENATE("[",A339,"] = {wayshrines={")&amp;IF(K339&lt;&gt;"",CONCATENATE(K339,","),"")&amp;IF(L339&lt;&gt;"",CONCATENATE(L339,","),"")&amp;IF(M339&lt;&gt;"",CONCATENATE(M339,","),"")&amp;CONCATENATE("}")&amp;IF(VALUE(N339)&gt;0,CONCATENATE(", traitsNeeded=",N339),"")&amp;CONCATENATE(", dlcId=",IF(S339&lt;&gt;"",S339,"DLC_BASE_GAME")),""),"")</f>
        <v>[391] = {wayshrines={-1,-1,-1,}, dlcId=DLC_SUMMERSET</v>
      </c>
      <c r="AX339" s="6" t="str">
        <f aca="false">IF(F339&lt;&gt;"Not in the game (anymore)",IF(A339&lt;&gt;"",IF(P339&lt;&gt;"",CONCATENATE(", zoneIds={",P339),"")&amp;IF(X339&lt;&gt;"",CONCATENATE(",",X339),"")&amp;IF(AC339&lt;&gt;"",CONCATENATE(",",AC339),"")&amp;IF(AH339&lt;&gt;"",CONCATENATE(",",AH339),"")&amp;IF(AM339&lt;&gt;"",CONCATENATE(",",AM339),"")&amp;IF(AR339&lt;&gt;"",CONCATENATE(",",AR339),"")&amp;IF(P339&lt;&gt;"",CONCATENATE("}",""),"")&amp;IF(OR(I339="true",I339="false",I339&lt;&gt;""), CONCATENATE(", veteran=", I339), ""),""),"")</f>
        <v>, zoneIds={1051}, veteran=false</v>
      </c>
      <c r="AY339" s="6" t="str">
        <f aca="false">IF(F339&lt;&gt;"Not in the game (anymore)",IF(A339&lt;&gt;"",", setType="&amp;G339,"")&amp;IF(J339="true",", multiTrialSet=true",""),"")</f>
        <v>, setType=LIBSETS_SETTYPE_TRIAL</v>
      </c>
      <c r="AZ339" s="6" t="str">
        <f aca="false">IF(F339&lt;&gt;"Not in the game (anymore)",IF(U339&lt;&gt;"",", dropMechanic={"&amp;U339&amp;IF(Z339&lt;&gt;"",","&amp;Z339,"")&amp;IF(AE339&lt;&gt;"",","&amp;AE339,"")&amp;IF(AJ339&lt;&gt;"",","&amp;AJ339,"")&amp;IF(AO339&lt;&gt;"",","&amp;AO339,"")&amp;IF(AT339&lt;&gt;"",","&amp;AT339,"")&amp;"}"&amp;IF(U339="LIBSETS_DROP_MECHANIC_MONSTER_NAME",", dropMechanicNames={" &amp; IF(V339&lt;&gt;"","['en']='"&amp;V339&amp;"'","") &amp; IF(W339&lt;&gt;"",", ['de']='" &amp; W339&amp;"'","") &amp; "}",""),"")&amp;"},","")</f>
        <v>, dropMechanic={LIBSETS_DROP_MECHANIC_MONSTER_NAME}, dropMechanicNames={}},</v>
      </c>
      <c r="BA339" s="6" t="str">
        <f aca="false">IF(F339&lt;&gt;"Not in the game (anymore)",IF(C339&lt;&gt;"",CONCATENATE(" --",C339," / ",B339,"   [",IF(Q339&lt;&gt;"",Q339,""),IF(Y339&lt;&gt;"",", "&amp;Y339,""),IF(AD339&lt;&gt;"",", "&amp;AD339,""),IF(AI339&lt;&gt;"",", "&amp;AI339,""),IF(AN339&lt;&gt;"",", "&amp;AN339,""),IF(AS339&lt;&gt;"",", "&amp;AS339,""),"]")),"")</f>
        <v> --Vestment of Olorime / Gewandung von Olorime   [Cloudrest]</v>
      </c>
    </row>
    <row r="340" customFormat="false" ht="15" hidden="false" customHeight="false" outlineLevel="0" collapsed="false">
      <c r="A340" s="21" t="n">
        <v>392</v>
      </c>
      <c r="B340" s="0" t="s">
        <v>866</v>
      </c>
      <c r="C340" s="0" t="s">
        <v>867</v>
      </c>
      <c r="D340" s="2" t="n">
        <f aca="false">A340</f>
        <v>392</v>
      </c>
      <c r="G340" s="22" t="s">
        <v>338</v>
      </c>
      <c r="I340" s="0" t="s">
        <v>423</v>
      </c>
      <c r="J340" s="0" t="s">
        <v>56</v>
      </c>
      <c r="K340" s="0" t="n">
        <v>-1</v>
      </c>
      <c r="L340" s="0" t="n">
        <v>-1</v>
      </c>
      <c r="M340" s="0" t="n">
        <v>-1</v>
      </c>
      <c r="N340" s="0" t="n">
        <v>0</v>
      </c>
      <c r="O340" s="3" t="s">
        <v>859</v>
      </c>
      <c r="P340" s="2" t="n">
        <f aca="false">IF(AND(G340&lt;&gt;"LIBSETS_SETTYPE_BATTLEGROUND",G340&lt;&gt;"LIBSETS_SETTYPE_SPECIAL",G340&lt;&gt;"LIBSETS_SETTYPE_MYTHIC"), IF(Q340&lt;&gt;"",VLOOKUP(Q340,'ESO zone constants'!$D$2:$H$4950,5,0),""),"")</f>
        <v>1051</v>
      </c>
      <c r="Q340" s="0" t="str">
        <f aca="false">IF(OR(K340="",K340&lt;=0,ISERROR(K340)),IF(AND(O340&lt;&gt;"",NOT(ISERROR(O340))),O340, ""),VLOOKUP(K340,'ESO wayshrine node constants'!$A$3:$D$10003,4,0))</f>
        <v>Cloudrest</v>
      </c>
      <c r="R340" s="0"/>
      <c r="S340" s="4" t="str">
        <f aca="false">IF(AND(R340&lt;&gt;"",NOT(ISERROR(R340))),R340,IF(P340&lt;&gt;"",IF(NOT(ISERROR(VLOOKUP(P340,'ESO Dungeon constants'!$D$3:$H$9999,5,0))),VLOOKUP(P340,'ESO Dungeon constants'!$D$3:$I$9999,6,0),VLOOKUP(P340,'ESO zone constants'!$H$2:$K$9984,4,0)),""))</f>
        <v>DLC_SUMMERSET</v>
      </c>
      <c r="T340" s="2" t="str">
        <f aca="false">IF(S340&lt;&gt;"",VLOOKUP(S340,'LibSets constants'!$B$4:$C$1000,2,0),"")</f>
        <v>Summerset</v>
      </c>
      <c r="U340" s="5" t="s">
        <v>340</v>
      </c>
      <c r="V340" s="28"/>
      <c r="W340" s="28"/>
      <c r="X340" s="2" t="str">
        <f aca="false">IF(G340&lt;&gt;"LIBSETS_SETTYPE_BATTLEGROUND",IF(G340&lt;&gt;"LIBSETS_SETTYPE_SPECIAL",IF(Y340&lt;&gt;"",VLOOKUP(Y340,'ESO zone constants'!$D$2:$H$4950,5,0),""),""),"")</f>
        <v/>
      </c>
      <c r="Z340" s="28"/>
      <c r="AA340" s="28"/>
      <c r="AB340" s="28"/>
      <c r="AC340" s="2" t="str">
        <f aca="false">IF(G340&lt;&gt;"LIBSETS_SETTYPE_BATTLEGROUND",IF(G340&lt;&gt;"LIBSETS_SETTYPE_SPECIAL",IF(AD340&lt;&gt;"",VLOOKUP(AD340,'ESO zone constants'!$D$2:$H$4950,5,0),""),""),"")</f>
        <v/>
      </c>
      <c r="AE340" s="28"/>
      <c r="AF340" s="28"/>
      <c r="AG340" s="28"/>
      <c r="AH340" s="2" t="str">
        <f aca="false">IF(G340&lt;&gt;"LIBSETS_SETTYPE_BATTLEGROUND",IF(G340&lt;&gt;"LIBSETS_SETTYPE_SPECIAL",IF(AI340&lt;&gt;"",VLOOKUP(AI340,'ESO zone constants'!$D$2:$H$4950,5,0),""),""),"")</f>
        <v/>
      </c>
      <c r="AJ340" s="28"/>
      <c r="AK340" s="28"/>
      <c r="AL340" s="28"/>
      <c r="AM340" s="2" t="str">
        <f aca="false">IF(G340&lt;&gt;"LIBSETS_SETTYPE_BATTLEGROUND",IF(G340&lt;&gt;"LIBSETS_SETTYPE_SPECIAL",IF(AN340&lt;&gt;"",VLOOKUP(AN340,'ESO zone constants'!$D$2:$H$4950,5,0),""),""),"")</f>
        <v/>
      </c>
      <c r="AO340" s="28"/>
      <c r="AP340" s="28"/>
      <c r="AQ340" s="28"/>
      <c r="AR340" s="2" t="str">
        <f aca="false">IF(G340&lt;&gt;"LIBSETS_SETTYPE_BATTLEGROUND",IF(G340&lt;&gt;"LIBSETS_SETTYPE_SPECIAL",IF(AS340&lt;&gt;"",VLOOKUP(AS340,'ESO zone constants'!$D$2:$H$4950,5,0),""),""),"")</f>
        <v/>
      </c>
      <c r="AT340" s="28"/>
      <c r="AU340" s="28"/>
      <c r="AV340" s="28"/>
      <c r="AW340" s="6" t="str">
        <f aca="false">IF(A340="???","--","")&amp;IF(F340&lt;&gt;"Not in the game (anymore)",IF(A340&lt;&gt;"",CONCATENATE("[",A340,"] = {wayshrines={")&amp;IF(K340&lt;&gt;"",CONCATENATE(K340,","),"")&amp;IF(L340&lt;&gt;"",CONCATENATE(L340,","),"")&amp;IF(M340&lt;&gt;"",CONCATENATE(M340,","),"")&amp;CONCATENATE("}")&amp;IF(VALUE(N340)&gt;0,CONCATENATE(", traitsNeeded=",N340),"")&amp;CONCATENATE(", dlcId=",IF(S340&lt;&gt;"",S340,"DLC_BASE_GAME")),""),"")</f>
        <v>[392] = {wayshrines={-1,-1,-1,}, dlcId=DLC_SUMMERSET</v>
      </c>
      <c r="AX340" s="6" t="str">
        <f aca="false">IF(F340&lt;&gt;"Not in the game (anymore)",IF(A340&lt;&gt;"",IF(P340&lt;&gt;"",CONCATENATE(", zoneIds={",P340),"")&amp;IF(X340&lt;&gt;"",CONCATENATE(",",X340),"")&amp;IF(AC340&lt;&gt;"",CONCATENATE(",",AC340),"")&amp;IF(AH340&lt;&gt;"",CONCATENATE(",",AH340),"")&amp;IF(AM340&lt;&gt;"",CONCATENATE(",",AM340),"")&amp;IF(AR340&lt;&gt;"",CONCATENATE(",",AR340),"")&amp;IF(P340&lt;&gt;"",CONCATENATE("}",""),"")&amp;IF(OR(I340="true",I340="false",I340&lt;&gt;""), CONCATENATE(", veteran=", I340), ""),""),"")</f>
        <v>, zoneIds={1051}, veteran=true</v>
      </c>
      <c r="AY340" s="6" t="str">
        <f aca="false">IF(F340&lt;&gt;"Not in the game (anymore)",IF(A340&lt;&gt;"",", setType="&amp;G340,"")&amp;IF(J340="true",", multiTrialSet=true",""),"")</f>
        <v>, setType=LIBSETS_SETTYPE_TRIAL</v>
      </c>
      <c r="AZ340" s="6" t="str">
        <f aca="false">IF(F340&lt;&gt;"Not in the game (anymore)",IF(U340&lt;&gt;"",", dropMechanic={"&amp;U340&amp;IF(Z340&lt;&gt;"",","&amp;Z340,"")&amp;IF(AE340&lt;&gt;"",","&amp;AE340,"")&amp;IF(AJ340&lt;&gt;"",","&amp;AJ340,"")&amp;IF(AO340&lt;&gt;"",","&amp;AO340,"")&amp;IF(AT340&lt;&gt;"",","&amp;AT340,"")&amp;"}"&amp;IF(U340="LIBSETS_DROP_MECHANIC_MONSTER_NAME",", dropMechanicNames={" &amp; IF(V340&lt;&gt;"","['en']='"&amp;V340&amp;"'","") &amp; IF(W340&lt;&gt;"",", ['de']='" &amp; W340&amp;"'","") &amp; "}",""),"")&amp;"},","")</f>
        <v>, dropMechanic={LIBSETS_DROP_MECHANIC_MONSTER_NAME}, dropMechanicNames={}},</v>
      </c>
      <c r="BA340" s="6" t="str">
        <f aca="false">IF(F340&lt;&gt;"Not in the game (anymore)",IF(C340&lt;&gt;"",CONCATENATE(" --",C340," / ",B340,"   [",IF(Q340&lt;&gt;"",Q340,""),IF(Y340&lt;&gt;"",", "&amp;Y340,""),IF(AD340&lt;&gt;"",", "&amp;AD340,""),IF(AI340&lt;&gt;"",", "&amp;AI340,""),IF(AN340&lt;&gt;"",", "&amp;AN340,""),IF(AS340&lt;&gt;"",", "&amp;AS340,""),"]")),"")</f>
        <v> --Perfect Aegis of Galenwe / Perfekte Ägis von Galenwe   [Cloudrest]</v>
      </c>
    </row>
    <row r="341" customFormat="false" ht="15" hidden="false" customHeight="false" outlineLevel="0" collapsed="false">
      <c r="A341" s="21" t="n">
        <v>393</v>
      </c>
      <c r="B341" s="0" t="s">
        <v>868</v>
      </c>
      <c r="C341" s="0" t="s">
        <v>869</v>
      </c>
      <c r="D341" s="2" t="n">
        <f aca="false">A341</f>
        <v>393</v>
      </c>
      <c r="G341" s="22" t="s">
        <v>338</v>
      </c>
      <c r="I341" s="0" t="s">
        <v>423</v>
      </c>
      <c r="J341" s="0" t="s">
        <v>56</v>
      </c>
      <c r="K341" s="0" t="n">
        <v>-1</v>
      </c>
      <c r="L341" s="0" t="n">
        <v>-1</v>
      </c>
      <c r="M341" s="0" t="n">
        <v>-1</v>
      </c>
      <c r="N341" s="0" t="n">
        <v>0</v>
      </c>
      <c r="O341" s="3" t="s">
        <v>859</v>
      </c>
      <c r="P341" s="2" t="n">
        <f aca="false">IF(AND(G341&lt;&gt;"LIBSETS_SETTYPE_BATTLEGROUND",G341&lt;&gt;"LIBSETS_SETTYPE_SPECIAL",G341&lt;&gt;"LIBSETS_SETTYPE_MYTHIC"), IF(Q341&lt;&gt;"",VLOOKUP(Q341,'ESO zone constants'!$D$2:$H$4950,5,0),""),"")</f>
        <v>1051</v>
      </c>
      <c r="Q341" s="0" t="str">
        <f aca="false">IF(OR(K341="",K341&lt;=0,ISERROR(K341)),IF(AND(O341&lt;&gt;"",NOT(ISERROR(O341))),O341, ""),VLOOKUP(K341,'ESO wayshrine node constants'!$A$3:$D$10003,4,0))</f>
        <v>Cloudrest</v>
      </c>
      <c r="R341" s="0"/>
      <c r="S341" s="4" t="str">
        <f aca="false">IF(AND(R341&lt;&gt;"",NOT(ISERROR(R341))),R341,IF(P341&lt;&gt;"",IF(NOT(ISERROR(VLOOKUP(P341,'ESO Dungeon constants'!$D$3:$H$9999,5,0))),VLOOKUP(P341,'ESO Dungeon constants'!$D$3:$I$9999,6,0),VLOOKUP(P341,'ESO zone constants'!$H$2:$K$9984,4,0)),""))</f>
        <v>DLC_SUMMERSET</v>
      </c>
      <c r="T341" s="2" t="str">
        <f aca="false">IF(S341&lt;&gt;"",VLOOKUP(S341,'LibSets constants'!$B$4:$C$1000,2,0),"")</f>
        <v>Summerset</v>
      </c>
      <c r="U341" s="5" t="s">
        <v>340</v>
      </c>
      <c r="V341" s="28"/>
      <c r="W341" s="28"/>
      <c r="X341" s="2" t="str">
        <f aca="false">IF(G341&lt;&gt;"LIBSETS_SETTYPE_BATTLEGROUND",IF(G341&lt;&gt;"LIBSETS_SETTYPE_SPECIAL",IF(Y341&lt;&gt;"",VLOOKUP(Y341,'ESO zone constants'!$D$2:$H$4950,5,0),""),""),"")</f>
        <v/>
      </c>
      <c r="Z341" s="28"/>
      <c r="AA341" s="28"/>
      <c r="AB341" s="28"/>
      <c r="AC341" s="2" t="str">
        <f aca="false">IF(G341&lt;&gt;"LIBSETS_SETTYPE_BATTLEGROUND",IF(G341&lt;&gt;"LIBSETS_SETTYPE_SPECIAL",IF(AD341&lt;&gt;"",VLOOKUP(AD341,'ESO zone constants'!$D$2:$H$4950,5,0),""),""),"")</f>
        <v/>
      </c>
      <c r="AE341" s="28"/>
      <c r="AF341" s="28"/>
      <c r="AG341" s="28"/>
      <c r="AH341" s="2" t="str">
        <f aca="false">IF(G341&lt;&gt;"LIBSETS_SETTYPE_BATTLEGROUND",IF(G341&lt;&gt;"LIBSETS_SETTYPE_SPECIAL",IF(AI341&lt;&gt;"",VLOOKUP(AI341,'ESO zone constants'!$D$2:$H$4950,5,0),""),""),"")</f>
        <v/>
      </c>
      <c r="AJ341" s="28"/>
      <c r="AK341" s="28"/>
      <c r="AL341" s="28"/>
      <c r="AM341" s="2" t="str">
        <f aca="false">IF(G341&lt;&gt;"LIBSETS_SETTYPE_BATTLEGROUND",IF(G341&lt;&gt;"LIBSETS_SETTYPE_SPECIAL",IF(AN341&lt;&gt;"",VLOOKUP(AN341,'ESO zone constants'!$D$2:$H$4950,5,0),""),""),"")</f>
        <v/>
      </c>
      <c r="AO341" s="28"/>
      <c r="AP341" s="28"/>
      <c r="AQ341" s="28"/>
      <c r="AR341" s="2" t="str">
        <f aca="false">IF(G341&lt;&gt;"LIBSETS_SETTYPE_BATTLEGROUND",IF(G341&lt;&gt;"LIBSETS_SETTYPE_SPECIAL",IF(AS341&lt;&gt;"",VLOOKUP(AS341,'ESO zone constants'!$D$2:$H$4950,5,0),""),""),"")</f>
        <v/>
      </c>
      <c r="AT341" s="28"/>
      <c r="AU341" s="28"/>
      <c r="AV341" s="28"/>
      <c r="AW341" s="6" t="str">
        <f aca="false">IF(A341="???","--","")&amp;IF(F341&lt;&gt;"Not in the game (anymore)",IF(A341&lt;&gt;"",CONCATENATE("[",A341,"] = {wayshrines={")&amp;IF(K341&lt;&gt;"",CONCATENATE(K341,","),"")&amp;IF(L341&lt;&gt;"",CONCATENATE(L341,","),"")&amp;IF(M341&lt;&gt;"",CONCATENATE(M341,","),"")&amp;CONCATENATE("}")&amp;IF(VALUE(N341)&gt;0,CONCATENATE(", traitsNeeded=",N341),"")&amp;CONCATENATE(", dlcId=",IF(S341&lt;&gt;"",S341,"DLC_BASE_GAME")),""),"")</f>
        <v>[393] = {wayshrines={-1,-1,-1,}, dlcId=DLC_SUMMERSET</v>
      </c>
      <c r="AX341" s="6" t="str">
        <f aca="false">IF(F341&lt;&gt;"Not in the game (anymore)",IF(A341&lt;&gt;"",IF(P341&lt;&gt;"",CONCATENATE(", zoneIds={",P341),"")&amp;IF(X341&lt;&gt;"",CONCATENATE(",",X341),"")&amp;IF(AC341&lt;&gt;"",CONCATENATE(",",AC341),"")&amp;IF(AH341&lt;&gt;"",CONCATENATE(",",AH341),"")&amp;IF(AM341&lt;&gt;"",CONCATENATE(",",AM341),"")&amp;IF(AR341&lt;&gt;"",CONCATENATE(",",AR341),"")&amp;IF(P341&lt;&gt;"",CONCATENATE("}",""),"")&amp;IF(OR(I341="true",I341="false",I341&lt;&gt;""), CONCATENATE(", veteran=", I341), ""),""),"")</f>
        <v>, zoneIds={1051}, veteran=true</v>
      </c>
      <c r="AY341" s="6" t="str">
        <f aca="false">IF(F341&lt;&gt;"Not in the game (anymore)",IF(A341&lt;&gt;"",", setType="&amp;G341,"")&amp;IF(J341="true",", multiTrialSet=true",""),"")</f>
        <v>, setType=LIBSETS_SETTYPE_TRIAL</v>
      </c>
      <c r="AZ341" s="6" t="str">
        <f aca="false">IF(F341&lt;&gt;"Not in the game (anymore)",IF(U341&lt;&gt;"",", dropMechanic={"&amp;U341&amp;IF(Z341&lt;&gt;"",","&amp;Z341,"")&amp;IF(AE341&lt;&gt;"",","&amp;AE341,"")&amp;IF(AJ341&lt;&gt;"",","&amp;AJ341,"")&amp;IF(AO341&lt;&gt;"",","&amp;AO341,"")&amp;IF(AT341&lt;&gt;"",","&amp;AT341,"")&amp;"}"&amp;IF(U341="LIBSETS_DROP_MECHANIC_MONSTER_NAME",", dropMechanicNames={" &amp; IF(V341&lt;&gt;"","['en']='"&amp;V341&amp;"'","") &amp; IF(W341&lt;&gt;"",", ['de']='" &amp; W341&amp;"'","") &amp; "}",""),"")&amp;"},","")</f>
        <v>, dropMechanic={LIBSETS_DROP_MECHANIC_MONSTER_NAME}, dropMechanicNames={}},</v>
      </c>
      <c r="BA341" s="6" t="str">
        <f aca="false">IF(F341&lt;&gt;"Not in the game (anymore)",IF(C341&lt;&gt;"",CONCATENATE(" --",C341," / ",B341,"   [",IF(Q341&lt;&gt;"",Q341,""),IF(Y341&lt;&gt;"",", "&amp;Y341,""),IF(AD341&lt;&gt;"",", "&amp;AD341,""),IF(AI341&lt;&gt;"",", "&amp;AI341,""),IF(AN341&lt;&gt;"",", "&amp;AN341,""),IF(AS341&lt;&gt;"",", "&amp;AS341,""),"]")),"")</f>
        <v> --Perfect Arms of Relequen / Perfekte Waffen von Relequen   [Cloudrest]</v>
      </c>
    </row>
    <row r="342" customFormat="false" ht="15" hidden="false" customHeight="false" outlineLevel="0" collapsed="false">
      <c r="A342" s="21" t="n">
        <v>394</v>
      </c>
      <c r="B342" s="0" t="s">
        <v>870</v>
      </c>
      <c r="C342" s="0" t="s">
        <v>871</v>
      </c>
      <c r="D342" s="2" t="n">
        <f aca="false">A342</f>
        <v>394</v>
      </c>
      <c r="G342" s="22" t="s">
        <v>338</v>
      </c>
      <c r="I342" s="0" t="s">
        <v>423</v>
      </c>
      <c r="J342" s="0" t="s">
        <v>56</v>
      </c>
      <c r="K342" s="0" t="n">
        <v>-1</v>
      </c>
      <c r="L342" s="0" t="n">
        <v>-1</v>
      </c>
      <c r="M342" s="0" t="n">
        <v>-1</v>
      </c>
      <c r="N342" s="0" t="n">
        <v>0</v>
      </c>
      <c r="O342" s="3" t="s">
        <v>859</v>
      </c>
      <c r="P342" s="2" t="n">
        <f aca="false">IF(AND(G342&lt;&gt;"LIBSETS_SETTYPE_BATTLEGROUND",G342&lt;&gt;"LIBSETS_SETTYPE_SPECIAL",G342&lt;&gt;"LIBSETS_SETTYPE_MYTHIC"), IF(Q342&lt;&gt;"",VLOOKUP(Q342,'ESO zone constants'!$D$2:$H$4950,5,0),""),"")</f>
        <v>1051</v>
      </c>
      <c r="Q342" s="0" t="str">
        <f aca="false">IF(OR(K342="",K342&lt;=0,ISERROR(K342)),IF(AND(O342&lt;&gt;"",NOT(ISERROR(O342))),O342, ""),VLOOKUP(K342,'ESO wayshrine node constants'!$A$3:$D$10003,4,0))</f>
        <v>Cloudrest</v>
      </c>
      <c r="R342" s="0"/>
      <c r="S342" s="4" t="str">
        <f aca="false">IF(AND(R342&lt;&gt;"",NOT(ISERROR(R342))),R342,IF(P342&lt;&gt;"",IF(NOT(ISERROR(VLOOKUP(P342,'ESO Dungeon constants'!$D$3:$H$9999,5,0))),VLOOKUP(P342,'ESO Dungeon constants'!$D$3:$I$9999,6,0),VLOOKUP(P342,'ESO zone constants'!$H$2:$K$9984,4,0)),""))</f>
        <v>DLC_SUMMERSET</v>
      </c>
      <c r="T342" s="2" t="str">
        <f aca="false">IF(S342&lt;&gt;"",VLOOKUP(S342,'LibSets constants'!$B$4:$C$1000,2,0),"")</f>
        <v>Summerset</v>
      </c>
      <c r="U342" s="5" t="s">
        <v>340</v>
      </c>
      <c r="V342" s="28"/>
      <c r="W342" s="28"/>
      <c r="X342" s="2" t="str">
        <f aca="false">IF(G342&lt;&gt;"LIBSETS_SETTYPE_BATTLEGROUND",IF(G342&lt;&gt;"LIBSETS_SETTYPE_SPECIAL",IF(Y342&lt;&gt;"",VLOOKUP(Y342,'ESO zone constants'!$D$2:$H$4950,5,0),""),""),"")</f>
        <v/>
      </c>
      <c r="Z342" s="28"/>
      <c r="AA342" s="28"/>
      <c r="AB342" s="28"/>
      <c r="AC342" s="2" t="str">
        <f aca="false">IF(G342&lt;&gt;"LIBSETS_SETTYPE_BATTLEGROUND",IF(G342&lt;&gt;"LIBSETS_SETTYPE_SPECIAL",IF(AD342&lt;&gt;"",VLOOKUP(AD342,'ESO zone constants'!$D$2:$H$4950,5,0),""),""),"")</f>
        <v/>
      </c>
      <c r="AE342" s="28"/>
      <c r="AF342" s="28"/>
      <c r="AG342" s="28"/>
      <c r="AH342" s="2" t="str">
        <f aca="false">IF(G342&lt;&gt;"LIBSETS_SETTYPE_BATTLEGROUND",IF(G342&lt;&gt;"LIBSETS_SETTYPE_SPECIAL",IF(AI342&lt;&gt;"",VLOOKUP(AI342,'ESO zone constants'!$D$2:$H$4950,5,0),""),""),"")</f>
        <v/>
      </c>
      <c r="AJ342" s="28"/>
      <c r="AK342" s="28"/>
      <c r="AL342" s="28"/>
      <c r="AM342" s="2" t="str">
        <f aca="false">IF(G342&lt;&gt;"LIBSETS_SETTYPE_BATTLEGROUND",IF(G342&lt;&gt;"LIBSETS_SETTYPE_SPECIAL",IF(AN342&lt;&gt;"",VLOOKUP(AN342,'ESO zone constants'!$D$2:$H$4950,5,0),""),""),"")</f>
        <v/>
      </c>
      <c r="AO342" s="28"/>
      <c r="AP342" s="28"/>
      <c r="AQ342" s="28"/>
      <c r="AR342" s="2" t="str">
        <f aca="false">IF(G342&lt;&gt;"LIBSETS_SETTYPE_BATTLEGROUND",IF(G342&lt;&gt;"LIBSETS_SETTYPE_SPECIAL",IF(AS342&lt;&gt;"",VLOOKUP(AS342,'ESO zone constants'!$D$2:$H$4950,5,0),""),""),"")</f>
        <v/>
      </c>
      <c r="AT342" s="28"/>
      <c r="AU342" s="28"/>
      <c r="AV342" s="28"/>
      <c r="AW342" s="6" t="str">
        <f aca="false">IF(A342="???","--","")&amp;IF(F342&lt;&gt;"Not in the game (anymore)",IF(A342&lt;&gt;"",CONCATENATE("[",A342,"] = {wayshrines={")&amp;IF(K342&lt;&gt;"",CONCATENATE(K342,","),"")&amp;IF(L342&lt;&gt;"",CONCATENATE(L342,","),"")&amp;IF(M342&lt;&gt;"",CONCATENATE(M342,","),"")&amp;CONCATENATE("}")&amp;IF(VALUE(N342)&gt;0,CONCATENATE(", traitsNeeded=",N342),"")&amp;CONCATENATE(", dlcId=",IF(S342&lt;&gt;"",S342,"DLC_BASE_GAME")),""),"")</f>
        <v>[394] = {wayshrines={-1,-1,-1,}, dlcId=DLC_SUMMERSET</v>
      </c>
      <c r="AX342" s="6" t="str">
        <f aca="false">IF(F342&lt;&gt;"Not in the game (anymore)",IF(A342&lt;&gt;"",IF(P342&lt;&gt;"",CONCATENATE(", zoneIds={",P342),"")&amp;IF(X342&lt;&gt;"",CONCATENATE(",",X342),"")&amp;IF(AC342&lt;&gt;"",CONCATENATE(",",AC342),"")&amp;IF(AH342&lt;&gt;"",CONCATENATE(",",AH342),"")&amp;IF(AM342&lt;&gt;"",CONCATENATE(",",AM342),"")&amp;IF(AR342&lt;&gt;"",CONCATENATE(",",AR342),"")&amp;IF(P342&lt;&gt;"",CONCATENATE("}",""),"")&amp;IF(OR(I342="true",I342="false",I342&lt;&gt;""), CONCATENATE(", veteran=", I342), ""),""),"")</f>
        <v>, zoneIds={1051}, veteran=true</v>
      </c>
      <c r="AY342" s="6" t="str">
        <f aca="false">IF(F342&lt;&gt;"Not in the game (anymore)",IF(A342&lt;&gt;"",", setType="&amp;G342,"")&amp;IF(J342="true",", multiTrialSet=true",""),"")</f>
        <v>, setType=LIBSETS_SETTYPE_TRIAL</v>
      </c>
      <c r="AZ342" s="6" t="str">
        <f aca="false">IF(F342&lt;&gt;"Not in the game (anymore)",IF(U342&lt;&gt;"",", dropMechanic={"&amp;U342&amp;IF(Z342&lt;&gt;"",","&amp;Z342,"")&amp;IF(AE342&lt;&gt;"",","&amp;AE342,"")&amp;IF(AJ342&lt;&gt;"",","&amp;AJ342,"")&amp;IF(AO342&lt;&gt;"",","&amp;AO342,"")&amp;IF(AT342&lt;&gt;"",","&amp;AT342,"")&amp;"}"&amp;IF(U342="LIBSETS_DROP_MECHANIC_MONSTER_NAME",", dropMechanicNames={" &amp; IF(V342&lt;&gt;"","['en']='"&amp;V342&amp;"'","") &amp; IF(W342&lt;&gt;"",", ['de']='" &amp; W342&amp;"'","") &amp; "}",""),"")&amp;"},","")</f>
        <v>, dropMechanic={LIBSETS_DROP_MECHANIC_MONSTER_NAME}, dropMechanicNames={}},</v>
      </c>
      <c r="BA342" s="6" t="str">
        <f aca="false">IF(F342&lt;&gt;"Not in the game (anymore)",IF(C342&lt;&gt;"",CONCATENATE(" --",C342," / ",B342,"   [",IF(Q342&lt;&gt;"",Q342,""),IF(Y342&lt;&gt;"",", "&amp;Y342,""),IF(AD342&lt;&gt;"",", "&amp;AD342,""),IF(AI342&lt;&gt;"",", "&amp;AI342,""),IF(AN342&lt;&gt;"",", "&amp;AN342,""),IF(AS342&lt;&gt;"",", "&amp;AS342,""),"]")),"")</f>
        <v> --Perfect Mantle of Siroria / Perfekter Mantel von Siroria   [Cloudrest]</v>
      </c>
    </row>
    <row r="343" customFormat="false" ht="15" hidden="false" customHeight="false" outlineLevel="0" collapsed="false">
      <c r="A343" s="21" t="n">
        <v>395</v>
      </c>
      <c r="B343" s="0" t="s">
        <v>872</v>
      </c>
      <c r="C343" s="0" t="s">
        <v>873</v>
      </c>
      <c r="D343" s="2" t="n">
        <f aca="false">A343</f>
        <v>395</v>
      </c>
      <c r="G343" s="22" t="s">
        <v>338</v>
      </c>
      <c r="I343" s="0" t="s">
        <v>423</v>
      </c>
      <c r="J343" s="0" t="s">
        <v>56</v>
      </c>
      <c r="K343" s="0" t="n">
        <v>-1</v>
      </c>
      <c r="L343" s="0" t="n">
        <v>-1</v>
      </c>
      <c r="M343" s="0" t="n">
        <v>-1</v>
      </c>
      <c r="N343" s="0" t="n">
        <v>0</v>
      </c>
      <c r="O343" s="3" t="s">
        <v>859</v>
      </c>
      <c r="P343" s="2" t="n">
        <f aca="false">IF(AND(G343&lt;&gt;"LIBSETS_SETTYPE_BATTLEGROUND",G343&lt;&gt;"LIBSETS_SETTYPE_SPECIAL",G343&lt;&gt;"LIBSETS_SETTYPE_MYTHIC"), IF(Q343&lt;&gt;"",VLOOKUP(Q343,'ESO zone constants'!$D$2:$H$4950,5,0),""),"")</f>
        <v>1051</v>
      </c>
      <c r="Q343" s="0" t="str">
        <f aca="false">IF(OR(K343="",K343&lt;=0,ISERROR(K343)),IF(AND(O343&lt;&gt;"",NOT(ISERROR(O343))),O343, ""),VLOOKUP(K343,'ESO wayshrine node constants'!$A$3:$D$10003,4,0))</f>
        <v>Cloudrest</v>
      </c>
      <c r="R343" s="0"/>
      <c r="S343" s="4" t="str">
        <f aca="false">IF(AND(R343&lt;&gt;"",NOT(ISERROR(R343))),R343,IF(P343&lt;&gt;"",IF(NOT(ISERROR(VLOOKUP(P343,'ESO Dungeon constants'!$D$3:$H$9999,5,0))),VLOOKUP(P343,'ESO Dungeon constants'!$D$3:$I$9999,6,0),VLOOKUP(P343,'ESO zone constants'!$H$2:$K$9984,4,0)),""))</f>
        <v>DLC_SUMMERSET</v>
      </c>
      <c r="T343" s="2" t="str">
        <f aca="false">IF(S343&lt;&gt;"",VLOOKUP(S343,'LibSets constants'!$B$4:$C$1000,2,0),"")</f>
        <v>Summerset</v>
      </c>
      <c r="U343" s="5" t="s">
        <v>340</v>
      </c>
      <c r="V343" s="28"/>
      <c r="W343" s="28"/>
      <c r="X343" s="2" t="str">
        <f aca="false">IF(G343&lt;&gt;"LIBSETS_SETTYPE_BATTLEGROUND",IF(G343&lt;&gt;"LIBSETS_SETTYPE_SPECIAL",IF(Y343&lt;&gt;"",VLOOKUP(Y343,'ESO zone constants'!$D$2:$H$4950,5,0),""),""),"")</f>
        <v/>
      </c>
      <c r="Z343" s="28"/>
      <c r="AA343" s="28"/>
      <c r="AB343" s="28"/>
      <c r="AC343" s="2" t="str">
        <f aca="false">IF(G343&lt;&gt;"LIBSETS_SETTYPE_BATTLEGROUND",IF(G343&lt;&gt;"LIBSETS_SETTYPE_SPECIAL",IF(AD343&lt;&gt;"",VLOOKUP(AD343,'ESO zone constants'!$D$2:$H$4950,5,0),""),""),"")</f>
        <v/>
      </c>
      <c r="AE343" s="28"/>
      <c r="AF343" s="28"/>
      <c r="AG343" s="28"/>
      <c r="AH343" s="2" t="str">
        <f aca="false">IF(G343&lt;&gt;"LIBSETS_SETTYPE_BATTLEGROUND",IF(G343&lt;&gt;"LIBSETS_SETTYPE_SPECIAL",IF(AI343&lt;&gt;"",VLOOKUP(AI343,'ESO zone constants'!$D$2:$H$4950,5,0),""),""),"")</f>
        <v/>
      </c>
      <c r="AJ343" s="28"/>
      <c r="AK343" s="28"/>
      <c r="AL343" s="28"/>
      <c r="AM343" s="2" t="str">
        <f aca="false">IF(G343&lt;&gt;"LIBSETS_SETTYPE_BATTLEGROUND",IF(G343&lt;&gt;"LIBSETS_SETTYPE_SPECIAL",IF(AN343&lt;&gt;"",VLOOKUP(AN343,'ESO zone constants'!$D$2:$H$4950,5,0),""),""),"")</f>
        <v/>
      </c>
      <c r="AO343" s="28"/>
      <c r="AP343" s="28"/>
      <c r="AQ343" s="28"/>
      <c r="AR343" s="2" t="str">
        <f aca="false">IF(G343&lt;&gt;"LIBSETS_SETTYPE_BATTLEGROUND",IF(G343&lt;&gt;"LIBSETS_SETTYPE_SPECIAL",IF(AS343&lt;&gt;"",VLOOKUP(AS343,'ESO zone constants'!$D$2:$H$4950,5,0),""),""),"")</f>
        <v/>
      </c>
      <c r="AT343" s="28"/>
      <c r="AU343" s="28"/>
      <c r="AV343" s="28"/>
      <c r="AW343" s="6" t="str">
        <f aca="false">IF(A343="???","--","")&amp;IF(F343&lt;&gt;"Not in the game (anymore)",IF(A343&lt;&gt;"",CONCATENATE("[",A343,"] = {wayshrines={")&amp;IF(K343&lt;&gt;"",CONCATENATE(K343,","),"")&amp;IF(L343&lt;&gt;"",CONCATENATE(L343,","),"")&amp;IF(M343&lt;&gt;"",CONCATENATE(M343,","),"")&amp;CONCATENATE("}")&amp;IF(VALUE(N343)&gt;0,CONCATENATE(", traitsNeeded=",N343),"")&amp;CONCATENATE(", dlcId=",IF(S343&lt;&gt;"",S343,"DLC_BASE_GAME")),""),"")</f>
        <v>[395] = {wayshrines={-1,-1,-1,}, dlcId=DLC_SUMMERSET</v>
      </c>
      <c r="AX343" s="6" t="str">
        <f aca="false">IF(F343&lt;&gt;"Not in the game (anymore)",IF(A343&lt;&gt;"",IF(P343&lt;&gt;"",CONCATENATE(", zoneIds={",P343),"")&amp;IF(X343&lt;&gt;"",CONCATENATE(",",X343),"")&amp;IF(AC343&lt;&gt;"",CONCATENATE(",",AC343),"")&amp;IF(AH343&lt;&gt;"",CONCATENATE(",",AH343),"")&amp;IF(AM343&lt;&gt;"",CONCATENATE(",",AM343),"")&amp;IF(AR343&lt;&gt;"",CONCATENATE(",",AR343),"")&amp;IF(P343&lt;&gt;"",CONCATENATE("}",""),"")&amp;IF(OR(I343="true",I343="false",I343&lt;&gt;""), CONCATENATE(", veteran=", I343), ""),""),"")</f>
        <v>, zoneIds={1051}, veteran=true</v>
      </c>
      <c r="AY343" s="6" t="str">
        <f aca="false">IF(F343&lt;&gt;"Not in the game (anymore)",IF(A343&lt;&gt;"",", setType="&amp;G343,"")&amp;IF(J343="true",", multiTrialSet=true",""),"")</f>
        <v>, setType=LIBSETS_SETTYPE_TRIAL</v>
      </c>
      <c r="AZ343" s="6" t="str">
        <f aca="false">IF(F343&lt;&gt;"Not in the game (anymore)",IF(U343&lt;&gt;"",", dropMechanic={"&amp;U343&amp;IF(Z343&lt;&gt;"",","&amp;Z343,"")&amp;IF(AE343&lt;&gt;"",","&amp;AE343,"")&amp;IF(AJ343&lt;&gt;"",","&amp;AJ343,"")&amp;IF(AO343&lt;&gt;"",","&amp;AO343,"")&amp;IF(AT343&lt;&gt;"",","&amp;AT343,"")&amp;"}"&amp;IF(U343="LIBSETS_DROP_MECHANIC_MONSTER_NAME",", dropMechanicNames={" &amp; IF(V343&lt;&gt;"","['en']='"&amp;V343&amp;"'","") &amp; IF(W343&lt;&gt;"",", ['de']='" &amp; W343&amp;"'","") &amp; "}",""),"")&amp;"},","")</f>
        <v>, dropMechanic={LIBSETS_DROP_MECHANIC_MONSTER_NAME}, dropMechanicNames={}},</v>
      </c>
      <c r="BA343" s="6" t="str">
        <f aca="false">IF(F343&lt;&gt;"Not in the game (anymore)",IF(C343&lt;&gt;"",CONCATENATE(" --",C343," / ",B343,"   [",IF(Q343&lt;&gt;"",Q343,""),IF(Y343&lt;&gt;"",", "&amp;Y343,""),IF(AD343&lt;&gt;"",", "&amp;AD343,""),IF(AI343&lt;&gt;"",", "&amp;AI343,""),IF(AN343&lt;&gt;"",", "&amp;AN343,""),IF(AS343&lt;&gt;"",", "&amp;AS343,""),"]")),"")</f>
        <v> --Perfect Vestment of Olorime / Perfekte Gewandung von Olorime   [Cloudrest]</v>
      </c>
    </row>
    <row r="344" customFormat="false" ht="15" hidden="false" customHeight="false" outlineLevel="0" collapsed="false">
      <c r="A344" s="1" t="n">
        <v>397</v>
      </c>
      <c r="B344" s="0" t="s">
        <v>874</v>
      </c>
      <c r="C344" s="0" t="s">
        <v>874</v>
      </c>
      <c r="D344" s="2" t="n">
        <f aca="false">A344</f>
        <v>397</v>
      </c>
      <c r="G344" s="22" t="s">
        <v>388</v>
      </c>
      <c r="H344" s="0" t="n">
        <v>3</v>
      </c>
      <c r="I344" s="0" t="s">
        <v>389</v>
      </c>
      <c r="J344" s="0" t="s">
        <v>56</v>
      </c>
      <c r="K344" s="0" t="n">
        <v>-1</v>
      </c>
      <c r="L344" s="0" t="n">
        <v>-1</v>
      </c>
      <c r="M344" s="0" t="n">
        <v>-1</v>
      </c>
      <c r="N344" s="0" t="n">
        <v>0</v>
      </c>
      <c r="O344" s="3" t="s">
        <v>875</v>
      </c>
      <c r="P344" s="2" t="n">
        <f aca="false">IF(AND(G344&lt;&gt;"LIBSETS_SETTYPE_BATTLEGROUND",G344&lt;&gt;"LIBSETS_SETTYPE_SPECIAL",G344&lt;&gt;"LIBSETS_SETTYPE_MYTHIC"), IF(Q344&lt;&gt;"",VLOOKUP(Q344,'ESO zone constants'!$D$2:$H$4950,5,0),""),"")</f>
        <v>1055</v>
      </c>
      <c r="Q344" s="0" t="str">
        <f aca="false">IF(OR(K344="",K344&lt;=0,ISERROR(K344)),IF(AND(O344&lt;&gt;"",NOT(ISERROR(O344))),O344, ""),VLOOKUP(K344,'ESO wayshrine node constants'!$A$3:$D$10003,4,0))</f>
        <v>March of Sacrifices</v>
      </c>
      <c r="R344" s="0"/>
      <c r="S344" s="4" t="str">
        <f aca="false">IF(AND(R344&lt;&gt;"",NOT(ISERROR(R344))),R344,IF(P344&lt;&gt;"",IF(NOT(ISERROR(VLOOKUP(P344,'ESO Dungeon constants'!$D$3:$H$9999,5,0))),VLOOKUP(P344,'ESO Dungeon constants'!$D$3:$I$9999,6,0),VLOOKUP(P344,'ESO zone constants'!$H$2:$K$9984,4,0)),""))</f>
        <v>DLC_WOLFHUNTER</v>
      </c>
      <c r="T344" s="2" t="str">
        <f aca="false">IF(S344&lt;&gt;"",VLOOKUP(S344,'LibSets constants'!$B$4:$C$1000,2,0),"")</f>
        <v>Wolfhunter</v>
      </c>
      <c r="U344" s="5" t="s">
        <v>340</v>
      </c>
      <c r="V344" s="28" t="s">
        <v>874</v>
      </c>
      <c r="W344" s="28" t="s">
        <v>874</v>
      </c>
      <c r="X344" s="2" t="str">
        <f aca="false">IF(G344&lt;&gt;"LIBSETS_SETTYPE_BATTLEGROUND",IF(G344&lt;&gt;"LIBSETS_SETTYPE_SPECIAL",IF(Y344&lt;&gt;"",VLOOKUP(Y344,'ESO zone constants'!$D$2:$H$4950,5,0),""),""),"")</f>
        <v/>
      </c>
      <c r="Z344" s="28"/>
      <c r="AA344" s="28"/>
      <c r="AB344" s="28"/>
      <c r="AC344" s="2" t="str">
        <f aca="false">IF(G344&lt;&gt;"LIBSETS_SETTYPE_BATTLEGROUND",IF(G344&lt;&gt;"LIBSETS_SETTYPE_SPECIAL",IF(AD344&lt;&gt;"",VLOOKUP(AD344,'ESO zone constants'!$D$2:$H$4950,5,0),""),""),"")</f>
        <v/>
      </c>
      <c r="AE344" s="28"/>
      <c r="AF344" s="28"/>
      <c r="AG344" s="28"/>
      <c r="AH344" s="2" t="str">
        <f aca="false">IF(G344&lt;&gt;"LIBSETS_SETTYPE_BATTLEGROUND",IF(G344&lt;&gt;"LIBSETS_SETTYPE_SPECIAL",IF(AI344&lt;&gt;"",VLOOKUP(AI344,'ESO zone constants'!$D$2:$H$4950,5,0),""),""),"")</f>
        <v/>
      </c>
      <c r="AJ344" s="28"/>
      <c r="AK344" s="28"/>
      <c r="AL344" s="28"/>
      <c r="AM344" s="2" t="str">
        <f aca="false">IF(G344&lt;&gt;"LIBSETS_SETTYPE_BATTLEGROUND",IF(G344&lt;&gt;"LIBSETS_SETTYPE_SPECIAL",IF(AN344&lt;&gt;"",VLOOKUP(AN344,'ESO zone constants'!$D$2:$H$4950,5,0),""),""),"")</f>
        <v/>
      </c>
      <c r="AO344" s="28"/>
      <c r="AP344" s="28"/>
      <c r="AQ344" s="28"/>
      <c r="AR344" s="2" t="str">
        <f aca="false">IF(G344&lt;&gt;"LIBSETS_SETTYPE_BATTLEGROUND",IF(G344&lt;&gt;"LIBSETS_SETTYPE_SPECIAL",IF(AS344&lt;&gt;"",VLOOKUP(AS344,'ESO zone constants'!$D$2:$H$4950,5,0),""),""),"")</f>
        <v/>
      </c>
      <c r="AT344" s="28"/>
      <c r="AU344" s="28"/>
      <c r="AV344" s="28"/>
      <c r="AW344" s="6" t="str">
        <f aca="false">IF(A344="???","--","")&amp;IF(F344&lt;&gt;"Not in the game (anymore)",IF(A344&lt;&gt;"",CONCATENATE("[",A344,"] = {wayshrines={")&amp;IF(K344&lt;&gt;"",CONCATENATE(K344,","),"")&amp;IF(L344&lt;&gt;"",CONCATENATE(L344,","),"")&amp;IF(M344&lt;&gt;"",CONCATENATE(M344,","),"")&amp;CONCATENATE("}")&amp;IF(VALUE(N344)&gt;0,CONCATENATE(", traitsNeeded=",N344),"")&amp;CONCATENATE(", dlcId=",IF(S344&lt;&gt;"",S344,"DLC_BASE_GAME")),""),"")</f>
        <v>[397] = {wayshrines={-1,-1,-1,}, dlcId=DLC_WOLFHUNTER</v>
      </c>
      <c r="AX344" s="6" t="str">
        <f aca="false">IF(F344&lt;&gt;"Not in the game (anymore)",IF(A344&lt;&gt;"",IF(P344&lt;&gt;"",CONCATENATE(", zoneIds={",P344),"")&amp;IF(X344&lt;&gt;"",CONCATENATE(",",X344),"")&amp;IF(AC344&lt;&gt;"",CONCATENATE(",",AC344),"")&amp;IF(AH344&lt;&gt;"",CONCATENATE(",",AH344),"")&amp;IF(AM344&lt;&gt;"",CONCATENATE(",",AM344),"")&amp;IF(AR344&lt;&gt;"",CONCATENATE(",",AR344),"")&amp;IF(P344&lt;&gt;"",CONCATENATE("}",""),"")&amp;IF(OR(I344="true",I344="false",I344&lt;&gt;""), CONCATENATE(", veteran=", I344), ""),""),"")</f>
        <v>, zoneIds={1055}, veteran={[EQUIP_TYPE_HEAD]=true, [EQUIP_TYPE_SHOULDERS]=false}</v>
      </c>
      <c r="AY344" s="6" t="str">
        <f aca="false">IF(F344&lt;&gt;"Not in the game (anymore)",IF(A344&lt;&gt;"",", setType="&amp;G344,"")&amp;IF(J344="true",", multiTrialSet=true",""),"")</f>
        <v>, setType=LIBSETS_SETTYPE_MONSTER</v>
      </c>
      <c r="AZ344" s="6" t="str">
        <f aca="false">IF(F344&lt;&gt;"Not in the game (anymore)",IF(U344&lt;&gt;"",", dropMechanic={"&amp;U344&amp;IF(Z344&lt;&gt;"",","&amp;Z344,"")&amp;IF(AE344&lt;&gt;"",","&amp;AE344,"")&amp;IF(AJ344&lt;&gt;"",","&amp;AJ344,"")&amp;IF(AO344&lt;&gt;"",","&amp;AO344,"")&amp;IF(AT344&lt;&gt;"",","&amp;AT344,"")&amp;"}"&amp;IF(U344="LIBSETS_DROP_MECHANIC_MONSTER_NAME",", dropMechanicNames={" &amp; IF(V344&lt;&gt;"","['en']='"&amp;V344&amp;"'","") &amp; IF(W344&lt;&gt;"",", ['de']='" &amp; W344&amp;"'","") &amp; "}",""),"")&amp;"},","")</f>
        <v>, dropMechanic={LIBSETS_DROP_MECHANIC_MONSTER_NAME}, dropMechanicNames={['en']='Balorgh', ['de']='Balorgh'}},</v>
      </c>
      <c r="BA344" s="6" t="str">
        <f aca="false">IF(F344&lt;&gt;"Not in the game (anymore)",IF(C344&lt;&gt;"",CONCATENATE(" --",C344," / ",B344,"   [",IF(Q344&lt;&gt;"",Q344,""),IF(Y344&lt;&gt;"",", "&amp;Y344,""),IF(AD344&lt;&gt;"",", "&amp;AD344,""),IF(AI344&lt;&gt;"",", "&amp;AI344,""),IF(AN344&lt;&gt;"",", "&amp;AN344,""),IF(AS344&lt;&gt;"",", "&amp;AS344,""),"]")),"")</f>
        <v> --Balorgh / Balorgh   [March of Sacrifices]</v>
      </c>
    </row>
    <row r="345" customFormat="false" ht="15" hidden="false" customHeight="false" outlineLevel="0" collapsed="false">
      <c r="A345" s="1" t="n">
        <v>398</v>
      </c>
      <c r="B345" s="0" t="s">
        <v>876</v>
      </c>
      <c r="C345" s="0" t="s">
        <v>876</v>
      </c>
      <c r="D345" s="2" t="n">
        <f aca="false">A345</f>
        <v>398</v>
      </c>
      <c r="G345" s="22" t="s">
        <v>388</v>
      </c>
      <c r="H345" s="0" t="n">
        <v>3</v>
      </c>
      <c r="I345" s="0" t="s">
        <v>389</v>
      </c>
      <c r="J345" s="0" t="s">
        <v>56</v>
      </c>
      <c r="K345" s="0" t="n">
        <v>-1</v>
      </c>
      <c r="L345" s="0" t="n">
        <v>-1</v>
      </c>
      <c r="M345" s="0" t="n">
        <v>-1</v>
      </c>
      <c r="N345" s="0" t="n">
        <v>0</v>
      </c>
      <c r="O345" s="3" t="s">
        <v>877</v>
      </c>
      <c r="P345" s="2" t="n">
        <f aca="false">IF(AND(G345&lt;&gt;"LIBSETS_SETTYPE_BATTLEGROUND",G345&lt;&gt;"LIBSETS_SETTYPE_SPECIAL",G345&lt;&gt;"LIBSETS_SETTYPE_MYTHIC"), IF(Q345&lt;&gt;"",VLOOKUP(Q345,'ESO zone constants'!$D$2:$H$4950,5,0),""),"")</f>
        <v>1052</v>
      </c>
      <c r="Q345" s="0" t="str">
        <f aca="false">IF(OR(K345="",K345&lt;=0,ISERROR(K345)),IF(AND(O345&lt;&gt;"",NOT(ISERROR(O345))),O345, ""),VLOOKUP(K345,'ESO wayshrine node constants'!$A$3:$D$10003,4,0))</f>
        <v>Moon Hunter Keep</v>
      </c>
      <c r="R345" s="0"/>
      <c r="S345" s="4" t="str">
        <f aca="false">IF(AND(R345&lt;&gt;"",NOT(ISERROR(R345))),R345,IF(P345&lt;&gt;"",IF(NOT(ISERROR(VLOOKUP(P345,'ESO Dungeon constants'!$D$3:$H$9999,5,0))),VLOOKUP(P345,'ESO Dungeon constants'!$D$3:$I$9999,6,0),VLOOKUP(P345,'ESO zone constants'!$H$2:$K$9984,4,0)),""))</f>
        <v>DLC_WOLFHUNTER</v>
      </c>
      <c r="T345" s="2" t="str">
        <f aca="false">IF(S345&lt;&gt;"",VLOOKUP(S345,'LibSets constants'!$B$4:$C$1000,2,0),"")</f>
        <v>Wolfhunter</v>
      </c>
      <c r="U345" s="5" t="s">
        <v>340</v>
      </c>
      <c r="V345" s="28" t="s">
        <v>876</v>
      </c>
      <c r="W345" s="28" t="s">
        <v>876</v>
      </c>
      <c r="X345" s="2" t="str">
        <f aca="false">IF(G345&lt;&gt;"LIBSETS_SETTYPE_BATTLEGROUND",IF(G345&lt;&gt;"LIBSETS_SETTYPE_SPECIAL",IF(Y345&lt;&gt;"",VLOOKUP(Y345,'ESO zone constants'!$D$2:$H$4950,5,0),""),""),"")</f>
        <v/>
      </c>
      <c r="Z345" s="28"/>
      <c r="AA345" s="28"/>
      <c r="AB345" s="28"/>
      <c r="AC345" s="2" t="str">
        <f aca="false">IF(G345&lt;&gt;"LIBSETS_SETTYPE_BATTLEGROUND",IF(G345&lt;&gt;"LIBSETS_SETTYPE_SPECIAL",IF(AD345&lt;&gt;"",VLOOKUP(AD345,'ESO zone constants'!$D$2:$H$4950,5,0),""),""),"")</f>
        <v/>
      </c>
      <c r="AE345" s="28"/>
      <c r="AF345" s="28"/>
      <c r="AG345" s="28"/>
      <c r="AH345" s="2" t="str">
        <f aca="false">IF(G345&lt;&gt;"LIBSETS_SETTYPE_BATTLEGROUND",IF(G345&lt;&gt;"LIBSETS_SETTYPE_SPECIAL",IF(AI345&lt;&gt;"",VLOOKUP(AI345,'ESO zone constants'!$D$2:$H$4950,5,0),""),""),"")</f>
        <v/>
      </c>
      <c r="AJ345" s="28"/>
      <c r="AK345" s="28"/>
      <c r="AL345" s="28"/>
      <c r="AM345" s="2" t="str">
        <f aca="false">IF(G345&lt;&gt;"LIBSETS_SETTYPE_BATTLEGROUND",IF(G345&lt;&gt;"LIBSETS_SETTYPE_SPECIAL",IF(AN345&lt;&gt;"",VLOOKUP(AN345,'ESO zone constants'!$D$2:$H$4950,5,0),""),""),"")</f>
        <v/>
      </c>
      <c r="AO345" s="28"/>
      <c r="AP345" s="28"/>
      <c r="AQ345" s="28"/>
      <c r="AR345" s="2" t="str">
        <f aca="false">IF(G345&lt;&gt;"LIBSETS_SETTYPE_BATTLEGROUND",IF(G345&lt;&gt;"LIBSETS_SETTYPE_SPECIAL",IF(AS345&lt;&gt;"",VLOOKUP(AS345,'ESO zone constants'!$D$2:$H$4950,5,0),""),""),"")</f>
        <v/>
      </c>
      <c r="AT345" s="28"/>
      <c r="AU345" s="28"/>
      <c r="AV345" s="28"/>
      <c r="AW345" s="6" t="str">
        <f aca="false">IF(A345="???","--","")&amp;IF(F345&lt;&gt;"Not in the game (anymore)",IF(A345&lt;&gt;"",CONCATENATE("[",A345,"] = {wayshrines={")&amp;IF(K345&lt;&gt;"",CONCATENATE(K345,","),"")&amp;IF(L345&lt;&gt;"",CONCATENATE(L345,","),"")&amp;IF(M345&lt;&gt;"",CONCATENATE(M345,","),"")&amp;CONCATENATE("}")&amp;IF(VALUE(N345)&gt;0,CONCATENATE(", traitsNeeded=",N345),"")&amp;CONCATENATE(", dlcId=",IF(S345&lt;&gt;"",S345,"DLC_BASE_GAME")),""),"")</f>
        <v>[398] = {wayshrines={-1,-1,-1,}, dlcId=DLC_WOLFHUNTER</v>
      </c>
      <c r="AX345" s="6" t="str">
        <f aca="false">IF(F345&lt;&gt;"Not in the game (anymore)",IF(A345&lt;&gt;"",IF(P345&lt;&gt;"",CONCATENATE(", zoneIds={",P345),"")&amp;IF(X345&lt;&gt;"",CONCATENATE(",",X345),"")&amp;IF(AC345&lt;&gt;"",CONCATENATE(",",AC345),"")&amp;IF(AH345&lt;&gt;"",CONCATENATE(",",AH345),"")&amp;IF(AM345&lt;&gt;"",CONCATENATE(",",AM345),"")&amp;IF(AR345&lt;&gt;"",CONCATENATE(",",AR345),"")&amp;IF(P345&lt;&gt;"",CONCATENATE("}",""),"")&amp;IF(OR(I345="true",I345="false",I345&lt;&gt;""), CONCATENATE(", veteran=", I345), ""),""),"")</f>
        <v>, zoneIds={1052}, veteran={[EQUIP_TYPE_HEAD]=true, [EQUIP_TYPE_SHOULDERS]=false}</v>
      </c>
      <c r="AY345" s="6" t="str">
        <f aca="false">IF(F345&lt;&gt;"Not in the game (anymore)",IF(A345&lt;&gt;"",", setType="&amp;G345,"")&amp;IF(J345="true",", multiTrialSet=true",""),"")</f>
        <v>, setType=LIBSETS_SETTYPE_MONSTER</v>
      </c>
      <c r="AZ345" s="6" t="str">
        <f aca="false">IF(F345&lt;&gt;"Not in the game (anymore)",IF(U345&lt;&gt;"",", dropMechanic={"&amp;U345&amp;IF(Z345&lt;&gt;"",","&amp;Z345,"")&amp;IF(AE345&lt;&gt;"",","&amp;AE345,"")&amp;IF(AJ345&lt;&gt;"",","&amp;AJ345,"")&amp;IF(AO345&lt;&gt;"",","&amp;AO345,"")&amp;IF(AT345&lt;&gt;"",","&amp;AT345,"")&amp;"}"&amp;IF(U345="LIBSETS_DROP_MECHANIC_MONSTER_NAME",", dropMechanicNames={" &amp; IF(V345&lt;&gt;"","['en']='"&amp;V345&amp;"'","") &amp; IF(W345&lt;&gt;"",", ['de']='" &amp; W345&amp;"'","") &amp; "}",""),"")&amp;"},","")</f>
        <v>, dropMechanic={LIBSETS_DROP_MECHANIC_MONSTER_NAME}, dropMechanicNames={['en']='Vykosa', ['de']='Vykosa'}},</v>
      </c>
      <c r="BA345" s="6" t="str">
        <f aca="false">IF(F345&lt;&gt;"Not in the game (anymore)",IF(C345&lt;&gt;"",CONCATENATE(" --",C345," / ",B345,"   [",IF(Q345&lt;&gt;"",Q345,""),IF(Y345&lt;&gt;"",", "&amp;Y345,""),IF(AD345&lt;&gt;"",", "&amp;AD345,""),IF(AI345&lt;&gt;"",", "&amp;AI345,""),IF(AN345&lt;&gt;"",", "&amp;AN345,""),IF(AS345&lt;&gt;"",", "&amp;AS345,""),"]")),"")</f>
        <v> --Vykosa / Vykosa   [Moon Hunter Keep]</v>
      </c>
    </row>
    <row r="346" customFormat="false" ht="15" hidden="false" customHeight="false" outlineLevel="0" collapsed="false">
      <c r="A346" s="21" t="n">
        <v>399</v>
      </c>
      <c r="B346" s="0" t="s">
        <v>878</v>
      </c>
      <c r="C346" s="0" t="s">
        <v>879</v>
      </c>
      <c r="D346" s="2" t="n">
        <f aca="false">A346</f>
        <v>399</v>
      </c>
      <c r="G346" s="22" t="s">
        <v>55</v>
      </c>
      <c r="I346" s="0" t="s">
        <v>56</v>
      </c>
      <c r="J346" s="0" t="s">
        <v>56</v>
      </c>
      <c r="K346" s="0" t="n">
        <v>-1</v>
      </c>
      <c r="L346" s="0" t="n">
        <v>-1</v>
      </c>
      <c r="M346" s="0" t="n">
        <v>-1</v>
      </c>
      <c r="N346" s="0" t="n">
        <v>0</v>
      </c>
      <c r="O346" s="3" t="s">
        <v>875</v>
      </c>
      <c r="P346" s="2" t="n">
        <f aca="false">IF(AND(G346&lt;&gt;"LIBSETS_SETTYPE_BATTLEGROUND",G346&lt;&gt;"LIBSETS_SETTYPE_SPECIAL",G346&lt;&gt;"LIBSETS_SETTYPE_MYTHIC"), IF(Q346&lt;&gt;"",VLOOKUP(Q346,'ESO zone constants'!$D$2:$H$4950,5,0),""),"")</f>
        <v>1055</v>
      </c>
      <c r="Q346" s="0" t="str">
        <f aca="false">IF(OR(K346="",K346&lt;=0,ISERROR(K346)),IF(AND(O346&lt;&gt;"",NOT(ISERROR(O346))),O346, ""),VLOOKUP(K346,'ESO wayshrine node constants'!$A$3:$D$10003,4,0))</f>
        <v>March of Sacrifices</v>
      </c>
      <c r="R346" s="0"/>
      <c r="S346" s="4" t="str">
        <f aca="false">IF(AND(R346&lt;&gt;"",NOT(ISERROR(R346))),R346,IF(P346&lt;&gt;"",IF(NOT(ISERROR(VLOOKUP(P346,'ESO Dungeon constants'!$D$3:$H$9999,5,0))),VLOOKUP(P346,'ESO Dungeon constants'!$D$3:$I$9999,6,0),VLOOKUP(P346,'ESO zone constants'!$H$2:$K$9984,4,0)),""))</f>
        <v>DLC_WOLFHUNTER</v>
      </c>
      <c r="T346" s="2" t="str">
        <f aca="false">IF(S346&lt;&gt;"",VLOOKUP(S346,'LibSets constants'!$B$4:$C$1000,2,0),"")</f>
        <v>Wolfhunter</v>
      </c>
      <c r="U346" s="0"/>
      <c r="V346" s="23" t="str">
        <f aca="false">IF(U346&lt;&gt;"",IF(U346&lt;&gt;"LIBSETS_DROP_MECHANIC_MONSTER_NAME",VLOOKUP(U346,'LibSets constants'!$I$4:$L$1000,3,0),""),"")</f>
        <v/>
      </c>
      <c r="W346" s="23" t="str">
        <f aca="false">IF(U346&lt;&gt;"",IF(U346&lt;&gt;"LIBSETS_DROP_MECHANIC_MONSTER_NAME",VLOOKUP(U346,'LibSets constants'!$I$4:$L$1000,4,0),""),"")</f>
        <v/>
      </c>
      <c r="X346" s="2" t="str">
        <f aca="false">IF(G346&lt;&gt;"LIBSETS_SETTYPE_BATTLEGROUND",IF(G346&lt;&gt;"LIBSETS_SETTYPE_SPECIAL",IF(Y346&lt;&gt;"",VLOOKUP(Y346,'ESO zone constants'!$D$2:$H$4950,5,0),""),""),"")</f>
        <v/>
      </c>
      <c r="Z346" s="24"/>
      <c r="AA346" s="23" t="str">
        <f aca="false">IF(Z346&lt;&gt;"",IF(Z346&lt;&gt;"LIBSETS_DROP_MECHANIC_MONSTER_NAME",VLOOKUP(Z346,'LibSets constants'!$I$4:$L$1000,3,0),""),"")</f>
        <v/>
      </c>
      <c r="AB346" s="23" t="str">
        <f aca="false">IF(Z346&lt;&gt;"",IF(Z346&lt;&gt;"LIBSETS_DROP_MECHANIC_MONSTER_NAME",VLOOKUP(Z346,'LibSets constants'!$I$4:$L$1000,4,0),""),"")</f>
        <v/>
      </c>
      <c r="AC346" s="2" t="str">
        <f aca="false">IF(G346&lt;&gt;"LIBSETS_SETTYPE_BATTLEGROUND",IF(G346&lt;&gt;"LIBSETS_SETTYPE_SPECIAL",IF(AD346&lt;&gt;"",VLOOKUP(AD346,'ESO zone constants'!$D$2:$H$4950,5,0),""),""),"")</f>
        <v/>
      </c>
      <c r="AE346" s="24"/>
      <c r="AF346" s="23" t="str">
        <f aca="false">IF(AE346&lt;&gt;"",IF(AE346&lt;&gt;"LIBSETS_DROP_MECHANIC_MONSTER_NAME",VLOOKUP(AE346,'LibSets constants'!$I$4:$L$1000,3,0),""),"")</f>
        <v/>
      </c>
      <c r="AG346" s="23" t="str">
        <f aca="false">IF(AE346&lt;&gt;"",IF(AE346&lt;&gt;"LIBSETS_DROP_MECHANIC_MONSTER_NAME",VLOOKUP(AE346,'LibSets constants'!$I$4:$L$1000,4,0),""),"")</f>
        <v/>
      </c>
      <c r="AH346" s="2" t="str">
        <f aca="false">IF(G346&lt;&gt;"LIBSETS_SETTYPE_BATTLEGROUND",IF(G346&lt;&gt;"LIBSETS_SETTYPE_SPECIAL",IF(AI346&lt;&gt;"",VLOOKUP(AI346,'ESO zone constants'!$D$2:$H$4950,5,0),""),""),"")</f>
        <v/>
      </c>
      <c r="AJ346" s="24"/>
      <c r="AK346" s="23" t="str">
        <f aca="false">IF(AJ346&lt;&gt;"",IF(AJ346&lt;&gt;"LIBSETS_DROP_MECHANIC_MONSTER_NAME",VLOOKUP(AJ346,'LibSets constants'!$I$4:$L$1000,3,0),""),"")</f>
        <v/>
      </c>
      <c r="AL346" s="23" t="str">
        <f aca="false">IF(AJ346&lt;&gt;"",IF(AJ346&lt;&gt;"LIBSETS_DROP_MECHANIC_MONSTER_NAME",VLOOKUP(AJ346,'LibSets constants'!$I$4:$L$1000,4,0),""),"")</f>
        <v/>
      </c>
      <c r="AM346" s="2" t="str">
        <f aca="false">IF(G346&lt;&gt;"LIBSETS_SETTYPE_BATTLEGROUND",IF(G346&lt;&gt;"LIBSETS_SETTYPE_SPECIAL",IF(AN346&lt;&gt;"",VLOOKUP(AN346,'ESO zone constants'!$D$2:$H$4950,5,0),""),""),"")</f>
        <v/>
      </c>
      <c r="AO346" s="24"/>
      <c r="AP346" s="23" t="str">
        <f aca="false">IF(AO346&lt;&gt;"",IF(AO346&lt;&gt;"LIBSETS_DROP_MECHANIC_MONSTER_NAME",VLOOKUP(AO346,'LibSets constants'!$I$4:$L$1000,3,0),""),"")</f>
        <v/>
      </c>
      <c r="AQ346" s="23" t="str">
        <f aca="false">IF(AO346&lt;&gt;"",IF(AO346&lt;&gt;"LIBSETS_DROP_MECHANIC_MONSTER_NAME",VLOOKUP(AO346,'LibSets constants'!$I$4:$L$1000,4,0),""),"")</f>
        <v/>
      </c>
      <c r="AR346" s="2" t="str">
        <f aca="false">IF(G346&lt;&gt;"LIBSETS_SETTYPE_BATTLEGROUND",IF(G346&lt;&gt;"LIBSETS_SETTYPE_SPECIAL",IF(AS346&lt;&gt;"",VLOOKUP(AS346,'ESO zone constants'!$D$2:$H$4950,5,0),""),""),"")</f>
        <v/>
      </c>
      <c r="AT346" s="24"/>
      <c r="AU346" s="23" t="str">
        <f aca="false">IF(AT346&lt;&gt;"",IF(AT346&lt;&gt;"LIBSETS_DROP_MECHANIC_MONSTER_NAME",VLOOKUP(AT346,'LibSets constants'!$I$4:$L$1000,3,0),""),"")</f>
        <v/>
      </c>
      <c r="AV346" s="23" t="str">
        <f aca="false">IF(AT346&lt;&gt;"",IF(AT346&lt;&gt;"LIBSETS_DROP_MECHANIC_MONSTER_NAME",VLOOKUP(AT346,'LibSets constants'!$I$4:$L$1000,4,0),""),"")</f>
        <v/>
      </c>
      <c r="AW346" s="6" t="str">
        <f aca="false">IF(A346="???","--","")&amp;IF(F346&lt;&gt;"Not in the game (anymore)",IF(A346&lt;&gt;"",CONCATENATE("[",A346,"] = {wayshrines={")&amp;IF(K346&lt;&gt;"",CONCATENATE(K346,","),"")&amp;IF(L346&lt;&gt;"",CONCATENATE(L346,","),"")&amp;IF(M346&lt;&gt;"",CONCATENATE(M346,","),"")&amp;CONCATENATE("}")&amp;IF(VALUE(N346)&gt;0,CONCATENATE(", traitsNeeded=",N346),"")&amp;CONCATENATE(", dlcId=",IF(S346&lt;&gt;"",S346,"DLC_BASE_GAME")),""),"")</f>
        <v>[399] = {wayshrines={-1,-1,-1,}, dlcId=DLC_WOLFHUNTER</v>
      </c>
      <c r="AX346" s="6" t="str">
        <f aca="false">IF(F346&lt;&gt;"Not in the game (anymore)",IF(A346&lt;&gt;"",IF(P346&lt;&gt;"",CONCATENATE(", zoneIds={",P346),"")&amp;IF(X346&lt;&gt;"",CONCATENATE(",",X346),"")&amp;IF(AC346&lt;&gt;"",CONCATENATE(",",AC346),"")&amp;IF(AH346&lt;&gt;"",CONCATENATE(",",AH346),"")&amp;IF(AM346&lt;&gt;"",CONCATENATE(",",AM346),"")&amp;IF(AR346&lt;&gt;"",CONCATENATE(",",AR346),"")&amp;IF(P346&lt;&gt;"",CONCATENATE("}",""),"")&amp;IF(OR(I346="true",I346="false",I346&lt;&gt;""), CONCATENATE(", veteran=", I346), ""),""),"")</f>
        <v>, zoneIds={1055}, veteran=false</v>
      </c>
      <c r="AY346" s="6" t="str">
        <f aca="false">IF(F346&lt;&gt;"Not in the game (anymore)",IF(A346&lt;&gt;"",", setType="&amp;G346,"")&amp;IF(J346="true",", multiTrialSet=true",""),"")</f>
        <v>, setType=LIBSETS_SETTYPE_DUNGEON</v>
      </c>
      <c r="AZ346" s="6" t="str">
        <f aca="false">IF(F346&lt;&gt;"Not in the game (anymore)",IF(U346&lt;&gt;"",", dropMechanic={"&amp;U346&amp;IF(Z346&lt;&gt;"",","&amp;Z346,"")&amp;IF(AE346&lt;&gt;"",","&amp;AE346,"")&amp;IF(AJ346&lt;&gt;"",","&amp;AJ346,"")&amp;IF(AO346&lt;&gt;"",","&amp;AO346,"")&amp;IF(AT346&lt;&gt;"",","&amp;AT346,"")&amp;"}"&amp;IF(U346="LIBSETS_DROP_MECHANIC_MONSTER_NAME",", dropMechanicNames={" &amp; IF(V346&lt;&gt;"","['en']='"&amp;V346&amp;"'","") &amp; IF(W346&lt;&gt;"",", ['de']='" &amp; W346&amp;"'","") &amp; "}",""),"")&amp;"},","")</f>
        <v>},</v>
      </c>
      <c r="BA346" s="6" t="str">
        <f aca="false">IF(F346&lt;&gt;"Not in the game (anymore)",IF(C346&lt;&gt;"",CONCATENATE(" --",C346," / ",B346,"   [",IF(Q346&lt;&gt;"",Q346,""),IF(Y346&lt;&gt;"",", "&amp;Y346,""),IF(AD346&lt;&gt;"",", "&amp;AD346,""),IF(AI346&lt;&gt;"",", "&amp;AI346,""),IF(AN346&lt;&gt;"",", "&amp;AN346,""),IF(AS346&lt;&gt;"",", "&amp;AS346,""),"]")),"")</f>
        <v> --Hanu's Compassion / Hanus Mitgefühl   [March of Sacrifices]</v>
      </c>
    </row>
    <row r="347" customFormat="false" ht="15" hidden="false" customHeight="false" outlineLevel="0" collapsed="false">
      <c r="A347" s="21" t="n">
        <v>400</v>
      </c>
      <c r="B347" s="0" t="s">
        <v>880</v>
      </c>
      <c r="C347" s="0" t="s">
        <v>881</v>
      </c>
      <c r="D347" s="2" t="n">
        <f aca="false">A347</f>
        <v>400</v>
      </c>
      <c r="G347" s="22" t="s">
        <v>55</v>
      </c>
      <c r="I347" s="0" t="s">
        <v>56</v>
      </c>
      <c r="J347" s="0" t="s">
        <v>56</v>
      </c>
      <c r="K347" s="0" t="n">
        <v>-1</v>
      </c>
      <c r="L347" s="0" t="n">
        <v>-1</v>
      </c>
      <c r="M347" s="0" t="n">
        <v>-1</v>
      </c>
      <c r="N347" s="0" t="n">
        <v>0</v>
      </c>
      <c r="O347" s="3" t="s">
        <v>875</v>
      </c>
      <c r="P347" s="2" t="n">
        <f aca="false">IF(AND(G347&lt;&gt;"LIBSETS_SETTYPE_BATTLEGROUND",G347&lt;&gt;"LIBSETS_SETTYPE_SPECIAL",G347&lt;&gt;"LIBSETS_SETTYPE_MYTHIC"), IF(Q347&lt;&gt;"",VLOOKUP(Q347,'ESO zone constants'!$D$2:$H$4950,5,0),""),"")</f>
        <v>1055</v>
      </c>
      <c r="Q347" s="0" t="str">
        <f aca="false">IF(OR(K347="",K347&lt;=0,ISERROR(K347)),IF(AND(O347&lt;&gt;"",NOT(ISERROR(O347))),O347, ""),VLOOKUP(K347,'ESO wayshrine node constants'!$A$3:$D$10003,4,0))</f>
        <v>March of Sacrifices</v>
      </c>
      <c r="R347" s="0"/>
      <c r="S347" s="4" t="str">
        <f aca="false">IF(AND(R347&lt;&gt;"",NOT(ISERROR(R347))),R347,IF(P347&lt;&gt;"",IF(NOT(ISERROR(VLOOKUP(P347,'ESO Dungeon constants'!$D$3:$H$9999,5,0))),VLOOKUP(P347,'ESO Dungeon constants'!$D$3:$I$9999,6,0),VLOOKUP(P347,'ESO zone constants'!$H$2:$K$9984,4,0)),""))</f>
        <v>DLC_WOLFHUNTER</v>
      </c>
      <c r="T347" s="2" t="str">
        <f aca="false">IF(S347&lt;&gt;"",VLOOKUP(S347,'LibSets constants'!$B$4:$C$1000,2,0),"")</f>
        <v>Wolfhunter</v>
      </c>
      <c r="U347" s="0"/>
      <c r="V347" s="2" t="str">
        <f aca="false">IF(U347&lt;&gt;"",IF(U347&lt;&gt;"LIBSETS_DROP_MECHANIC_MONSTER_NAME",VLOOKUP(U347,'LibSets constants'!$I$4:$L$1000,3,0),""),"")</f>
        <v/>
      </c>
      <c r="W347" s="2" t="str">
        <f aca="false">IF(U347&lt;&gt;"",IF(U347&lt;&gt;"LIBSETS_DROP_MECHANIC_MONSTER_NAME",VLOOKUP(U347,'LibSets constants'!$I$4:$L$1000,4,0),""),"")</f>
        <v/>
      </c>
      <c r="X347" s="2" t="str">
        <f aca="false">IF(G347&lt;&gt;"LIBSETS_SETTYPE_BATTLEGROUND",IF(G347&lt;&gt;"LIBSETS_SETTYPE_SPECIAL",IF(Y347&lt;&gt;"",VLOOKUP(Y347,'ESO zone constants'!$D$2:$H$4950,5,0),""),""),"")</f>
        <v/>
      </c>
      <c r="Z347" s="0"/>
      <c r="AA347" s="2" t="str">
        <f aca="false">IF(Z347&lt;&gt;"",IF(Z347&lt;&gt;"LIBSETS_DROP_MECHANIC_MONSTER_NAME",VLOOKUP(Z347,'LibSets constants'!$I$4:$L$1000,3,0),""),"")</f>
        <v/>
      </c>
      <c r="AB347" s="2" t="str">
        <f aca="false">IF(Z347&lt;&gt;"",IF(Z347&lt;&gt;"LIBSETS_DROP_MECHANIC_MONSTER_NAME",VLOOKUP(Z347,'LibSets constants'!$I$4:$L$1000,4,0),""),"")</f>
        <v/>
      </c>
      <c r="AC347" s="2" t="str">
        <f aca="false">IF(G347&lt;&gt;"LIBSETS_SETTYPE_BATTLEGROUND",IF(G347&lt;&gt;"LIBSETS_SETTYPE_SPECIAL",IF(AD347&lt;&gt;"",VLOOKUP(AD347,'ESO zone constants'!$D$2:$H$4950,5,0),""),""),"")</f>
        <v/>
      </c>
      <c r="AE347" s="0"/>
      <c r="AF347" s="2" t="str">
        <f aca="false">IF(AE347&lt;&gt;"",IF(AE347&lt;&gt;"LIBSETS_DROP_MECHANIC_MONSTER_NAME",VLOOKUP(AE347,'LibSets constants'!$I$4:$L$1000,3,0),""),"")</f>
        <v/>
      </c>
      <c r="AG347" s="2" t="str">
        <f aca="false">IF(AE347&lt;&gt;"",IF(AE347&lt;&gt;"LIBSETS_DROP_MECHANIC_MONSTER_NAME",VLOOKUP(AE347,'LibSets constants'!$I$4:$L$1000,4,0),""),"")</f>
        <v/>
      </c>
      <c r="AH347" s="2" t="str">
        <f aca="false">IF(G347&lt;&gt;"LIBSETS_SETTYPE_BATTLEGROUND",IF(G347&lt;&gt;"LIBSETS_SETTYPE_SPECIAL",IF(AI347&lt;&gt;"",VLOOKUP(AI347,'ESO zone constants'!$D$2:$H$4950,5,0),""),""),"")</f>
        <v/>
      </c>
      <c r="AJ347" s="0"/>
      <c r="AK347" s="2" t="str">
        <f aca="false">IF(AJ347&lt;&gt;"",IF(AJ347&lt;&gt;"LIBSETS_DROP_MECHANIC_MONSTER_NAME",VLOOKUP(AJ347,'LibSets constants'!$I$4:$L$1000,3,0),""),"")</f>
        <v/>
      </c>
      <c r="AL347" s="2" t="str">
        <f aca="false">IF(AJ347&lt;&gt;"",IF(AJ347&lt;&gt;"LIBSETS_DROP_MECHANIC_MONSTER_NAME",VLOOKUP(AJ347,'LibSets constants'!$I$4:$L$1000,4,0),""),"")</f>
        <v/>
      </c>
      <c r="AM347" s="2" t="str">
        <f aca="false">IF(G347&lt;&gt;"LIBSETS_SETTYPE_BATTLEGROUND",IF(G347&lt;&gt;"LIBSETS_SETTYPE_SPECIAL",IF(AN347&lt;&gt;"",VLOOKUP(AN347,'ESO zone constants'!$D$2:$H$4950,5,0),""),""),"")</f>
        <v/>
      </c>
      <c r="AO347" s="0"/>
      <c r="AP347" s="2" t="str">
        <f aca="false">IF(AO347&lt;&gt;"",IF(AO347&lt;&gt;"LIBSETS_DROP_MECHANIC_MONSTER_NAME",VLOOKUP(AO347,'LibSets constants'!$I$4:$L$1000,3,0),""),"")</f>
        <v/>
      </c>
      <c r="AQ347" s="2" t="str">
        <f aca="false">IF(AO347&lt;&gt;"",IF(AO347&lt;&gt;"LIBSETS_DROP_MECHANIC_MONSTER_NAME",VLOOKUP(AO347,'LibSets constants'!$I$4:$L$1000,4,0),""),"")</f>
        <v/>
      </c>
      <c r="AR347" s="2" t="str">
        <f aca="false">IF(G347&lt;&gt;"LIBSETS_SETTYPE_BATTLEGROUND",IF(G347&lt;&gt;"LIBSETS_SETTYPE_SPECIAL",IF(AS347&lt;&gt;"",VLOOKUP(AS347,'ESO zone constants'!$D$2:$H$4950,5,0),""),""),"")</f>
        <v/>
      </c>
      <c r="AT347" s="0"/>
      <c r="AU347" s="2" t="str">
        <f aca="false">IF(AT347&lt;&gt;"",IF(AT347&lt;&gt;"LIBSETS_DROP_MECHANIC_MONSTER_NAME",VLOOKUP(AT347,'LibSets constants'!$I$4:$L$1000,3,0),""),"")</f>
        <v/>
      </c>
      <c r="AV347" s="2" t="str">
        <f aca="false">IF(AT347&lt;&gt;"",IF(AT347&lt;&gt;"LIBSETS_DROP_MECHANIC_MONSTER_NAME",VLOOKUP(AT347,'LibSets constants'!$I$4:$L$1000,4,0),""),"")</f>
        <v/>
      </c>
      <c r="AW347" s="6" t="str">
        <f aca="false">IF(A347="???","--","")&amp;IF(F347&lt;&gt;"Not in the game (anymore)",IF(A347&lt;&gt;"",CONCATENATE("[",A347,"] = {wayshrines={")&amp;IF(K347&lt;&gt;"",CONCATENATE(K347,","),"")&amp;IF(L347&lt;&gt;"",CONCATENATE(L347,","),"")&amp;IF(M347&lt;&gt;"",CONCATENATE(M347,","),"")&amp;CONCATENATE("}")&amp;IF(VALUE(N347)&gt;0,CONCATENATE(", traitsNeeded=",N347),"")&amp;CONCATENATE(", dlcId=",IF(S347&lt;&gt;"",S347,"DLC_BASE_GAME")),""),"")</f>
        <v>[400] = {wayshrines={-1,-1,-1,}, dlcId=DLC_WOLFHUNTER</v>
      </c>
      <c r="AX347" s="6" t="str">
        <f aca="false">IF(F347&lt;&gt;"Not in the game (anymore)",IF(A347&lt;&gt;"",IF(P347&lt;&gt;"",CONCATENATE(", zoneIds={",P347),"")&amp;IF(X347&lt;&gt;"",CONCATENATE(",",X347),"")&amp;IF(AC347&lt;&gt;"",CONCATENATE(",",AC347),"")&amp;IF(AH347&lt;&gt;"",CONCATENATE(",",AH347),"")&amp;IF(AM347&lt;&gt;"",CONCATENATE(",",AM347),"")&amp;IF(AR347&lt;&gt;"",CONCATENATE(",",AR347),"")&amp;IF(P347&lt;&gt;"",CONCATENATE("}",""),"")&amp;IF(OR(I347="true",I347="false",I347&lt;&gt;""), CONCATENATE(", veteran=", I347), ""),""),"")</f>
        <v>, zoneIds={1055}, veteran=false</v>
      </c>
      <c r="AY347" s="6" t="str">
        <f aca="false">IF(F347&lt;&gt;"Not in the game (anymore)",IF(A347&lt;&gt;"",", setType="&amp;G347,"")&amp;IF(J347="true",", multiTrialSet=true",""),"")</f>
        <v>, setType=LIBSETS_SETTYPE_DUNGEON</v>
      </c>
      <c r="AZ347" s="6" t="str">
        <f aca="false">IF(F347&lt;&gt;"Not in the game (anymore)",IF(U347&lt;&gt;"",", dropMechanic={"&amp;U347&amp;IF(Z347&lt;&gt;"",","&amp;Z347,"")&amp;IF(AE347&lt;&gt;"",","&amp;AE347,"")&amp;IF(AJ347&lt;&gt;"",","&amp;AJ347,"")&amp;IF(AO347&lt;&gt;"",","&amp;AO347,"")&amp;IF(AT347&lt;&gt;"",","&amp;AT347,"")&amp;"}"&amp;IF(U347="LIBSETS_DROP_MECHANIC_MONSTER_NAME",", dropMechanicNames={" &amp; IF(V347&lt;&gt;"","['en']='"&amp;V347&amp;"'","") &amp; IF(W347&lt;&gt;"",", ['de']='" &amp; W347&amp;"'","") &amp; "}",""),"")&amp;"},","")</f>
        <v>},</v>
      </c>
      <c r="BA347" s="6" t="str">
        <f aca="false">IF(F347&lt;&gt;"Not in the game (anymore)",IF(C347&lt;&gt;"",CONCATENATE(" --",C347," / ",B347,"   [",IF(Q347&lt;&gt;"",Q347,""),IF(Y347&lt;&gt;"",", "&amp;Y347,""),IF(AD347&lt;&gt;"",", "&amp;AD347,""),IF(AI347&lt;&gt;"",", "&amp;AI347,""),IF(AN347&lt;&gt;"",", "&amp;AN347,""),IF(AS347&lt;&gt;"",", "&amp;AS347,""),"]")),"")</f>
        <v> --Blood Moon / Blutmond   [March of Sacrifices]</v>
      </c>
    </row>
    <row r="348" customFormat="false" ht="15" hidden="false" customHeight="false" outlineLevel="0" collapsed="false">
      <c r="A348" s="21" t="n">
        <v>401</v>
      </c>
      <c r="B348" s="0" t="s">
        <v>882</v>
      </c>
      <c r="C348" s="0" t="s">
        <v>883</v>
      </c>
      <c r="D348" s="2" t="n">
        <f aca="false">A348</f>
        <v>401</v>
      </c>
      <c r="G348" s="22" t="s">
        <v>55</v>
      </c>
      <c r="I348" s="0" t="s">
        <v>56</v>
      </c>
      <c r="J348" s="0" t="s">
        <v>56</v>
      </c>
      <c r="K348" s="0" t="n">
        <v>-1</v>
      </c>
      <c r="L348" s="0" t="n">
        <v>-1</v>
      </c>
      <c r="M348" s="0" t="n">
        <v>-1</v>
      </c>
      <c r="N348" s="0" t="n">
        <v>0</v>
      </c>
      <c r="O348" s="3" t="s">
        <v>875</v>
      </c>
      <c r="P348" s="2" t="n">
        <f aca="false">IF(AND(G348&lt;&gt;"LIBSETS_SETTYPE_BATTLEGROUND",G348&lt;&gt;"LIBSETS_SETTYPE_SPECIAL",G348&lt;&gt;"LIBSETS_SETTYPE_MYTHIC"), IF(Q348&lt;&gt;"",VLOOKUP(Q348,'ESO zone constants'!$D$2:$H$4950,5,0),""),"")</f>
        <v>1055</v>
      </c>
      <c r="Q348" s="0" t="str">
        <f aca="false">IF(OR(K348="",K348&lt;=0,ISERROR(K348)),IF(AND(O348&lt;&gt;"",NOT(ISERROR(O348))),O348, ""),VLOOKUP(K348,'ESO wayshrine node constants'!$A$3:$D$10003,4,0))</f>
        <v>March of Sacrifices</v>
      </c>
      <c r="R348" s="0"/>
      <c r="S348" s="4" t="str">
        <f aca="false">IF(AND(R348&lt;&gt;"",NOT(ISERROR(R348))),R348,IF(P348&lt;&gt;"",IF(NOT(ISERROR(VLOOKUP(P348,'ESO Dungeon constants'!$D$3:$H$9999,5,0))),VLOOKUP(P348,'ESO Dungeon constants'!$D$3:$I$9999,6,0),VLOOKUP(P348,'ESO zone constants'!$H$2:$K$9984,4,0)),""))</f>
        <v>DLC_WOLFHUNTER</v>
      </c>
      <c r="T348" s="2" t="str">
        <f aca="false">IF(S348&lt;&gt;"",VLOOKUP(S348,'LibSets constants'!$B$4:$C$1000,2,0),"")</f>
        <v>Wolfhunter</v>
      </c>
      <c r="U348" s="0"/>
      <c r="V348" s="2" t="str">
        <f aca="false">IF(U348&lt;&gt;"",IF(U348&lt;&gt;"LIBSETS_DROP_MECHANIC_MONSTER_NAME",VLOOKUP(U348,'LibSets constants'!$I$4:$L$1000,3,0),""),"")</f>
        <v/>
      </c>
      <c r="W348" s="2" t="str">
        <f aca="false">IF(U348&lt;&gt;"",IF(U348&lt;&gt;"LIBSETS_DROP_MECHANIC_MONSTER_NAME",VLOOKUP(U348,'LibSets constants'!$I$4:$L$1000,4,0),""),"")</f>
        <v/>
      </c>
      <c r="X348" s="2" t="str">
        <f aca="false">IF(G348&lt;&gt;"LIBSETS_SETTYPE_BATTLEGROUND",IF(G348&lt;&gt;"LIBSETS_SETTYPE_SPECIAL",IF(Y348&lt;&gt;"",VLOOKUP(Y348,'ESO zone constants'!$D$2:$H$4950,5,0),""),""),"")</f>
        <v/>
      </c>
      <c r="Z348" s="0"/>
      <c r="AA348" s="2" t="str">
        <f aca="false">IF(Z348&lt;&gt;"",IF(Z348&lt;&gt;"LIBSETS_DROP_MECHANIC_MONSTER_NAME",VLOOKUP(Z348,'LibSets constants'!$I$4:$L$1000,3,0),""),"")</f>
        <v/>
      </c>
      <c r="AB348" s="2" t="str">
        <f aca="false">IF(Z348&lt;&gt;"",IF(Z348&lt;&gt;"LIBSETS_DROP_MECHANIC_MONSTER_NAME",VLOOKUP(Z348,'LibSets constants'!$I$4:$L$1000,4,0),""),"")</f>
        <v/>
      </c>
      <c r="AC348" s="2" t="str">
        <f aca="false">IF(G348&lt;&gt;"LIBSETS_SETTYPE_BATTLEGROUND",IF(G348&lt;&gt;"LIBSETS_SETTYPE_SPECIAL",IF(AD348&lt;&gt;"",VLOOKUP(AD348,'ESO zone constants'!$D$2:$H$4950,5,0),""),""),"")</f>
        <v/>
      </c>
      <c r="AE348" s="0"/>
      <c r="AF348" s="2" t="str">
        <f aca="false">IF(AE348&lt;&gt;"",IF(AE348&lt;&gt;"LIBSETS_DROP_MECHANIC_MONSTER_NAME",VLOOKUP(AE348,'LibSets constants'!$I$4:$L$1000,3,0),""),"")</f>
        <v/>
      </c>
      <c r="AG348" s="2" t="str">
        <f aca="false">IF(AE348&lt;&gt;"",IF(AE348&lt;&gt;"LIBSETS_DROP_MECHANIC_MONSTER_NAME",VLOOKUP(AE348,'LibSets constants'!$I$4:$L$1000,4,0),""),"")</f>
        <v/>
      </c>
      <c r="AH348" s="2" t="str">
        <f aca="false">IF(G348&lt;&gt;"LIBSETS_SETTYPE_BATTLEGROUND",IF(G348&lt;&gt;"LIBSETS_SETTYPE_SPECIAL",IF(AI348&lt;&gt;"",VLOOKUP(AI348,'ESO zone constants'!$D$2:$H$4950,5,0),""),""),"")</f>
        <v/>
      </c>
      <c r="AJ348" s="0"/>
      <c r="AK348" s="2" t="str">
        <f aca="false">IF(AJ348&lt;&gt;"",IF(AJ348&lt;&gt;"LIBSETS_DROP_MECHANIC_MONSTER_NAME",VLOOKUP(AJ348,'LibSets constants'!$I$4:$L$1000,3,0),""),"")</f>
        <v/>
      </c>
      <c r="AL348" s="2" t="str">
        <f aca="false">IF(AJ348&lt;&gt;"",IF(AJ348&lt;&gt;"LIBSETS_DROP_MECHANIC_MONSTER_NAME",VLOOKUP(AJ348,'LibSets constants'!$I$4:$L$1000,4,0),""),"")</f>
        <v/>
      </c>
      <c r="AM348" s="2" t="str">
        <f aca="false">IF(G348&lt;&gt;"LIBSETS_SETTYPE_BATTLEGROUND",IF(G348&lt;&gt;"LIBSETS_SETTYPE_SPECIAL",IF(AN348&lt;&gt;"",VLOOKUP(AN348,'ESO zone constants'!$D$2:$H$4950,5,0),""),""),"")</f>
        <v/>
      </c>
      <c r="AO348" s="0"/>
      <c r="AP348" s="2" t="str">
        <f aca="false">IF(AO348&lt;&gt;"",IF(AO348&lt;&gt;"LIBSETS_DROP_MECHANIC_MONSTER_NAME",VLOOKUP(AO348,'LibSets constants'!$I$4:$L$1000,3,0),""),"")</f>
        <v/>
      </c>
      <c r="AQ348" s="2" t="str">
        <f aca="false">IF(AO348&lt;&gt;"",IF(AO348&lt;&gt;"LIBSETS_DROP_MECHANIC_MONSTER_NAME",VLOOKUP(AO348,'LibSets constants'!$I$4:$L$1000,4,0),""),"")</f>
        <v/>
      </c>
      <c r="AR348" s="2" t="str">
        <f aca="false">IF(G348&lt;&gt;"LIBSETS_SETTYPE_BATTLEGROUND",IF(G348&lt;&gt;"LIBSETS_SETTYPE_SPECIAL",IF(AS348&lt;&gt;"",VLOOKUP(AS348,'ESO zone constants'!$D$2:$H$4950,5,0),""),""),"")</f>
        <v/>
      </c>
      <c r="AT348" s="0"/>
      <c r="AU348" s="2" t="str">
        <f aca="false">IF(AT348&lt;&gt;"",IF(AT348&lt;&gt;"LIBSETS_DROP_MECHANIC_MONSTER_NAME",VLOOKUP(AT348,'LibSets constants'!$I$4:$L$1000,3,0),""),"")</f>
        <v/>
      </c>
      <c r="AV348" s="2" t="str">
        <f aca="false">IF(AT348&lt;&gt;"",IF(AT348&lt;&gt;"LIBSETS_DROP_MECHANIC_MONSTER_NAME",VLOOKUP(AT348,'LibSets constants'!$I$4:$L$1000,4,0),""),"")</f>
        <v/>
      </c>
      <c r="AW348" s="6" t="str">
        <f aca="false">IF(A348="???","--","")&amp;IF(F348&lt;&gt;"Not in the game (anymore)",IF(A348&lt;&gt;"",CONCATENATE("[",A348,"] = {wayshrines={")&amp;IF(K348&lt;&gt;"",CONCATENATE(K348,","),"")&amp;IF(L348&lt;&gt;"",CONCATENATE(L348,","),"")&amp;IF(M348&lt;&gt;"",CONCATENATE(M348,","),"")&amp;CONCATENATE("}")&amp;IF(VALUE(N348)&gt;0,CONCATENATE(", traitsNeeded=",N348),"")&amp;CONCATENATE(", dlcId=",IF(S348&lt;&gt;"",S348,"DLC_BASE_GAME")),""),"")</f>
        <v>[401] = {wayshrines={-1,-1,-1,}, dlcId=DLC_WOLFHUNTER</v>
      </c>
      <c r="AX348" s="6" t="str">
        <f aca="false">IF(F348&lt;&gt;"Not in the game (anymore)",IF(A348&lt;&gt;"",IF(P348&lt;&gt;"",CONCATENATE(", zoneIds={",P348),"")&amp;IF(X348&lt;&gt;"",CONCATENATE(",",X348),"")&amp;IF(AC348&lt;&gt;"",CONCATENATE(",",AC348),"")&amp;IF(AH348&lt;&gt;"",CONCATENATE(",",AH348),"")&amp;IF(AM348&lt;&gt;"",CONCATENATE(",",AM348),"")&amp;IF(AR348&lt;&gt;"",CONCATENATE(",",AR348),"")&amp;IF(P348&lt;&gt;"",CONCATENATE("}",""),"")&amp;IF(OR(I348="true",I348="false",I348&lt;&gt;""), CONCATENATE(", veteran=", I348), ""),""),"")</f>
        <v>, zoneIds={1055}, veteran=false</v>
      </c>
      <c r="AY348" s="6" t="str">
        <f aca="false">IF(F348&lt;&gt;"Not in the game (anymore)",IF(A348&lt;&gt;"",", setType="&amp;G348,"")&amp;IF(J348="true",", multiTrialSet=true",""),"")</f>
        <v>, setType=LIBSETS_SETTYPE_DUNGEON</v>
      </c>
      <c r="AZ348" s="6" t="str">
        <f aca="false">IF(F348&lt;&gt;"Not in the game (anymore)",IF(U348&lt;&gt;"",", dropMechanic={"&amp;U348&amp;IF(Z348&lt;&gt;"",","&amp;Z348,"")&amp;IF(AE348&lt;&gt;"",","&amp;AE348,"")&amp;IF(AJ348&lt;&gt;"",","&amp;AJ348,"")&amp;IF(AO348&lt;&gt;"",","&amp;AO348,"")&amp;IF(AT348&lt;&gt;"",","&amp;AT348,"")&amp;"}"&amp;IF(U348="LIBSETS_DROP_MECHANIC_MONSTER_NAME",", dropMechanicNames={" &amp; IF(V348&lt;&gt;"","['en']='"&amp;V348&amp;"'","") &amp; IF(W348&lt;&gt;"",", ['de']='" &amp; W348&amp;"'","") &amp; "}",""),"")&amp;"},","")</f>
        <v>},</v>
      </c>
      <c r="BA348" s="6" t="str">
        <f aca="false">IF(F348&lt;&gt;"Not in the game (anymore)",IF(C348&lt;&gt;"",CONCATENATE(" --",C348," / ",B348,"   [",IF(Q348&lt;&gt;"",Q348,""),IF(Y348&lt;&gt;"",", "&amp;Y348,""),IF(AD348&lt;&gt;"",", "&amp;AD348,""),IF(AI348&lt;&gt;"",", "&amp;AI348,""),IF(AN348&lt;&gt;"",", "&amp;AN348,""),IF(AS348&lt;&gt;"",", "&amp;AS348,""),"]")),"")</f>
        <v> --Haven of Ursus / Zuflucht von Ursus   [March of Sacrifices]</v>
      </c>
    </row>
    <row r="349" customFormat="false" ht="15" hidden="false" customHeight="false" outlineLevel="0" collapsed="false">
      <c r="A349" s="21" t="n">
        <v>402</v>
      </c>
      <c r="B349" s="0" t="s">
        <v>884</v>
      </c>
      <c r="C349" s="0" t="s">
        <v>885</v>
      </c>
      <c r="D349" s="2" t="n">
        <f aca="false">A349</f>
        <v>402</v>
      </c>
      <c r="G349" s="22" t="s">
        <v>55</v>
      </c>
      <c r="I349" s="0" t="s">
        <v>56</v>
      </c>
      <c r="J349" s="0" t="s">
        <v>56</v>
      </c>
      <c r="K349" s="0" t="n">
        <v>-1</v>
      </c>
      <c r="L349" s="0" t="n">
        <v>-1</v>
      </c>
      <c r="M349" s="0" t="n">
        <v>-1</v>
      </c>
      <c r="N349" s="0" t="n">
        <v>0</v>
      </c>
      <c r="O349" s="3" t="s">
        <v>877</v>
      </c>
      <c r="P349" s="2" t="n">
        <f aca="false">IF(AND(G349&lt;&gt;"LIBSETS_SETTYPE_BATTLEGROUND",G349&lt;&gt;"LIBSETS_SETTYPE_SPECIAL",G349&lt;&gt;"LIBSETS_SETTYPE_MYTHIC"), IF(Q349&lt;&gt;"",VLOOKUP(Q349,'ESO zone constants'!$D$2:$H$4950,5,0),""),"")</f>
        <v>1052</v>
      </c>
      <c r="Q349" s="0" t="str">
        <f aca="false">IF(OR(K349="",K349&lt;=0,ISERROR(K349)),IF(AND(O349&lt;&gt;"",NOT(ISERROR(O349))),O349, ""),VLOOKUP(K349,'ESO wayshrine node constants'!$A$3:$D$10003,4,0))</f>
        <v>Moon Hunter Keep</v>
      </c>
      <c r="R349" s="0"/>
      <c r="S349" s="4" t="str">
        <f aca="false">IF(AND(R349&lt;&gt;"",NOT(ISERROR(R349))),R349,IF(P349&lt;&gt;"",IF(NOT(ISERROR(VLOOKUP(P349,'ESO Dungeon constants'!$D$3:$H$9999,5,0))),VLOOKUP(P349,'ESO Dungeon constants'!$D$3:$I$9999,6,0),VLOOKUP(P349,'ESO zone constants'!$H$2:$K$9984,4,0)),""))</f>
        <v>DLC_WOLFHUNTER</v>
      </c>
      <c r="T349" s="2" t="str">
        <f aca="false">IF(S349&lt;&gt;"",VLOOKUP(S349,'LibSets constants'!$B$4:$C$1000,2,0),"")</f>
        <v>Wolfhunter</v>
      </c>
      <c r="U349" s="0"/>
      <c r="V349" s="2" t="str">
        <f aca="false">IF(U349&lt;&gt;"",IF(U349&lt;&gt;"LIBSETS_DROP_MECHANIC_MONSTER_NAME",VLOOKUP(U349,'LibSets constants'!$I$4:$L$1000,3,0),""),"")</f>
        <v/>
      </c>
      <c r="W349" s="2" t="str">
        <f aca="false">IF(U349&lt;&gt;"",IF(U349&lt;&gt;"LIBSETS_DROP_MECHANIC_MONSTER_NAME",VLOOKUP(U349,'LibSets constants'!$I$4:$L$1000,4,0),""),"")</f>
        <v/>
      </c>
      <c r="X349" s="2" t="str">
        <f aca="false">IF(G349&lt;&gt;"LIBSETS_SETTYPE_BATTLEGROUND",IF(G349&lt;&gt;"LIBSETS_SETTYPE_SPECIAL",IF(Y349&lt;&gt;"",VLOOKUP(Y349,'ESO zone constants'!$D$2:$H$4950,5,0),""),""),"")</f>
        <v/>
      </c>
      <c r="Z349" s="0"/>
      <c r="AA349" s="2" t="str">
        <f aca="false">IF(Z349&lt;&gt;"",IF(Z349&lt;&gt;"LIBSETS_DROP_MECHANIC_MONSTER_NAME",VLOOKUP(Z349,'LibSets constants'!$I$4:$L$1000,3,0),""),"")</f>
        <v/>
      </c>
      <c r="AB349" s="2" t="str">
        <f aca="false">IF(Z349&lt;&gt;"",IF(Z349&lt;&gt;"LIBSETS_DROP_MECHANIC_MONSTER_NAME",VLOOKUP(Z349,'LibSets constants'!$I$4:$L$1000,4,0),""),"")</f>
        <v/>
      </c>
      <c r="AC349" s="2" t="str">
        <f aca="false">IF(G349&lt;&gt;"LIBSETS_SETTYPE_BATTLEGROUND",IF(G349&lt;&gt;"LIBSETS_SETTYPE_SPECIAL",IF(AD349&lt;&gt;"",VLOOKUP(AD349,'ESO zone constants'!$D$2:$H$4950,5,0),""),""),"")</f>
        <v/>
      </c>
      <c r="AE349" s="0"/>
      <c r="AF349" s="2" t="str">
        <f aca="false">IF(AE349&lt;&gt;"",IF(AE349&lt;&gt;"LIBSETS_DROP_MECHANIC_MONSTER_NAME",VLOOKUP(AE349,'LibSets constants'!$I$4:$L$1000,3,0),""),"")</f>
        <v/>
      </c>
      <c r="AG349" s="2" t="str">
        <f aca="false">IF(AE349&lt;&gt;"",IF(AE349&lt;&gt;"LIBSETS_DROP_MECHANIC_MONSTER_NAME",VLOOKUP(AE349,'LibSets constants'!$I$4:$L$1000,4,0),""),"")</f>
        <v/>
      </c>
      <c r="AH349" s="2" t="str">
        <f aca="false">IF(G349&lt;&gt;"LIBSETS_SETTYPE_BATTLEGROUND",IF(G349&lt;&gt;"LIBSETS_SETTYPE_SPECIAL",IF(AI349&lt;&gt;"",VLOOKUP(AI349,'ESO zone constants'!$D$2:$H$4950,5,0),""),""),"")</f>
        <v/>
      </c>
      <c r="AJ349" s="0"/>
      <c r="AK349" s="2" t="str">
        <f aca="false">IF(AJ349&lt;&gt;"",IF(AJ349&lt;&gt;"LIBSETS_DROP_MECHANIC_MONSTER_NAME",VLOOKUP(AJ349,'LibSets constants'!$I$4:$L$1000,3,0),""),"")</f>
        <v/>
      </c>
      <c r="AL349" s="2" t="str">
        <f aca="false">IF(AJ349&lt;&gt;"",IF(AJ349&lt;&gt;"LIBSETS_DROP_MECHANIC_MONSTER_NAME",VLOOKUP(AJ349,'LibSets constants'!$I$4:$L$1000,4,0),""),"")</f>
        <v/>
      </c>
      <c r="AM349" s="2" t="str">
        <f aca="false">IF(G349&lt;&gt;"LIBSETS_SETTYPE_BATTLEGROUND",IF(G349&lt;&gt;"LIBSETS_SETTYPE_SPECIAL",IF(AN349&lt;&gt;"",VLOOKUP(AN349,'ESO zone constants'!$D$2:$H$4950,5,0),""),""),"")</f>
        <v/>
      </c>
      <c r="AO349" s="0"/>
      <c r="AP349" s="2" t="str">
        <f aca="false">IF(AO349&lt;&gt;"",IF(AO349&lt;&gt;"LIBSETS_DROP_MECHANIC_MONSTER_NAME",VLOOKUP(AO349,'LibSets constants'!$I$4:$L$1000,3,0),""),"")</f>
        <v/>
      </c>
      <c r="AQ349" s="2" t="str">
        <f aca="false">IF(AO349&lt;&gt;"",IF(AO349&lt;&gt;"LIBSETS_DROP_MECHANIC_MONSTER_NAME",VLOOKUP(AO349,'LibSets constants'!$I$4:$L$1000,4,0),""),"")</f>
        <v/>
      </c>
      <c r="AR349" s="2" t="str">
        <f aca="false">IF(G349&lt;&gt;"LIBSETS_SETTYPE_BATTLEGROUND",IF(G349&lt;&gt;"LIBSETS_SETTYPE_SPECIAL",IF(AS349&lt;&gt;"",VLOOKUP(AS349,'ESO zone constants'!$D$2:$H$4950,5,0),""),""),"")</f>
        <v/>
      </c>
      <c r="AT349" s="0"/>
      <c r="AU349" s="2" t="str">
        <f aca="false">IF(AT349&lt;&gt;"",IF(AT349&lt;&gt;"LIBSETS_DROP_MECHANIC_MONSTER_NAME",VLOOKUP(AT349,'LibSets constants'!$I$4:$L$1000,3,0),""),"")</f>
        <v/>
      </c>
      <c r="AV349" s="2" t="str">
        <f aca="false">IF(AT349&lt;&gt;"",IF(AT349&lt;&gt;"LIBSETS_DROP_MECHANIC_MONSTER_NAME",VLOOKUP(AT349,'LibSets constants'!$I$4:$L$1000,4,0),""),"")</f>
        <v/>
      </c>
      <c r="AW349" s="6" t="str">
        <f aca="false">IF(A349="???","--","")&amp;IF(F349&lt;&gt;"Not in the game (anymore)",IF(A349&lt;&gt;"",CONCATENATE("[",A349,"] = {wayshrines={")&amp;IF(K349&lt;&gt;"",CONCATENATE(K349,","),"")&amp;IF(L349&lt;&gt;"",CONCATENATE(L349,","),"")&amp;IF(M349&lt;&gt;"",CONCATENATE(M349,","),"")&amp;CONCATENATE("}")&amp;IF(VALUE(N349)&gt;0,CONCATENATE(", traitsNeeded=",N349),"")&amp;CONCATENATE(", dlcId=",IF(S349&lt;&gt;"",S349,"DLC_BASE_GAME")),""),"")</f>
        <v>[402] = {wayshrines={-1,-1,-1,}, dlcId=DLC_WOLFHUNTER</v>
      </c>
      <c r="AX349" s="6" t="str">
        <f aca="false">IF(F349&lt;&gt;"Not in the game (anymore)",IF(A349&lt;&gt;"",IF(P349&lt;&gt;"",CONCATENATE(", zoneIds={",P349),"")&amp;IF(X349&lt;&gt;"",CONCATENATE(",",X349),"")&amp;IF(AC349&lt;&gt;"",CONCATENATE(",",AC349),"")&amp;IF(AH349&lt;&gt;"",CONCATENATE(",",AH349),"")&amp;IF(AM349&lt;&gt;"",CONCATENATE(",",AM349),"")&amp;IF(AR349&lt;&gt;"",CONCATENATE(",",AR349),"")&amp;IF(P349&lt;&gt;"",CONCATENATE("}",""),"")&amp;IF(OR(I349="true",I349="false",I349&lt;&gt;""), CONCATENATE(", veteran=", I349), ""),""),"")</f>
        <v>, zoneIds={1052}, veteran=false</v>
      </c>
      <c r="AY349" s="6" t="str">
        <f aca="false">IF(F349&lt;&gt;"Not in the game (anymore)",IF(A349&lt;&gt;"",", setType="&amp;G349,"")&amp;IF(J349="true",", multiTrialSet=true",""),"")</f>
        <v>, setType=LIBSETS_SETTYPE_DUNGEON</v>
      </c>
      <c r="AZ349" s="6" t="str">
        <f aca="false">IF(F349&lt;&gt;"Not in the game (anymore)",IF(U349&lt;&gt;"",", dropMechanic={"&amp;U349&amp;IF(Z349&lt;&gt;"",","&amp;Z349,"")&amp;IF(AE349&lt;&gt;"",","&amp;AE349,"")&amp;IF(AJ349&lt;&gt;"",","&amp;AJ349,"")&amp;IF(AO349&lt;&gt;"",","&amp;AO349,"")&amp;IF(AT349&lt;&gt;"",","&amp;AT349,"")&amp;"}"&amp;IF(U349="LIBSETS_DROP_MECHANIC_MONSTER_NAME",", dropMechanicNames={" &amp; IF(V349&lt;&gt;"","['en']='"&amp;V349&amp;"'","") &amp; IF(W349&lt;&gt;"",", ['de']='" &amp; W349&amp;"'","") &amp; "}",""),"")&amp;"},","")</f>
        <v>},</v>
      </c>
      <c r="BA349" s="6" t="str">
        <f aca="false">IF(F349&lt;&gt;"Not in the game (anymore)",IF(C349&lt;&gt;"",CONCATENATE(" --",C349," / ",B349,"   [",IF(Q349&lt;&gt;"",Q349,""),IF(Y349&lt;&gt;"",", "&amp;Y349,""),IF(AD349&lt;&gt;"",", "&amp;AD349,""),IF(AI349&lt;&gt;"",", "&amp;AI349,""),IF(AN349&lt;&gt;"",", "&amp;AN349,""),IF(AS349&lt;&gt;"",", "&amp;AS349,""),"]")),"")</f>
        <v> --Moon Hunter / Mondjäger   [Moon Hunter Keep]</v>
      </c>
    </row>
    <row r="350" customFormat="false" ht="15" hidden="false" customHeight="false" outlineLevel="0" collapsed="false">
      <c r="A350" s="21" t="n">
        <v>403</v>
      </c>
      <c r="B350" s="0" t="s">
        <v>886</v>
      </c>
      <c r="C350" s="0" t="s">
        <v>887</v>
      </c>
      <c r="D350" s="2" t="n">
        <f aca="false">A350</f>
        <v>403</v>
      </c>
      <c r="G350" s="22" t="s">
        <v>55</v>
      </c>
      <c r="I350" s="0" t="s">
        <v>56</v>
      </c>
      <c r="J350" s="0" t="s">
        <v>56</v>
      </c>
      <c r="K350" s="0" t="n">
        <v>-1</v>
      </c>
      <c r="L350" s="0" t="n">
        <v>-1</v>
      </c>
      <c r="M350" s="0" t="n">
        <v>-1</v>
      </c>
      <c r="N350" s="0" t="n">
        <v>0</v>
      </c>
      <c r="O350" s="3" t="s">
        <v>877</v>
      </c>
      <c r="P350" s="2" t="n">
        <f aca="false">IF(AND(G350&lt;&gt;"LIBSETS_SETTYPE_BATTLEGROUND",G350&lt;&gt;"LIBSETS_SETTYPE_SPECIAL",G350&lt;&gt;"LIBSETS_SETTYPE_MYTHIC"), IF(Q350&lt;&gt;"",VLOOKUP(Q350,'ESO zone constants'!$D$2:$H$4950,5,0),""),"")</f>
        <v>1052</v>
      </c>
      <c r="Q350" s="0" t="str">
        <f aca="false">IF(OR(K350="",K350&lt;=0,ISERROR(K350)),IF(AND(O350&lt;&gt;"",NOT(ISERROR(O350))),O350, ""),VLOOKUP(K350,'ESO wayshrine node constants'!$A$3:$D$10003,4,0))</f>
        <v>Moon Hunter Keep</v>
      </c>
      <c r="R350" s="0"/>
      <c r="S350" s="4" t="str">
        <f aca="false">IF(AND(R350&lt;&gt;"",NOT(ISERROR(R350))),R350,IF(P350&lt;&gt;"",IF(NOT(ISERROR(VLOOKUP(P350,'ESO Dungeon constants'!$D$3:$H$9999,5,0))),VLOOKUP(P350,'ESO Dungeon constants'!$D$3:$I$9999,6,0),VLOOKUP(P350,'ESO zone constants'!$H$2:$K$9984,4,0)),""))</f>
        <v>DLC_WOLFHUNTER</v>
      </c>
      <c r="T350" s="2" t="str">
        <f aca="false">IF(S350&lt;&gt;"",VLOOKUP(S350,'LibSets constants'!$B$4:$C$1000,2,0),"")</f>
        <v>Wolfhunter</v>
      </c>
      <c r="U350" s="0"/>
      <c r="V350" s="2" t="str">
        <f aca="false">IF(U350&lt;&gt;"",IF(U350&lt;&gt;"LIBSETS_DROP_MECHANIC_MONSTER_NAME",VLOOKUP(U350,'LibSets constants'!$I$4:$L$1000,3,0),""),"")</f>
        <v/>
      </c>
      <c r="W350" s="2" t="str">
        <f aca="false">IF(U350&lt;&gt;"",IF(U350&lt;&gt;"LIBSETS_DROP_MECHANIC_MONSTER_NAME",VLOOKUP(U350,'LibSets constants'!$I$4:$L$1000,4,0),""),"")</f>
        <v/>
      </c>
      <c r="X350" s="2" t="str">
        <f aca="false">IF(G350&lt;&gt;"LIBSETS_SETTYPE_BATTLEGROUND",IF(G350&lt;&gt;"LIBSETS_SETTYPE_SPECIAL",IF(Y350&lt;&gt;"",VLOOKUP(Y350,'ESO zone constants'!$D$2:$H$4950,5,0),""),""),"")</f>
        <v/>
      </c>
      <c r="Z350" s="0"/>
      <c r="AA350" s="2" t="str">
        <f aca="false">IF(Z350&lt;&gt;"",IF(Z350&lt;&gt;"LIBSETS_DROP_MECHANIC_MONSTER_NAME",VLOOKUP(Z350,'LibSets constants'!$I$4:$L$1000,3,0),""),"")</f>
        <v/>
      </c>
      <c r="AB350" s="2" t="str">
        <f aca="false">IF(Z350&lt;&gt;"",IF(Z350&lt;&gt;"LIBSETS_DROP_MECHANIC_MONSTER_NAME",VLOOKUP(Z350,'LibSets constants'!$I$4:$L$1000,4,0),""),"")</f>
        <v/>
      </c>
      <c r="AC350" s="2" t="str">
        <f aca="false">IF(G350&lt;&gt;"LIBSETS_SETTYPE_BATTLEGROUND",IF(G350&lt;&gt;"LIBSETS_SETTYPE_SPECIAL",IF(AD350&lt;&gt;"",VLOOKUP(AD350,'ESO zone constants'!$D$2:$H$4950,5,0),""),""),"")</f>
        <v/>
      </c>
      <c r="AE350" s="0"/>
      <c r="AF350" s="2" t="str">
        <f aca="false">IF(AE350&lt;&gt;"",IF(AE350&lt;&gt;"LIBSETS_DROP_MECHANIC_MONSTER_NAME",VLOOKUP(AE350,'LibSets constants'!$I$4:$L$1000,3,0),""),"")</f>
        <v/>
      </c>
      <c r="AG350" s="2" t="str">
        <f aca="false">IF(AE350&lt;&gt;"",IF(AE350&lt;&gt;"LIBSETS_DROP_MECHANIC_MONSTER_NAME",VLOOKUP(AE350,'LibSets constants'!$I$4:$L$1000,4,0),""),"")</f>
        <v/>
      </c>
      <c r="AH350" s="2" t="str">
        <f aca="false">IF(G350&lt;&gt;"LIBSETS_SETTYPE_BATTLEGROUND",IF(G350&lt;&gt;"LIBSETS_SETTYPE_SPECIAL",IF(AI350&lt;&gt;"",VLOOKUP(AI350,'ESO zone constants'!$D$2:$H$4950,5,0),""),""),"")</f>
        <v/>
      </c>
      <c r="AJ350" s="0"/>
      <c r="AK350" s="2" t="str">
        <f aca="false">IF(AJ350&lt;&gt;"",IF(AJ350&lt;&gt;"LIBSETS_DROP_MECHANIC_MONSTER_NAME",VLOOKUP(AJ350,'LibSets constants'!$I$4:$L$1000,3,0),""),"")</f>
        <v/>
      </c>
      <c r="AL350" s="2" t="str">
        <f aca="false">IF(AJ350&lt;&gt;"",IF(AJ350&lt;&gt;"LIBSETS_DROP_MECHANIC_MONSTER_NAME",VLOOKUP(AJ350,'LibSets constants'!$I$4:$L$1000,4,0),""),"")</f>
        <v/>
      </c>
      <c r="AM350" s="2" t="str">
        <f aca="false">IF(G350&lt;&gt;"LIBSETS_SETTYPE_BATTLEGROUND",IF(G350&lt;&gt;"LIBSETS_SETTYPE_SPECIAL",IF(AN350&lt;&gt;"",VLOOKUP(AN350,'ESO zone constants'!$D$2:$H$4950,5,0),""),""),"")</f>
        <v/>
      </c>
      <c r="AO350" s="0"/>
      <c r="AP350" s="2" t="str">
        <f aca="false">IF(AO350&lt;&gt;"",IF(AO350&lt;&gt;"LIBSETS_DROP_MECHANIC_MONSTER_NAME",VLOOKUP(AO350,'LibSets constants'!$I$4:$L$1000,3,0),""),"")</f>
        <v/>
      </c>
      <c r="AQ350" s="2" t="str">
        <f aca="false">IF(AO350&lt;&gt;"",IF(AO350&lt;&gt;"LIBSETS_DROP_MECHANIC_MONSTER_NAME",VLOOKUP(AO350,'LibSets constants'!$I$4:$L$1000,4,0),""),"")</f>
        <v/>
      </c>
      <c r="AR350" s="2" t="str">
        <f aca="false">IF(G350&lt;&gt;"LIBSETS_SETTYPE_BATTLEGROUND",IF(G350&lt;&gt;"LIBSETS_SETTYPE_SPECIAL",IF(AS350&lt;&gt;"",VLOOKUP(AS350,'ESO zone constants'!$D$2:$H$4950,5,0),""),""),"")</f>
        <v/>
      </c>
      <c r="AT350" s="0"/>
      <c r="AU350" s="2" t="str">
        <f aca="false">IF(AT350&lt;&gt;"",IF(AT350&lt;&gt;"LIBSETS_DROP_MECHANIC_MONSTER_NAME",VLOOKUP(AT350,'LibSets constants'!$I$4:$L$1000,3,0),""),"")</f>
        <v/>
      </c>
      <c r="AV350" s="2" t="str">
        <f aca="false">IF(AT350&lt;&gt;"",IF(AT350&lt;&gt;"LIBSETS_DROP_MECHANIC_MONSTER_NAME",VLOOKUP(AT350,'LibSets constants'!$I$4:$L$1000,4,0),""),"")</f>
        <v/>
      </c>
      <c r="AW350" s="6" t="str">
        <f aca="false">IF(A350="???","--","")&amp;IF(F350&lt;&gt;"Not in the game (anymore)",IF(A350&lt;&gt;"",CONCATENATE("[",A350,"] = {wayshrines={")&amp;IF(K350&lt;&gt;"",CONCATENATE(K350,","),"")&amp;IF(L350&lt;&gt;"",CONCATENATE(L350,","),"")&amp;IF(M350&lt;&gt;"",CONCATENATE(M350,","),"")&amp;CONCATENATE("}")&amp;IF(VALUE(N350)&gt;0,CONCATENATE(", traitsNeeded=",N350),"")&amp;CONCATENATE(", dlcId=",IF(S350&lt;&gt;"",S350,"DLC_BASE_GAME")),""),"")</f>
        <v>[403] = {wayshrines={-1,-1,-1,}, dlcId=DLC_WOLFHUNTER</v>
      </c>
      <c r="AX350" s="6" t="str">
        <f aca="false">IF(F350&lt;&gt;"Not in the game (anymore)",IF(A350&lt;&gt;"",IF(P350&lt;&gt;"",CONCATENATE(", zoneIds={",P350),"")&amp;IF(X350&lt;&gt;"",CONCATENATE(",",X350),"")&amp;IF(AC350&lt;&gt;"",CONCATENATE(",",AC350),"")&amp;IF(AH350&lt;&gt;"",CONCATENATE(",",AH350),"")&amp;IF(AM350&lt;&gt;"",CONCATENATE(",",AM350),"")&amp;IF(AR350&lt;&gt;"",CONCATENATE(",",AR350),"")&amp;IF(P350&lt;&gt;"",CONCATENATE("}",""),"")&amp;IF(OR(I350="true",I350="false",I350&lt;&gt;""), CONCATENATE(", veteran=", I350), ""),""),"")</f>
        <v>, zoneIds={1052}, veteran=false</v>
      </c>
      <c r="AY350" s="6" t="str">
        <f aca="false">IF(F350&lt;&gt;"Not in the game (anymore)",IF(A350&lt;&gt;"",", setType="&amp;G350,"")&amp;IF(J350="true",", multiTrialSet=true",""),"")</f>
        <v>, setType=LIBSETS_SETTYPE_DUNGEON</v>
      </c>
      <c r="AZ350" s="6" t="str">
        <f aca="false">IF(F350&lt;&gt;"Not in the game (anymore)",IF(U350&lt;&gt;"",", dropMechanic={"&amp;U350&amp;IF(Z350&lt;&gt;"",","&amp;Z350,"")&amp;IF(AE350&lt;&gt;"",","&amp;AE350,"")&amp;IF(AJ350&lt;&gt;"",","&amp;AJ350,"")&amp;IF(AO350&lt;&gt;"",","&amp;AO350,"")&amp;IF(AT350&lt;&gt;"",","&amp;AT350,"")&amp;"}"&amp;IF(U350="LIBSETS_DROP_MECHANIC_MONSTER_NAME",", dropMechanicNames={" &amp; IF(V350&lt;&gt;"","['en']='"&amp;V350&amp;"'","") &amp; IF(W350&lt;&gt;"",", ['de']='" &amp; W350&amp;"'","") &amp; "}",""),"")&amp;"},","")</f>
        <v>},</v>
      </c>
      <c r="BA350" s="6" t="str">
        <f aca="false">IF(F350&lt;&gt;"Not in the game (anymore)",IF(C350&lt;&gt;"",CONCATENATE(" --",C350," / ",B350,"   [",IF(Q350&lt;&gt;"",Q350,""),IF(Y350&lt;&gt;"",", "&amp;Y350,""),IF(AD350&lt;&gt;"",", "&amp;AD350,""),IF(AI350&lt;&gt;"",", "&amp;AI350,""),IF(AN350&lt;&gt;"",", "&amp;AN350,""),IF(AS350&lt;&gt;"",", "&amp;AS350,""),"]")),"")</f>
        <v> --Savage Werewolf / Wilder Werwolf   [Moon Hunter Keep]</v>
      </c>
    </row>
    <row r="351" customFormat="false" ht="15" hidden="false" customHeight="false" outlineLevel="0" collapsed="false">
      <c r="A351" s="21" t="n">
        <v>404</v>
      </c>
      <c r="B351" s="0" t="s">
        <v>888</v>
      </c>
      <c r="C351" s="0" t="s">
        <v>889</v>
      </c>
      <c r="D351" s="2" t="n">
        <f aca="false">A351</f>
        <v>404</v>
      </c>
      <c r="G351" s="22" t="s">
        <v>55</v>
      </c>
      <c r="I351" s="0" t="s">
        <v>56</v>
      </c>
      <c r="J351" s="0" t="s">
        <v>56</v>
      </c>
      <c r="K351" s="0" t="n">
        <v>-1</v>
      </c>
      <c r="L351" s="0" t="n">
        <v>-1</v>
      </c>
      <c r="M351" s="0" t="n">
        <v>-1</v>
      </c>
      <c r="N351" s="0" t="n">
        <v>0</v>
      </c>
      <c r="O351" s="3" t="s">
        <v>877</v>
      </c>
      <c r="P351" s="2" t="n">
        <f aca="false">IF(AND(G351&lt;&gt;"LIBSETS_SETTYPE_BATTLEGROUND",G351&lt;&gt;"LIBSETS_SETTYPE_SPECIAL",G351&lt;&gt;"LIBSETS_SETTYPE_MYTHIC"), IF(Q351&lt;&gt;"",VLOOKUP(Q351,'ESO zone constants'!$D$2:$H$4950,5,0),""),"")</f>
        <v>1052</v>
      </c>
      <c r="Q351" s="0" t="str">
        <f aca="false">IF(OR(K351="",K351&lt;=0,ISERROR(K351)),IF(AND(O351&lt;&gt;"",NOT(ISERROR(O351))),O351, ""),VLOOKUP(K351,'ESO wayshrine node constants'!$A$3:$D$10003,4,0))</f>
        <v>Moon Hunter Keep</v>
      </c>
      <c r="R351" s="0"/>
      <c r="S351" s="4" t="str">
        <f aca="false">IF(AND(R351&lt;&gt;"",NOT(ISERROR(R351))),R351,IF(P351&lt;&gt;"",IF(NOT(ISERROR(VLOOKUP(P351,'ESO Dungeon constants'!$D$3:$H$9999,5,0))),VLOOKUP(P351,'ESO Dungeon constants'!$D$3:$I$9999,6,0),VLOOKUP(P351,'ESO zone constants'!$H$2:$K$9984,4,0)),""))</f>
        <v>DLC_WOLFHUNTER</v>
      </c>
      <c r="T351" s="2" t="str">
        <f aca="false">IF(S351&lt;&gt;"",VLOOKUP(S351,'LibSets constants'!$B$4:$C$1000,2,0),"")</f>
        <v>Wolfhunter</v>
      </c>
      <c r="U351" s="0"/>
      <c r="V351" s="2" t="str">
        <f aca="false">IF(U351&lt;&gt;"",IF(U351&lt;&gt;"LIBSETS_DROP_MECHANIC_MONSTER_NAME",VLOOKUP(U351,'LibSets constants'!$I$4:$L$1000,3,0),""),"")</f>
        <v/>
      </c>
      <c r="W351" s="2" t="str">
        <f aca="false">IF(U351&lt;&gt;"",IF(U351&lt;&gt;"LIBSETS_DROP_MECHANIC_MONSTER_NAME",VLOOKUP(U351,'LibSets constants'!$I$4:$L$1000,4,0),""),"")</f>
        <v/>
      </c>
      <c r="X351" s="2" t="str">
        <f aca="false">IF(G351&lt;&gt;"LIBSETS_SETTYPE_BATTLEGROUND",IF(G351&lt;&gt;"LIBSETS_SETTYPE_SPECIAL",IF(Y351&lt;&gt;"",VLOOKUP(Y351,'ESO zone constants'!$D$2:$H$4950,5,0),""),""),"")</f>
        <v/>
      </c>
      <c r="Z351" s="0"/>
      <c r="AA351" s="2" t="str">
        <f aca="false">IF(Z351&lt;&gt;"",IF(Z351&lt;&gt;"LIBSETS_DROP_MECHANIC_MONSTER_NAME",VLOOKUP(Z351,'LibSets constants'!$I$4:$L$1000,3,0),""),"")</f>
        <v/>
      </c>
      <c r="AB351" s="2" t="str">
        <f aca="false">IF(Z351&lt;&gt;"",IF(Z351&lt;&gt;"LIBSETS_DROP_MECHANIC_MONSTER_NAME",VLOOKUP(Z351,'LibSets constants'!$I$4:$L$1000,4,0),""),"")</f>
        <v/>
      </c>
      <c r="AC351" s="2" t="str">
        <f aca="false">IF(G351&lt;&gt;"LIBSETS_SETTYPE_BATTLEGROUND",IF(G351&lt;&gt;"LIBSETS_SETTYPE_SPECIAL",IF(AD351&lt;&gt;"",VLOOKUP(AD351,'ESO zone constants'!$D$2:$H$4950,5,0),""),""),"")</f>
        <v/>
      </c>
      <c r="AE351" s="0"/>
      <c r="AF351" s="2" t="str">
        <f aca="false">IF(AE351&lt;&gt;"",IF(AE351&lt;&gt;"LIBSETS_DROP_MECHANIC_MONSTER_NAME",VLOOKUP(AE351,'LibSets constants'!$I$4:$L$1000,3,0),""),"")</f>
        <v/>
      </c>
      <c r="AG351" s="2" t="str">
        <f aca="false">IF(AE351&lt;&gt;"",IF(AE351&lt;&gt;"LIBSETS_DROP_MECHANIC_MONSTER_NAME",VLOOKUP(AE351,'LibSets constants'!$I$4:$L$1000,4,0),""),"")</f>
        <v/>
      </c>
      <c r="AH351" s="2" t="str">
        <f aca="false">IF(G351&lt;&gt;"LIBSETS_SETTYPE_BATTLEGROUND",IF(G351&lt;&gt;"LIBSETS_SETTYPE_SPECIAL",IF(AI351&lt;&gt;"",VLOOKUP(AI351,'ESO zone constants'!$D$2:$H$4950,5,0),""),""),"")</f>
        <v/>
      </c>
      <c r="AJ351" s="0"/>
      <c r="AK351" s="2" t="str">
        <f aca="false">IF(AJ351&lt;&gt;"",IF(AJ351&lt;&gt;"LIBSETS_DROP_MECHANIC_MONSTER_NAME",VLOOKUP(AJ351,'LibSets constants'!$I$4:$L$1000,3,0),""),"")</f>
        <v/>
      </c>
      <c r="AL351" s="2" t="str">
        <f aca="false">IF(AJ351&lt;&gt;"",IF(AJ351&lt;&gt;"LIBSETS_DROP_MECHANIC_MONSTER_NAME",VLOOKUP(AJ351,'LibSets constants'!$I$4:$L$1000,4,0),""),"")</f>
        <v/>
      </c>
      <c r="AM351" s="2" t="str">
        <f aca="false">IF(G351&lt;&gt;"LIBSETS_SETTYPE_BATTLEGROUND",IF(G351&lt;&gt;"LIBSETS_SETTYPE_SPECIAL",IF(AN351&lt;&gt;"",VLOOKUP(AN351,'ESO zone constants'!$D$2:$H$4950,5,0),""),""),"")</f>
        <v/>
      </c>
      <c r="AO351" s="0"/>
      <c r="AP351" s="2" t="str">
        <f aca="false">IF(AO351&lt;&gt;"",IF(AO351&lt;&gt;"LIBSETS_DROP_MECHANIC_MONSTER_NAME",VLOOKUP(AO351,'LibSets constants'!$I$4:$L$1000,3,0),""),"")</f>
        <v/>
      </c>
      <c r="AQ351" s="2" t="str">
        <f aca="false">IF(AO351&lt;&gt;"",IF(AO351&lt;&gt;"LIBSETS_DROP_MECHANIC_MONSTER_NAME",VLOOKUP(AO351,'LibSets constants'!$I$4:$L$1000,4,0),""),"")</f>
        <v/>
      </c>
      <c r="AR351" s="2" t="str">
        <f aca="false">IF(G351&lt;&gt;"LIBSETS_SETTYPE_BATTLEGROUND",IF(G351&lt;&gt;"LIBSETS_SETTYPE_SPECIAL",IF(AS351&lt;&gt;"",VLOOKUP(AS351,'ESO zone constants'!$D$2:$H$4950,5,0),""),""),"")</f>
        <v/>
      </c>
      <c r="AT351" s="0"/>
      <c r="AU351" s="2" t="str">
        <f aca="false">IF(AT351&lt;&gt;"",IF(AT351&lt;&gt;"LIBSETS_DROP_MECHANIC_MONSTER_NAME",VLOOKUP(AT351,'LibSets constants'!$I$4:$L$1000,3,0),""),"")</f>
        <v/>
      </c>
      <c r="AV351" s="2" t="str">
        <f aca="false">IF(AT351&lt;&gt;"",IF(AT351&lt;&gt;"LIBSETS_DROP_MECHANIC_MONSTER_NAME",VLOOKUP(AT351,'LibSets constants'!$I$4:$L$1000,4,0),""),"")</f>
        <v/>
      </c>
      <c r="AW351" s="6" t="str">
        <f aca="false">IF(A351="???","--","")&amp;IF(F351&lt;&gt;"Not in the game (anymore)",IF(A351&lt;&gt;"",CONCATENATE("[",A351,"] = {wayshrines={")&amp;IF(K351&lt;&gt;"",CONCATENATE(K351,","),"")&amp;IF(L351&lt;&gt;"",CONCATENATE(L351,","),"")&amp;IF(M351&lt;&gt;"",CONCATENATE(M351,","),"")&amp;CONCATENATE("}")&amp;IF(VALUE(N351)&gt;0,CONCATENATE(", traitsNeeded=",N351),"")&amp;CONCATENATE(", dlcId=",IF(S351&lt;&gt;"",S351,"DLC_BASE_GAME")),""),"")</f>
        <v>[404] = {wayshrines={-1,-1,-1,}, dlcId=DLC_WOLFHUNTER</v>
      </c>
      <c r="AX351" s="6" t="str">
        <f aca="false">IF(F351&lt;&gt;"Not in the game (anymore)",IF(A351&lt;&gt;"",IF(P351&lt;&gt;"",CONCATENATE(", zoneIds={",P351),"")&amp;IF(X351&lt;&gt;"",CONCATENATE(",",X351),"")&amp;IF(AC351&lt;&gt;"",CONCATENATE(",",AC351),"")&amp;IF(AH351&lt;&gt;"",CONCATENATE(",",AH351),"")&amp;IF(AM351&lt;&gt;"",CONCATENATE(",",AM351),"")&amp;IF(AR351&lt;&gt;"",CONCATENATE(",",AR351),"")&amp;IF(P351&lt;&gt;"",CONCATENATE("}",""),"")&amp;IF(OR(I351="true",I351="false",I351&lt;&gt;""), CONCATENATE(", veteran=", I351), ""),""),"")</f>
        <v>, zoneIds={1052}, veteran=false</v>
      </c>
      <c r="AY351" s="6" t="str">
        <f aca="false">IF(F351&lt;&gt;"Not in the game (anymore)",IF(A351&lt;&gt;"",", setType="&amp;G351,"")&amp;IF(J351="true",", multiTrialSet=true",""),"")</f>
        <v>, setType=LIBSETS_SETTYPE_DUNGEON</v>
      </c>
      <c r="AZ351" s="6" t="str">
        <f aca="false">IF(F351&lt;&gt;"Not in the game (anymore)",IF(U351&lt;&gt;"",", dropMechanic={"&amp;U351&amp;IF(Z351&lt;&gt;"",","&amp;Z351,"")&amp;IF(AE351&lt;&gt;"",","&amp;AE351,"")&amp;IF(AJ351&lt;&gt;"",","&amp;AJ351,"")&amp;IF(AO351&lt;&gt;"",","&amp;AO351,"")&amp;IF(AT351&lt;&gt;"",","&amp;AT351,"")&amp;"}"&amp;IF(U351="LIBSETS_DROP_MECHANIC_MONSTER_NAME",", dropMechanicNames={" &amp; IF(V351&lt;&gt;"","['en']='"&amp;V351&amp;"'","") &amp; IF(W351&lt;&gt;"",", ['de']='" &amp; W351&amp;"'","") &amp; "}",""),"")&amp;"},","")</f>
        <v>},</v>
      </c>
      <c r="BA351" s="6" t="str">
        <f aca="false">IF(F351&lt;&gt;"Not in the game (anymore)",IF(C351&lt;&gt;"",CONCATENATE(" --",C351," / ",B351,"   [",IF(Q351&lt;&gt;"",Q351,""),IF(Y351&lt;&gt;"",", "&amp;Y351,""),IF(AD351&lt;&gt;"",", "&amp;AD351,""),IF(AI351&lt;&gt;"",", "&amp;AI351,""),IF(AN351&lt;&gt;"",", "&amp;AN351,""),IF(AS351&lt;&gt;"",", "&amp;AS351,""),"]")),"")</f>
        <v> --Jailer's Tenacity / Tenazität des Kerkermeisters   [Moon Hunter Keep]</v>
      </c>
    </row>
    <row r="352" customFormat="false" ht="15" hidden="false" customHeight="false" outlineLevel="0" collapsed="false">
      <c r="A352" s="21" t="n">
        <v>405</v>
      </c>
      <c r="B352" s="0" t="s">
        <v>890</v>
      </c>
      <c r="C352" s="0" t="s">
        <v>891</v>
      </c>
      <c r="D352" s="2" t="n">
        <f aca="false">A352</f>
        <v>405</v>
      </c>
      <c r="G352" s="22" t="s">
        <v>60</v>
      </c>
      <c r="I352" s="0" t="s">
        <v>56</v>
      </c>
      <c r="J352" s="0" t="s">
        <v>56</v>
      </c>
      <c r="K352" s="0" t="n">
        <v>-1</v>
      </c>
      <c r="L352" s="0" t="n">
        <v>-1</v>
      </c>
      <c r="M352" s="0" t="n">
        <v>-1</v>
      </c>
      <c r="N352" s="0" t="n">
        <v>0</v>
      </c>
      <c r="O352" s="3" t="s">
        <v>892</v>
      </c>
      <c r="P352" s="2" t="n">
        <f aca="false">IF(AND(G352&lt;&gt;"LIBSETS_SETTYPE_BATTLEGROUND",G352&lt;&gt;"LIBSETS_SETTYPE_SPECIAL",G352&lt;&gt;"LIBSETS_SETTYPE_MYTHIC"), IF(Q352&lt;&gt;"",VLOOKUP(Q352,'ESO zone constants'!$D$2:$H$4950,5,0),""),"")</f>
        <v>726</v>
      </c>
      <c r="Q352" s="0" t="str">
        <f aca="false">IF(OR(K352="",K352&lt;=0,ISERROR(K352)),IF(AND(O352&lt;&gt;"",NOT(ISERROR(O352))),O352, ""),VLOOKUP(K352,'ESO wayshrine node constants'!$A$3:$D$10003,4,0))</f>
        <v>Murkmire</v>
      </c>
      <c r="R352" s="0"/>
      <c r="S352" s="4" t="str">
        <f aca="false">IF(AND(R352&lt;&gt;"",NOT(ISERROR(R352))),R352,IF(P352&lt;&gt;"",IF(NOT(ISERROR(VLOOKUP(P352,'ESO Dungeon constants'!$D$3:$H$9999,5,0))),VLOOKUP(P352,'ESO Dungeon constants'!$D$3:$I$9999,6,0),VLOOKUP(P352,'ESO zone constants'!$H$2:$K$9984,4,0)),""))</f>
        <v>DLC_MURKMIRE</v>
      </c>
      <c r="T352" s="2" t="str">
        <f aca="false">IF(S352&lt;&gt;"",VLOOKUP(S352,'LibSets constants'!$B$4:$C$1000,2,0),"")</f>
        <v>Murkmire</v>
      </c>
      <c r="U352" s="5" t="s">
        <v>62</v>
      </c>
      <c r="V352" s="23" t="str">
        <f aca="false">IF(U352&lt;&gt;"",IF(U352&lt;&gt;"LIBSETS_DROP_MECHANIC_MONSTER_NAME",VLOOKUP(U352,'LibSets constants'!$I$4:$L$1000,3,0),""),"")</f>
        <v>Delve bosses have a chance to drop a waist or feet.</v>
      </c>
      <c r="W352" s="23" t="str">
        <f aca="false">IF(U352&lt;&gt;"",IF(U352&lt;&gt;"LIBSETS_DROP_MECHANIC_MONSTER_NAME",VLOOKUP(U352,'LibSets constants'!$I$4:$L$1000,4,0),""),"")</f>
        <v>Bosse in Gewölben haben die Chance, eine Taille oder Füße fallen zu lassen.</v>
      </c>
      <c r="X352" s="2" t="str">
        <f aca="false">IF(G352&lt;&gt;"LIBSETS_SETTYPE_BATTLEGROUND",IF(G352&lt;&gt;"LIBSETS_SETTYPE_SPECIAL",IF(Y352&lt;&gt;"",VLOOKUP(Y352,'ESO zone constants'!$D$2:$H$4950,5,0),""),""),"")</f>
        <v/>
      </c>
      <c r="Z352" s="24" t="s">
        <v>63</v>
      </c>
      <c r="AA352" s="23" t="str">
        <f aca="false">IF(Z352&lt;&gt;"",IF(Z352&lt;&gt;"LIBSETS_DROP_MECHANIC_MONSTER_NAME",VLOOKUP(Z352,'LibSets constants'!$I$4:$L$1000,3,0),""),"")</f>
        <v>Overland group bosses have a 100% chance to drop head, chest, legs, or weapon.</v>
      </c>
      <c r="AB352" s="23" t="str">
        <f aca="false">IF(Z352&lt;&gt;"",IF(Z352&lt;&gt;"LIBSETS_DROP_MECHANIC_MONSTER_NAME",VLOOKUP(Z352,'LibSets constants'!$I$4:$L$1000,4,0),""),"")</f>
        <v>Überland Gruppenbosse haben eine Chance von 100%, Kopf, Brust, Beine oder Waffen fallen zu lassen.</v>
      </c>
      <c r="AC352" s="2" t="str">
        <f aca="false">IF(G352&lt;&gt;"LIBSETS_SETTYPE_BATTLEGROUND",IF(G352&lt;&gt;"LIBSETS_SETTYPE_SPECIAL",IF(AD352&lt;&gt;"",VLOOKUP(AD352,'ESO zone constants'!$D$2:$H$4950,5,0),""),""),"")</f>
        <v/>
      </c>
      <c r="AE352" s="24" t="s">
        <v>64</v>
      </c>
      <c r="AF352" s="23" t="str">
        <f aca="false">IF(AE352&lt;&gt;"",IF(AE352&lt;&gt;"LIBSETS_DROP_MECHANIC_MONSTER_NAME",VLOOKUP(AE352,'LibSets constants'!$I$4:$L$1000,3,0),""),"")</f>
        <v>Public dungeon bosses have a chance to drop a shoulder, hand, or weapon.</v>
      </c>
      <c r="AG352" s="23" t="str">
        <f aca="false">IF(AE352&lt;&gt;"",IF(AE352&lt;&gt;"LIBSETS_DROP_MECHANIC_MONSTER_NAME",VLOOKUP(AE352,'LibSets constants'!$I$4:$L$1000,4,0),""),"")</f>
        <v>Öffentliche Dungeon-Bosse haben die Möglichkeit, eine Schulter, Handschuhe oder eine Waffe fallen zu lassen.</v>
      </c>
      <c r="AH352" s="2" t="str">
        <f aca="false">IF(G352&lt;&gt;"LIBSETS_SETTYPE_BATTLEGROUND",IF(G352&lt;&gt;"LIBSETS_SETTYPE_SPECIAL",IF(AI352&lt;&gt;"",VLOOKUP(AI352,'ESO zone constants'!$D$2:$H$4950,5,0),""),""),"")</f>
        <v/>
      </c>
      <c r="AJ352" s="24" t="s">
        <v>65</v>
      </c>
      <c r="AK352" s="23" t="str">
        <f aca="false">IF(AJ352&lt;&gt;"",IF(AJ352&lt;&gt;"LIBSETS_DROP_MECHANIC_MONSTER_NAME",VLOOKUP(AJ352,'LibSets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23" t="str">
        <f aca="false">IF(AJ352&lt;&gt;"",IF(AJ352&lt;&gt;"LIBSETS_DROP_MECHANIC_MONSTER_NAME",VLOOKUP(AJ352,'LibSets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2" t="str">
        <f aca="false">IF(G352&lt;&gt;"LIBSETS_SETTYPE_BATTLEGROUND",IF(G352&lt;&gt;"LIBSETS_SETTYPE_SPECIAL",IF(AN352&lt;&gt;"",VLOOKUP(AN352,'ESO zone constants'!$D$2:$H$4950,5,0),""),""),"")</f>
        <v/>
      </c>
      <c r="AO352" s="24"/>
      <c r="AP352" s="23" t="str">
        <f aca="false">IF(AO352&lt;&gt;"",IF(AO352&lt;&gt;"LIBSETS_DROP_MECHANIC_MONSTER_NAME",VLOOKUP(AO352,'LibSets constants'!$I$4:$L$1000,3,0),""),"")</f>
        <v/>
      </c>
      <c r="AQ352" s="23" t="str">
        <f aca="false">IF(AO352&lt;&gt;"",IF(AO352&lt;&gt;"LIBSETS_DROP_MECHANIC_MONSTER_NAME",VLOOKUP(AO352,'LibSets constants'!$I$4:$L$1000,4,0),""),"")</f>
        <v/>
      </c>
      <c r="AR352" s="2" t="str">
        <f aca="false">IF(G352&lt;&gt;"LIBSETS_SETTYPE_BATTLEGROUND",IF(G352&lt;&gt;"LIBSETS_SETTYPE_SPECIAL",IF(AS352&lt;&gt;"",VLOOKUP(AS352,'ESO zone constants'!$D$2:$H$4950,5,0),""),""),"")</f>
        <v/>
      </c>
      <c r="AT352" s="24"/>
      <c r="AU352" s="23" t="str">
        <f aca="false">IF(AT352&lt;&gt;"",IF(AT352&lt;&gt;"LIBSETS_DROP_MECHANIC_MONSTER_NAME",VLOOKUP(AT352,'LibSets constants'!$I$4:$L$1000,3,0),""),"")</f>
        <v/>
      </c>
      <c r="AV352" s="23" t="str">
        <f aca="false">IF(AT352&lt;&gt;"",IF(AT352&lt;&gt;"LIBSETS_DROP_MECHANIC_MONSTER_NAME",VLOOKUP(AT352,'LibSets constants'!$I$4:$L$1000,4,0),""),"")</f>
        <v/>
      </c>
      <c r="AW352" s="6" t="str">
        <f aca="false">IF(A352="???","--","")&amp;IF(F352&lt;&gt;"Not in the game (anymore)",IF(A352&lt;&gt;"",CONCATENATE("[",A352,"] = {wayshrines={")&amp;IF(K352&lt;&gt;"",CONCATENATE(K352,","),"")&amp;IF(L352&lt;&gt;"",CONCATENATE(L352,","),"")&amp;IF(M352&lt;&gt;"",CONCATENATE(M352,","),"")&amp;CONCATENATE("}")&amp;IF(VALUE(N352)&gt;0,CONCATENATE(", traitsNeeded=",N352),"")&amp;CONCATENATE(", dlcId=",IF(S352&lt;&gt;"",S352,"DLC_BASE_GAME")),""),"")</f>
        <v>[405] = {wayshrines={-1,-1,-1,}, dlcId=DLC_MURKMIRE</v>
      </c>
      <c r="AX352" s="6" t="str">
        <f aca="false">IF(F352&lt;&gt;"Not in the game (anymore)",IF(A352&lt;&gt;"",IF(P352&lt;&gt;"",CONCATENATE(", zoneIds={",P352),"")&amp;IF(X352&lt;&gt;"",CONCATENATE(",",X352),"")&amp;IF(AC352&lt;&gt;"",CONCATENATE(",",AC352),"")&amp;IF(AH352&lt;&gt;"",CONCATENATE(",",AH352),"")&amp;IF(AM352&lt;&gt;"",CONCATENATE(",",AM352),"")&amp;IF(AR352&lt;&gt;"",CONCATENATE(",",AR352),"")&amp;IF(P352&lt;&gt;"",CONCATENATE("}",""),"")&amp;IF(OR(I352="true",I352="false",I352&lt;&gt;""), CONCATENATE(", veteran=", I352), ""),""),"")</f>
        <v>, zoneIds={726}, veteran=false</v>
      </c>
      <c r="AY352" s="6" t="str">
        <f aca="false">IF(F352&lt;&gt;"Not in the game (anymore)",IF(A352&lt;&gt;"",", setType="&amp;G352,"")&amp;IF(J352="true",", multiTrialSet=true",""),"")</f>
        <v>, setType=LIBSETS_SETTYPE_OVERLAND</v>
      </c>
      <c r="AZ352" s="6" t="str">
        <f aca="false">IF(F352&lt;&gt;"Not in the game (anymore)",IF(U352&lt;&gt;"",", dropMechanic={"&amp;U352&amp;IF(Z352&lt;&gt;"",","&amp;Z352,"")&amp;IF(AE352&lt;&gt;"",","&amp;AE352,"")&amp;IF(AJ352&lt;&gt;"",","&amp;AJ352,"")&amp;IF(AO352&lt;&gt;"",","&amp;AO352,"")&amp;IF(AT352&lt;&gt;"",","&amp;AT352,"")&amp;"}"&amp;IF(U352="LIBSETS_DROP_MECHANIC_MONSTER_NAME",", dropMechanicNames={" &amp; IF(V352&lt;&gt;"","['en']='"&amp;V352&amp;"'","") &amp; IF(W352&lt;&gt;"",", ['de']='" &amp; W352&amp;"'","") &amp; "}",""),"")&amp;"},","")</f>
        <v>, dropMechanic={LIBSETS_DROP_MECHANIC_OVERLAND_BOSS_DELVE,LIBSETS_DROP_MECHANIC_OVERLAND_WORLDBOSS,LIBSETS_DROP_MECHANIC_OVERLAND_BOSS_PUBLIC_DUNGEON,LIBSETS_DROP_MECHANIC_OVERLAND_CHEST}},</v>
      </c>
      <c r="BA352" s="6" t="str">
        <f aca="false">IF(F352&lt;&gt;"Not in the game (anymore)",IF(C352&lt;&gt;"",CONCATENATE(" --",C352," / ",B352,"   [",IF(Q352&lt;&gt;"",Q352,""),IF(Y352&lt;&gt;"",", "&amp;Y352,""),IF(AD352&lt;&gt;"",", "&amp;AD352,""),IF(AI352&lt;&gt;"",", "&amp;AI352,""),IF(AN352&lt;&gt;"",", "&amp;AN352,""),IF(AS352&lt;&gt;"",", "&amp;AS352,""),"]")),"")</f>
        <v> --Bright-Throat's Boast / Hellhalsstolz   [Murkmire]</v>
      </c>
    </row>
    <row r="353" customFormat="false" ht="15" hidden="false" customHeight="false" outlineLevel="0" collapsed="false">
      <c r="A353" s="21" t="n">
        <v>406</v>
      </c>
      <c r="B353" s="0" t="s">
        <v>893</v>
      </c>
      <c r="C353" s="0" t="s">
        <v>894</v>
      </c>
      <c r="D353" s="2" t="n">
        <f aca="false">A353</f>
        <v>406</v>
      </c>
      <c r="G353" s="22" t="s">
        <v>60</v>
      </c>
      <c r="I353" s="0" t="s">
        <v>56</v>
      </c>
      <c r="J353" s="0" t="s">
        <v>56</v>
      </c>
      <c r="K353" s="0" t="n">
        <v>-1</v>
      </c>
      <c r="L353" s="0" t="n">
        <v>-1</v>
      </c>
      <c r="M353" s="0" t="n">
        <v>-1</v>
      </c>
      <c r="N353" s="0" t="n">
        <v>0</v>
      </c>
      <c r="O353" s="3" t="s">
        <v>892</v>
      </c>
      <c r="P353" s="2" t="n">
        <f aca="false">IF(AND(G353&lt;&gt;"LIBSETS_SETTYPE_BATTLEGROUND",G353&lt;&gt;"LIBSETS_SETTYPE_SPECIAL",G353&lt;&gt;"LIBSETS_SETTYPE_MYTHIC"), IF(Q353&lt;&gt;"",VLOOKUP(Q353,'ESO zone constants'!$D$2:$H$4950,5,0),""),"")</f>
        <v>726</v>
      </c>
      <c r="Q353" s="0" t="str">
        <f aca="false">IF(OR(K353="",K353&lt;=0,ISERROR(K353)),IF(AND(O353&lt;&gt;"",NOT(ISERROR(O353))),O353, ""),VLOOKUP(K353,'ESO wayshrine node constants'!$A$3:$D$10003,4,0))</f>
        <v>Murkmire</v>
      </c>
      <c r="R353" s="0"/>
      <c r="S353" s="4" t="str">
        <f aca="false">IF(AND(R353&lt;&gt;"",NOT(ISERROR(R353))),R353,IF(P353&lt;&gt;"",IF(NOT(ISERROR(VLOOKUP(P353,'ESO Dungeon constants'!$D$3:$H$9999,5,0))),VLOOKUP(P353,'ESO Dungeon constants'!$D$3:$I$9999,6,0),VLOOKUP(P353,'ESO zone constants'!$H$2:$K$9984,4,0)),""))</f>
        <v>DLC_MURKMIRE</v>
      </c>
      <c r="T353" s="2" t="str">
        <f aca="false">IF(S353&lt;&gt;"",VLOOKUP(S353,'LibSets constants'!$B$4:$C$1000,2,0),"")</f>
        <v>Murkmire</v>
      </c>
      <c r="U353" s="5" t="s">
        <v>62</v>
      </c>
      <c r="V353" s="23" t="str">
        <f aca="false">IF(U353&lt;&gt;"",IF(U353&lt;&gt;"LIBSETS_DROP_MECHANIC_MONSTER_NAME",VLOOKUP(U353,'LibSets constants'!$I$4:$L$1000,3,0),""),"")</f>
        <v>Delve bosses have a chance to drop a waist or feet.</v>
      </c>
      <c r="W353" s="23" t="str">
        <f aca="false">IF(U353&lt;&gt;"",IF(U353&lt;&gt;"LIBSETS_DROP_MECHANIC_MONSTER_NAME",VLOOKUP(U353,'LibSets constants'!$I$4:$L$1000,4,0),""),"")</f>
        <v>Bosse in Gewölben haben die Chance, eine Taille oder Füße fallen zu lassen.</v>
      </c>
      <c r="X353" s="2" t="str">
        <f aca="false">IF(G353&lt;&gt;"LIBSETS_SETTYPE_BATTLEGROUND",IF(G353&lt;&gt;"LIBSETS_SETTYPE_SPECIAL",IF(Y353&lt;&gt;"",VLOOKUP(Y353,'ESO zone constants'!$D$2:$H$4950,5,0),""),""),"")</f>
        <v/>
      </c>
      <c r="Z353" s="24" t="s">
        <v>63</v>
      </c>
      <c r="AA353" s="23" t="str">
        <f aca="false">IF(Z353&lt;&gt;"",IF(Z353&lt;&gt;"LIBSETS_DROP_MECHANIC_MONSTER_NAME",VLOOKUP(Z353,'LibSets constants'!$I$4:$L$1000,3,0),""),"")</f>
        <v>Overland group bosses have a 100% chance to drop head, chest, legs, or weapon.</v>
      </c>
      <c r="AB353" s="23" t="str">
        <f aca="false">IF(Z353&lt;&gt;"",IF(Z353&lt;&gt;"LIBSETS_DROP_MECHANIC_MONSTER_NAME",VLOOKUP(Z353,'LibSets constants'!$I$4:$L$1000,4,0),""),"")</f>
        <v>Überland Gruppenbosse haben eine Chance von 100%, Kopf, Brust, Beine oder Waffen fallen zu lassen.</v>
      </c>
      <c r="AC353" s="2" t="str">
        <f aca="false">IF(G353&lt;&gt;"LIBSETS_SETTYPE_BATTLEGROUND",IF(G353&lt;&gt;"LIBSETS_SETTYPE_SPECIAL",IF(AD353&lt;&gt;"",VLOOKUP(AD353,'ESO zone constants'!$D$2:$H$4950,5,0),""),""),"")</f>
        <v/>
      </c>
      <c r="AE353" s="24" t="s">
        <v>64</v>
      </c>
      <c r="AF353" s="23" t="str">
        <f aca="false">IF(AE353&lt;&gt;"",IF(AE353&lt;&gt;"LIBSETS_DROP_MECHANIC_MONSTER_NAME",VLOOKUP(AE353,'LibSets constants'!$I$4:$L$1000,3,0),""),"")</f>
        <v>Public dungeon bosses have a chance to drop a shoulder, hand, or weapon.</v>
      </c>
      <c r="AG353" s="23" t="str">
        <f aca="false">IF(AE353&lt;&gt;"",IF(AE353&lt;&gt;"LIBSETS_DROP_MECHANIC_MONSTER_NAME",VLOOKUP(AE353,'LibSets constants'!$I$4:$L$1000,4,0),""),"")</f>
        <v>Öffentliche Dungeon-Bosse haben die Möglichkeit, eine Schulter, Handschuhe oder eine Waffe fallen zu lassen.</v>
      </c>
      <c r="AH353" s="2" t="str">
        <f aca="false">IF(G353&lt;&gt;"LIBSETS_SETTYPE_BATTLEGROUND",IF(G353&lt;&gt;"LIBSETS_SETTYPE_SPECIAL",IF(AI353&lt;&gt;"",VLOOKUP(AI353,'ESO zone constants'!$D$2:$H$4950,5,0),""),""),"")</f>
        <v/>
      </c>
      <c r="AJ353" s="24" t="s">
        <v>65</v>
      </c>
      <c r="AK353" s="23" t="str">
        <f aca="false">IF(AJ353&lt;&gt;"",IF(AJ353&lt;&gt;"LIBSETS_DROP_MECHANIC_MONSTER_NAME",VLOOKUP(AJ353,'LibSets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23" t="str">
        <f aca="false">IF(AJ353&lt;&gt;"",IF(AJ353&lt;&gt;"LIBSETS_DROP_MECHANIC_MONSTER_NAME",VLOOKUP(AJ353,'LibSets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2" t="str">
        <f aca="false">IF(G353&lt;&gt;"LIBSETS_SETTYPE_BATTLEGROUND",IF(G353&lt;&gt;"LIBSETS_SETTYPE_SPECIAL",IF(AN353&lt;&gt;"",VLOOKUP(AN353,'ESO zone constants'!$D$2:$H$4950,5,0),""),""),"")</f>
        <v/>
      </c>
      <c r="AO353" s="24"/>
      <c r="AP353" s="23" t="str">
        <f aca="false">IF(AO353&lt;&gt;"",IF(AO353&lt;&gt;"LIBSETS_DROP_MECHANIC_MONSTER_NAME",VLOOKUP(AO353,'LibSets constants'!$I$4:$L$1000,3,0),""),"")</f>
        <v/>
      </c>
      <c r="AQ353" s="23" t="str">
        <f aca="false">IF(AO353&lt;&gt;"",IF(AO353&lt;&gt;"LIBSETS_DROP_MECHANIC_MONSTER_NAME",VLOOKUP(AO353,'LibSets constants'!$I$4:$L$1000,4,0),""),"")</f>
        <v/>
      </c>
      <c r="AR353" s="2" t="str">
        <f aca="false">IF(G353&lt;&gt;"LIBSETS_SETTYPE_BATTLEGROUND",IF(G353&lt;&gt;"LIBSETS_SETTYPE_SPECIAL",IF(AS353&lt;&gt;"",VLOOKUP(AS353,'ESO zone constants'!$D$2:$H$4950,5,0),""),""),"")</f>
        <v/>
      </c>
      <c r="AT353" s="24"/>
      <c r="AU353" s="23" t="str">
        <f aca="false">IF(AT353&lt;&gt;"",IF(AT353&lt;&gt;"LIBSETS_DROP_MECHANIC_MONSTER_NAME",VLOOKUP(AT353,'LibSets constants'!$I$4:$L$1000,3,0),""),"")</f>
        <v/>
      </c>
      <c r="AV353" s="23" t="str">
        <f aca="false">IF(AT353&lt;&gt;"",IF(AT353&lt;&gt;"LIBSETS_DROP_MECHANIC_MONSTER_NAME",VLOOKUP(AT353,'LibSets constants'!$I$4:$L$1000,4,0),""),"")</f>
        <v/>
      </c>
      <c r="AW353" s="6" t="str">
        <f aca="false">IF(A353="???","--","")&amp;IF(F353&lt;&gt;"Not in the game (anymore)",IF(A353&lt;&gt;"",CONCATENATE("[",A353,"] = {wayshrines={")&amp;IF(K353&lt;&gt;"",CONCATENATE(K353,","),"")&amp;IF(L353&lt;&gt;"",CONCATENATE(L353,","),"")&amp;IF(M353&lt;&gt;"",CONCATENATE(M353,","),"")&amp;CONCATENATE("}")&amp;IF(VALUE(N353)&gt;0,CONCATENATE(", traitsNeeded=",N353),"")&amp;CONCATENATE(", dlcId=",IF(S353&lt;&gt;"",S353,"DLC_BASE_GAME")),""),"")</f>
        <v>[406] = {wayshrines={-1,-1,-1,}, dlcId=DLC_MURKMIRE</v>
      </c>
      <c r="AX353" s="6" t="str">
        <f aca="false">IF(F353&lt;&gt;"Not in the game (anymore)",IF(A353&lt;&gt;"",IF(P353&lt;&gt;"",CONCATENATE(", zoneIds={",P353),"")&amp;IF(X353&lt;&gt;"",CONCATENATE(",",X353),"")&amp;IF(AC353&lt;&gt;"",CONCATENATE(",",AC353),"")&amp;IF(AH353&lt;&gt;"",CONCATENATE(",",AH353),"")&amp;IF(AM353&lt;&gt;"",CONCATENATE(",",AM353),"")&amp;IF(AR353&lt;&gt;"",CONCATENATE(",",AR353),"")&amp;IF(P353&lt;&gt;"",CONCATENATE("}",""),"")&amp;IF(OR(I353="true",I353="false",I353&lt;&gt;""), CONCATENATE(", veteran=", I353), ""),""),"")</f>
        <v>, zoneIds={726}, veteran=false</v>
      </c>
      <c r="AY353" s="6" t="str">
        <f aca="false">IF(F353&lt;&gt;"Not in the game (anymore)",IF(A353&lt;&gt;"",", setType="&amp;G353,"")&amp;IF(J353="true",", multiTrialSet=true",""),"")</f>
        <v>, setType=LIBSETS_SETTYPE_OVERLAND</v>
      </c>
      <c r="AZ353" s="6" t="str">
        <f aca="false">IF(F353&lt;&gt;"Not in the game (anymore)",IF(U353&lt;&gt;"",", dropMechanic={"&amp;U353&amp;IF(Z353&lt;&gt;"",","&amp;Z353,"")&amp;IF(AE353&lt;&gt;"",","&amp;AE353,"")&amp;IF(AJ353&lt;&gt;"",","&amp;AJ353,"")&amp;IF(AO353&lt;&gt;"",","&amp;AO353,"")&amp;IF(AT353&lt;&gt;"",","&amp;AT353,"")&amp;"}"&amp;IF(U353="LIBSETS_DROP_MECHANIC_MONSTER_NAME",", dropMechanicNames={" &amp; IF(V353&lt;&gt;"","['en']='"&amp;V353&amp;"'","") &amp; IF(W353&lt;&gt;"",", ['de']='" &amp; W353&amp;"'","") &amp; "}",""),"")&amp;"},","")</f>
        <v>, dropMechanic={LIBSETS_DROP_MECHANIC_OVERLAND_BOSS_DELVE,LIBSETS_DROP_MECHANIC_OVERLAND_WORLDBOSS,LIBSETS_DROP_MECHANIC_OVERLAND_BOSS_PUBLIC_DUNGEON,LIBSETS_DROP_MECHANIC_OVERLAND_CHEST}},</v>
      </c>
      <c r="BA353" s="6" t="str">
        <f aca="false">IF(F353&lt;&gt;"Not in the game (anymore)",IF(C353&lt;&gt;"",CONCATENATE(" --",C353," / ",B353,"   [",IF(Q353&lt;&gt;"",Q353,""),IF(Y353&lt;&gt;"",", "&amp;Y353,""),IF(AD353&lt;&gt;"",", "&amp;AD353,""),IF(AI353&lt;&gt;"",", "&amp;AI353,""),IF(AN353&lt;&gt;"",", "&amp;AN353,""),IF(AS353&lt;&gt;"",", "&amp;AS353,""),"]")),"")</f>
        <v> --Dead-Water's Guile / Totwassertücke   [Murkmire]</v>
      </c>
    </row>
    <row r="354" customFormat="false" ht="15" hidden="false" customHeight="false" outlineLevel="0" collapsed="false">
      <c r="A354" s="21" t="n">
        <v>407</v>
      </c>
      <c r="B354" s="0" t="s">
        <v>895</v>
      </c>
      <c r="C354" s="0" t="s">
        <v>896</v>
      </c>
      <c r="D354" s="2" t="n">
        <f aca="false">A354</f>
        <v>407</v>
      </c>
      <c r="G354" s="22" t="s">
        <v>60</v>
      </c>
      <c r="I354" s="0" t="s">
        <v>56</v>
      </c>
      <c r="J354" s="0" t="s">
        <v>56</v>
      </c>
      <c r="K354" s="0" t="n">
        <v>-1</v>
      </c>
      <c r="L354" s="0" t="n">
        <v>-1</v>
      </c>
      <c r="M354" s="0" t="n">
        <v>-1</v>
      </c>
      <c r="N354" s="0" t="n">
        <v>0</v>
      </c>
      <c r="O354" s="3" t="s">
        <v>892</v>
      </c>
      <c r="P354" s="2" t="n">
        <f aca="false">IF(AND(G354&lt;&gt;"LIBSETS_SETTYPE_BATTLEGROUND",G354&lt;&gt;"LIBSETS_SETTYPE_SPECIAL",G354&lt;&gt;"LIBSETS_SETTYPE_MYTHIC"), IF(Q354&lt;&gt;"",VLOOKUP(Q354,'ESO zone constants'!$D$2:$H$4950,5,0),""),"")</f>
        <v>726</v>
      </c>
      <c r="Q354" s="0" t="str">
        <f aca="false">IF(OR(K354="",K354&lt;=0,ISERROR(K354)),IF(AND(O354&lt;&gt;"",NOT(ISERROR(O354))),O354, ""),VLOOKUP(K354,'ESO wayshrine node constants'!$A$3:$D$10003,4,0))</f>
        <v>Murkmire</v>
      </c>
      <c r="R354" s="0"/>
      <c r="S354" s="4" t="str">
        <f aca="false">IF(AND(R354&lt;&gt;"",NOT(ISERROR(R354))),R354,IF(P354&lt;&gt;"",IF(NOT(ISERROR(VLOOKUP(P354,'ESO Dungeon constants'!$D$3:$H$9999,5,0))),VLOOKUP(P354,'ESO Dungeon constants'!$D$3:$I$9999,6,0),VLOOKUP(P354,'ESO zone constants'!$H$2:$K$9984,4,0)),""))</f>
        <v>DLC_MURKMIRE</v>
      </c>
      <c r="T354" s="2" t="str">
        <f aca="false">IF(S354&lt;&gt;"",VLOOKUP(S354,'LibSets constants'!$B$4:$C$1000,2,0),"")</f>
        <v>Murkmire</v>
      </c>
      <c r="U354" s="5" t="s">
        <v>62</v>
      </c>
      <c r="V354" s="23" t="str">
        <f aca="false">IF(U354&lt;&gt;"",IF(U354&lt;&gt;"LIBSETS_DROP_MECHANIC_MONSTER_NAME",VLOOKUP(U354,'LibSets constants'!$I$4:$L$1000,3,0),""),"")</f>
        <v>Delve bosses have a chance to drop a waist or feet.</v>
      </c>
      <c r="W354" s="23" t="str">
        <f aca="false">IF(U354&lt;&gt;"",IF(U354&lt;&gt;"LIBSETS_DROP_MECHANIC_MONSTER_NAME",VLOOKUP(U354,'LibSets constants'!$I$4:$L$1000,4,0),""),"")</f>
        <v>Bosse in Gewölben haben die Chance, eine Taille oder Füße fallen zu lassen.</v>
      </c>
      <c r="X354" s="2" t="str">
        <f aca="false">IF(G354&lt;&gt;"LIBSETS_SETTYPE_BATTLEGROUND",IF(G354&lt;&gt;"LIBSETS_SETTYPE_SPECIAL",IF(Y354&lt;&gt;"",VLOOKUP(Y354,'ESO zone constants'!$D$2:$H$4950,5,0),""),""),"")</f>
        <v/>
      </c>
      <c r="Z354" s="24" t="s">
        <v>63</v>
      </c>
      <c r="AA354" s="23" t="str">
        <f aca="false">IF(Z354&lt;&gt;"",IF(Z354&lt;&gt;"LIBSETS_DROP_MECHANIC_MONSTER_NAME",VLOOKUP(Z354,'LibSets constants'!$I$4:$L$1000,3,0),""),"")</f>
        <v>Overland group bosses have a 100% chance to drop head, chest, legs, or weapon.</v>
      </c>
      <c r="AB354" s="23" t="str">
        <f aca="false">IF(Z354&lt;&gt;"",IF(Z354&lt;&gt;"LIBSETS_DROP_MECHANIC_MONSTER_NAME",VLOOKUP(Z354,'LibSets constants'!$I$4:$L$1000,4,0),""),"")</f>
        <v>Überland Gruppenbosse haben eine Chance von 100%, Kopf, Brust, Beine oder Waffen fallen zu lassen.</v>
      </c>
      <c r="AC354" s="2" t="str">
        <f aca="false">IF(G354&lt;&gt;"LIBSETS_SETTYPE_BATTLEGROUND",IF(G354&lt;&gt;"LIBSETS_SETTYPE_SPECIAL",IF(AD354&lt;&gt;"",VLOOKUP(AD354,'ESO zone constants'!$D$2:$H$4950,5,0),""),""),"")</f>
        <v/>
      </c>
      <c r="AE354" s="24" t="s">
        <v>64</v>
      </c>
      <c r="AF354" s="23" t="str">
        <f aca="false">IF(AE354&lt;&gt;"",IF(AE354&lt;&gt;"LIBSETS_DROP_MECHANIC_MONSTER_NAME",VLOOKUP(AE354,'LibSets constants'!$I$4:$L$1000,3,0),""),"")</f>
        <v>Public dungeon bosses have a chance to drop a shoulder, hand, or weapon.</v>
      </c>
      <c r="AG354" s="23" t="str">
        <f aca="false">IF(AE354&lt;&gt;"",IF(AE354&lt;&gt;"LIBSETS_DROP_MECHANIC_MONSTER_NAME",VLOOKUP(AE354,'LibSets constants'!$I$4:$L$1000,4,0),""),"")</f>
        <v>Öffentliche Dungeon-Bosse haben die Möglichkeit, eine Schulter, Handschuhe oder eine Waffe fallen zu lassen.</v>
      </c>
      <c r="AH354" s="2" t="str">
        <f aca="false">IF(G354&lt;&gt;"LIBSETS_SETTYPE_BATTLEGROUND",IF(G354&lt;&gt;"LIBSETS_SETTYPE_SPECIAL",IF(AI354&lt;&gt;"",VLOOKUP(AI354,'ESO zone constants'!$D$2:$H$4950,5,0),""),""),"")</f>
        <v/>
      </c>
      <c r="AJ354" s="24" t="s">
        <v>65</v>
      </c>
      <c r="AK354" s="23" t="str">
        <f aca="false">IF(AJ354&lt;&gt;"",IF(AJ354&lt;&gt;"LIBSETS_DROP_MECHANIC_MONSTER_NAME",VLOOKUP(AJ354,'LibSets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23" t="str">
        <f aca="false">IF(AJ354&lt;&gt;"",IF(AJ354&lt;&gt;"LIBSETS_DROP_MECHANIC_MONSTER_NAME",VLOOKUP(AJ354,'LibSets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2" t="str">
        <f aca="false">IF(G354&lt;&gt;"LIBSETS_SETTYPE_BATTLEGROUND",IF(G354&lt;&gt;"LIBSETS_SETTYPE_SPECIAL",IF(AN354&lt;&gt;"",VLOOKUP(AN354,'ESO zone constants'!$D$2:$H$4950,5,0),""),""),"")</f>
        <v/>
      </c>
      <c r="AO354" s="24"/>
      <c r="AP354" s="23" t="str">
        <f aca="false">IF(AO354&lt;&gt;"",IF(AO354&lt;&gt;"LIBSETS_DROP_MECHANIC_MONSTER_NAME",VLOOKUP(AO354,'LibSets constants'!$I$4:$L$1000,3,0),""),"")</f>
        <v/>
      </c>
      <c r="AQ354" s="23" t="str">
        <f aca="false">IF(AO354&lt;&gt;"",IF(AO354&lt;&gt;"LIBSETS_DROP_MECHANIC_MONSTER_NAME",VLOOKUP(AO354,'LibSets constants'!$I$4:$L$1000,4,0),""),"")</f>
        <v/>
      </c>
      <c r="AR354" s="2" t="str">
        <f aca="false">IF(G354&lt;&gt;"LIBSETS_SETTYPE_BATTLEGROUND",IF(G354&lt;&gt;"LIBSETS_SETTYPE_SPECIAL",IF(AS354&lt;&gt;"",VLOOKUP(AS354,'ESO zone constants'!$D$2:$H$4950,5,0),""),""),"")</f>
        <v/>
      </c>
      <c r="AT354" s="24"/>
      <c r="AU354" s="23" t="str">
        <f aca="false">IF(AT354&lt;&gt;"",IF(AT354&lt;&gt;"LIBSETS_DROP_MECHANIC_MONSTER_NAME",VLOOKUP(AT354,'LibSets constants'!$I$4:$L$1000,3,0),""),"")</f>
        <v/>
      </c>
      <c r="AV354" s="23" t="str">
        <f aca="false">IF(AT354&lt;&gt;"",IF(AT354&lt;&gt;"LIBSETS_DROP_MECHANIC_MONSTER_NAME",VLOOKUP(AT354,'LibSets constants'!$I$4:$L$1000,4,0),""),"")</f>
        <v/>
      </c>
      <c r="AW354" s="6" t="str">
        <f aca="false">IF(A354="???","--","")&amp;IF(F354&lt;&gt;"Not in the game (anymore)",IF(A354&lt;&gt;"",CONCATENATE("[",A354,"] = {wayshrines={")&amp;IF(K354&lt;&gt;"",CONCATENATE(K354,","),"")&amp;IF(L354&lt;&gt;"",CONCATENATE(L354,","),"")&amp;IF(M354&lt;&gt;"",CONCATENATE(M354,","),"")&amp;CONCATENATE("}")&amp;IF(VALUE(N354)&gt;0,CONCATENATE(", traitsNeeded=",N354),"")&amp;CONCATENATE(", dlcId=",IF(S354&lt;&gt;"",S354,"DLC_BASE_GAME")),""),"")</f>
        <v>[407] = {wayshrines={-1,-1,-1,}, dlcId=DLC_MURKMIRE</v>
      </c>
      <c r="AX354" s="6" t="str">
        <f aca="false">IF(F354&lt;&gt;"Not in the game (anymore)",IF(A354&lt;&gt;"",IF(P354&lt;&gt;"",CONCATENATE(", zoneIds={",P354),"")&amp;IF(X354&lt;&gt;"",CONCATENATE(",",X354),"")&amp;IF(AC354&lt;&gt;"",CONCATENATE(",",AC354),"")&amp;IF(AH354&lt;&gt;"",CONCATENATE(",",AH354),"")&amp;IF(AM354&lt;&gt;"",CONCATENATE(",",AM354),"")&amp;IF(AR354&lt;&gt;"",CONCATENATE(",",AR354),"")&amp;IF(P354&lt;&gt;"",CONCATENATE("}",""),"")&amp;IF(OR(I354="true",I354="false",I354&lt;&gt;""), CONCATENATE(", veteran=", I354), ""),""),"")</f>
        <v>, zoneIds={726}, veteran=false</v>
      </c>
      <c r="AY354" s="6" t="str">
        <f aca="false">IF(F354&lt;&gt;"Not in the game (anymore)",IF(A354&lt;&gt;"",", setType="&amp;G354,"")&amp;IF(J354="true",", multiTrialSet=true",""),"")</f>
        <v>, setType=LIBSETS_SETTYPE_OVERLAND</v>
      </c>
      <c r="AZ354" s="6" t="str">
        <f aca="false">IF(F354&lt;&gt;"Not in the game (anymore)",IF(U354&lt;&gt;"",", dropMechanic={"&amp;U354&amp;IF(Z354&lt;&gt;"",","&amp;Z354,"")&amp;IF(AE354&lt;&gt;"",","&amp;AE354,"")&amp;IF(AJ354&lt;&gt;"",","&amp;AJ354,"")&amp;IF(AO354&lt;&gt;"",","&amp;AO354,"")&amp;IF(AT354&lt;&gt;"",","&amp;AT354,"")&amp;"}"&amp;IF(U354="LIBSETS_DROP_MECHANIC_MONSTER_NAME",", dropMechanicNames={" &amp; IF(V354&lt;&gt;"","['en']='"&amp;V354&amp;"'","") &amp; IF(W354&lt;&gt;"",", ['de']='" &amp; W354&amp;"'","") &amp; "}",""),"")&amp;"},","")</f>
        <v>, dropMechanic={LIBSETS_DROP_MECHANIC_OVERLAND_BOSS_DELVE,LIBSETS_DROP_MECHANIC_OVERLAND_WORLDBOSS,LIBSETS_DROP_MECHANIC_OVERLAND_BOSS_PUBLIC_DUNGEON,LIBSETS_DROP_MECHANIC_OVERLAND_CHEST}},</v>
      </c>
      <c r="BA354" s="6" t="str">
        <f aca="false">IF(F354&lt;&gt;"Not in the game (anymore)",IF(C354&lt;&gt;"",CONCATENATE(" --",C354," / ",B354,"   [",IF(Q354&lt;&gt;"",Q354,""),IF(Y354&lt;&gt;"",", "&amp;Y354,""),IF(AD354&lt;&gt;"",", "&amp;AD354,""),IF(AI354&lt;&gt;"",", "&amp;AI354,""),IF(AN354&lt;&gt;"",", "&amp;AN354,""),IF(AS354&lt;&gt;"",", "&amp;AS354,""),"]")),"")</f>
        <v> --Champion of the Hist / Histchampion   [Murkmire]</v>
      </c>
    </row>
    <row r="355" customFormat="false" ht="15" hidden="false" customHeight="false" outlineLevel="0" collapsed="false">
      <c r="A355" s="1" t="n">
        <v>408</v>
      </c>
      <c r="B355" s="0" t="s">
        <v>897</v>
      </c>
      <c r="C355" s="0" t="s">
        <v>898</v>
      </c>
      <c r="D355" s="2" t="n">
        <f aca="false">A355</f>
        <v>408</v>
      </c>
      <c r="G355" s="22" t="s">
        <v>122</v>
      </c>
      <c r="I355" s="0" t="s">
        <v>56</v>
      </c>
      <c r="J355" s="0" t="s">
        <v>56</v>
      </c>
      <c r="K355" s="0" t="n">
        <v>375</v>
      </c>
      <c r="L355" s="0" t="n">
        <v>375</v>
      </c>
      <c r="M355" s="0" t="n">
        <v>375</v>
      </c>
      <c r="N355" s="0" t="n">
        <v>7</v>
      </c>
      <c r="O355" s="0"/>
      <c r="P355" s="2" t="n">
        <f aca="false">IF(AND(G355&lt;&gt;"LIBSETS_SETTYPE_BATTLEGROUND",G355&lt;&gt;"LIBSETS_SETTYPE_SPECIAL",G355&lt;&gt;"LIBSETS_SETTYPE_MYTHIC"), IF(Q355&lt;&gt;"",VLOOKUP(Q355,'ESO zone constants'!$D$2:$H$4950,5,0),""),"")</f>
        <v>726</v>
      </c>
      <c r="Q355" s="0" t="str">
        <f aca="false">IF(OR(K355="",K355&lt;=0,ISERROR(K355)),IF(AND(O355&lt;&gt;"",NOT(ISERROR(O355))),O355, ""),VLOOKUP(K355,'ESO wayshrine node constants'!$A$3:$D$10003,4,0))</f>
        <v>Murkmire</v>
      </c>
      <c r="R355" s="0"/>
      <c r="S355" s="4" t="str">
        <f aca="false">IF(AND(R355&lt;&gt;"",NOT(ISERROR(R355))),R355,IF(P355&lt;&gt;"",IF(NOT(ISERROR(VLOOKUP(P355,'ESO Dungeon constants'!$D$3:$H$9999,5,0))),VLOOKUP(P355,'ESO Dungeon constants'!$D$3:$I$9999,6,0),VLOOKUP(P355,'ESO zone constants'!$H$2:$K$9984,4,0)),""))</f>
        <v>DLC_MURKMIRE</v>
      </c>
      <c r="T355" s="2" t="str">
        <f aca="false">IF(S355&lt;&gt;"",VLOOKUP(S355,'LibSets constants'!$B$4:$C$1000,2,0),"")</f>
        <v>Murkmire</v>
      </c>
      <c r="U355" s="0"/>
      <c r="V355" s="2" t="str">
        <f aca="false">IF(U355&lt;&gt;"",IF(U355&lt;&gt;"LIBSETS_DROP_MECHANIC_MONSTER_NAME",VLOOKUP(U355,'LibSets constants'!$I$4:$L$1000,3,0),""),"")</f>
        <v/>
      </c>
      <c r="W355" s="2" t="str">
        <f aca="false">IF(U355&lt;&gt;"",IF(U355&lt;&gt;"LIBSETS_DROP_MECHANIC_MONSTER_NAME",VLOOKUP(U355,'LibSets constants'!$I$4:$L$1000,4,0),""),"")</f>
        <v/>
      </c>
      <c r="X355" s="2" t="str">
        <f aca="false">IF(G355&lt;&gt;"LIBSETS_SETTYPE_BATTLEGROUND",IF(G355&lt;&gt;"LIBSETS_SETTYPE_SPECIAL",IF(Y355&lt;&gt;"",VLOOKUP(Y355,'ESO zone constants'!$D$2:$H$4950,5,0),""),""),"")</f>
        <v/>
      </c>
      <c r="Z355" s="0"/>
      <c r="AA355" s="2" t="str">
        <f aca="false">IF(Z355&lt;&gt;"",IF(Z355&lt;&gt;"LIBSETS_DROP_MECHANIC_MONSTER_NAME",VLOOKUP(Z355,'LibSets constants'!$I$4:$L$1000,3,0),""),"")</f>
        <v/>
      </c>
      <c r="AB355" s="2" t="str">
        <f aca="false">IF(Z355&lt;&gt;"",IF(Z355&lt;&gt;"LIBSETS_DROP_MECHANIC_MONSTER_NAME",VLOOKUP(Z355,'LibSets constants'!$I$4:$L$1000,4,0),""),"")</f>
        <v/>
      </c>
      <c r="AC355" s="2" t="str">
        <f aca="false">IF(G355&lt;&gt;"LIBSETS_SETTYPE_BATTLEGROUND",IF(G355&lt;&gt;"LIBSETS_SETTYPE_SPECIAL",IF(AD355&lt;&gt;"",VLOOKUP(AD355,'ESO zone constants'!$D$2:$H$4950,5,0),""),""),"")</f>
        <v/>
      </c>
      <c r="AE355" s="0"/>
      <c r="AF355" s="2" t="str">
        <f aca="false">IF(AE355&lt;&gt;"",IF(AE355&lt;&gt;"LIBSETS_DROP_MECHANIC_MONSTER_NAME",VLOOKUP(AE355,'LibSets constants'!$I$4:$L$1000,3,0),""),"")</f>
        <v/>
      </c>
      <c r="AG355" s="2" t="str">
        <f aca="false">IF(AE355&lt;&gt;"",IF(AE355&lt;&gt;"LIBSETS_DROP_MECHANIC_MONSTER_NAME",VLOOKUP(AE355,'LibSets constants'!$I$4:$L$1000,4,0),""),"")</f>
        <v/>
      </c>
      <c r="AH355" s="2" t="str">
        <f aca="false">IF(G355&lt;&gt;"LIBSETS_SETTYPE_BATTLEGROUND",IF(G355&lt;&gt;"LIBSETS_SETTYPE_SPECIAL",IF(AI355&lt;&gt;"",VLOOKUP(AI355,'ESO zone constants'!$D$2:$H$4950,5,0),""),""),"")</f>
        <v/>
      </c>
      <c r="AJ355" s="0"/>
      <c r="AK355" s="2" t="str">
        <f aca="false">IF(AJ355&lt;&gt;"",IF(AJ355&lt;&gt;"LIBSETS_DROP_MECHANIC_MONSTER_NAME",VLOOKUP(AJ355,'LibSets constants'!$I$4:$L$1000,3,0),""),"")</f>
        <v/>
      </c>
      <c r="AL355" s="2" t="str">
        <f aca="false">IF(AJ355&lt;&gt;"",IF(AJ355&lt;&gt;"LIBSETS_DROP_MECHANIC_MONSTER_NAME",VLOOKUP(AJ355,'LibSets constants'!$I$4:$L$1000,4,0),""),"")</f>
        <v/>
      </c>
      <c r="AM355" s="2" t="str">
        <f aca="false">IF(G355&lt;&gt;"LIBSETS_SETTYPE_BATTLEGROUND",IF(G355&lt;&gt;"LIBSETS_SETTYPE_SPECIAL",IF(AN355&lt;&gt;"",VLOOKUP(AN355,'ESO zone constants'!$D$2:$H$4950,5,0),""),""),"")</f>
        <v/>
      </c>
      <c r="AO355" s="0"/>
      <c r="AP355" s="2" t="str">
        <f aca="false">IF(AO355&lt;&gt;"",IF(AO355&lt;&gt;"LIBSETS_DROP_MECHANIC_MONSTER_NAME",VLOOKUP(AO355,'LibSets constants'!$I$4:$L$1000,3,0),""),"")</f>
        <v/>
      </c>
      <c r="AQ355" s="2" t="str">
        <f aca="false">IF(AO355&lt;&gt;"",IF(AO355&lt;&gt;"LIBSETS_DROP_MECHANIC_MONSTER_NAME",VLOOKUP(AO355,'LibSets constants'!$I$4:$L$1000,4,0),""),"")</f>
        <v/>
      </c>
      <c r="AR355" s="2" t="str">
        <f aca="false">IF(G355&lt;&gt;"LIBSETS_SETTYPE_BATTLEGROUND",IF(G355&lt;&gt;"LIBSETS_SETTYPE_SPECIAL",IF(AS355&lt;&gt;"",VLOOKUP(AS355,'ESO zone constants'!$D$2:$H$4950,5,0),""),""),"")</f>
        <v/>
      </c>
      <c r="AT355" s="0"/>
      <c r="AU355" s="2" t="str">
        <f aca="false">IF(AT355&lt;&gt;"",IF(AT355&lt;&gt;"LIBSETS_DROP_MECHANIC_MONSTER_NAME",VLOOKUP(AT355,'LibSets constants'!$I$4:$L$1000,3,0),""),"")</f>
        <v/>
      </c>
      <c r="AV355" s="2" t="str">
        <f aca="false">IF(AT355&lt;&gt;"",IF(AT355&lt;&gt;"LIBSETS_DROP_MECHANIC_MONSTER_NAME",VLOOKUP(AT355,'LibSets constants'!$I$4:$L$1000,4,0),""),"")</f>
        <v/>
      </c>
      <c r="AW355" s="6" t="str">
        <f aca="false">IF(A355="???","--","")&amp;IF(F355&lt;&gt;"Not in the game (anymore)",IF(A355&lt;&gt;"",CONCATENATE("[",A355,"] = {wayshrines={")&amp;IF(K355&lt;&gt;"",CONCATENATE(K355,","),"")&amp;IF(L355&lt;&gt;"",CONCATENATE(L355,","),"")&amp;IF(M355&lt;&gt;"",CONCATENATE(M355,","),"")&amp;CONCATENATE("}")&amp;IF(VALUE(N355)&gt;0,CONCATENATE(", traitsNeeded=",N355),"")&amp;CONCATENATE(", dlcId=",IF(S355&lt;&gt;"",S355,"DLC_BASE_GAME")),""),"")</f>
        <v>[408] = {wayshrines={375,375,375,}, traitsNeeded=7, dlcId=DLC_MURKMIRE</v>
      </c>
      <c r="AX355" s="6" t="str">
        <f aca="false">IF(F355&lt;&gt;"Not in the game (anymore)",IF(A355&lt;&gt;"",IF(P355&lt;&gt;"",CONCATENATE(", zoneIds={",P355),"")&amp;IF(X355&lt;&gt;"",CONCATENATE(",",X355),"")&amp;IF(AC355&lt;&gt;"",CONCATENATE(",",AC355),"")&amp;IF(AH355&lt;&gt;"",CONCATENATE(",",AH355),"")&amp;IF(AM355&lt;&gt;"",CONCATENATE(",",AM355),"")&amp;IF(AR355&lt;&gt;"",CONCATENATE(",",AR355),"")&amp;IF(P355&lt;&gt;"",CONCATENATE("}",""),"")&amp;IF(OR(I355="true",I355="false",I355&lt;&gt;""), CONCATENATE(", veteran=", I355), ""),""),"")</f>
        <v>, zoneIds={726}, veteran=false</v>
      </c>
      <c r="AY355" s="6" t="str">
        <f aca="false">IF(F355&lt;&gt;"Not in the game (anymore)",IF(A355&lt;&gt;"",", setType="&amp;G355,"")&amp;IF(J355="true",", multiTrialSet=true",""),"")</f>
        <v>, setType=LIBSETS_SETTYPE_CRAFTED</v>
      </c>
      <c r="AZ355" s="6" t="str">
        <f aca="false">IF(F355&lt;&gt;"Not in the game (anymore)",IF(U355&lt;&gt;"",", dropMechanic={"&amp;U355&amp;IF(Z355&lt;&gt;"",","&amp;Z355,"")&amp;IF(AE355&lt;&gt;"",","&amp;AE355,"")&amp;IF(AJ355&lt;&gt;"",","&amp;AJ355,"")&amp;IF(AO355&lt;&gt;"",","&amp;AO355,"")&amp;IF(AT355&lt;&gt;"",","&amp;AT355,"")&amp;"}"&amp;IF(U355="LIBSETS_DROP_MECHANIC_MONSTER_NAME",", dropMechanicNames={" &amp; IF(V355&lt;&gt;"","['en']='"&amp;V355&amp;"'","") &amp; IF(W355&lt;&gt;"",", ['de']='" &amp; W355&amp;"'","") &amp; "}",""),"")&amp;"},","")</f>
        <v>},</v>
      </c>
      <c r="BA355" s="6" t="str">
        <f aca="false">IF(F355&lt;&gt;"Not in the game (anymore)",IF(C355&lt;&gt;"",CONCATENATE(" --",C355," / ",B355,"   [",IF(Q355&lt;&gt;"",Q355,""),IF(Y355&lt;&gt;"",", "&amp;Y355,""),IF(AD355&lt;&gt;"",", "&amp;AD355,""),IF(AI355&lt;&gt;"",", "&amp;AI355,""),IF(AN355&lt;&gt;"",", "&amp;AN355,""),IF(AS355&lt;&gt;"",", "&amp;AS355,""),"]")),"")</f>
        <v> --Grave-Stake Collector / Grabpflocksammler   [Murkmire]</v>
      </c>
    </row>
    <row r="356" customFormat="false" ht="15" hidden="false" customHeight="false" outlineLevel="0" collapsed="false">
      <c r="A356" s="1" t="n">
        <v>409</v>
      </c>
      <c r="B356" s="0" t="s">
        <v>899</v>
      </c>
      <c r="C356" s="0" t="s">
        <v>900</v>
      </c>
      <c r="D356" s="2" t="n">
        <f aca="false">A356</f>
        <v>409</v>
      </c>
      <c r="G356" s="22" t="s">
        <v>122</v>
      </c>
      <c r="I356" s="0" t="s">
        <v>56</v>
      </c>
      <c r="J356" s="0" t="s">
        <v>56</v>
      </c>
      <c r="K356" s="0" t="n">
        <v>379</v>
      </c>
      <c r="L356" s="0" t="n">
        <v>379</v>
      </c>
      <c r="M356" s="0" t="n">
        <v>379</v>
      </c>
      <c r="N356" s="0" t="n">
        <v>2</v>
      </c>
      <c r="O356" s="0"/>
      <c r="P356" s="2" t="n">
        <f aca="false">IF(AND(G356&lt;&gt;"LIBSETS_SETTYPE_BATTLEGROUND",G356&lt;&gt;"LIBSETS_SETTYPE_SPECIAL",G356&lt;&gt;"LIBSETS_SETTYPE_MYTHIC"), IF(Q356&lt;&gt;"",VLOOKUP(Q356,'ESO zone constants'!$D$2:$H$4950,5,0),""),"")</f>
        <v>726</v>
      </c>
      <c r="Q356" s="0" t="str">
        <f aca="false">IF(OR(K356="",K356&lt;=0,ISERROR(K356)),IF(AND(O356&lt;&gt;"",NOT(ISERROR(O356))),O356, ""),VLOOKUP(K356,'ESO wayshrine node constants'!$A$3:$D$10003,4,0))</f>
        <v>Murkmire</v>
      </c>
      <c r="R356" s="0"/>
      <c r="S356" s="4" t="str">
        <f aca="false">IF(AND(R356&lt;&gt;"",NOT(ISERROR(R356))),R356,IF(P356&lt;&gt;"",IF(NOT(ISERROR(VLOOKUP(P356,'ESO Dungeon constants'!$D$3:$H$9999,5,0))),VLOOKUP(P356,'ESO Dungeon constants'!$D$3:$I$9999,6,0),VLOOKUP(P356,'ESO zone constants'!$H$2:$K$9984,4,0)),""))</f>
        <v>DLC_MURKMIRE</v>
      </c>
      <c r="T356" s="2" t="str">
        <f aca="false">IF(S356&lt;&gt;"",VLOOKUP(S356,'LibSets constants'!$B$4:$C$1000,2,0),"")</f>
        <v>Murkmire</v>
      </c>
      <c r="U356" s="0"/>
      <c r="V356" s="2" t="str">
        <f aca="false">IF(U356&lt;&gt;"",IF(U356&lt;&gt;"LIBSETS_DROP_MECHANIC_MONSTER_NAME",VLOOKUP(U356,'LibSets constants'!$I$4:$L$1000,3,0),""),"")</f>
        <v/>
      </c>
      <c r="W356" s="2" t="str">
        <f aca="false">IF(U356&lt;&gt;"",IF(U356&lt;&gt;"LIBSETS_DROP_MECHANIC_MONSTER_NAME",VLOOKUP(U356,'LibSets constants'!$I$4:$L$1000,4,0),""),"")</f>
        <v/>
      </c>
      <c r="X356" s="2" t="str">
        <f aca="false">IF(G356&lt;&gt;"LIBSETS_SETTYPE_BATTLEGROUND",IF(G356&lt;&gt;"LIBSETS_SETTYPE_SPECIAL",IF(Y356&lt;&gt;"",VLOOKUP(Y356,'ESO zone constants'!$D$2:$H$4950,5,0),""),""),"")</f>
        <v/>
      </c>
      <c r="Z356" s="0"/>
      <c r="AA356" s="2" t="str">
        <f aca="false">IF(Z356&lt;&gt;"",IF(Z356&lt;&gt;"LIBSETS_DROP_MECHANIC_MONSTER_NAME",VLOOKUP(Z356,'LibSets constants'!$I$4:$L$1000,3,0),""),"")</f>
        <v/>
      </c>
      <c r="AB356" s="2" t="str">
        <f aca="false">IF(Z356&lt;&gt;"",IF(Z356&lt;&gt;"LIBSETS_DROP_MECHANIC_MONSTER_NAME",VLOOKUP(Z356,'LibSets constants'!$I$4:$L$1000,4,0),""),"")</f>
        <v/>
      </c>
      <c r="AC356" s="2" t="str">
        <f aca="false">IF(G356&lt;&gt;"LIBSETS_SETTYPE_BATTLEGROUND",IF(G356&lt;&gt;"LIBSETS_SETTYPE_SPECIAL",IF(AD356&lt;&gt;"",VLOOKUP(AD356,'ESO zone constants'!$D$2:$H$4950,5,0),""),""),"")</f>
        <v/>
      </c>
      <c r="AE356" s="0"/>
      <c r="AF356" s="2" t="str">
        <f aca="false">IF(AE356&lt;&gt;"",IF(AE356&lt;&gt;"LIBSETS_DROP_MECHANIC_MONSTER_NAME",VLOOKUP(AE356,'LibSets constants'!$I$4:$L$1000,3,0),""),"")</f>
        <v/>
      </c>
      <c r="AG356" s="2" t="str">
        <f aca="false">IF(AE356&lt;&gt;"",IF(AE356&lt;&gt;"LIBSETS_DROP_MECHANIC_MONSTER_NAME",VLOOKUP(AE356,'LibSets constants'!$I$4:$L$1000,4,0),""),"")</f>
        <v/>
      </c>
      <c r="AH356" s="2" t="str">
        <f aca="false">IF(G356&lt;&gt;"LIBSETS_SETTYPE_BATTLEGROUND",IF(G356&lt;&gt;"LIBSETS_SETTYPE_SPECIAL",IF(AI356&lt;&gt;"",VLOOKUP(AI356,'ESO zone constants'!$D$2:$H$4950,5,0),""),""),"")</f>
        <v/>
      </c>
      <c r="AJ356" s="0"/>
      <c r="AK356" s="2" t="str">
        <f aca="false">IF(AJ356&lt;&gt;"",IF(AJ356&lt;&gt;"LIBSETS_DROP_MECHANIC_MONSTER_NAME",VLOOKUP(AJ356,'LibSets constants'!$I$4:$L$1000,3,0),""),"")</f>
        <v/>
      </c>
      <c r="AL356" s="2" t="str">
        <f aca="false">IF(AJ356&lt;&gt;"",IF(AJ356&lt;&gt;"LIBSETS_DROP_MECHANIC_MONSTER_NAME",VLOOKUP(AJ356,'LibSets constants'!$I$4:$L$1000,4,0),""),"")</f>
        <v/>
      </c>
      <c r="AM356" s="2" t="str">
        <f aca="false">IF(G356&lt;&gt;"LIBSETS_SETTYPE_BATTLEGROUND",IF(G356&lt;&gt;"LIBSETS_SETTYPE_SPECIAL",IF(AN356&lt;&gt;"",VLOOKUP(AN356,'ESO zone constants'!$D$2:$H$4950,5,0),""),""),"")</f>
        <v/>
      </c>
      <c r="AO356" s="0"/>
      <c r="AP356" s="2" t="str">
        <f aca="false">IF(AO356&lt;&gt;"",IF(AO356&lt;&gt;"LIBSETS_DROP_MECHANIC_MONSTER_NAME",VLOOKUP(AO356,'LibSets constants'!$I$4:$L$1000,3,0),""),"")</f>
        <v/>
      </c>
      <c r="AQ356" s="2" t="str">
        <f aca="false">IF(AO356&lt;&gt;"",IF(AO356&lt;&gt;"LIBSETS_DROP_MECHANIC_MONSTER_NAME",VLOOKUP(AO356,'LibSets constants'!$I$4:$L$1000,4,0),""),"")</f>
        <v/>
      </c>
      <c r="AR356" s="2" t="str">
        <f aca="false">IF(G356&lt;&gt;"LIBSETS_SETTYPE_BATTLEGROUND",IF(G356&lt;&gt;"LIBSETS_SETTYPE_SPECIAL",IF(AS356&lt;&gt;"",VLOOKUP(AS356,'ESO zone constants'!$D$2:$H$4950,5,0),""),""),"")</f>
        <v/>
      </c>
      <c r="AT356" s="0"/>
      <c r="AU356" s="2" t="str">
        <f aca="false">IF(AT356&lt;&gt;"",IF(AT356&lt;&gt;"LIBSETS_DROP_MECHANIC_MONSTER_NAME",VLOOKUP(AT356,'LibSets constants'!$I$4:$L$1000,3,0),""),"")</f>
        <v/>
      </c>
      <c r="AV356" s="2" t="str">
        <f aca="false">IF(AT356&lt;&gt;"",IF(AT356&lt;&gt;"LIBSETS_DROP_MECHANIC_MONSTER_NAME",VLOOKUP(AT356,'LibSets constants'!$I$4:$L$1000,4,0),""),"")</f>
        <v/>
      </c>
      <c r="AW356" s="6" t="str">
        <f aca="false">IF(A356="???","--","")&amp;IF(F356&lt;&gt;"Not in the game (anymore)",IF(A356&lt;&gt;"",CONCATENATE("[",A356,"] = {wayshrines={")&amp;IF(K356&lt;&gt;"",CONCATENATE(K356,","),"")&amp;IF(L356&lt;&gt;"",CONCATENATE(L356,","),"")&amp;IF(M356&lt;&gt;"",CONCATENATE(M356,","),"")&amp;CONCATENATE("}")&amp;IF(VALUE(N356)&gt;0,CONCATENATE(", traitsNeeded=",N356),"")&amp;CONCATENATE(", dlcId=",IF(S356&lt;&gt;"",S356,"DLC_BASE_GAME")),""),"")</f>
        <v>[409] = {wayshrines={379,379,379,}, traitsNeeded=2, dlcId=DLC_MURKMIRE</v>
      </c>
      <c r="AX356" s="6" t="str">
        <f aca="false">IF(F356&lt;&gt;"Not in the game (anymore)",IF(A356&lt;&gt;"",IF(P356&lt;&gt;"",CONCATENATE(", zoneIds={",P356),"")&amp;IF(X356&lt;&gt;"",CONCATENATE(",",X356),"")&amp;IF(AC356&lt;&gt;"",CONCATENATE(",",AC356),"")&amp;IF(AH356&lt;&gt;"",CONCATENATE(",",AH356),"")&amp;IF(AM356&lt;&gt;"",CONCATENATE(",",AM356),"")&amp;IF(AR356&lt;&gt;"",CONCATENATE(",",AR356),"")&amp;IF(P356&lt;&gt;"",CONCATENATE("}",""),"")&amp;IF(OR(I356="true",I356="false",I356&lt;&gt;""), CONCATENATE(", veteran=", I356), ""),""),"")</f>
        <v>, zoneIds={726}, veteran=false</v>
      </c>
      <c r="AY356" s="6" t="str">
        <f aca="false">IF(F356&lt;&gt;"Not in the game (anymore)",IF(A356&lt;&gt;"",", setType="&amp;G356,"")&amp;IF(J356="true",", multiTrialSet=true",""),"")</f>
        <v>, setType=LIBSETS_SETTYPE_CRAFTED</v>
      </c>
      <c r="AZ356" s="6" t="str">
        <f aca="false">IF(F356&lt;&gt;"Not in the game (anymore)",IF(U356&lt;&gt;"",", dropMechanic={"&amp;U356&amp;IF(Z356&lt;&gt;"",","&amp;Z356,"")&amp;IF(AE356&lt;&gt;"",","&amp;AE356,"")&amp;IF(AJ356&lt;&gt;"",","&amp;AJ356,"")&amp;IF(AO356&lt;&gt;"",","&amp;AO356,"")&amp;IF(AT356&lt;&gt;"",","&amp;AT356,"")&amp;"}"&amp;IF(U356="LIBSETS_DROP_MECHANIC_MONSTER_NAME",", dropMechanicNames={" &amp; IF(V356&lt;&gt;"","['en']='"&amp;V356&amp;"'","") &amp; IF(W356&lt;&gt;"",", ['de']='" &amp; W356&amp;"'","") &amp; "}",""),"")&amp;"},","")</f>
        <v>},</v>
      </c>
      <c r="BA356" s="6" t="str">
        <f aca="false">IF(F356&lt;&gt;"Not in the game (anymore)",IF(C356&lt;&gt;"",CONCATENATE(" --",C356," / ",B356,"   [",IF(Q356&lt;&gt;"",Q356,""),IF(Y356&lt;&gt;"",", "&amp;Y356,""),IF(AD356&lt;&gt;"",", "&amp;AD356,""),IF(AI356&lt;&gt;"",", "&amp;AI356,""),IF(AN356&lt;&gt;"",", "&amp;AN356,""),IF(AS356&lt;&gt;"",", "&amp;AS356,""),"]")),"")</f>
        <v> --Naga Shaman / Nagaschamane   [Murkmire]</v>
      </c>
    </row>
    <row r="357" customFormat="false" ht="15" hidden="false" customHeight="false" outlineLevel="0" collapsed="false">
      <c r="A357" s="1" t="n">
        <v>410</v>
      </c>
      <c r="B357" s="0" t="s">
        <v>901</v>
      </c>
      <c r="C357" s="0" t="s">
        <v>902</v>
      </c>
      <c r="D357" s="2" t="n">
        <f aca="false">A357</f>
        <v>410</v>
      </c>
      <c r="G357" s="22" t="s">
        <v>122</v>
      </c>
      <c r="I357" s="0" t="s">
        <v>56</v>
      </c>
      <c r="J357" s="0" t="s">
        <v>56</v>
      </c>
      <c r="K357" s="0" t="n">
        <v>379</v>
      </c>
      <c r="L357" s="0" t="n">
        <v>379</v>
      </c>
      <c r="M357" s="0" t="n">
        <v>379</v>
      </c>
      <c r="N357" s="0" t="n">
        <v>4</v>
      </c>
      <c r="O357" s="0"/>
      <c r="P357" s="2" t="n">
        <f aca="false">IF(AND(G357&lt;&gt;"LIBSETS_SETTYPE_BATTLEGROUND",G357&lt;&gt;"LIBSETS_SETTYPE_SPECIAL",G357&lt;&gt;"LIBSETS_SETTYPE_MYTHIC"), IF(Q357&lt;&gt;"",VLOOKUP(Q357,'ESO zone constants'!$D$2:$H$4950,5,0),""),"")</f>
        <v>726</v>
      </c>
      <c r="Q357" s="0" t="str">
        <f aca="false">IF(OR(K357="",K357&lt;=0,ISERROR(K357)),IF(AND(O357&lt;&gt;"",NOT(ISERROR(O357))),O357, ""),VLOOKUP(K357,'ESO wayshrine node constants'!$A$3:$D$10003,4,0))</f>
        <v>Murkmire</v>
      </c>
      <c r="R357" s="0"/>
      <c r="S357" s="4" t="str">
        <f aca="false">IF(AND(R357&lt;&gt;"",NOT(ISERROR(R357))),R357,IF(P357&lt;&gt;"",IF(NOT(ISERROR(VLOOKUP(P357,'ESO Dungeon constants'!$D$3:$H$9999,5,0))),VLOOKUP(P357,'ESO Dungeon constants'!$D$3:$I$9999,6,0),VLOOKUP(P357,'ESO zone constants'!$H$2:$K$9984,4,0)),""))</f>
        <v>DLC_MURKMIRE</v>
      </c>
      <c r="T357" s="2" t="str">
        <f aca="false">IF(S357&lt;&gt;"",VLOOKUP(S357,'LibSets constants'!$B$4:$C$1000,2,0),"")</f>
        <v>Murkmire</v>
      </c>
      <c r="U357" s="0"/>
      <c r="V357" s="2" t="str">
        <f aca="false">IF(U357&lt;&gt;"",IF(U357&lt;&gt;"LIBSETS_DROP_MECHANIC_MONSTER_NAME",VLOOKUP(U357,'LibSets constants'!$I$4:$L$1000,3,0),""),"")</f>
        <v/>
      </c>
      <c r="W357" s="2" t="str">
        <f aca="false">IF(U357&lt;&gt;"",IF(U357&lt;&gt;"LIBSETS_DROP_MECHANIC_MONSTER_NAME",VLOOKUP(U357,'LibSets constants'!$I$4:$L$1000,4,0),""),"")</f>
        <v/>
      </c>
      <c r="X357" s="2" t="str">
        <f aca="false">IF(G357&lt;&gt;"LIBSETS_SETTYPE_BATTLEGROUND",IF(G357&lt;&gt;"LIBSETS_SETTYPE_SPECIAL",IF(Y357&lt;&gt;"",VLOOKUP(Y357,'ESO zone constants'!$D$2:$H$4950,5,0),""),""),"")</f>
        <v/>
      </c>
      <c r="Z357" s="0"/>
      <c r="AA357" s="2" t="str">
        <f aca="false">IF(Z357&lt;&gt;"",IF(Z357&lt;&gt;"LIBSETS_DROP_MECHANIC_MONSTER_NAME",VLOOKUP(Z357,'LibSets constants'!$I$4:$L$1000,3,0),""),"")</f>
        <v/>
      </c>
      <c r="AB357" s="2" t="str">
        <f aca="false">IF(Z357&lt;&gt;"",IF(Z357&lt;&gt;"LIBSETS_DROP_MECHANIC_MONSTER_NAME",VLOOKUP(Z357,'LibSets constants'!$I$4:$L$1000,4,0),""),"")</f>
        <v/>
      </c>
      <c r="AC357" s="2" t="str">
        <f aca="false">IF(G357&lt;&gt;"LIBSETS_SETTYPE_BATTLEGROUND",IF(G357&lt;&gt;"LIBSETS_SETTYPE_SPECIAL",IF(AD357&lt;&gt;"",VLOOKUP(AD357,'ESO zone constants'!$D$2:$H$4950,5,0),""),""),"")</f>
        <v/>
      </c>
      <c r="AE357" s="0"/>
      <c r="AF357" s="2" t="str">
        <f aca="false">IF(AE357&lt;&gt;"",IF(AE357&lt;&gt;"LIBSETS_DROP_MECHANIC_MONSTER_NAME",VLOOKUP(AE357,'LibSets constants'!$I$4:$L$1000,3,0),""),"")</f>
        <v/>
      </c>
      <c r="AG357" s="2" t="str">
        <f aca="false">IF(AE357&lt;&gt;"",IF(AE357&lt;&gt;"LIBSETS_DROP_MECHANIC_MONSTER_NAME",VLOOKUP(AE357,'LibSets constants'!$I$4:$L$1000,4,0),""),"")</f>
        <v/>
      </c>
      <c r="AH357" s="2" t="str">
        <f aca="false">IF(G357&lt;&gt;"LIBSETS_SETTYPE_BATTLEGROUND",IF(G357&lt;&gt;"LIBSETS_SETTYPE_SPECIAL",IF(AI357&lt;&gt;"",VLOOKUP(AI357,'ESO zone constants'!$D$2:$H$4950,5,0),""),""),"")</f>
        <v/>
      </c>
      <c r="AJ357" s="0"/>
      <c r="AK357" s="2" t="str">
        <f aca="false">IF(AJ357&lt;&gt;"",IF(AJ357&lt;&gt;"LIBSETS_DROP_MECHANIC_MONSTER_NAME",VLOOKUP(AJ357,'LibSets constants'!$I$4:$L$1000,3,0),""),"")</f>
        <v/>
      </c>
      <c r="AL357" s="2" t="str">
        <f aca="false">IF(AJ357&lt;&gt;"",IF(AJ357&lt;&gt;"LIBSETS_DROP_MECHANIC_MONSTER_NAME",VLOOKUP(AJ357,'LibSets constants'!$I$4:$L$1000,4,0),""),"")</f>
        <v/>
      </c>
      <c r="AM357" s="2" t="str">
        <f aca="false">IF(G357&lt;&gt;"LIBSETS_SETTYPE_BATTLEGROUND",IF(G357&lt;&gt;"LIBSETS_SETTYPE_SPECIAL",IF(AN357&lt;&gt;"",VLOOKUP(AN357,'ESO zone constants'!$D$2:$H$4950,5,0),""),""),"")</f>
        <v/>
      </c>
      <c r="AO357" s="0"/>
      <c r="AP357" s="2" t="str">
        <f aca="false">IF(AO357&lt;&gt;"",IF(AO357&lt;&gt;"LIBSETS_DROP_MECHANIC_MONSTER_NAME",VLOOKUP(AO357,'LibSets constants'!$I$4:$L$1000,3,0),""),"")</f>
        <v/>
      </c>
      <c r="AQ357" s="2" t="str">
        <f aca="false">IF(AO357&lt;&gt;"",IF(AO357&lt;&gt;"LIBSETS_DROP_MECHANIC_MONSTER_NAME",VLOOKUP(AO357,'LibSets constants'!$I$4:$L$1000,4,0),""),"")</f>
        <v/>
      </c>
      <c r="AR357" s="2" t="str">
        <f aca="false">IF(G357&lt;&gt;"LIBSETS_SETTYPE_BATTLEGROUND",IF(G357&lt;&gt;"LIBSETS_SETTYPE_SPECIAL",IF(AS357&lt;&gt;"",VLOOKUP(AS357,'ESO zone constants'!$D$2:$H$4950,5,0),""),""),"")</f>
        <v/>
      </c>
      <c r="AT357" s="0"/>
      <c r="AU357" s="2" t="str">
        <f aca="false">IF(AT357&lt;&gt;"",IF(AT357&lt;&gt;"LIBSETS_DROP_MECHANIC_MONSTER_NAME",VLOOKUP(AT357,'LibSets constants'!$I$4:$L$1000,3,0),""),"")</f>
        <v/>
      </c>
      <c r="AV357" s="2" t="str">
        <f aca="false">IF(AT357&lt;&gt;"",IF(AT357&lt;&gt;"LIBSETS_DROP_MECHANIC_MONSTER_NAME",VLOOKUP(AT357,'LibSets constants'!$I$4:$L$1000,4,0),""),"")</f>
        <v/>
      </c>
      <c r="AW357" s="6" t="str">
        <f aca="false">IF(A357="???","--","")&amp;IF(F357&lt;&gt;"Not in the game (anymore)",IF(A357&lt;&gt;"",CONCATENATE("[",A357,"] = {wayshrines={")&amp;IF(K357&lt;&gt;"",CONCATENATE(K357,","),"")&amp;IF(L357&lt;&gt;"",CONCATENATE(L357,","),"")&amp;IF(M357&lt;&gt;"",CONCATENATE(M357,","),"")&amp;CONCATENATE("}")&amp;IF(VALUE(N357)&gt;0,CONCATENATE(", traitsNeeded=",N357),"")&amp;CONCATENATE(", dlcId=",IF(S357&lt;&gt;"",S357,"DLC_BASE_GAME")),""),"")</f>
        <v>[410] = {wayshrines={379,379,379,}, traitsNeeded=4, dlcId=DLC_MURKMIRE</v>
      </c>
      <c r="AX357" s="6" t="str">
        <f aca="false">IF(F357&lt;&gt;"Not in the game (anymore)",IF(A357&lt;&gt;"",IF(P357&lt;&gt;"",CONCATENATE(", zoneIds={",P357),"")&amp;IF(X357&lt;&gt;"",CONCATENATE(",",X357),"")&amp;IF(AC357&lt;&gt;"",CONCATENATE(",",AC357),"")&amp;IF(AH357&lt;&gt;"",CONCATENATE(",",AH357),"")&amp;IF(AM357&lt;&gt;"",CONCATENATE(",",AM357),"")&amp;IF(AR357&lt;&gt;"",CONCATENATE(",",AR357),"")&amp;IF(P357&lt;&gt;"",CONCATENATE("}",""),"")&amp;IF(OR(I357="true",I357="false",I357&lt;&gt;""), CONCATENATE(", veteran=", I357), ""),""),"")</f>
        <v>, zoneIds={726}, veteran=false</v>
      </c>
      <c r="AY357" s="6" t="str">
        <f aca="false">IF(F357&lt;&gt;"Not in the game (anymore)",IF(A357&lt;&gt;"",", setType="&amp;G357,"")&amp;IF(J357="true",", multiTrialSet=true",""),"")</f>
        <v>, setType=LIBSETS_SETTYPE_CRAFTED</v>
      </c>
      <c r="AZ357" s="6" t="str">
        <f aca="false">IF(F357&lt;&gt;"Not in the game (anymore)",IF(U357&lt;&gt;"",", dropMechanic={"&amp;U357&amp;IF(Z357&lt;&gt;"",","&amp;Z357,"")&amp;IF(AE357&lt;&gt;"",","&amp;AE357,"")&amp;IF(AJ357&lt;&gt;"",","&amp;AJ357,"")&amp;IF(AO357&lt;&gt;"",","&amp;AO357,"")&amp;IF(AT357&lt;&gt;"",","&amp;AT357,"")&amp;"}"&amp;IF(U357="LIBSETS_DROP_MECHANIC_MONSTER_NAME",", dropMechanicNames={" &amp; IF(V357&lt;&gt;"","['en']='"&amp;V357&amp;"'","") &amp; IF(W357&lt;&gt;"",", ['de']='" &amp; W357&amp;"'","") &amp; "}",""),"")&amp;"},","")</f>
        <v>},</v>
      </c>
      <c r="BA357" s="6" t="str">
        <f aca="false">IF(F357&lt;&gt;"Not in the game (anymore)",IF(C357&lt;&gt;"",CONCATENATE(" --",C357," / ",B357,"   [",IF(Q357&lt;&gt;"",Q357,""),IF(Y357&lt;&gt;"",", "&amp;Y357,""),IF(AD357&lt;&gt;"",", "&amp;AD357,""),IF(AI357&lt;&gt;"",", "&amp;AI357,""),IF(AN357&lt;&gt;"",", "&amp;AN357,""),IF(AS357&lt;&gt;"",", "&amp;AS357,""),"]")),"")</f>
        <v> --Might of the Lost Legion / Macht der Verlorenen Legion   [Murkmire]</v>
      </c>
    </row>
    <row r="358" customFormat="false" ht="15" hidden="false" customHeight="false" outlineLevel="0" collapsed="false">
      <c r="A358" s="21" t="n">
        <v>411</v>
      </c>
      <c r="B358" s="0" t="s">
        <v>903</v>
      </c>
      <c r="C358" s="0" t="s">
        <v>904</v>
      </c>
      <c r="D358" s="2" t="n">
        <f aca="false">A358</f>
        <v>411</v>
      </c>
      <c r="G358" s="22" t="s">
        <v>74</v>
      </c>
      <c r="I358" s="0" t="s">
        <v>56</v>
      </c>
      <c r="J358" s="0" t="s">
        <v>56</v>
      </c>
      <c r="K358" s="0" t="n">
        <v>-1</v>
      </c>
      <c r="L358" s="0" t="n">
        <v>-1</v>
      </c>
      <c r="M358" s="0" t="n">
        <v>-1</v>
      </c>
      <c r="N358" s="0" t="n">
        <v>0</v>
      </c>
      <c r="O358" s="3" t="s">
        <v>905</v>
      </c>
      <c r="P358" s="2" t="n">
        <f aca="false">IF(AND(G358&lt;&gt;"LIBSETS_SETTYPE_BATTLEGROUND",G358&lt;&gt;"LIBSETS_SETTYPE_SPECIAL",G358&lt;&gt;"LIBSETS_SETTYPE_MYTHIC"), IF(Q358&lt;&gt;"",VLOOKUP(Q358,'ESO zone constants'!$D$2:$H$4950,5,0),""),"")</f>
        <v>1082</v>
      </c>
      <c r="Q358" s="0" t="str">
        <f aca="false">IF(OR(K358="",K358&lt;=0,ISERROR(K358)),IF(AND(O358&lt;&gt;"",NOT(ISERROR(O358))),O358, ""),VLOOKUP(K358,'ESO wayshrine node constants'!$A$3:$D$10003,4,0))</f>
        <v>Blackrose Prison</v>
      </c>
      <c r="R358" s="0"/>
      <c r="S358" s="4" t="str">
        <f aca="false">IF(AND(R358&lt;&gt;"",NOT(ISERROR(R358))),R358,IF(P358&lt;&gt;"",IF(NOT(ISERROR(VLOOKUP(P358,'ESO Dungeon constants'!$D$3:$H$9999,5,0))),VLOOKUP(P358,'ESO Dungeon constants'!$D$3:$I$9999,6,0),VLOOKUP(P358,'ESO zone constants'!$H$2:$K$9984,4,0)),""))</f>
        <v>DLC_MURKMIRE</v>
      </c>
      <c r="T358" s="2" t="str">
        <f aca="false">IF(S358&lt;&gt;"",VLOOKUP(S358,'LibSets constants'!$B$4:$C$1000,2,0),"")</f>
        <v>Murkmire</v>
      </c>
      <c r="U358" s="5" t="s">
        <v>76</v>
      </c>
      <c r="V358" s="2" t="str">
        <f aca="false">IF(U358&lt;&gt;"",IF(U358&lt;&gt;"LIBSETS_DROP_MECHANIC_MONSTER_NAME",VLOOKUP(U358,'LibSets constants'!$I$4:$L$1000,3,0),""),"")</f>
        <v>Arena stage chest</v>
      </c>
      <c r="W358" s="2" t="str">
        <f aca="false">IF(U358&lt;&gt;"",IF(U358&lt;&gt;"LIBSETS_DROP_MECHANIC_MONSTER_NAME",VLOOKUP(U358,'LibSets constants'!$I$4:$L$1000,4,0),""),"")</f>
        <v>Arena-Phasen Schatztruhe</v>
      </c>
      <c r="X358" s="2" t="str">
        <f aca="false">IF(G358&lt;&gt;"LIBSETS_SETTYPE_BATTLEGROUND",IF(G358&lt;&gt;"LIBSETS_SETTYPE_SPECIAL",IF(Y358&lt;&gt;"",VLOOKUP(Y358,'ESO zone constants'!$D$2:$H$4950,5,0),""),""),"")</f>
        <v/>
      </c>
      <c r="Z358" s="0"/>
      <c r="AA358" s="2" t="str">
        <f aca="false">IF(Z358&lt;&gt;"",IF(Z358&lt;&gt;"LIBSETS_DROP_MECHANIC_MONSTER_NAME",VLOOKUP(Z358,'LibSets constants'!$I$4:$L$1000,3,0),""),"")</f>
        <v/>
      </c>
      <c r="AB358" s="2" t="str">
        <f aca="false">IF(Z358&lt;&gt;"",IF(Z358&lt;&gt;"LIBSETS_DROP_MECHANIC_MONSTER_NAME",VLOOKUP(Z358,'LibSets constants'!$I$4:$L$1000,4,0),""),"")</f>
        <v/>
      </c>
      <c r="AC358" s="2" t="str">
        <f aca="false">IF(G358&lt;&gt;"LIBSETS_SETTYPE_BATTLEGROUND",IF(G358&lt;&gt;"LIBSETS_SETTYPE_SPECIAL",IF(AD358&lt;&gt;"",VLOOKUP(AD358,'ESO zone constants'!$D$2:$H$4950,5,0),""),""),"")</f>
        <v/>
      </c>
      <c r="AE358" s="0"/>
      <c r="AF358" s="2" t="str">
        <f aca="false">IF(AE358&lt;&gt;"",IF(AE358&lt;&gt;"LIBSETS_DROP_MECHANIC_MONSTER_NAME",VLOOKUP(AE358,'LibSets constants'!$I$4:$L$1000,3,0),""),"")</f>
        <v/>
      </c>
      <c r="AG358" s="2" t="str">
        <f aca="false">IF(AE358&lt;&gt;"",IF(AE358&lt;&gt;"LIBSETS_DROP_MECHANIC_MONSTER_NAME",VLOOKUP(AE358,'LibSets constants'!$I$4:$L$1000,4,0),""),"")</f>
        <v/>
      </c>
      <c r="AH358" s="2" t="str">
        <f aca="false">IF(G358&lt;&gt;"LIBSETS_SETTYPE_BATTLEGROUND",IF(G358&lt;&gt;"LIBSETS_SETTYPE_SPECIAL",IF(AI358&lt;&gt;"",VLOOKUP(AI358,'ESO zone constants'!$D$2:$H$4950,5,0),""),""),"")</f>
        <v/>
      </c>
      <c r="AJ358" s="0"/>
      <c r="AK358" s="2" t="str">
        <f aca="false">IF(AJ358&lt;&gt;"",IF(AJ358&lt;&gt;"LIBSETS_DROP_MECHANIC_MONSTER_NAME",VLOOKUP(AJ358,'LibSets constants'!$I$4:$L$1000,3,0),""),"")</f>
        <v/>
      </c>
      <c r="AL358" s="2" t="str">
        <f aca="false">IF(AJ358&lt;&gt;"",IF(AJ358&lt;&gt;"LIBSETS_DROP_MECHANIC_MONSTER_NAME",VLOOKUP(AJ358,'LibSets constants'!$I$4:$L$1000,4,0),""),"")</f>
        <v/>
      </c>
      <c r="AM358" s="2" t="str">
        <f aca="false">IF(G358&lt;&gt;"LIBSETS_SETTYPE_BATTLEGROUND",IF(G358&lt;&gt;"LIBSETS_SETTYPE_SPECIAL",IF(AN358&lt;&gt;"",VLOOKUP(AN358,'ESO zone constants'!$D$2:$H$4950,5,0),""),""),"")</f>
        <v/>
      </c>
      <c r="AO358" s="0"/>
      <c r="AP358" s="2" t="str">
        <f aca="false">IF(AO358&lt;&gt;"",IF(AO358&lt;&gt;"LIBSETS_DROP_MECHANIC_MONSTER_NAME",VLOOKUP(AO358,'LibSets constants'!$I$4:$L$1000,3,0),""),"")</f>
        <v/>
      </c>
      <c r="AQ358" s="2" t="str">
        <f aca="false">IF(AO358&lt;&gt;"",IF(AO358&lt;&gt;"LIBSETS_DROP_MECHANIC_MONSTER_NAME",VLOOKUP(AO358,'LibSets constants'!$I$4:$L$1000,4,0),""),"")</f>
        <v/>
      </c>
      <c r="AR358" s="2" t="str">
        <f aca="false">IF(G358&lt;&gt;"LIBSETS_SETTYPE_BATTLEGROUND",IF(G358&lt;&gt;"LIBSETS_SETTYPE_SPECIAL",IF(AS358&lt;&gt;"",VLOOKUP(AS358,'ESO zone constants'!$D$2:$H$4950,5,0),""),""),"")</f>
        <v/>
      </c>
      <c r="AT358" s="0"/>
      <c r="AU358" s="2" t="str">
        <f aca="false">IF(AT358&lt;&gt;"",IF(AT358&lt;&gt;"LIBSETS_DROP_MECHANIC_MONSTER_NAME",VLOOKUP(AT358,'LibSets constants'!$I$4:$L$1000,3,0),""),"")</f>
        <v/>
      </c>
      <c r="AV358" s="2" t="str">
        <f aca="false">IF(AT358&lt;&gt;"",IF(AT358&lt;&gt;"LIBSETS_DROP_MECHANIC_MONSTER_NAME",VLOOKUP(AT358,'LibSets constants'!$I$4:$L$1000,4,0),""),"")</f>
        <v/>
      </c>
      <c r="AW358" s="6" t="str">
        <f aca="false">IF(A358="???","--","")&amp;IF(F358&lt;&gt;"Not in the game (anymore)",IF(A358&lt;&gt;"",CONCATENATE("[",A358,"] = {wayshrines={")&amp;IF(K358&lt;&gt;"",CONCATENATE(K358,","),"")&amp;IF(L358&lt;&gt;"",CONCATENATE(L358,","),"")&amp;IF(M358&lt;&gt;"",CONCATENATE(M358,","),"")&amp;CONCATENATE("}")&amp;IF(VALUE(N358)&gt;0,CONCATENATE(", traitsNeeded=",N358),"")&amp;CONCATENATE(", dlcId=",IF(S358&lt;&gt;"",S358,"DLC_BASE_GAME")),""),"")</f>
        <v>[411] = {wayshrines={-1,-1,-1,}, dlcId=DLC_MURKMIRE</v>
      </c>
      <c r="AX358" s="6" t="str">
        <f aca="false">IF(F358&lt;&gt;"Not in the game (anymore)",IF(A358&lt;&gt;"",IF(P358&lt;&gt;"",CONCATENATE(", zoneIds={",P358),"")&amp;IF(X358&lt;&gt;"",CONCATENATE(",",X358),"")&amp;IF(AC358&lt;&gt;"",CONCATENATE(",",AC358),"")&amp;IF(AH358&lt;&gt;"",CONCATENATE(",",AH358),"")&amp;IF(AM358&lt;&gt;"",CONCATENATE(",",AM358),"")&amp;IF(AR358&lt;&gt;"",CONCATENATE(",",AR358),"")&amp;IF(P358&lt;&gt;"",CONCATENATE("}",""),"")&amp;IF(OR(I358="true",I358="false",I358&lt;&gt;""), CONCATENATE(", veteran=", I358), ""),""),"")</f>
        <v>, zoneIds={1082}, veteran=false</v>
      </c>
      <c r="AY358" s="6" t="str">
        <f aca="false">IF(F358&lt;&gt;"Not in the game (anymore)",IF(A358&lt;&gt;"",", setType="&amp;G358,"")&amp;IF(J358="true",", multiTrialSet=true",""),"")</f>
        <v>, setType=LIBSETS_SETTYPE_ARENA</v>
      </c>
      <c r="AZ358" s="6" t="str">
        <f aca="false">IF(F358&lt;&gt;"Not in the game (anymore)",IF(U358&lt;&gt;"",", dropMechanic={"&amp;U358&amp;IF(Z358&lt;&gt;"",","&amp;Z358,"")&amp;IF(AE358&lt;&gt;"",","&amp;AE358,"")&amp;IF(AJ358&lt;&gt;"",","&amp;AJ358,"")&amp;IF(AO358&lt;&gt;"",","&amp;AO358,"")&amp;IF(AT358&lt;&gt;"",","&amp;AT358,"")&amp;"}"&amp;IF(U358="LIBSETS_DROP_MECHANIC_MONSTER_NAME",", dropMechanicNames={" &amp; IF(V358&lt;&gt;"","['en']='"&amp;V358&amp;"'","") &amp; IF(W358&lt;&gt;"",", ['de']='" &amp; W358&amp;"'","") &amp; "}",""),"")&amp;"},","")</f>
        <v>, dropMechanic={LIBSETS_DROP_MECHANIC_ARENA_STAGE_CHEST}},</v>
      </c>
      <c r="BA358" s="6" t="str">
        <f aca="false">IF(F358&lt;&gt;"Not in the game (anymore)",IF(C358&lt;&gt;"",CONCATENATE(" --",C358," / ",B358,"   [",IF(Q358&lt;&gt;"",Q358,""),IF(Y358&lt;&gt;"",", "&amp;Y358,""),IF(AD358&lt;&gt;"",", "&amp;AD358,""),IF(AI358&lt;&gt;"",", "&amp;AI358,""),IF(AN358&lt;&gt;"",", "&amp;AN358,""),IF(AS358&lt;&gt;"",", "&amp;AS358,""),"]")),"")</f>
        <v> --Gallant Charge / Galanter Ansturm   [Blackrose Prison]</v>
      </c>
    </row>
    <row r="359" customFormat="false" ht="15" hidden="false" customHeight="false" outlineLevel="0" collapsed="false">
      <c r="A359" s="21" t="n">
        <v>412</v>
      </c>
      <c r="B359" s="0" t="s">
        <v>906</v>
      </c>
      <c r="C359" s="0" t="s">
        <v>907</v>
      </c>
      <c r="D359" s="2" t="n">
        <f aca="false">A359</f>
        <v>412</v>
      </c>
      <c r="G359" s="22" t="s">
        <v>74</v>
      </c>
      <c r="I359" s="0" t="s">
        <v>56</v>
      </c>
      <c r="J359" s="0" t="s">
        <v>56</v>
      </c>
      <c r="K359" s="0" t="n">
        <v>-1</v>
      </c>
      <c r="L359" s="0" t="n">
        <v>-1</v>
      </c>
      <c r="M359" s="0" t="n">
        <v>-1</v>
      </c>
      <c r="N359" s="0" t="n">
        <v>0</v>
      </c>
      <c r="O359" s="3" t="s">
        <v>905</v>
      </c>
      <c r="P359" s="2" t="n">
        <f aca="false">IF(AND(G359&lt;&gt;"LIBSETS_SETTYPE_BATTLEGROUND",G359&lt;&gt;"LIBSETS_SETTYPE_SPECIAL",G359&lt;&gt;"LIBSETS_SETTYPE_MYTHIC"), IF(Q359&lt;&gt;"",VLOOKUP(Q359,'ESO zone constants'!$D$2:$H$4950,5,0),""),"")</f>
        <v>1082</v>
      </c>
      <c r="Q359" s="0" t="str">
        <f aca="false">IF(OR(K359="",K359&lt;=0,ISERROR(K359)),IF(AND(O359&lt;&gt;"",NOT(ISERROR(O359))),O359, ""),VLOOKUP(K359,'ESO wayshrine node constants'!$A$3:$D$10003,4,0))</f>
        <v>Blackrose Prison</v>
      </c>
      <c r="R359" s="0"/>
      <c r="S359" s="4" t="str">
        <f aca="false">IF(AND(R359&lt;&gt;"",NOT(ISERROR(R359))),R359,IF(P359&lt;&gt;"",IF(NOT(ISERROR(VLOOKUP(P359,'ESO Dungeon constants'!$D$3:$H$9999,5,0))),VLOOKUP(P359,'ESO Dungeon constants'!$D$3:$I$9999,6,0),VLOOKUP(P359,'ESO zone constants'!$H$2:$K$9984,4,0)),""))</f>
        <v>DLC_MURKMIRE</v>
      </c>
      <c r="T359" s="2" t="str">
        <f aca="false">IF(S359&lt;&gt;"",VLOOKUP(S359,'LibSets constants'!$B$4:$C$1000,2,0),"")</f>
        <v>Murkmire</v>
      </c>
      <c r="U359" s="5" t="s">
        <v>76</v>
      </c>
      <c r="V359" s="2" t="str">
        <f aca="false">IF(U359&lt;&gt;"",IF(U359&lt;&gt;"LIBSETS_DROP_MECHANIC_MONSTER_NAME",VLOOKUP(U359,'LibSets constants'!$I$4:$L$1000,3,0),""),"")</f>
        <v>Arena stage chest</v>
      </c>
      <c r="W359" s="2" t="str">
        <f aca="false">IF(U359&lt;&gt;"",IF(U359&lt;&gt;"LIBSETS_DROP_MECHANIC_MONSTER_NAME",VLOOKUP(U359,'LibSets constants'!$I$4:$L$1000,4,0),""),"")</f>
        <v>Arena-Phasen Schatztruhe</v>
      </c>
      <c r="X359" s="2" t="str">
        <f aca="false">IF(G359&lt;&gt;"LIBSETS_SETTYPE_BATTLEGROUND",IF(G359&lt;&gt;"LIBSETS_SETTYPE_SPECIAL",IF(Y359&lt;&gt;"",VLOOKUP(Y359,'ESO zone constants'!$D$2:$H$4950,5,0),""),""),"")</f>
        <v/>
      </c>
      <c r="Z359" s="0"/>
      <c r="AA359" s="2" t="str">
        <f aca="false">IF(Z359&lt;&gt;"",IF(Z359&lt;&gt;"LIBSETS_DROP_MECHANIC_MONSTER_NAME",VLOOKUP(Z359,'LibSets constants'!$I$4:$L$1000,3,0),""),"")</f>
        <v/>
      </c>
      <c r="AB359" s="2" t="str">
        <f aca="false">IF(Z359&lt;&gt;"",IF(Z359&lt;&gt;"LIBSETS_DROP_MECHANIC_MONSTER_NAME",VLOOKUP(Z359,'LibSets constants'!$I$4:$L$1000,4,0),""),"")</f>
        <v/>
      </c>
      <c r="AC359" s="2" t="str">
        <f aca="false">IF(G359&lt;&gt;"LIBSETS_SETTYPE_BATTLEGROUND",IF(G359&lt;&gt;"LIBSETS_SETTYPE_SPECIAL",IF(AD359&lt;&gt;"",VLOOKUP(AD359,'ESO zone constants'!$D$2:$H$4950,5,0),""),""),"")</f>
        <v/>
      </c>
      <c r="AE359" s="0"/>
      <c r="AF359" s="2" t="str">
        <f aca="false">IF(AE359&lt;&gt;"",IF(AE359&lt;&gt;"LIBSETS_DROP_MECHANIC_MONSTER_NAME",VLOOKUP(AE359,'LibSets constants'!$I$4:$L$1000,3,0),""),"")</f>
        <v/>
      </c>
      <c r="AG359" s="2" t="str">
        <f aca="false">IF(AE359&lt;&gt;"",IF(AE359&lt;&gt;"LIBSETS_DROP_MECHANIC_MONSTER_NAME",VLOOKUP(AE359,'LibSets constants'!$I$4:$L$1000,4,0),""),"")</f>
        <v/>
      </c>
      <c r="AH359" s="2" t="str">
        <f aca="false">IF(G359&lt;&gt;"LIBSETS_SETTYPE_BATTLEGROUND",IF(G359&lt;&gt;"LIBSETS_SETTYPE_SPECIAL",IF(AI359&lt;&gt;"",VLOOKUP(AI359,'ESO zone constants'!$D$2:$H$4950,5,0),""),""),"")</f>
        <v/>
      </c>
      <c r="AJ359" s="0"/>
      <c r="AK359" s="2" t="str">
        <f aca="false">IF(AJ359&lt;&gt;"",IF(AJ359&lt;&gt;"LIBSETS_DROP_MECHANIC_MONSTER_NAME",VLOOKUP(AJ359,'LibSets constants'!$I$4:$L$1000,3,0),""),"")</f>
        <v/>
      </c>
      <c r="AL359" s="2" t="str">
        <f aca="false">IF(AJ359&lt;&gt;"",IF(AJ359&lt;&gt;"LIBSETS_DROP_MECHANIC_MONSTER_NAME",VLOOKUP(AJ359,'LibSets constants'!$I$4:$L$1000,4,0),""),"")</f>
        <v/>
      </c>
      <c r="AM359" s="2" t="str">
        <f aca="false">IF(G359&lt;&gt;"LIBSETS_SETTYPE_BATTLEGROUND",IF(G359&lt;&gt;"LIBSETS_SETTYPE_SPECIAL",IF(AN359&lt;&gt;"",VLOOKUP(AN359,'ESO zone constants'!$D$2:$H$4950,5,0),""),""),"")</f>
        <v/>
      </c>
      <c r="AO359" s="0"/>
      <c r="AP359" s="2" t="str">
        <f aca="false">IF(AO359&lt;&gt;"",IF(AO359&lt;&gt;"LIBSETS_DROP_MECHANIC_MONSTER_NAME",VLOOKUP(AO359,'LibSets constants'!$I$4:$L$1000,3,0),""),"")</f>
        <v/>
      </c>
      <c r="AQ359" s="2" t="str">
        <f aca="false">IF(AO359&lt;&gt;"",IF(AO359&lt;&gt;"LIBSETS_DROP_MECHANIC_MONSTER_NAME",VLOOKUP(AO359,'LibSets constants'!$I$4:$L$1000,4,0),""),"")</f>
        <v/>
      </c>
      <c r="AR359" s="2" t="str">
        <f aca="false">IF(G359&lt;&gt;"LIBSETS_SETTYPE_BATTLEGROUND",IF(G359&lt;&gt;"LIBSETS_SETTYPE_SPECIAL",IF(AS359&lt;&gt;"",VLOOKUP(AS359,'ESO zone constants'!$D$2:$H$4950,5,0),""),""),"")</f>
        <v/>
      </c>
      <c r="AT359" s="0"/>
      <c r="AU359" s="2" t="str">
        <f aca="false">IF(AT359&lt;&gt;"",IF(AT359&lt;&gt;"LIBSETS_DROP_MECHANIC_MONSTER_NAME",VLOOKUP(AT359,'LibSets constants'!$I$4:$L$1000,3,0),""),"")</f>
        <v/>
      </c>
      <c r="AV359" s="2" t="str">
        <f aca="false">IF(AT359&lt;&gt;"",IF(AT359&lt;&gt;"LIBSETS_DROP_MECHANIC_MONSTER_NAME",VLOOKUP(AT359,'LibSets constants'!$I$4:$L$1000,4,0),""),"")</f>
        <v/>
      </c>
      <c r="AW359" s="6" t="str">
        <f aca="false">IF(A359="???","--","")&amp;IF(F359&lt;&gt;"Not in the game (anymore)",IF(A359&lt;&gt;"",CONCATENATE("[",A359,"] = {wayshrines={")&amp;IF(K359&lt;&gt;"",CONCATENATE(K359,","),"")&amp;IF(L359&lt;&gt;"",CONCATENATE(L359,","),"")&amp;IF(M359&lt;&gt;"",CONCATENATE(M359,","),"")&amp;CONCATENATE("}")&amp;IF(VALUE(N359)&gt;0,CONCATENATE(", traitsNeeded=",N359),"")&amp;CONCATENATE(", dlcId=",IF(S359&lt;&gt;"",S359,"DLC_BASE_GAME")),""),"")</f>
        <v>[412] = {wayshrines={-1,-1,-1,}, dlcId=DLC_MURKMIRE</v>
      </c>
      <c r="AX359" s="6" t="str">
        <f aca="false">IF(F359&lt;&gt;"Not in the game (anymore)",IF(A359&lt;&gt;"",IF(P359&lt;&gt;"",CONCATENATE(", zoneIds={",P359),"")&amp;IF(X359&lt;&gt;"",CONCATENATE(",",X359),"")&amp;IF(AC359&lt;&gt;"",CONCATENATE(",",AC359),"")&amp;IF(AH359&lt;&gt;"",CONCATENATE(",",AH359),"")&amp;IF(AM359&lt;&gt;"",CONCATENATE(",",AM359),"")&amp;IF(AR359&lt;&gt;"",CONCATENATE(",",AR359),"")&amp;IF(P359&lt;&gt;"",CONCATENATE("}",""),"")&amp;IF(OR(I359="true",I359="false",I359&lt;&gt;""), CONCATENATE(", veteran=", I359), ""),""),"")</f>
        <v>, zoneIds={1082}, veteran=false</v>
      </c>
      <c r="AY359" s="6" t="str">
        <f aca="false">IF(F359&lt;&gt;"Not in the game (anymore)",IF(A359&lt;&gt;"",", setType="&amp;G359,"")&amp;IF(J359="true",", multiTrialSet=true",""),"")</f>
        <v>, setType=LIBSETS_SETTYPE_ARENA</v>
      </c>
      <c r="AZ359" s="6" t="str">
        <f aca="false">IF(F359&lt;&gt;"Not in the game (anymore)",IF(U359&lt;&gt;"",", dropMechanic={"&amp;U359&amp;IF(Z359&lt;&gt;"",","&amp;Z359,"")&amp;IF(AE359&lt;&gt;"",","&amp;AE359,"")&amp;IF(AJ359&lt;&gt;"",","&amp;AJ359,"")&amp;IF(AO359&lt;&gt;"",","&amp;AO359,"")&amp;IF(AT359&lt;&gt;"",","&amp;AT359,"")&amp;"}"&amp;IF(U359="LIBSETS_DROP_MECHANIC_MONSTER_NAME",", dropMechanicNames={" &amp; IF(V359&lt;&gt;"","['en']='"&amp;V359&amp;"'","") &amp; IF(W359&lt;&gt;"",", ['de']='" &amp; W359&amp;"'","") &amp; "}",""),"")&amp;"},","")</f>
        <v>, dropMechanic={LIBSETS_DROP_MECHANIC_ARENA_STAGE_CHEST}},</v>
      </c>
      <c r="BA359" s="6" t="str">
        <f aca="false">IF(F359&lt;&gt;"Not in the game (anymore)",IF(C359&lt;&gt;"",CONCATENATE(" --",C359," / ",B359,"   [",IF(Q359&lt;&gt;"",Q359,""),IF(Y359&lt;&gt;"",", "&amp;Y359,""),IF(AD359&lt;&gt;"",", "&amp;AD359,""),IF(AI359&lt;&gt;"",", "&amp;AI359,""),IF(AN359&lt;&gt;"",", "&amp;AN359,""),IF(AS359&lt;&gt;"",", "&amp;AS359,""),"]")),"")</f>
        <v> --Radial Uppercut / Rundum-Aufwärtsschnitt   [Blackrose Prison]</v>
      </c>
    </row>
    <row r="360" customFormat="false" ht="15" hidden="false" customHeight="false" outlineLevel="0" collapsed="false">
      <c r="A360" s="21" t="n">
        <v>413</v>
      </c>
      <c r="B360" s="0" t="s">
        <v>908</v>
      </c>
      <c r="C360" s="0" t="s">
        <v>909</v>
      </c>
      <c r="D360" s="2" t="n">
        <f aca="false">A360</f>
        <v>413</v>
      </c>
      <c r="G360" s="22" t="s">
        <v>74</v>
      </c>
      <c r="I360" s="0" t="s">
        <v>56</v>
      </c>
      <c r="J360" s="0" t="s">
        <v>56</v>
      </c>
      <c r="K360" s="0" t="n">
        <v>-1</v>
      </c>
      <c r="L360" s="0" t="n">
        <v>-1</v>
      </c>
      <c r="M360" s="0" t="n">
        <v>-1</v>
      </c>
      <c r="N360" s="0" t="n">
        <v>0</v>
      </c>
      <c r="O360" s="3" t="s">
        <v>905</v>
      </c>
      <c r="P360" s="2" t="n">
        <f aca="false">IF(AND(G360&lt;&gt;"LIBSETS_SETTYPE_BATTLEGROUND",G360&lt;&gt;"LIBSETS_SETTYPE_SPECIAL",G360&lt;&gt;"LIBSETS_SETTYPE_MYTHIC"), IF(Q360&lt;&gt;"",VLOOKUP(Q360,'ESO zone constants'!$D$2:$H$4950,5,0),""),"")</f>
        <v>1082</v>
      </c>
      <c r="Q360" s="0" t="str">
        <f aca="false">IF(OR(K360="",K360&lt;=0,ISERROR(K360)),IF(AND(O360&lt;&gt;"",NOT(ISERROR(O360))),O360, ""),VLOOKUP(K360,'ESO wayshrine node constants'!$A$3:$D$10003,4,0))</f>
        <v>Blackrose Prison</v>
      </c>
      <c r="R360" s="0"/>
      <c r="S360" s="4" t="str">
        <f aca="false">IF(AND(R360&lt;&gt;"",NOT(ISERROR(R360))),R360,IF(P360&lt;&gt;"",IF(NOT(ISERROR(VLOOKUP(P360,'ESO Dungeon constants'!$D$3:$H$9999,5,0))),VLOOKUP(P360,'ESO Dungeon constants'!$D$3:$I$9999,6,0),VLOOKUP(P360,'ESO zone constants'!$H$2:$K$9984,4,0)),""))</f>
        <v>DLC_MURKMIRE</v>
      </c>
      <c r="T360" s="2" t="str">
        <f aca="false">IF(S360&lt;&gt;"",VLOOKUP(S360,'LibSets constants'!$B$4:$C$1000,2,0),"")</f>
        <v>Murkmire</v>
      </c>
      <c r="U360" s="5" t="s">
        <v>76</v>
      </c>
      <c r="V360" s="2" t="str">
        <f aca="false">IF(U360&lt;&gt;"",IF(U360&lt;&gt;"LIBSETS_DROP_MECHANIC_MONSTER_NAME",VLOOKUP(U360,'LibSets constants'!$I$4:$L$1000,3,0),""),"")</f>
        <v>Arena stage chest</v>
      </c>
      <c r="W360" s="2" t="str">
        <f aca="false">IF(U360&lt;&gt;"",IF(U360&lt;&gt;"LIBSETS_DROP_MECHANIC_MONSTER_NAME",VLOOKUP(U360,'LibSets constants'!$I$4:$L$1000,4,0),""),"")</f>
        <v>Arena-Phasen Schatztruhe</v>
      </c>
      <c r="X360" s="2" t="str">
        <f aca="false">IF(G360&lt;&gt;"LIBSETS_SETTYPE_BATTLEGROUND",IF(G360&lt;&gt;"LIBSETS_SETTYPE_SPECIAL",IF(Y360&lt;&gt;"",VLOOKUP(Y360,'ESO zone constants'!$D$2:$H$4950,5,0),""),""),"")</f>
        <v/>
      </c>
      <c r="Z360" s="0"/>
      <c r="AA360" s="2" t="str">
        <f aca="false">IF(Z360&lt;&gt;"",IF(Z360&lt;&gt;"LIBSETS_DROP_MECHANIC_MONSTER_NAME",VLOOKUP(Z360,'LibSets constants'!$I$4:$L$1000,3,0),""),"")</f>
        <v/>
      </c>
      <c r="AB360" s="2" t="str">
        <f aca="false">IF(Z360&lt;&gt;"",IF(Z360&lt;&gt;"LIBSETS_DROP_MECHANIC_MONSTER_NAME",VLOOKUP(Z360,'LibSets constants'!$I$4:$L$1000,4,0),""),"")</f>
        <v/>
      </c>
      <c r="AC360" s="2" t="str">
        <f aca="false">IF(G360&lt;&gt;"LIBSETS_SETTYPE_BATTLEGROUND",IF(G360&lt;&gt;"LIBSETS_SETTYPE_SPECIAL",IF(AD360&lt;&gt;"",VLOOKUP(AD360,'ESO zone constants'!$D$2:$H$4950,5,0),""),""),"")</f>
        <v/>
      </c>
      <c r="AE360" s="0"/>
      <c r="AF360" s="2" t="str">
        <f aca="false">IF(AE360&lt;&gt;"",IF(AE360&lt;&gt;"LIBSETS_DROP_MECHANIC_MONSTER_NAME",VLOOKUP(AE360,'LibSets constants'!$I$4:$L$1000,3,0),""),"")</f>
        <v/>
      </c>
      <c r="AG360" s="2" t="str">
        <f aca="false">IF(AE360&lt;&gt;"",IF(AE360&lt;&gt;"LIBSETS_DROP_MECHANIC_MONSTER_NAME",VLOOKUP(AE360,'LibSets constants'!$I$4:$L$1000,4,0),""),"")</f>
        <v/>
      </c>
      <c r="AH360" s="2" t="str">
        <f aca="false">IF(G360&lt;&gt;"LIBSETS_SETTYPE_BATTLEGROUND",IF(G360&lt;&gt;"LIBSETS_SETTYPE_SPECIAL",IF(AI360&lt;&gt;"",VLOOKUP(AI360,'ESO zone constants'!$D$2:$H$4950,5,0),""),""),"")</f>
        <v/>
      </c>
      <c r="AJ360" s="0"/>
      <c r="AK360" s="2" t="str">
        <f aca="false">IF(AJ360&lt;&gt;"",IF(AJ360&lt;&gt;"LIBSETS_DROP_MECHANIC_MONSTER_NAME",VLOOKUP(AJ360,'LibSets constants'!$I$4:$L$1000,3,0),""),"")</f>
        <v/>
      </c>
      <c r="AL360" s="2" t="str">
        <f aca="false">IF(AJ360&lt;&gt;"",IF(AJ360&lt;&gt;"LIBSETS_DROP_MECHANIC_MONSTER_NAME",VLOOKUP(AJ360,'LibSets constants'!$I$4:$L$1000,4,0),""),"")</f>
        <v/>
      </c>
      <c r="AM360" s="2" t="str">
        <f aca="false">IF(G360&lt;&gt;"LIBSETS_SETTYPE_BATTLEGROUND",IF(G360&lt;&gt;"LIBSETS_SETTYPE_SPECIAL",IF(AN360&lt;&gt;"",VLOOKUP(AN360,'ESO zone constants'!$D$2:$H$4950,5,0),""),""),"")</f>
        <v/>
      </c>
      <c r="AO360" s="0"/>
      <c r="AP360" s="2" t="str">
        <f aca="false">IF(AO360&lt;&gt;"",IF(AO360&lt;&gt;"LIBSETS_DROP_MECHANIC_MONSTER_NAME",VLOOKUP(AO360,'LibSets constants'!$I$4:$L$1000,3,0),""),"")</f>
        <v/>
      </c>
      <c r="AQ360" s="2" t="str">
        <f aca="false">IF(AO360&lt;&gt;"",IF(AO360&lt;&gt;"LIBSETS_DROP_MECHANIC_MONSTER_NAME",VLOOKUP(AO360,'LibSets constants'!$I$4:$L$1000,4,0),""),"")</f>
        <v/>
      </c>
      <c r="AR360" s="2" t="str">
        <f aca="false">IF(G360&lt;&gt;"LIBSETS_SETTYPE_BATTLEGROUND",IF(G360&lt;&gt;"LIBSETS_SETTYPE_SPECIAL",IF(AS360&lt;&gt;"",VLOOKUP(AS360,'ESO zone constants'!$D$2:$H$4950,5,0),""),""),"")</f>
        <v/>
      </c>
      <c r="AT360" s="0"/>
      <c r="AU360" s="2" t="str">
        <f aca="false">IF(AT360&lt;&gt;"",IF(AT360&lt;&gt;"LIBSETS_DROP_MECHANIC_MONSTER_NAME",VLOOKUP(AT360,'LibSets constants'!$I$4:$L$1000,3,0),""),"")</f>
        <v/>
      </c>
      <c r="AV360" s="2" t="str">
        <f aca="false">IF(AT360&lt;&gt;"",IF(AT360&lt;&gt;"LIBSETS_DROP_MECHANIC_MONSTER_NAME",VLOOKUP(AT360,'LibSets constants'!$I$4:$L$1000,4,0),""),"")</f>
        <v/>
      </c>
      <c r="AW360" s="6" t="str">
        <f aca="false">IF(A360="???","--","")&amp;IF(F360&lt;&gt;"Not in the game (anymore)",IF(A360&lt;&gt;"",CONCATENATE("[",A360,"] = {wayshrines={")&amp;IF(K360&lt;&gt;"",CONCATENATE(K360,","),"")&amp;IF(L360&lt;&gt;"",CONCATENATE(L360,","),"")&amp;IF(M360&lt;&gt;"",CONCATENATE(M360,","),"")&amp;CONCATENATE("}")&amp;IF(VALUE(N360)&gt;0,CONCATENATE(", traitsNeeded=",N360),"")&amp;CONCATENATE(", dlcId=",IF(S360&lt;&gt;"",S360,"DLC_BASE_GAME")),""),"")</f>
        <v>[413] = {wayshrines={-1,-1,-1,}, dlcId=DLC_MURKMIRE</v>
      </c>
      <c r="AX360" s="6" t="str">
        <f aca="false">IF(F360&lt;&gt;"Not in the game (anymore)",IF(A360&lt;&gt;"",IF(P360&lt;&gt;"",CONCATENATE(", zoneIds={",P360),"")&amp;IF(X360&lt;&gt;"",CONCATENATE(",",X360),"")&amp;IF(AC360&lt;&gt;"",CONCATENATE(",",AC360),"")&amp;IF(AH360&lt;&gt;"",CONCATENATE(",",AH360),"")&amp;IF(AM360&lt;&gt;"",CONCATENATE(",",AM360),"")&amp;IF(AR360&lt;&gt;"",CONCATENATE(",",AR360),"")&amp;IF(P360&lt;&gt;"",CONCATENATE("}",""),"")&amp;IF(OR(I360="true",I360="false",I360&lt;&gt;""), CONCATENATE(", veteran=", I360), ""),""),"")</f>
        <v>, zoneIds={1082}, veteran=false</v>
      </c>
      <c r="AY360" s="6" t="str">
        <f aca="false">IF(F360&lt;&gt;"Not in the game (anymore)",IF(A360&lt;&gt;"",", setType="&amp;G360,"")&amp;IF(J360="true",", multiTrialSet=true",""),"")</f>
        <v>, setType=LIBSETS_SETTYPE_ARENA</v>
      </c>
      <c r="AZ360" s="6" t="str">
        <f aca="false">IF(F360&lt;&gt;"Not in the game (anymore)",IF(U360&lt;&gt;"",", dropMechanic={"&amp;U360&amp;IF(Z360&lt;&gt;"",","&amp;Z360,"")&amp;IF(AE360&lt;&gt;"",","&amp;AE360,"")&amp;IF(AJ360&lt;&gt;"",","&amp;AJ360,"")&amp;IF(AO360&lt;&gt;"",","&amp;AO360,"")&amp;IF(AT360&lt;&gt;"",","&amp;AT360,"")&amp;"}"&amp;IF(U360="LIBSETS_DROP_MECHANIC_MONSTER_NAME",", dropMechanicNames={" &amp; IF(V360&lt;&gt;"","['en']='"&amp;V360&amp;"'","") &amp; IF(W360&lt;&gt;"",", ['de']='" &amp; W360&amp;"'","") &amp; "}",""),"")&amp;"},","")</f>
        <v>, dropMechanic={LIBSETS_DROP_MECHANIC_ARENA_STAGE_CHEST}},</v>
      </c>
      <c r="BA360" s="6" t="str">
        <f aca="false">IF(F360&lt;&gt;"Not in the game (anymore)",IF(C360&lt;&gt;"",CONCATENATE(" --",C360," / ",B360,"   [",IF(Q360&lt;&gt;"",Q360,""),IF(Y360&lt;&gt;"",", "&amp;Y360,""),IF(AD360&lt;&gt;"",", "&amp;AD360,""),IF(AI360&lt;&gt;"",", "&amp;AI360,""),IF(AN360&lt;&gt;"",", "&amp;AN360,""),IF(AS360&lt;&gt;"",", "&amp;AS360,""),"]")),"")</f>
        <v> --Spectral Cloak / Spektraler Mantel   [Blackrose Prison]</v>
      </c>
    </row>
    <row r="361" customFormat="false" ht="15" hidden="false" customHeight="false" outlineLevel="0" collapsed="false">
      <c r="A361" s="21" t="n">
        <v>414</v>
      </c>
      <c r="B361" s="0" t="s">
        <v>910</v>
      </c>
      <c r="C361" s="0" t="s">
        <v>911</v>
      </c>
      <c r="D361" s="2" t="n">
        <f aca="false">A361</f>
        <v>414</v>
      </c>
      <c r="G361" s="22" t="s">
        <v>74</v>
      </c>
      <c r="I361" s="0" t="s">
        <v>56</v>
      </c>
      <c r="J361" s="0" t="s">
        <v>56</v>
      </c>
      <c r="K361" s="0" t="n">
        <v>-1</v>
      </c>
      <c r="L361" s="0" t="n">
        <v>-1</v>
      </c>
      <c r="M361" s="0" t="n">
        <v>-1</v>
      </c>
      <c r="N361" s="0" t="n">
        <v>0</v>
      </c>
      <c r="O361" s="3" t="s">
        <v>905</v>
      </c>
      <c r="P361" s="2" t="n">
        <f aca="false">IF(AND(G361&lt;&gt;"LIBSETS_SETTYPE_BATTLEGROUND",G361&lt;&gt;"LIBSETS_SETTYPE_SPECIAL",G361&lt;&gt;"LIBSETS_SETTYPE_MYTHIC"), IF(Q361&lt;&gt;"",VLOOKUP(Q361,'ESO zone constants'!$D$2:$H$4950,5,0),""),"")</f>
        <v>1082</v>
      </c>
      <c r="Q361" s="0" t="str">
        <f aca="false">IF(OR(K361="",K361&lt;=0,ISERROR(K361)),IF(AND(O361&lt;&gt;"",NOT(ISERROR(O361))),O361, ""),VLOOKUP(K361,'ESO wayshrine node constants'!$A$3:$D$10003,4,0))</f>
        <v>Blackrose Prison</v>
      </c>
      <c r="R361" s="0"/>
      <c r="S361" s="4" t="str">
        <f aca="false">IF(AND(R361&lt;&gt;"",NOT(ISERROR(R361))),R361,IF(P361&lt;&gt;"",IF(NOT(ISERROR(VLOOKUP(P361,'ESO Dungeon constants'!$D$3:$H$9999,5,0))),VLOOKUP(P361,'ESO Dungeon constants'!$D$3:$I$9999,6,0),VLOOKUP(P361,'ESO zone constants'!$H$2:$K$9984,4,0)),""))</f>
        <v>DLC_MURKMIRE</v>
      </c>
      <c r="T361" s="2" t="str">
        <f aca="false">IF(S361&lt;&gt;"",VLOOKUP(S361,'LibSets constants'!$B$4:$C$1000,2,0),"")</f>
        <v>Murkmire</v>
      </c>
      <c r="U361" s="5" t="s">
        <v>76</v>
      </c>
      <c r="V361" s="23" t="str">
        <f aca="false">IF(U361&lt;&gt;"",IF(U361&lt;&gt;"LIBSETS_DROP_MECHANIC_MONSTER_NAME",VLOOKUP(U361,'LibSets constants'!$I$4:$L$1000,3,0),""),"")</f>
        <v>Arena stage chest</v>
      </c>
      <c r="W361" s="23" t="str">
        <f aca="false">IF(U361&lt;&gt;"",IF(U361&lt;&gt;"LIBSETS_DROP_MECHANIC_MONSTER_NAME",VLOOKUP(U361,'LibSets constants'!$I$4:$L$1000,4,0),""),"")</f>
        <v>Arena-Phasen Schatztruhe</v>
      </c>
      <c r="X361" s="2" t="str">
        <f aca="false">IF(G361&lt;&gt;"LIBSETS_SETTYPE_BATTLEGROUND",IF(G361&lt;&gt;"LIBSETS_SETTYPE_SPECIAL",IF(Y361&lt;&gt;"",VLOOKUP(Y361,'ESO zone constants'!$D$2:$H$4950,5,0),""),""),"")</f>
        <v/>
      </c>
      <c r="Z361" s="24"/>
      <c r="AA361" s="23" t="str">
        <f aca="false">IF(Z361&lt;&gt;"",IF(Z361&lt;&gt;"LIBSETS_DROP_MECHANIC_MONSTER_NAME",VLOOKUP(Z361,'LibSets constants'!$I$4:$L$1000,3,0),""),"")</f>
        <v/>
      </c>
      <c r="AB361" s="23" t="str">
        <f aca="false">IF(Z361&lt;&gt;"",IF(Z361&lt;&gt;"LIBSETS_DROP_MECHANIC_MONSTER_NAME",VLOOKUP(Z361,'LibSets constants'!$I$4:$L$1000,4,0),""),"")</f>
        <v/>
      </c>
      <c r="AC361" s="2" t="str">
        <f aca="false">IF(G361&lt;&gt;"LIBSETS_SETTYPE_BATTLEGROUND",IF(G361&lt;&gt;"LIBSETS_SETTYPE_SPECIAL",IF(AD361&lt;&gt;"",VLOOKUP(AD361,'ESO zone constants'!$D$2:$H$4950,5,0),""),""),"")</f>
        <v/>
      </c>
      <c r="AE361" s="24"/>
      <c r="AF361" s="23" t="str">
        <f aca="false">IF(AE361&lt;&gt;"",IF(AE361&lt;&gt;"LIBSETS_DROP_MECHANIC_MONSTER_NAME",VLOOKUP(AE361,'LibSets constants'!$I$4:$L$1000,3,0),""),"")</f>
        <v/>
      </c>
      <c r="AG361" s="23" t="str">
        <f aca="false">IF(AE361&lt;&gt;"",IF(AE361&lt;&gt;"LIBSETS_DROP_MECHANIC_MONSTER_NAME",VLOOKUP(AE361,'LibSets constants'!$I$4:$L$1000,4,0),""),"")</f>
        <v/>
      </c>
      <c r="AH361" s="2" t="str">
        <f aca="false">IF(G361&lt;&gt;"LIBSETS_SETTYPE_BATTLEGROUND",IF(G361&lt;&gt;"LIBSETS_SETTYPE_SPECIAL",IF(AI361&lt;&gt;"",VLOOKUP(AI361,'ESO zone constants'!$D$2:$H$4950,5,0),""),""),"")</f>
        <v/>
      </c>
      <c r="AJ361" s="24"/>
      <c r="AK361" s="23" t="str">
        <f aca="false">IF(AJ361&lt;&gt;"",IF(AJ361&lt;&gt;"LIBSETS_DROP_MECHANIC_MONSTER_NAME",VLOOKUP(AJ361,'LibSets constants'!$I$4:$L$1000,3,0),""),"")</f>
        <v/>
      </c>
      <c r="AL361" s="23" t="str">
        <f aca="false">IF(AJ361&lt;&gt;"",IF(AJ361&lt;&gt;"LIBSETS_DROP_MECHANIC_MONSTER_NAME",VLOOKUP(AJ361,'LibSets constants'!$I$4:$L$1000,4,0),""),"")</f>
        <v/>
      </c>
      <c r="AM361" s="2" t="str">
        <f aca="false">IF(G361&lt;&gt;"LIBSETS_SETTYPE_BATTLEGROUND",IF(G361&lt;&gt;"LIBSETS_SETTYPE_SPECIAL",IF(AN361&lt;&gt;"",VLOOKUP(AN361,'ESO zone constants'!$D$2:$H$4950,5,0),""),""),"")</f>
        <v/>
      </c>
      <c r="AO361" s="24"/>
      <c r="AP361" s="23" t="str">
        <f aca="false">IF(AO361&lt;&gt;"",IF(AO361&lt;&gt;"LIBSETS_DROP_MECHANIC_MONSTER_NAME",VLOOKUP(AO361,'LibSets constants'!$I$4:$L$1000,3,0),""),"")</f>
        <v/>
      </c>
      <c r="AQ361" s="23" t="str">
        <f aca="false">IF(AO361&lt;&gt;"",IF(AO361&lt;&gt;"LIBSETS_DROP_MECHANIC_MONSTER_NAME",VLOOKUP(AO361,'LibSets constants'!$I$4:$L$1000,4,0),""),"")</f>
        <v/>
      </c>
      <c r="AR361" s="2" t="str">
        <f aca="false">IF(G361&lt;&gt;"LIBSETS_SETTYPE_BATTLEGROUND",IF(G361&lt;&gt;"LIBSETS_SETTYPE_SPECIAL",IF(AS361&lt;&gt;"",VLOOKUP(AS361,'ESO zone constants'!$D$2:$H$4950,5,0),""),""),"")</f>
        <v/>
      </c>
      <c r="AT361" s="24"/>
      <c r="AU361" s="23" t="str">
        <f aca="false">IF(AT361&lt;&gt;"",IF(AT361&lt;&gt;"LIBSETS_DROP_MECHANIC_MONSTER_NAME",VLOOKUP(AT361,'LibSets constants'!$I$4:$L$1000,3,0),""),"")</f>
        <v/>
      </c>
      <c r="AV361" s="23" t="str">
        <f aca="false">IF(AT361&lt;&gt;"",IF(AT361&lt;&gt;"LIBSETS_DROP_MECHANIC_MONSTER_NAME",VLOOKUP(AT361,'LibSets constants'!$I$4:$L$1000,4,0),""),"")</f>
        <v/>
      </c>
      <c r="AW361" s="6" t="str">
        <f aca="false">IF(A361="???","--","")&amp;IF(F361&lt;&gt;"Not in the game (anymore)",IF(A361&lt;&gt;"",CONCATENATE("[",A361,"] = {wayshrines={")&amp;IF(K361&lt;&gt;"",CONCATENATE(K361,","),"")&amp;IF(L361&lt;&gt;"",CONCATENATE(L361,","),"")&amp;IF(M361&lt;&gt;"",CONCATENATE(M361,","),"")&amp;CONCATENATE("}")&amp;IF(VALUE(N361)&gt;0,CONCATENATE(", traitsNeeded=",N361),"")&amp;CONCATENATE(", dlcId=",IF(S361&lt;&gt;"",S361,"DLC_BASE_GAME")),""),"")</f>
        <v>[414] = {wayshrines={-1,-1,-1,}, dlcId=DLC_MURKMIRE</v>
      </c>
      <c r="AX361" s="6" t="str">
        <f aca="false">IF(F361&lt;&gt;"Not in the game (anymore)",IF(A361&lt;&gt;"",IF(P361&lt;&gt;"",CONCATENATE(", zoneIds={",P361),"")&amp;IF(X361&lt;&gt;"",CONCATENATE(",",X361),"")&amp;IF(AC361&lt;&gt;"",CONCATENATE(",",AC361),"")&amp;IF(AH361&lt;&gt;"",CONCATENATE(",",AH361),"")&amp;IF(AM361&lt;&gt;"",CONCATENATE(",",AM361),"")&amp;IF(AR361&lt;&gt;"",CONCATENATE(",",AR361),"")&amp;IF(P361&lt;&gt;"",CONCATENATE("}",""),"")&amp;IF(OR(I361="true",I361="false",I361&lt;&gt;""), CONCATENATE(", veteran=", I361), ""),""),"")</f>
        <v>, zoneIds={1082}, veteran=false</v>
      </c>
      <c r="AY361" s="6" t="str">
        <f aca="false">IF(F361&lt;&gt;"Not in the game (anymore)",IF(A361&lt;&gt;"",", setType="&amp;G361,"")&amp;IF(J361="true",", multiTrialSet=true",""),"")</f>
        <v>, setType=LIBSETS_SETTYPE_ARENA</v>
      </c>
      <c r="AZ361" s="6" t="str">
        <f aca="false">IF(F361&lt;&gt;"Not in the game (anymore)",IF(U361&lt;&gt;"",", dropMechanic={"&amp;U361&amp;IF(Z361&lt;&gt;"",","&amp;Z361,"")&amp;IF(AE361&lt;&gt;"",","&amp;AE361,"")&amp;IF(AJ361&lt;&gt;"",","&amp;AJ361,"")&amp;IF(AO361&lt;&gt;"",","&amp;AO361,"")&amp;IF(AT361&lt;&gt;"",","&amp;AT361,"")&amp;"}"&amp;IF(U361="LIBSETS_DROP_MECHANIC_MONSTER_NAME",", dropMechanicNames={" &amp; IF(V361&lt;&gt;"","['en']='"&amp;V361&amp;"'","") &amp; IF(W361&lt;&gt;"",", ['de']='" &amp; W361&amp;"'","") &amp; "}",""),"")&amp;"},","")</f>
        <v>, dropMechanic={LIBSETS_DROP_MECHANIC_ARENA_STAGE_CHEST}},</v>
      </c>
      <c r="BA361" s="6" t="str">
        <f aca="false">IF(F361&lt;&gt;"Not in the game (anymore)",IF(C361&lt;&gt;"",CONCATENATE(" --",C361," / ",B361,"   [",IF(Q361&lt;&gt;"",Q361,""),IF(Y361&lt;&gt;"",", "&amp;Y361,""),IF(AD361&lt;&gt;"",", "&amp;AD361,""),IF(AI361&lt;&gt;"",", "&amp;AI361,""),IF(AN361&lt;&gt;"",", "&amp;AN361,""),IF(AS361&lt;&gt;"",", "&amp;AS361,""),"]")),"")</f>
        <v> --Virulent Shot / Virulenter Schuss   [Blackrose Prison]</v>
      </c>
    </row>
    <row r="362" customFormat="false" ht="15" hidden="false" customHeight="false" outlineLevel="0" collapsed="false">
      <c r="A362" s="21" t="n">
        <v>415</v>
      </c>
      <c r="B362" s="0" t="s">
        <v>912</v>
      </c>
      <c r="C362" s="0" t="s">
        <v>913</v>
      </c>
      <c r="D362" s="2" t="n">
        <f aca="false">A362</f>
        <v>415</v>
      </c>
      <c r="G362" s="22" t="s">
        <v>74</v>
      </c>
      <c r="I362" s="0" t="s">
        <v>56</v>
      </c>
      <c r="J362" s="0" t="s">
        <v>56</v>
      </c>
      <c r="K362" s="0" t="n">
        <v>-1</v>
      </c>
      <c r="L362" s="0" t="n">
        <v>-1</v>
      </c>
      <c r="M362" s="0" t="n">
        <v>-1</v>
      </c>
      <c r="N362" s="0" t="n">
        <v>0</v>
      </c>
      <c r="O362" s="3" t="s">
        <v>905</v>
      </c>
      <c r="P362" s="2" t="n">
        <f aca="false">IF(AND(G362&lt;&gt;"LIBSETS_SETTYPE_BATTLEGROUND",G362&lt;&gt;"LIBSETS_SETTYPE_SPECIAL",G362&lt;&gt;"LIBSETS_SETTYPE_MYTHIC"), IF(Q362&lt;&gt;"",VLOOKUP(Q362,'ESO zone constants'!$D$2:$H$4950,5,0),""),"")</f>
        <v>1082</v>
      </c>
      <c r="Q362" s="0" t="str">
        <f aca="false">IF(OR(K362="",K362&lt;=0,ISERROR(K362)),IF(AND(O362&lt;&gt;"",NOT(ISERROR(O362))),O362, ""),VLOOKUP(K362,'ESO wayshrine node constants'!$A$3:$D$10003,4,0))</f>
        <v>Blackrose Prison</v>
      </c>
      <c r="R362" s="0"/>
      <c r="S362" s="4" t="str">
        <f aca="false">IF(AND(R362&lt;&gt;"",NOT(ISERROR(R362))),R362,IF(P362&lt;&gt;"",IF(NOT(ISERROR(VLOOKUP(P362,'ESO Dungeon constants'!$D$3:$H$9999,5,0))),VLOOKUP(P362,'ESO Dungeon constants'!$D$3:$I$9999,6,0),VLOOKUP(P362,'ESO zone constants'!$H$2:$K$9984,4,0)),""))</f>
        <v>DLC_MURKMIRE</v>
      </c>
      <c r="T362" s="2" t="str">
        <f aca="false">IF(S362&lt;&gt;"",VLOOKUP(S362,'LibSets constants'!$B$4:$C$1000,2,0),"")</f>
        <v>Murkmire</v>
      </c>
      <c r="U362" s="5" t="s">
        <v>76</v>
      </c>
      <c r="V362" s="2" t="str">
        <f aca="false">IF(U362&lt;&gt;"",IF(U362&lt;&gt;"LIBSETS_DROP_MECHANIC_MONSTER_NAME",VLOOKUP(U362,'LibSets constants'!$I$4:$L$1000,3,0),""),"")</f>
        <v>Arena stage chest</v>
      </c>
      <c r="W362" s="2" t="str">
        <f aca="false">IF(U362&lt;&gt;"",IF(U362&lt;&gt;"LIBSETS_DROP_MECHANIC_MONSTER_NAME",VLOOKUP(U362,'LibSets constants'!$I$4:$L$1000,4,0),""),"")</f>
        <v>Arena-Phasen Schatztruhe</v>
      </c>
      <c r="X362" s="2" t="str">
        <f aca="false">IF(G362&lt;&gt;"LIBSETS_SETTYPE_BATTLEGROUND",IF(G362&lt;&gt;"LIBSETS_SETTYPE_SPECIAL",IF(Y362&lt;&gt;"",VLOOKUP(Y362,'ESO zone constants'!$D$2:$H$4950,5,0),""),""),"")</f>
        <v/>
      </c>
      <c r="Z362" s="0"/>
      <c r="AA362" s="2" t="str">
        <f aca="false">IF(Z362&lt;&gt;"",IF(Z362&lt;&gt;"LIBSETS_DROP_MECHANIC_MONSTER_NAME",VLOOKUP(Z362,'LibSets constants'!$I$4:$L$1000,3,0),""),"")</f>
        <v/>
      </c>
      <c r="AB362" s="2" t="str">
        <f aca="false">IF(Z362&lt;&gt;"",IF(Z362&lt;&gt;"LIBSETS_DROP_MECHANIC_MONSTER_NAME",VLOOKUP(Z362,'LibSets constants'!$I$4:$L$1000,4,0),""),"")</f>
        <v/>
      </c>
      <c r="AC362" s="2" t="str">
        <f aca="false">IF(G362&lt;&gt;"LIBSETS_SETTYPE_BATTLEGROUND",IF(G362&lt;&gt;"LIBSETS_SETTYPE_SPECIAL",IF(AD362&lt;&gt;"",VLOOKUP(AD362,'ESO zone constants'!$D$2:$H$4950,5,0),""),""),"")</f>
        <v/>
      </c>
      <c r="AE362" s="0"/>
      <c r="AF362" s="2" t="str">
        <f aca="false">IF(AE362&lt;&gt;"",IF(AE362&lt;&gt;"LIBSETS_DROP_MECHANIC_MONSTER_NAME",VLOOKUP(AE362,'LibSets constants'!$I$4:$L$1000,3,0),""),"")</f>
        <v/>
      </c>
      <c r="AG362" s="2" t="str">
        <f aca="false">IF(AE362&lt;&gt;"",IF(AE362&lt;&gt;"LIBSETS_DROP_MECHANIC_MONSTER_NAME",VLOOKUP(AE362,'LibSets constants'!$I$4:$L$1000,4,0),""),"")</f>
        <v/>
      </c>
      <c r="AH362" s="2" t="str">
        <f aca="false">IF(G362&lt;&gt;"LIBSETS_SETTYPE_BATTLEGROUND",IF(G362&lt;&gt;"LIBSETS_SETTYPE_SPECIAL",IF(AI362&lt;&gt;"",VLOOKUP(AI362,'ESO zone constants'!$D$2:$H$4950,5,0),""),""),"")</f>
        <v/>
      </c>
      <c r="AJ362" s="0"/>
      <c r="AK362" s="2" t="str">
        <f aca="false">IF(AJ362&lt;&gt;"",IF(AJ362&lt;&gt;"LIBSETS_DROP_MECHANIC_MONSTER_NAME",VLOOKUP(AJ362,'LibSets constants'!$I$4:$L$1000,3,0),""),"")</f>
        <v/>
      </c>
      <c r="AL362" s="2" t="str">
        <f aca="false">IF(AJ362&lt;&gt;"",IF(AJ362&lt;&gt;"LIBSETS_DROP_MECHANIC_MONSTER_NAME",VLOOKUP(AJ362,'LibSets constants'!$I$4:$L$1000,4,0),""),"")</f>
        <v/>
      </c>
      <c r="AM362" s="2" t="str">
        <f aca="false">IF(G362&lt;&gt;"LIBSETS_SETTYPE_BATTLEGROUND",IF(G362&lt;&gt;"LIBSETS_SETTYPE_SPECIAL",IF(AN362&lt;&gt;"",VLOOKUP(AN362,'ESO zone constants'!$D$2:$H$4950,5,0),""),""),"")</f>
        <v/>
      </c>
      <c r="AO362" s="0"/>
      <c r="AP362" s="2" t="str">
        <f aca="false">IF(AO362&lt;&gt;"",IF(AO362&lt;&gt;"LIBSETS_DROP_MECHANIC_MONSTER_NAME",VLOOKUP(AO362,'LibSets constants'!$I$4:$L$1000,3,0),""),"")</f>
        <v/>
      </c>
      <c r="AQ362" s="2" t="str">
        <f aca="false">IF(AO362&lt;&gt;"",IF(AO362&lt;&gt;"LIBSETS_DROP_MECHANIC_MONSTER_NAME",VLOOKUP(AO362,'LibSets constants'!$I$4:$L$1000,4,0),""),"")</f>
        <v/>
      </c>
      <c r="AR362" s="2" t="str">
        <f aca="false">IF(G362&lt;&gt;"LIBSETS_SETTYPE_BATTLEGROUND",IF(G362&lt;&gt;"LIBSETS_SETTYPE_SPECIAL",IF(AS362&lt;&gt;"",VLOOKUP(AS362,'ESO zone constants'!$D$2:$H$4950,5,0),""),""),"")</f>
        <v/>
      </c>
      <c r="AT362" s="0"/>
      <c r="AU362" s="2" t="str">
        <f aca="false">IF(AT362&lt;&gt;"",IF(AT362&lt;&gt;"LIBSETS_DROP_MECHANIC_MONSTER_NAME",VLOOKUP(AT362,'LibSets constants'!$I$4:$L$1000,3,0),""),"")</f>
        <v/>
      </c>
      <c r="AV362" s="2" t="str">
        <f aca="false">IF(AT362&lt;&gt;"",IF(AT362&lt;&gt;"LIBSETS_DROP_MECHANIC_MONSTER_NAME",VLOOKUP(AT362,'LibSets constants'!$I$4:$L$1000,4,0),""),"")</f>
        <v/>
      </c>
      <c r="AW362" s="6" t="str">
        <f aca="false">IF(A362="???","--","")&amp;IF(F362&lt;&gt;"Not in the game (anymore)",IF(A362&lt;&gt;"",CONCATENATE("[",A362,"] = {wayshrines={")&amp;IF(K362&lt;&gt;"",CONCATENATE(K362,","),"")&amp;IF(L362&lt;&gt;"",CONCATENATE(L362,","),"")&amp;IF(M362&lt;&gt;"",CONCATENATE(M362,","),"")&amp;CONCATENATE("}")&amp;IF(VALUE(N362)&gt;0,CONCATENATE(", traitsNeeded=",N362),"")&amp;CONCATENATE(", dlcId=",IF(S362&lt;&gt;"",S362,"DLC_BASE_GAME")),""),"")</f>
        <v>[415] = {wayshrines={-1,-1,-1,}, dlcId=DLC_MURKMIRE</v>
      </c>
      <c r="AX362" s="6" t="str">
        <f aca="false">IF(F362&lt;&gt;"Not in the game (anymore)",IF(A362&lt;&gt;"",IF(P362&lt;&gt;"",CONCATENATE(", zoneIds={",P362),"")&amp;IF(X362&lt;&gt;"",CONCATENATE(",",X362),"")&amp;IF(AC362&lt;&gt;"",CONCATENATE(",",AC362),"")&amp;IF(AH362&lt;&gt;"",CONCATENATE(",",AH362),"")&amp;IF(AM362&lt;&gt;"",CONCATENATE(",",AM362),"")&amp;IF(AR362&lt;&gt;"",CONCATENATE(",",AR362),"")&amp;IF(P362&lt;&gt;"",CONCATENATE("}",""),"")&amp;IF(OR(I362="true",I362="false",I362&lt;&gt;""), CONCATENATE(", veteran=", I362), ""),""),"")</f>
        <v>, zoneIds={1082}, veteran=false</v>
      </c>
      <c r="AY362" s="6" t="str">
        <f aca="false">IF(F362&lt;&gt;"Not in the game (anymore)",IF(A362&lt;&gt;"",", setType="&amp;G362,"")&amp;IF(J362="true",", multiTrialSet=true",""),"")</f>
        <v>, setType=LIBSETS_SETTYPE_ARENA</v>
      </c>
      <c r="AZ362" s="6" t="str">
        <f aca="false">IF(F362&lt;&gt;"Not in the game (anymore)",IF(U362&lt;&gt;"",", dropMechanic={"&amp;U362&amp;IF(Z362&lt;&gt;"",","&amp;Z362,"")&amp;IF(AE362&lt;&gt;"",","&amp;AE362,"")&amp;IF(AJ362&lt;&gt;"",","&amp;AJ362,"")&amp;IF(AO362&lt;&gt;"",","&amp;AO362,"")&amp;IF(AT362&lt;&gt;"",","&amp;AT362,"")&amp;"}"&amp;IF(U362="LIBSETS_DROP_MECHANIC_MONSTER_NAME",", dropMechanicNames={" &amp; IF(V362&lt;&gt;"","['en']='"&amp;V362&amp;"'","") &amp; IF(W362&lt;&gt;"",", ['de']='" &amp; W362&amp;"'","") &amp; "}",""),"")&amp;"},","")</f>
        <v>, dropMechanic={LIBSETS_DROP_MECHANIC_ARENA_STAGE_CHEST}},</v>
      </c>
      <c r="BA362" s="6" t="str">
        <f aca="false">IF(F362&lt;&gt;"Not in the game (anymore)",IF(C362&lt;&gt;"",CONCATENATE(" --",C362," / ",B362,"   [",IF(Q362&lt;&gt;"",Q362,""),IF(Y362&lt;&gt;"",", "&amp;Y362,""),IF(AD362&lt;&gt;"",", "&amp;AD362,""),IF(AI362&lt;&gt;"",", "&amp;AI362,""),IF(AN362&lt;&gt;"",", "&amp;AN362,""),IF(AS362&lt;&gt;"",", "&amp;AS362,""),"]")),"")</f>
        <v> --Wild Impulse / Wilder Impuls   [Blackrose Prison]</v>
      </c>
    </row>
    <row r="363" customFormat="false" ht="15" hidden="false" customHeight="false" outlineLevel="0" collapsed="false">
      <c r="A363" s="21" t="n">
        <v>416</v>
      </c>
      <c r="B363" s="0" t="s">
        <v>914</v>
      </c>
      <c r="C363" s="0" t="s">
        <v>915</v>
      </c>
      <c r="D363" s="2" t="n">
        <f aca="false">A363</f>
        <v>416</v>
      </c>
      <c r="G363" s="22" t="s">
        <v>74</v>
      </c>
      <c r="I363" s="0" t="s">
        <v>56</v>
      </c>
      <c r="J363" s="0" t="s">
        <v>56</v>
      </c>
      <c r="K363" s="0" t="n">
        <v>-1</v>
      </c>
      <c r="L363" s="0" t="n">
        <v>-1</v>
      </c>
      <c r="M363" s="0" t="n">
        <v>-1</v>
      </c>
      <c r="N363" s="0" t="n">
        <v>0</v>
      </c>
      <c r="O363" s="3" t="s">
        <v>905</v>
      </c>
      <c r="P363" s="2" t="n">
        <f aca="false">IF(AND(G363&lt;&gt;"LIBSETS_SETTYPE_BATTLEGROUND",G363&lt;&gt;"LIBSETS_SETTYPE_SPECIAL",G363&lt;&gt;"LIBSETS_SETTYPE_MYTHIC"), IF(Q363&lt;&gt;"",VLOOKUP(Q363,'ESO zone constants'!$D$2:$H$4950,5,0),""),"")</f>
        <v>1082</v>
      </c>
      <c r="Q363" s="0" t="str">
        <f aca="false">IF(OR(K363="",K363&lt;=0,ISERROR(K363)),IF(AND(O363&lt;&gt;"",NOT(ISERROR(O363))),O363, ""),VLOOKUP(K363,'ESO wayshrine node constants'!$A$3:$D$10003,4,0))</f>
        <v>Blackrose Prison</v>
      </c>
      <c r="R363" s="0"/>
      <c r="S363" s="4" t="str">
        <f aca="false">IF(AND(R363&lt;&gt;"",NOT(ISERROR(R363))),R363,IF(P363&lt;&gt;"",IF(NOT(ISERROR(VLOOKUP(P363,'ESO Dungeon constants'!$D$3:$H$9999,5,0))),VLOOKUP(P363,'ESO Dungeon constants'!$D$3:$I$9999,6,0),VLOOKUP(P363,'ESO zone constants'!$H$2:$K$9984,4,0)),""))</f>
        <v>DLC_MURKMIRE</v>
      </c>
      <c r="T363" s="2" t="str">
        <f aca="false">IF(S363&lt;&gt;"",VLOOKUP(S363,'LibSets constants'!$B$4:$C$1000,2,0),"")</f>
        <v>Murkmire</v>
      </c>
      <c r="U363" s="5" t="s">
        <v>76</v>
      </c>
      <c r="V363" s="2" t="str">
        <f aca="false">IF(U363&lt;&gt;"",IF(U363&lt;&gt;"LIBSETS_DROP_MECHANIC_MONSTER_NAME",VLOOKUP(U363,'LibSets constants'!$I$4:$L$1000,3,0),""),"")</f>
        <v>Arena stage chest</v>
      </c>
      <c r="W363" s="2" t="str">
        <f aca="false">IF(U363&lt;&gt;"",IF(U363&lt;&gt;"LIBSETS_DROP_MECHANIC_MONSTER_NAME",VLOOKUP(U363,'LibSets constants'!$I$4:$L$1000,4,0),""),"")</f>
        <v>Arena-Phasen Schatztruhe</v>
      </c>
      <c r="X363" s="2" t="str">
        <f aca="false">IF(G363&lt;&gt;"LIBSETS_SETTYPE_BATTLEGROUND",IF(G363&lt;&gt;"LIBSETS_SETTYPE_SPECIAL",IF(Y363&lt;&gt;"",VLOOKUP(Y363,'ESO zone constants'!$D$2:$H$4950,5,0),""),""),"")</f>
        <v/>
      </c>
      <c r="Z363" s="0"/>
      <c r="AA363" s="2" t="str">
        <f aca="false">IF(Z363&lt;&gt;"",IF(Z363&lt;&gt;"LIBSETS_DROP_MECHANIC_MONSTER_NAME",VLOOKUP(Z363,'LibSets constants'!$I$4:$L$1000,3,0),""),"")</f>
        <v/>
      </c>
      <c r="AB363" s="2" t="str">
        <f aca="false">IF(Z363&lt;&gt;"",IF(Z363&lt;&gt;"LIBSETS_DROP_MECHANIC_MONSTER_NAME",VLOOKUP(Z363,'LibSets constants'!$I$4:$L$1000,4,0),""),"")</f>
        <v/>
      </c>
      <c r="AC363" s="2" t="str">
        <f aca="false">IF(G363&lt;&gt;"LIBSETS_SETTYPE_BATTLEGROUND",IF(G363&lt;&gt;"LIBSETS_SETTYPE_SPECIAL",IF(AD363&lt;&gt;"",VLOOKUP(AD363,'ESO zone constants'!$D$2:$H$4950,5,0),""),""),"")</f>
        <v/>
      </c>
      <c r="AE363" s="0"/>
      <c r="AF363" s="2" t="str">
        <f aca="false">IF(AE363&lt;&gt;"",IF(AE363&lt;&gt;"LIBSETS_DROP_MECHANIC_MONSTER_NAME",VLOOKUP(AE363,'LibSets constants'!$I$4:$L$1000,3,0),""),"")</f>
        <v/>
      </c>
      <c r="AG363" s="2" t="str">
        <f aca="false">IF(AE363&lt;&gt;"",IF(AE363&lt;&gt;"LIBSETS_DROP_MECHANIC_MONSTER_NAME",VLOOKUP(AE363,'LibSets constants'!$I$4:$L$1000,4,0),""),"")</f>
        <v/>
      </c>
      <c r="AH363" s="2" t="str">
        <f aca="false">IF(G363&lt;&gt;"LIBSETS_SETTYPE_BATTLEGROUND",IF(G363&lt;&gt;"LIBSETS_SETTYPE_SPECIAL",IF(AI363&lt;&gt;"",VLOOKUP(AI363,'ESO zone constants'!$D$2:$H$4950,5,0),""),""),"")</f>
        <v/>
      </c>
      <c r="AJ363" s="0"/>
      <c r="AK363" s="2" t="str">
        <f aca="false">IF(AJ363&lt;&gt;"",IF(AJ363&lt;&gt;"LIBSETS_DROP_MECHANIC_MONSTER_NAME",VLOOKUP(AJ363,'LibSets constants'!$I$4:$L$1000,3,0),""),"")</f>
        <v/>
      </c>
      <c r="AL363" s="2" t="str">
        <f aca="false">IF(AJ363&lt;&gt;"",IF(AJ363&lt;&gt;"LIBSETS_DROP_MECHANIC_MONSTER_NAME",VLOOKUP(AJ363,'LibSets constants'!$I$4:$L$1000,4,0),""),"")</f>
        <v/>
      </c>
      <c r="AM363" s="2" t="str">
        <f aca="false">IF(G363&lt;&gt;"LIBSETS_SETTYPE_BATTLEGROUND",IF(G363&lt;&gt;"LIBSETS_SETTYPE_SPECIAL",IF(AN363&lt;&gt;"",VLOOKUP(AN363,'ESO zone constants'!$D$2:$H$4950,5,0),""),""),"")</f>
        <v/>
      </c>
      <c r="AO363" s="0"/>
      <c r="AP363" s="2" t="str">
        <f aca="false">IF(AO363&lt;&gt;"",IF(AO363&lt;&gt;"LIBSETS_DROP_MECHANIC_MONSTER_NAME",VLOOKUP(AO363,'LibSets constants'!$I$4:$L$1000,3,0),""),"")</f>
        <v/>
      </c>
      <c r="AQ363" s="2" t="str">
        <f aca="false">IF(AO363&lt;&gt;"",IF(AO363&lt;&gt;"LIBSETS_DROP_MECHANIC_MONSTER_NAME",VLOOKUP(AO363,'LibSets constants'!$I$4:$L$1000,4,0),""),"")</f>
        <v/>
      </c>
      <c r="AR363" s="2" t="str">
        <f aca="false">IF(G363&lt;&gt;"LIBSETS_SETTYPE_BATTLEGROUND",IF(G363&lt;&gt;"LIBSETS_SETTYPE_SPECIAL",IF(AS363&lt;&gt;"",VLOOKUP(AS363,'ESO zone constants'!$D$2:$H$4950,5,0),""),""),"")</f>
        <v/>
      </c>
      <c r="AT363" s="0"/>
      <c r="AU363" s="2" t="str">
        <f aca="false">IF(AT363&lt;&gt;"",IF(AT363&lt;&gt;"LIBSETS_DROP_MECHANIC_MONSTER_NAME",VLOOKUP(AT363,'LibSets constants'!$I$4:$L$1000,3,0),""),"")</f>
        <v/>
      </c>
      <c r="AV363" s="2" t="str">
        <f aca="false">IF(AT363&lt;&gt;"",IF(AT363&lt;&gt;"LIBSETS_DROP_MECHANIC_MONSTER_NAME",VLOOKUP(AT363,'LibSets constants'!$I$4:$L$1000,4,0),""),"")</f>
        <v/>
      </c>
      <c r="AW363" s="6" t="str">
        <f aca="false">IF(A363="???","--","")&amp;IF(F363&lt;&gt;"Not in the game (anymore)",IF(A363&lt;&gt;"",CONCATENATE("[",A363,"] = {wayshrines={")&amp;IF(K363&lt;&gt;"",CONCATENATE(K363,","),"")&amp;IF(L363&lt;&gt;"",CONCATENATE(L363,","),"")&amp;IF(M363&lt;&gt;"",CONCATENATE(M363,","),"")&amp;CONCATENATE("}")&amp;IF(VALUE(N363)&gt;0,CONCATENATE(", traitsNeeded=",N363),"")&amp;CONCATENATE(", dlcId=",IF(S363&lt;&gt;"",S363,"DLC_BASE_GAME")),""),"")</f>
        <v>[416] = {wayshrines={-1,-1,-1,}, dlcId=DLC_MURKMIRE</v>
      </c>
      <c r="AX363" s="6" t="str">
        <f aca="false">IF(F363&lt;&gt;"Not in the game (anymore)",IF(A363&lt;&gt;"",IF(P363&lt;&gt;"",CONCATENATE(", zoneIds={",P363),"")&amp;IF(X363&lt;&gt;"",CONCATENATE(",",X363),"")&amp;IF(AC363&lt;&gt;"",CONCATENATE(",",AC363),"")&amp;IF(AH363&lt;&gt;"",CONCATENATE(",",AH363),"")&amp;IF(AM363&lt;&gt;"",CONCATENATE(",",AM363),"")&amp;IF(AR363&lt;&gt;"",CONCATENATE(",",AR363),"")&amp;IF(P363&lt;&gt;"",CONCATENATE("}",""),"")&amp;IF(OR(I363="true",I363="false",I363&lt;&gt;""), CONCATENATE(", veteran=", I363), ""),""),"")</f>
        <v>, zoneIds={1082}, veteran=false</v>
      </c>
      <c r="AY363" s="6" t="str">
        <f aca="false">IF(F363&lt;&gt;"Not in the game (anymore)",IF(A363&lt;&gt;"",", setType="&amp;G363,"")&amp;IF(J363="true",", multiTrialSet=true",""),"")</f>
        <v>, setType=LIBSETS_SETTYPE_ARENA</v>
      </c>
      <c r="AZ363" s="6" t="str">
        <f aca="false">IF(F363&lt;&gt;"Not in the game (anymore)",IF(U363&lt;&gt;"",", dropMechanic={"&amp;U363&amp;IF(Z363&lt;&gt;"",","&amp;Z363,"")&amp;IF(AE363&lt;&gt;"",","&amp;AE363,"")&amp;IF(AJ363&lt;&gt;"",","&amp;AJ363,"")&amp;IF(AO363&lt;&gt;"",","&amp;AO363,"")&amp;IF(AT363&lt;&gt;"",","&amp;AT363,"")&amp;"}"&amp;IF(U363="LIBSETS_DROP_MECHANIC_MONSTER_NAME",", dropMechanicNames={" &amp; IF(V363&lt;&gt;"","['en']='"&amp;V363&amp;"'","") &amp; IF(W363&lt;&gt;"",", ['de']='" &amp; W363&amp;"'","") &amp; "}",""),"")&amp;"},","")</f>
        <v>, dropMechanic={LIBSETS_DROP_MECHANIC_ARENA_STAGE_CHEST}},</v>
      </c>
      <c r="BA363" s="6" t="str">
        <f aca="false">IF(F363&lt;&gt;"Not in the game (anymore)",IF(C363&lt;&gt;"",CONCATENATE(" --",C363," / ",B363,"   [",IF(Q363&lt;&gt;"",Q363,""),IF(Y363&lt;&gt;"",", "&amp;Y363,""),IF(AD363&lt;&gt;"",", "&amp;AD363,""),IF(AI363&lt;&gt;"",", "&amp;AI363,""),IF(AN363&lt;&gt;"",", "&amp;AN363,""),IF(AS363&lt;&gt;"",", "&amp;AS363,""),"]")),"")</f>
        <v> --Mender's Ward / Schutz des Pflegers   [Blackrose Prison]</v>
      </c>
    </row>
    <row r="364" customFormat="false" ht="15" hidden="false" customHeight="false" outlineLevel="0" collapsed="false">
      <c r="A364" s="21" t="n">
        <v>417</v>
      </c>
      <c r="B364" s="0" t="s">
        <v>916</v>
      </c>
      <c r="C364" s="0" t="s">
        <v>917</v>
      </c>
      <c r="D364" s="2" t="n">
        <f aca="false">A364</f>
        <v>417</v>
      </c>
      <c r="G364" s="22" t="s">
        <v>81</v>
      </c>
      <c r="I364" s="0" t="s">
        <v>56</v>
      </c>
      <c r="J364" s="0" t="s">
        <v>56</v>
      </c>
      <c r="K364" s="0" t="n">
        <v>-1</v>
      </c>
      <c r="L364" s="0" t="n">
        <v>-1</v>
      </c>
      <c r="M364" s="0" t="n">
        <v>-1</v>
      </c>
      <c r="N364" s="0" t="n">
        <v>0</v>
      </c>
      <c r="O364" s="3" t="s">
        <v>82</v>
      </c>
      <c r="P364" s="2" t="n">
        <f aca="false">IF(AND(G364&lt;&gt;"LIBSETS_SETTYPE_BATTLEGROUND",G364&lt;&gt;"LIBSETS_SETTYPE_SPECIAL",G364&lt;&gt;"LIBSETS_SETTYPE_MYTHIC"), IF(Q364&lt;&gt;"",VLOOKUP(Q364,'ESO zone constants'!$D$2:$H$4950,5,0),""),"")</f>
        <v>181</v>
      </c>
      <c r="Q364" s="0" t="str">
        <f aca="false">IF(OR(K364="",K364&lt;=0,ISERROR(K364)),IF(AND(O364&lt;&gt;"",NOT(ISERROR(O364))),O364, ""),VLOOKUP(K364,'ESO wayshrine node constants'!$A$3:$D$10003,4,0))</f>
        <v>Cyrodiil</v>
      </c>
      <c r="R364" s="0"/>
      <c r="S364" s="4" t="str">
        <f aca="false">IF(AND(R364&lt;&gt;"",NOT(ISERROR(R364))),R364,IF(P364&lt;&gt;"",IF(NOT(ISERROR(VLOOKUP(P364,'ESO Dungeon constants'!$D$3:$H$9999,5,0))),VLOOKUP(P364,'ESO Dungeon constants'!$D$3:$I$9999,6,0),VLOOKUP(P364,'ESO zone constants'!$H$2:$K$9984,4,0)),""))</f>
        <v>DLC_BASE_GAME</v>
      </c>
      <c r="T364" s="2" t="str">
        <f aca="false">IF(S364&lt;&gt;"",VLOOKUP(S364,'LibSets constants'!$B$4:$C$1000,2,0),"")</f>
        <v>Included in base game</v>
      </c>
      <c r="U364" s="5" t="s">
        <v>83</v>
      </c>
      <c r="V364" s="2" t="str">
        <f aca="false">IF(U364&lt;&gt;"",IF(U364&lt;&gt;"LIBSETS_DROP_MECHANIC_MONSTER_NAME",VLOOKUP(U364,'LibSets constants'!$I$4:$L$1000,3,0),""),"")</f>
        <v>Rewards for the worthy (Cyrodiil/Battleground mail)</v>
      </c>
      <c r="W364" s="2" t="str">
        <f aca="false">IF(U364&lt;&gt;"",IF(U364&lt;&gt;"LIBSETS_DROP_MECHANIC_MONSTER_NAME",VLOOKUP(U364,'LibSets constants'!$I$4:$L$1000,4,0),""),"")</f>
        <v>Gerechter Lohn (Cyrodiil/Schlachtfeld Mail)</v>
      </c>
      <c r="X364" s="2" t="str">
        <f aca="false">IF(G364&lt;&gt;"LIBSETS_SETTYPE_BATTLEGROUND",IF(G364&lt;&gt;"LIBSETS_SETTYPE_SPECIAL",IF(Y364&lt;&gt;"",VLOOKUP(Y364,'ESO zone constants'!$D$2:$H$4950,5,0),""),""),"")</f>
        <v/>
      </c>
      <c r="Z364" s="0"/>
      <c r="AA364" s="2" t="str">
        <f aca="false">IF(Z364&lt;&gt;"",IF(Z364&lt;&gt;"LIBSETS_DROP_MECHANIC_MONSTER_NAME",VLOOKUP(Z364,'LibSets constants'!$I$4:$L$1000,3,0),""),"")</f>
        <v/>
      </c>
      <c r="AB364" s="2" t="str">
        <f aca="false">IF(Z364&lt;&gt;"",IF(Z364&lt;&gt;"LIBSETS_DROP_MECHANIC_MONSTER_NAME",VLOOKUP(Z364,'LibSets constants'!$I$4:$L$1000,4,0),""),"")</f>
        <v/>
      </c>
      <c r="AC364" s="2" t="str">
        <f aca="false">IF(G364&lt;&gt;"LIBSETS_SETTYPE_BATTLEGROUND",IF(G364&lt;&gt;"LIBSETS_SETTYPE_SPECIAL",IF(AD364&lt;&gt;"",VLOOKUP(AD364,'ESO zone constants'!$D$2:$H$4950,5,0),""),""),"")</f>
        <v/>
      </c>
      <c r="AE364" s="0"/>
      <c r="AF364" s="2" t="str">
        <f aca="false">IF(AE364&lt;&gt;"",IF(AE364&lt;&gt;"LIBSETS_DROP_MECHANIC_MONSTER_NAME",VLOOKUP(AE364,'LibSets constants'!$I$4:$L$1000,3,0),""),"")</f>
        <v/>
      </c>
      <c r="AG364" s="2" t="str">
        <f aca="false">IF(AE364&lt;&gt;"",IF(AE364&lt;&gt;"LIBSETS_DROP_MECHANIC_MONSTER_NAME",VLOOKUP(AE364,'LibSets constants'!$I$4:$L$1000,4,0),""),"")</f>
        <v/>
      </c>
      <c r="AH364" s="2" t="str">
        <f aca="false">IF(G364&lt;&gt;"LIBSETS_SETTYPE_BATTLEGROUND",IF(G364&lt;&gt;"LIBSETS_SETTYPE_SPECIAL",IF(AI364&lt;&gt;"",VLOOKUP(AI364,'ESO zone constants'!$D$2:$H$4950,5,0),""),""),"")</f>
        <v/>
      </c>
      <c r="AJ364" s="0"/>
      <c r="AK364" s="2" t="str">
        <f aca="false">IF(AJ364&lt;&gt;"",IF(AJ364&lt;&gt;"LIBSETS_DROP_MECHANIC_MONSTER_NAME",VLOOKUP(AJ364,'LibSets constants'!$I$4:$L$1000,3,0),""),"")</f>
        <v/>
      </c>
      <c r="AL364" s="2" t="str">
        <f aca="false">IF(AJ364&lt;&gt;"",IF(AJ364&lt;&gt;"LIBSETS_DROP_MECHANIC_MONSTER_NAME",VLOOKUP(AJ364,'LibSets constants'!$I$4:$L$1000,4,0),""),"")</f>
        <v/>
      </c>
      <c r="AM364" s="2" t="str">
        <f aca="false">IF(G364&lt;&gt;"LIBSETS_SETTYPE_BATTLEGROUND",IF(G364&lt;&gt;"LIBSETS_SETTYPE_SPECIAL",IF(AN364&lt;&gt;"",VLOOKUP(AN364,'ESO zone constants'!$D$2:$H$4950,5,0),""),""),"")</f>
        <v/>
      </c>
      <c r="AO364" s="0"/>
      <c r="AP364" s="2" t="str">
        <f aca="false">IF(AO364&lt;&gt;"",IF(AO364&lt;&gt;"LIBSETS_DROP_MECHANIC_MONSTER_NAME",VLOOKUP(AO364,'LibSets constants'!$I$4:$L$1000,3,0),""),"")</f>
        <v/>
      </c>
      <c r="AQ364" s="2" t="str">
        <f aca="false">IF(AO364&lt;&gt;"",IF(AO364&lt;&gt;"LIBSETS_DROP_MECHANIC_MONSTER_NAME",VLOOKUP(AO364,'LibSets constants'!$I$4:$L$1000,4,0),""),"")</f>
        <v/>
      </c>
      <c r="AR364" s="2" t="str">
        <f aca="false">IF(G364&lt;&gt;"LIBSETS_SETTYPE_BATTLEGROUND",IF(G364&lt;&gt;"LIBSETS_SETTYPE_SPECIAL",IF(AS364&lt;&gt;"",VLOOKUP(AS364,'ESO zone constants'!$D$2:$H$4950,5,0),""),""),"")</f>
        <v/>
      </c>
      <c r="AT364" s="0"/>
      <c r="AU364" s="2" t="str">
        <f aca="false">IF(AT364&lt;&gt;"",IF(AT364&lt;&gt;"LIBSETS_DROP_MECHANIC_MONSTER_NAME",VLOOKUP(AT364,'LibSets constants'!$I$4:$L$1000,3,0),""),"")</f>
        <v/>
      </c>
      <c r="AV364" s="2" t="str">
        <f aca="false">IF(AT364&lt;&gt;"",IF(AT364&lt;&gt;"LIBSETS_DROP_MECHANIC_MONSTER_NAME",VLOOKUP(AT364,'LibSets constants'!$I$4:$L$1000,4,0),""),"")</f>
        <v/>
      </c>
      <c r="AW364" s="6" t="str">
        <f aca="false">IF(A364="???","--","")&amp;IF(F364&lt;&gt;"Not in the game (anymore)",IF(A364&lt;&gt;"",CONCATENATE("[",A364,"] = {wayshrines={")&amp;IF(K364&lt;&gt;"",CONCATENATE(K364,","),"")&amp;IF(L364&lt;&gt;"",CONCATENATE(L364,","),"")&amp;IF(M364&lt;&gt;"",CONCATENATE(M364,","),"")&amp;CONCATENATE("}")&amp;IF(VALUE(N364)&gt;0,CONCATENATE(", traitsNeeded=",N364),"")&amp;CONCATENATE(", dlcId=",IF(S364&lt;&gt;"",S364,"DLC_BASE_GAME")),""),"")</f>
        <v>[417] = {wayshrines={-1,-1,-1,}, dlcId=DLC_BASE_GAME</v>
      </c>
      <c r="AX364" s="6" t="str">
        <f aca="false">IF(F364&lt;&gt;"Not in the game (anymore)",IF(A364&lt;&gt;"",IF(P364&lt;&gt;"",CONCATENATE(", zoneIds={",P364),"")&amp;IF(X364&lt;&gt;"",CONCATENATE(",",X364),"")&amp;IF(AC364&lt;&gt;"",CONCATENATE(",",AC364),"")&amp;IF(AH364&lt;&gt;"",CONCATENATE(",",AH364),"")&amp;IF(AM364&lt;&gt;"",CONCATENATE(",",AM364),"")&amp;IF(AR364&lt;&gt;"",CONCATENATE(",",AR364),"")&amp;IF(P364&lt;&gt;"",CONCATENATE("}",""),"")&amp;IF(OR(I364="true",I364="false",I364&lt;&gt;""), CONCATENATE(", veteran=", I364), ""),""),"")</f>
        <v>, zoneIds={181}, veteran=false</v>
      </c>
      <c r="AY364" s="6" t="str">
        <f aca="false">IF(F364&lt;&gt;"Not in the game (anymore)",IF(A364&lt;&gt;"",", setType="&amp;G364,"")&amp;IF(J364="true",", multiTrialSet=true",""),"")</f>
        <v>, setType=LIBSETS_SETTYPE_CYRODIIL</v>
      </c>
      <c r="AZ364" s="6" t="str">
        <f aca="false">IF(F364&lt;&gt;"Not in the game (anymore)",IF(U364&lt;&gt;"",", dropMechanic={"&amp;U364&amp;IF(Z364&lt;&gt;"",","&amp;Z364,"")&amp;IF(AE364&lt;&gt;"",","&amp;AE364,"")&amp;IF(AJ364&lt;&gt;"",","&amp;AJ364,"")&amp;IF(AO364&lt;&gt;"",","&amp;AO364,"")&amp;IF(AT364&lt;&gt;"",","&amp;AT364,"")&amp;"}"&amp;IF(U364="LIBSETS_DROP_MECHANIC_MONSTER_NAME",", dropMechanicNames={" &amp; IF(V364&lt;&gt;"","['en']='"&amp;V364&amp;"'","") &amp; IF(W364&lt;&gt;"",", ['de']='" &amp; W364&amp;"'","") &amp; "}",""),"")&amp;"},","")</f>
        <v>, dropMechanic={LIBSETS_DROP_MECHANIC_MAIL_PVP_REWARDS_FOR_THE_WORTHY}},</v>
      </c>
      <c r="BA364" s="6" t="str">
        <f aca="false">IF(F364&lt;&gt;"Not in the game (anymore)",IF(C364&lt;&gt;"",CONCATENATE(" --",C364," / ",B364,"   [",IF(Q364&lt;&gt;"",Q364,""),IF(Y364&lt;&gt;"",", "&amp;Y364,""),IF(AD364&lt;&gt;"",", "&amp;AD364,""),IF(AI364&lt;&gt;"",", "&amp;AI364,""),IF(AN364&lt;&gt;"",", "&amp;AN364,""),IF(AS364&lt;&gt;"",", "&amp;AS364,""),"]")),"")</f>
        <v> --Indomitable Fury / Unbeugsamer Zorn   [Cyrodiil]</v>
      </c>
    </row>
    <row r="365" customFormat="false" ht="15" hidden="false" customHeight="false" outlineLevel="0" collapsed="false">
      <c r="A365" s="21" t="n">
        <v>418</v>
      </c>
      <c r="B365" s="0" t="s">
        <v>918</v>
      </c>
      <c r="C365" s="0" t="s">
        <v>919</v>
      </c>
      <c r="D365" s="2" t="n">
        <f aca="false">A365</f>
        <v>418</v>
      </c>
      <c r="G365" s="22" t="s">
        <v>81</v>
      </c>
      <c r="I365" s="0" t="s">
        <v>56</v>
      </c>
      <c r="J365" s="0" t="s">
        <v>56</v>
      </c>
      <c r="K365" s="0" t="n">
        <v>-1</v>
      </c>
      <c r="L365" s="0" t="n">
        <v>-1</v>
      </c>
      <c r="M365" s="0" t="n">
        <v>-1</v>
      </c>
      <c r="N365" s="0" t="n">
        <v>0</v>
      </c>
      <c r="O365" s="3" t="s">
        <v>82</v>
      </c>
      <c r="P365" s="2" t="n">
        <f aca="false">IF(AND(G365&lt;&gt;"LIBSETS_SETTYPE_BATTLEGROUND",G365&lt;&gt;"LIBSETS_SETTYPE_SPECIAL",G365&lt;&gt;"LIBSETS_SETTYPE_MYTHIC"), IF(Q365&lt;&gt;"",VLOOKUP(Q365,'ESO zone constants'!$D$2:$H$4950,5,0),""),"")</f>
        <v>181</v>
      </c>
      <c r="Q365" s="0" t="str">
        <f aca="false">IF(OR(K365="",K365&lt;=0,ISERROR(K365)),IF(AND(O365&lt;&gt;"",NOT(ISERROR(O365))),O365, ""),VLOOKUP(K365,'ESO wayshrine node constants'!$A$3:$D$10003,4,0))</f>
        <v>Cyrodiil</v>
      </c>
      <c r="R365" s="0"/>
      <c r="S365" s="4" t="str">
        <f aca="false">IF(AND(R365&lt;&gt;"",NOT(ISERROR(R365))),R365,IF(P365&lt;&gt;"",IF(NOT(ISERROR(VLOOKUP(P365,'ESO Dungeon constants'!$D$3:$H$9999,5,0))),VLOOKUP(P365,'ESO Dungeon constants'!$D$3:$I$9999,6,0),VLOOKUP(P365,'ESO zone constants'!$H$2:$K$9984,4,0)),""))</f>
        <v>DLC_BASE_GAME</v>
      </c>
      <c r="T365" s="2" t="str">
        <f aca="false">IF(S365&lt;&gt;"",VLOOKUP(S365,'LibSets constants'!$B$4:$C$1000,2,0),"")</f>
        <v>Included in base game</v>
      </c>
      <c r="U365" s="5" t="s">
        <v>83</v>
      </c>
      <c r="V365" s="2" t="str">
        <f aca="false">IF(U365&lt;&gt;"",IF(U365&lt;&gt;"LIBSETS_DROP_MECHANIC_MONSTER_NAME",VLOOKUP(U365,'LibSets constants'!$I$4:$L$1000,3,0),""),"")</f>
        <v>Rewards for the worthy (Cyrodiil/Battleground mail)</v>
      </c>
      <c r="W365" s="2" t="str">
        <f aca="false">IF(U365&lt;&gt;"",IF(U365&lt;&gt;"LIBSETS_DROP_MECHANIC_MONSTER_NAME",VLOOKUP(U365,'LibSets constants'!$I$4:$L$1000,4,0),""),"")</f>
        <v>Gerechter Lohn (Cyrodiil/Schlachtfeld Mail)</v>
      </c>
      <c r="X365" s="2" t="str">
        <f aca="false">IF(G365&lt;&gt;"LIBSETS_SETTYPE_BATTLEGROUND",IF(G365&lt;&gt;"LIBSETS_SETTYPE_SPECIAL",IF(Y365&lt;&gt;"",VLOOKUP(Y365,'ESO zone constants'!$D$2:$H$4950,5,0),""),""),"")</f>
        <v/>
      </c>
      <c r="Z365" s="0"/>
      <c r="AA365" s="2" t="str">
        <f aca="false">IF(Z365&lt;&gt;"",IF(Z365&lt;&gt;"LIBSETS_DROP_MECHANIC_MONSTER_NAME",VLOOKUP(Z365,'LibSets constants'!$I$4:$L$1000,3,0),""),"")</f>
        <v/>
      </c>
      <c r="AB365" s="2" t="str">
        <f aca="false">IF(Z365&lt;&gt;"",IF(Z365&lt;&gt;"LIBSETS_DROP_MECHANIC_MONSTER_NAME",VLOOKUP(Z365,'LibSets constants'!$I$4:$L$1000,4,0),""),"")</f>
        <v/>
      </c>
      <c r="AC365" s="2" t="str">
        <f aca="false">IF(G365&lt;&gt;"LIBSETS_SETTYPE_BATTLEGROUND",IF(G365&lt;&gt;"LIBSETS_SETTYPE_SPECIAL",IF(AD365&lt;&gt;"",VLOOKUP(AD365,'ESO zone constants'!$D$2:$H$4950,5,0),""),""),"")</f>
        <v/>
      </c>
      <c r="AE365" s="0"/>
      <c r="AF365" s="2" t="str">
        <f aca="false">IF(AE365&lt;&gt;"",IF(AE365&lt;&gt;"LIBSETS_DROP_MECHANIC_MONSTER_NAME",VLOOKUP(AE365,'LibSets constants'!$I$4:$L$1000,3,0),""),"")</f>
        <v/>
      </c>
      <c r="AG365" s="2" t="str">
        <f aca="false">IF(AE365&lt;&gt;"",IF(AE365&lt;&gt;"LIBSETS_DROP_MECHANIC_MONSTER_NAME",VLOOKUP(AE365,'LibSets constants'!$I$4:$L$1000,4,0),""),"")</f>
        <v/>
      </c>
      <c r="AH365" s="2" t="str">
        <f aca="false">IF(G365&lt;&gt;"LIBSETS_SETTYPE_BATTLEGROUND",IF(G365&lt;&gt;"LIBSETS_SETTYPE_SPECIAL",IF(AI365&lt;&gt;"",VLOOKUP(AI365,'ESO zone constants'!$D$2:$H$4950,5,0),""),""),"")</f>
        <v/>
      </c>
      <c r="AJ365" s="0"/>
      <c r="AK365" s="2" t="str">
        <f aca="false">IF(AJ365&lt;&gt;"",IF(AJ365&lt;&gt;"LIBSETS_DROP_MECHANIC_MONSTER_NAME",VLOOKUP(AJ365,'LibSets constants'!$I$4:$L$1000,3,0),""),"")</f>
        <v/>
      </c>
      <c r="AL365" s="2" t="str">
        <f aca="false">IF(AJ365&lt;&gt;"",IF(AJ365&lt;&gt;"LIBSETS_DROP_MECHANIC_MONSTER_NAME",VLOOKUP(AJ365,'LibSets constants'!$I$4:$L$1000,4,0),""),"")</f>
        <v/>
      </c>
      <c r="AM365" s="2" t="str">
        <f aca="false">IF(G365&lt;&gt;"LIBSETS_SETTYPE_BATTLEGROUND",IF(G365&lt;&gt;"LIBSETS_SETTYPE_SPECIAL",IF(AN365&lt;&gt;"",VLOOKUP(AN365,'ESO zone constants'!$D$2:$H$4950,5,0),""),""),"")</f>
        <v/>
      </c>
      <c r="AO365" s="0"/>
      <c r="AP365" s="2" t="str">
        <f aca="false">IF(AO365&lt;&gt;"",IF(AO365&lt;&gt;"LIBSETS_DROP_MECHANIC_MONSTER_NAME",VLOOKUP(AO365,'LibSets constants'!$I$4:$L$1000,3,0),""),"")</f>
        <v/>
      </c>
      <c r="AQ365" s="2" t="str">
        <f aca="false">IF(AO365&lt;&gt;"",IF(AO365&lt;&gt;"LIBSETS_DROP_MECHANIC_MONSTER_NAME",VLOOKUP(AO365,'LibSets constants'!$I$4:$L$1000,4,0),""),"")</f>
        <v/>
      </c>
      <c r="AR365" s="2" t="str">
        <f aca="false">IF(G365&lt;&gt;"LIBSETS_SETTYPE_BATTLEGROUND",IF(G365&lt;&gt;"LIBSETS_SETTYPE_SPECIAL",IF(AS365&lt;&gt;"",VLOOKUP(AS365,'ESO zone constants'!$D$2:$H$4950,5,0),""),""),"")</f>
        <v/>
      </c>
      <c r="AT365" s="0"/>
      <c r="AU365" s="2" t="str">
        <f aca="false">IF(AT365&lt;&gt;"",IF(AT365&lt;&gt;"LIBSETS_DROP_MECHANIC_MONSTER_NAME",VLOOKUP(AT365,'LibSets constants'!$I$4:$L$1000,3,0),""),"")</f>
        <v/>
      </c>
      <c r="AV365" s="2" t="str">
        <f aca="false">IF(AT365&lt;&gt;"",IF(AT365&lt;&gt;"LIBSETS_DROP_MECHANIC_MONSTER_NAME",VLOOKUP(AT365,'LibSets constants'!$I$4:$L$1000,4,0),""),"")</f>
        <v/>
      </c>
      <c r="AW365" s="6" t="str">
        <f aca="false">IF(A365="???","--","")&amp;IF(F365&lt;&gt;"Not in the game (anymore)",IF(A365&lt;&gt;"",CONCATENATE("[",A365,"] = {wayshrines={")&amp;IF(K365&lt;&gt;"",CONCATENATE(K365,","),"")&amp;IF(L365&lt;&gt;"",CONCATENATE(L365,","),"")&amp;IF(M365&lt;&gt;"",CONCATENATE(M365,","),"")&amp;CONCATENATE("}")&amp;IF(VALUE(N365)&gt;0,CONCATENATE(", traitsNeeded=",N365),"")&amp;CONCATENATE(", dlcId=",IF(S365&lt;&gt;"",S365,"DLC_BASE_GAME")),""),"")</f>
        <v>[418] = {wayshrines={-1,-1,-1,}, dlcId=DLC_BASE_GAME</v>
      </c>
      <c r="AX365" s="6" t="str">
        <f aca="false">IF(F365&lt;&gt;"Not in the game (anymore)",IF(A365&lt;&gt;"",IF(P365&lt;&gt;"",CONCATENATE(", zoneIds={",P365),"")&amp;IF(X365&lt;&gt;"",CONCATENATE(",",X365),"")&amp;IF(AC365&lt;&gt;"",CONCATENATE(",",AC365),"")&amp;IF(AH365&lt;&gt;"",CONCATENATE(",",AH365),"")&amp;IF(AM365&lt;&gt;"",CONCATENATE(",",AM365),"")&amp;IF(AR365&lt;&gt;"",CONCATENATE(",",AR365),"")&amp;IF(P365&lt;&gt;"",CONCATENATE("}",""),"")&amp;IF(OR(I365="true",I365="false",I365&lt;&gt;""), CONCATENATE(", veteran=", I365), ""),""),"")</f>
        <v>, zoneIds={181}, veteran=false</v>
      </c>
      <c r="AY365" s="6" t="str">
        <f aca="false">IF(F365&lt;&gt;"Not in the game (anymore)",IF(A365&lt;&gt;"",", setType="&amp;G365,"")&amp;IF(J365="true",", multiTrialSet=true",""),"")</f>
        <v>, setType=LIBSETS_SETTYPE_CYRODIIL</v>
      </c>
      <c r="AZ365" s="6" t="str">
        <f aca="false">IF(F365&lt;&gt;"Not in the game (anymore)",IF(U365&lt;&gt;"",", dropMechanic={"&amp;U365&amp;IF(Z365&lt;&gt;"",","&amp;Z365,"")&amp;IF(AE365&lt;&gt;"",","&amp;AE365,"")&amp;IF(AJ365&lt;&gt;"",","&amp;AJ365,"")&amp;IF(AO365&lt;&gt;"",","&amp;AO365,"")&amp;IF(AT365&lt;&gt;"",","&amp;AT365,"")&amp;"}"&amp;IF(U365="LIBSETS_DROP_MECHANIC_MONSTER_NAME",", dropMechanicNames={" &amp; IF(V365&lt;&gt;"","['en']='"&amp;V365&amp;"'","") &amp; IF(W365&lt;&gt;"",", ['de']='" &amp; W365&amp;"'","") &amp; "}",""),"")&amp;"},","")</f>
        <v>, dropMechanic={LIBSETS_DROP_MECHANIC_MAIL_PVP_REWARDS_FOR_THE_WORTHY}},</v>
      </c>
      <c r="BA365" s="6" t="str">
        <f aca="false">IF(F365&lt;&gt;"Not in the game (anymore)",IF(C365&lt;&gt;"",CONCATENATE(" --",C365," / ",B365,"   [",IF(Q365&lt;&gt;"",Q365,""),IF(Y365&lt;&gt;"",", "&amp;Y365,""),IF(AD365&lt;&gt;"",", "&amp;AD365,""),IF(AI365&lt;&gt;"",", "&amp;AI365,""),IF(AN365&lt;&gt;"",", "&amp;AN365,""),IF(AS365&lt;&gt;"",", "&amp;AS365,""),"]")),"")</f>
        <v> --Spell Strategist / Zauberstratege   [Cyrodiil]</v>
      </c>
    </row>
    <row r="366" customFormat="false" ht="15" hidden="false" customHeight="false" outlineLevel="0" collapsed="false">
      <c r="A366" s="21" t="n">
        <v>419</v>
      </c>
      <c r="B366" s="0" t="s">
        <v>920</v>
      </c>
      <c r="C366" s="0" t="s">
        <v>921</v>
      </c>
      <c r="D366" s="2" t="n">
        <f aca="false">A366</f>
        <v>419</v>
      </c>
      <c r="G366" s="22" t="s">
        <v>81</v>
      </c>
      <c r="I366" s="0" t="s">
        <v>56</v>
      </c>
      <c r="J366" s="0" t="s">
        <v>56</v>
      </c>
      <c r="K366" s="0" t="n">
        <v>-1</v>
      </c>
      <c r="L366" s="0" t="n">
        <v>-1</v>
      </c>
      <c r="M366" s="0" t="n">
        <v>-1</v>
      </c>
      <c r="N366" s="0" t="n">
        <v>0</v>
      </c>
      <c r="O366" s="3" t="s">
        <v>82</v>
      </c>
      <c r="P366" s="2" t="n">
        <f aca="false">IF(AND(G366&lt;&gt;"LIBSETS_SETTYPE_BATTLEGROUND",G366&lt;&gt;"LIBSETS_SETTYPE_SPECIAL",G366&lt;&gt;"LIBSETS_SETTYPE_MYTHIC"), IF(Q366&lt;&gt;"",VLOOKUP(Q366,'ESO zone constants'!$D$2:$H$4950,5,0),""),"")</f>
        <v>181</v>
      </c>
      <c r="Q366" s="0" t="str">
        <f aca="false">IF(OR(K366="",K366&lt;=0,ISERROR(K366)),IF(AND(O366&lt;&gt;"",NOT(ISERROR(O366))),O366, ""),VLOOKUP(K366,'ESO wayshrine node constants'!$A$3:$D$10003,4,0))</f>
        <v>Cyrodiil</v>
      </c>
      <c r="R366" s="0"/>
      <c r="S366" s="4" t="str">
        <f aca="false">IF(AND(R366&lt;&gt;"",NOT(ISERROR(R366))),R366,IF(P366&lt;&gt;"",IF(NOT(ISERROR(VLOOKUP(P366,'ESO Dungeon constants'!$D$3:$H$9999,5,0))),VLOOKUP(P366,'ESO Dungeon constants'!$D$3:$I$9999,6,0),VLOOKUP(P366,'ESO zone constants'!$H$2:$K$9984,4,0)),""))</f>
        <v>DLC_BASE_GAME</v>
      </c>
      <c r="T366" s="2" t="str">
        <f aca="false">IF(S366&lt;&gt;"",VLOOKUP(S366,'LibSets constants'!$B$4:$C$1000,2,0),"")</f>
        <v>Included in base game</v>
      </c>
      <c r="U366" s="5" t="s">
        <v>83</v>
      </c>
      <c r="V366" s="2" t="str">
        <f aca="false">IF(U366&lt;&gt;"",IF(U366&lt;&gt;"LIBSETS_DROP_MECHANIC_MONSTER_NAME",VLOOKUP(U366,'LibSets constants'!$I$4:$L$1000,3,0),""),"")</f>
        <v>Rewards for the worthy (Cyrodiil/Battleground mail)</v>
      </c>
      <c r="W366" s="2" t="str">
        <f aca="false">IF(U366&lt;&gt;"",IF(U366&lt;&gt;"LIBSETS_DROP_MECHANIC_MONSTER_NAME",VLOOKUP(U366,'LibSets constants'!$I$4:$L$1000,4,0),""),"")</f>
        <v>Gerechter Lohn (Cyrodiil/Schlachtfeld Mail)</v>
      </c>
      <c r="X366" s="2" t="str">
        <f aca="false">IF(G366&lt;&gt;"LIBSETS_SETTYPE_BATTLEGROUND",IF(G366&lt;&gt;"LIBSETS_SETTYPE_SPECIAL",IF(Y366&lt;&gt;"",VLOOKUP(Y366,'ESO zone constants'!$D$2:$H$4950,5,0),""),""),"")</f>
        <v/>
      </c>
      <c r="Z366" s="0"/>
      <c r="AA366" s="2" t="str">
        <f aca="false">IF(Z366&lt;&gt;"",IF(Z366&lt;&gt;"LIBSETS_DROP_MECHANIC_MONSTER_NAME",VLOOKUP(Z366,'LibSets constants'!$I$4:$L$1000,3,0),""),"")</f>
        <v/>
      </c>
      <c r="AB366" s="2" t="str">
        <f aca="false">IF(Z366&lt;&gt;"",IF(Z366&lt;&gt;"LIBSETS_DROP_MECHANIC_MONSTER_NAME",VLOOKUP(Z366,'LibSets constants'!$I$4:$L$1000,4,0),""),"")</f>
        <v/>
      </c>
      <c r="AC366" s="2" t="str">
        <f aca="false">IF(G366&lt;&gt;"LIBSETS_SETTYPE_BATTLEGROUND",IF(G366&lt;&gt;"LIBSETS_SETTYPE_SPECIAL",IF(AD366&lt;&gt;"",VLOOKUP(AD366,'ESO zone constants'!$D$2:$H$4950,5,0),""),""),"")</f>
        <v/>
      </c>
      <c r="AE366" s="0"/>
      <c r="AF366" s="2" t="str">
        <f aca="false">IF(AE366&lt;&gt;"",IF(AE366&lt;&gt;"LIBSETS_DROP_MECHANIC_MONSTER_NAME",VLOOKUP(AE366,'LibSets constants'!$I$4:$L$1000,3,0),""),"")</f>
        <v/>
      </c>
      <c r="AG366" s="2" t="str">
        <f aca="false">IF(AE366&lt;&gt;"",IF(AE366&lt;&gt;"LIBSETS_DROP_MECHANIC_MONSTER_NAME",VLOOKUP(AE366,'LibSets constants'!$I$4:$L$1000,4,0),""),"")</f>
        <v/>
      </c>
      <c r="AH366" s="2" t="str">
        <f aca="false">IF(G366&lt;&gt;"LIBSETS_SETTYPE_BATTLEGROUND",IF(G366&lt;&gt;"LIBSETS_SETTYPE_SPECIAL",IF(AI366&lt;&gt;"",VLOOKUP(AI366,'ESO zone constants'!$D$2:$H$4950,5,0),""),""),"")</f>
        <v/>
      </c>
      <c r="AJ366" s="0"/>
      <c r="AK366" s="2" t="str">
        <f aca="false">IF(AJ366&lt;&gt;"",IF(AJ366&lt;&gt;"LIBSETS_DROP_MECHANIC_MONSTER_NAME",VLOOKUP(AJ366,'LibSets constants'!$I$4:$L$1000,3,0),""),"")</f>
        <v/>
      </c>
      <c r="AL366" s="2" t="str">
        <f aca="false">IF(AJ366&lt;&gt;"",IF(AJ366&lt;&gt;"LIBSETS_DROP_MECHANIC_MONSTER_NAME",VLOOKUP(AJ366,'LibSets constants'!$I$4:$L$1000,4,0),""),"")</f>
        <v/>
      </c>
      <c r="AM366" s="2" t="str">
        <f aca="false">IF(G366&lt;&gt;"LIBSETS_SETTYPE_BATTLEGROUND",IF(G366&lt;&gt;"LIBSETS_SETTYPE_SPECIAL",IF(AN366&lt;&gt;"",VLOOKUP(AN366,'ESO zone constants'!$D$2:$H$4950,5,0),""),""),"")</f>
        <v/>
      </c>
      <c r="AO366" s="0"/>
      <c r="AP366" s="2" t="str">
        <f aca="false">IF(AO366&lt;&gt;"",IF(AO366&lt;&gt;"LIBSETS_DROP_MECHANIC_MONSTER_NAME",VLOOKUP(AO366,'LibSets constants'!$I$4:$L$1000,3,0),""),"")</f>
        <v/>
      </c>
      <c r="AQ366" s="2" t="str">
        <f aca="false">IF(AO366&lt;&gt;"",IF(AO366&lt;&gt;"LIBSETS_DROP_MECHANIC_MONSTER_NAME",VLOOKUP(AO366,'LibSets constants'!$I$4:$L$1000,4,0),""),"")</f>
        <v/>
      </c>
      <c r="AR366" s="2" t="str">
        <f aca="false">IF(G366&lt;&gt;"LIBSETS_SETTYPE_BATTLEGROUND",IF(G366&lt;&gt;"LIBSETS_SETTYPE_SPECIAL",IF(AS366&lt;&gt;"",VLOOKUP(AS366,'ESO zone constants'!$D$2:$H$4950,5,0),""),""),"")</f>
        <v/>
      </c>
      <c r="AT366" s="0"/>
      <c r="AU366" s="2" t="str">
        <f aca="false">IF(AT366&lt;&gt;"",IF(AT366&lt;&gt;"LIBSETS_DROP_MECHANIC_MONSTER_NAME",VLOOKUP(AT366,'LibSets constants'!$I$4:$L$1000,3,0),""),"")</f>
        <v/>
      </c>
      <c r="AV366" s="2" t="str">
        <f aca="false">IF(AT366&lt;&gt;"",IF(AT366&lt;&gt;"LIBSETS_DROP_MECHANIC_MONSTER_NAME",VLOOKUP(AT366,'LibSets constants'!$I$4:$L$1000,4,0),""),"")</f>
        <v/>
      </c>
      <c r="AW366" s="6" t="str">
        <f aca="false">IF(A366="???","--","")&amp;IF(F366&lt;&gt;"Not in the game (anymore)",IF(A366&lt;&gt;"",CONCATENATE("[",A366,"] = {wayshrines={")&amp;IF(K366&lt;&gt;"",CONCATENATE(K366,","),"")&amp;IF(L366&lt;&gt;"",CONCATENATE(L366,","),"")&amp;IF(M366&lt;&gt;"",CONCATENATE(M366,","),"")&amp;CONCATENATE("}")&amp;IF(VALUE(N366)&gt;0,CONCATENATE(", traitsNeeded=",N366),"")&amp;CONCATENATE(", dlcId=",IF(S366&lt;&gt;"",S366,"DLC_BASE_GAME")),""),"")</f>
        <v>[419] = {wayshrines={-1,-1,-1,}, dlcId=DLC_BASE_GAME</v>
      </c>
      <c r="AX366" s="6" t="str">
        <f aca="false">IF(F366&lt;&gt;"Not in the game (anymore)",IF(A366&lt;&gt;"",IF(P366&lt;&gt;"",CONCATENATE(", zoneIds={",P366),"")&amp;IF(X366&lt;&gt;"",CONCATENATE(",",X366),"")&amp;IF(AC366&lt;&gt;"",CONCATENATE(",",AC366),"")&amp;IF(AH366&lt;&gt;"",CONCATENATE(",",AH366),"")&amp;IF(AM366&lt;&gt;"",CONCATENATE(",",AM366),"")&amp;IF(AR366&lt;&gt;"",CONCATENATE(",",AR366),"")&amp;IF(P366&lt;&gt;"",CONCATENATE("}",""),"")&amp;IF(OR(I366="true",I366="false",I366&lt;&gt;""), CONCATENATE(", veteran=", I366), ""),""),"")</f>
        <v>, zoneIds={181}, veteran=false</v>
      </c>
      <c r="AY366" s="6" t="str">
        <f aca="false">IF(F366&lt;&gt;"Not in the game (anymore)",IF(A366&lt;&gt;"",", setType="&amp;G366,"")&amp;IF(J366="true",", multiTrialSet=true",""),"")</f>
        <v>, setType=LIBSETS_SETTYPE_CYRODIIL</v>
      </c>
      <c r="AZ366" s="6" t="str">
        <f aca="false">IF(F366&lt;&gt;"Not in the game (anymore)",IF(U366&lt;&gt;"",", dropMechanic={"&amp;U366&amp;IF(Z366&lt;&gt;"",","&amp;Z366,"")&amp;IF(AE366&lt;&gt;"",","&amp;AE366,"")&amp;IF(AJ366&lt;&gt;"",","&amp;AJ366,"")&amp;IF(AO366&lt;&gt;"",","&amp;AO366,"")&amp;IF(AT366&lt;&gt;"",","&amp;AT366,"")&amp;"}"&amp;IF(U366="LIBSETS_DROP_MECHANIC_MONSTER_NAME",", dropMechanicNames={" &amp; IF(V366&lt;&gt;"","['en']='"&amp;V366&amp;"'","") &amp; IF(W366&lt;&gt;"",", ['de']='" &amp; W366&amp;"'","") &amp; "}",""),"")&amp;"},","")</f>
        <v>, dropMechanic={LIBSETS_DROP_MECHANIC_MAIL_PVP_REWARDS_FOR_THE_WORTHY}},</v>
      </c>
      <c r="BA366" s="6" t="str">
        <f aca="false">IF(F366&lt;&gt;"Not in the game (anymore)",IF(C366&lt;&gt;"",CONCATENATE(" --",C366," / ",B366,"   [",IF(Q366&lt;&gt;"",Q366,""),IF(Y366&lt;&gt;"",", "&amp;Y366,""),IF(AD366&lt;&gt;"",", "&amp;AD366,""),IF(AI366&lt;&gt;"",", "&amp;AI366,""),IF(AN366&lt;&gt;"",", "&amp;AN366,""),IF(AS366&lt;&gt;"",", "&amp;AS366,""),"]")),"")</f>
        <v> --Battlefield Acrobat / Schlachtfeldakrobat   [Cyrodiil]</v>
      </c>
    </row>
    <row r="367" customFormat="false" ht="15" hidden="false" customHeight="false" outlineLevel="0" collapsed="false">
      <c r="A367" s="21" t="n">
        <v>420</v>
      </c>
      <c r="B367" s="0" t="s">
        <v>922</v>
      </c>
      <c r="C367" s="0" t="s">
        <v>923</v>
      </c>
      <c r="D367" s="2" t="n">
        <f aca="false">A367</f>
        <v>420</v>
      </c>
      <c r="G367" s="22" t="s">
        <v>81</v>
      </c>
      <c r="I367" s="0" t="s">
        <v>56</v>
      </c>
      <c r="J367" s="0" t="s">
        <v>56</v>
      </c>
      <c r="K367" s="0" t="n">
        <v>-1</v>
      </c>
      <c r="L367" s="0" t="n">
        <v>-1</v>
      </c>
      <c r="M367" s="0" t="n">
        <v>-1</v>
      </c>
      <c r="N367" s="0" t="n">
        <v>0</v>
      </c>
      <c r="O367" s="3" t="s">
        <v>82</v>
      </c>
      <c r="P367" s="2" t="n">
        <f aca="false">IF(AND(G367&lt;&gt;"LIBSETS_SETTYPE_BATTLEGROUND",G367&lt;&gt;"LIBSETS_SETTYPE_SPECIAL",G367&lt;&gt;"LIBSETS_SETTYPE_MYTHIC"), IF(Q367&lt;&gt;"",VLOOKUP(Q367,'ESO zone constants'!$D$2:$H$4950,5,0),""),"")</f>
        <v>181</v>
      </c>
      <c r="Q367" s="0" t="str">
        <f aca="false">IF(OR(K367="",K367&lt;=0,ISERROR(K367)),IF(AND(O367&lt;&gt;"",NOT(ISERROR(O367))),O367, ""),VLOOKUP(K367,'ESO wayshrine node constants'!$A$3:$D$10003,4,0))</f>
        <v>Cyrodiil</v>
      </c>
      <c r="R367" s="0"/>
      <c r="S367" s="4" t="str">
        <f aca="false">IF(AND(R367&lt;&gt;"",NOT(ISERROR(R367))),R367,IF(P367&lt;&gt;"",IF(NOT(ISERROR(VLOOKUP(P367,'ESO Dungeon constants'!$D$3:$H$9999,5,0))),VLOOKUP(P367,'ESO Dungeon constants'!$D$3:$I$9999,6,0),VLOOKUP(P367,'ESO zone constants'!$H$2:$K$9984,4,0)),""))</f>
        <v>DLC_BASE_GAME</v>
      </c>
      <c r="T367" s="2" t="str">
        <f aca="false">IF(S367&lt;&gt;"",VLOOKUP(S367,'LibSets constants'!$B$4:$C$1000,2,0),"")</f>
        <v>Included in base game</v>
      </c>
      <c r="U367" s="5" t="s">
        <v>83</v>
      </c>
      <c r="V367" s="2" t="str">
        <f aca="false">IF(U367&lt;&gt;"",IF(U367&lt;&gt;"LIBSETS_DROP_MECHANIC_MONSTER_NAME",VLOOKUP(U367,'LibSets constants'!$I$4:$L$1000,3,0),""),"")</f>
        <v>Rewards for the worthy (Cyrodiil/Battleground mail)</v>
      </c>
      <c r="W367" s="2" t="str">
        <f aca="false">IF(U367&lt;&gt;"",IF(U367&lt;&gt;"LIBSETS_DROP_MECHANIC_MONSTER_NAME",VLOOKUP(U367,'LibSets constants'!$I$4:$L$1000,4,0),""),"")</f>
        <v>Gerechter Lohn (Cyrodiil/Schlachtfeld Mail)</v>
      </c>
      <c r="X367" s="2" t="str">
        <f aca="false">IF(G367&lt;&gt;"LIBSETS_SETTYPE_BATTLEGROUND",IF(G367&lt;&gt;"LIBSETS_SETTYPE_SPECIAL",IF(Y367&lt;&gt;"",VLOOKUP(Y367,'ESO zone constants'!$D$2:$H$4950,5,0),""),""),"")</f>
        <v/>
      </c>
      <c r="Z367" s="0"/>
      <c r="AA367" s="2" t="str">
        <f aca="false">IF(Z367&lt;&gt;"",IF(Z367&lt;&gt;"LIBSETS_DROP_MECHANIC_MONSTER_NAME",VLOOKUP(Z367,'LibSets constants'!$I$4:$L$1000,3,0),""),"")</f>
        <v/>
      </c>
      <c r="AB367" s="2" t="str">
        <f aca="false">IF(Z367&lt;&gt;"",IF(Z367&lt;&gt;"LIBSETS_DROP_MECHANIC_MONSTER_NAME",VLOOKUP(Z367,'LibSets constants'!$I$4:$L$1000,4,0),""),"")</f>
        <v/>
      </c>
      <c r="AC367" s="2" t="str">
        <f aca="false">IF(G367&lt;&gt;"LIBSETS_SETTYPE_BATTLEGROUND",IF(G367&lt;&gt;"LIBSETS_SETTYPE_SPECIAL",IF(AD367&lt;&gt;"",VLOOKUP(AD367,'ESO zone constants'!$D$2:$H$4950,5,0),""),""),"")</f>
        <v/>
      </c>
      <c r="AE367" s="0"/>
      <c r="AF367" s="2" t="str">
        <f aca="false">IF(AE367&lt;&gt;"",IF(AE367&lt;&gt;"LIBSETS_DROP_MECHANIC_MONSTER_NAME",VLOOKUP(AE367,'LibSets constants'!$I$4:$L$1000,3,0),""),"")</f>
        <v/>
      </c>
      <c r="AG367" s="2" t="str">
        <f aca="false">IF(AE367&lt;&gt;"",IF(AE367&lt;&gt;"LIBSETS_DROP_MECHANIC_MONSTER_NAME",VLOOKUP(AE367,'LibSets constants'!$I$4:$L$1000,4,0),""),"")</f>
        <v/>
      </c>
      <c r="AH367" s="2" t="str">
        <f aca="false">IF(G367&lt;&gt;"LIBSETS_SETTYPE_BATTLEGROUND",IF(G367&lt;&gt;"LIBSETS_SETTYPE_SPECIAL",IF(AI367&lt;&gt;"",VLOOKUP(AI367,'ESO zone constants'!$D$2:$H$4950,5,0),""),""),"")</f>
        <v/>
      </c>
      <c r="AJ367" s="0"/>
      <c r="AK367" s="2" t="str">
        <f aca="false">IF(AJ367&lt;&gt;"",IF(AJ367&lt;&gt;"LIBSETS_DROP_MECHANIC_MONSTER_NAME",VLOOKUP(AJ367,'LibSets constants'!$I$4:$L$1000,3,0),""),"")</f>
        <v/>
      </c>
      <c r="AL367" s="2" t="str">
        <f aca="false">IF(AJ367&lt;&gt;"",IF(AJ367&lt;&gt;"LIBSETS_DROP_MECHANIC_MONSTER_NAME",VLOOKUP(AJ367,'LibSets constants'!$I$4:$L$1000,4,0),""),"")</f>
        <v/>
      </c>
      <c r="AM367" s="2" t="str">
        <f aca="false">IF(G367&lt;&gt;"LIBSETS_SETTYPE_BATTLEGROUND",IF(G367&lt;&gt;"LIBSETS_SETTYPE_SPECIAL",IF(AN367&lt;&gt;"",VLOOKUP(AN367,'ESO zone constants'!$D$2:$H$4950,5,0),""),""),"")</f>
        <v/>
      </c>
      <c r="AO367" s="0"/>
      <c r="AP367" s="2" t="str">
        <f aca="false">IF(AO367&lt;&gt;"",IF(AO367&lt;&gt;"LIBSETS_DROP_MECHANIC_MONSTER_NAME",VLOOKUP(AO367,'LibSets constants'!$I$4:$L$1000,3,0),""),"")</f>
        <v/>
      </c>
      <c r="AQ367" s="2" t="str">
        <f aca="false">IF(AO367&lt;&gt;"",IF(AO367&lt;&gt;"LIBSETS_DROP_MECHANIC_MONSTER_NAME",VLOOKUP(AO367,'LibSets constants'!$I$4:$L$1000,4,0),""),"")</f>
        <v/>
      </c>
      <c r="AR367" s="2" t="str">
        <f aca="false">IF(G367&lt;&gt;"LIBSETS_SETTYPE_BATTLEGROUND",IF(G367&lt;&gt;"LIBSETS_SETTYPE_SPECIAL",IF(AS367&lt;&gt;"",VLOOKUP(AS367,'ESO zone constants'!$D$2:$H$4950,5,0),""),""),"")</f>
        <v/>
      </c>
      <c r="AT367" s="0"/>
      <c r="AU367" s="2" t="str">
        <f aca="false">IF(AT367&lt;&gt;"",IF(AT367&lt;&gt;"LIBSETS_DROP_MECHANIC_MONSTER_NAME",VLOOKUP(AT367,'LibSets constants'!$I$4:$L$1000,3,0),""),"")</f>
        <v/>
      </c>
      <c r="AV367" s="2" t="str">
        <f aca="false">IF(AT367&lt;&gt;"",IF(AT367&lt;&gt;"LIBSETS_DROP_MECHANIC_MONSTER_NAME",VLOOKUP(AT367,'LibSets constants'!$I$4:$L$1000,4,0),""),"")</f>
        <v/>
      </c>
      <c r="AW367" s="6" t="str">
        <f aca="false">IF(A367="???","--","")&amp;IF(F367&lt;&gt;"Not in the game (anymore)",IF(A367&lt;&gt;"",CONCATENATE("[",A367,"] = {wayshrines={")&amp;IF(K367&lt;&gt;"",CONCATENATE(K367,","),"")&amp;IF(L367&lt;&gt;"",CONCATENATE(L367,","),"")&amp;IF(M367&lt;&gt;"",CONCATENATE(M367,","),"")&amp;CONCATENATE("}")&amp;IF(VALUE(N367)&gt;0,CONCATENATE(", traitsNeeded=",N367),"")&amp;CONCATENATE(", dlcId=",IF(S367&lt;&gt;"",S367,"DLC_BASE_GAME")),""),"")</f>
        <v>[420] = {wayshrines={-1,-1,-1,}, dlcId=DLC_BASE_GAME</v>
      </c>
      <c r="AX367" s="6" t="str">
        <f aca="false">IF(F367&lt;&gt;"Not in the game (anymore)",IF(A367&lt;&gt;"",IF(P367&lt;&gt;"",CONCATENATE(", zoneIds={",P367),"")&amp;IF(X367&lt;&gt;"",CONCATENATE(",",X367),"")&amp;IF(AC367&lt;&gt;"",CONCATENATE(",",AC367),"")&amp;IF(AH367&lt;&gt;"",CONCATENATE(",",AH367),"")&amp;IF(AM367&lt;&gt;"",CONCATENATE(",",AM367),"")&amp;IF(AR367&lt;&gt;"",CONCATENATE(",",AR367),"")&amp;IF(P367&lt;&gt;"",CONCATENATE("}",""),"")&amp;IF(OR(I367="true",I367="false",I367&lt;&gt;""), CONCATENATE(", veteran=", I367), ""),""),"")</f>
        <v>, zoneIds={181}, veteran=false</v>
      </c>
      <c r="AY367" s="6" t="str">
        <f aca="false">IF(F367&lt;&gt;"Not in the game (anymore)",IF(A367&lt;&gt;"",", setType="&amp;G367,"")&amp;IF(J367="true",", multiTrialSet=true",""),"")</f>
        <v>, setType=LIBSETS_SETTYPE_CYRODIIL</v>
      </c>
      <c r="AZ367" s="6" t="str">
        <f aca="false">IF(F367&lt;&gt;"Not in the game (anymore)",IF(U367&lt;&gt;"",", dropMechanic={"&amp;U367&amp;IF(Z367&lt;&gt;"",","&amp;Z367,"")&amp;IF(AE367&lt;&gt;"",","&amp;AE367,"")&amp;IF(AJ367&lt;&gt;"",","&amp;AJ367,"")&amp;IF(AO367&lt;&gt;"",","&amp;AO367,"")&amp;IF(AT367&lt;&gt;"",","&amp;AT367,"")&amp;"}"&amp;IF(U367="LIBSETS_DROP_MECHANIC_MONSTER_NAME",", dropMechanicNames={" &amp; IF(V367&lt;&gt;"","['en']='"&amp;V367&amp;"'","") &amp; IF(W367&lt;&gt;"",", ['de']='" &amp; W367&amp;"'","") &amp; "}",""),"")&amp;"},","")</f>
        <v>, dropMechanic={LIBSETS_DROP_MECHANIC_MAIL_PVP_REWARDS_FOR_THE_WORTHY}},</v>
      </c>
      <c r="BA367" s="6" t="str">
        <f aca="false">IF(F367&lt;&gt;"Not in the game (anymore)",IF(C367&lt;&gt;"",CONCATENATE(" --",C367," / ",B367,"   [",IF(Q367&lt;&gt;"",Q367,""),IF(Y367&lt;&gt;"",", "&amp;Y367,""),IF(AD367&lt;&gt;"",", "&amp;AD367,""),IF(AI367&lt;&gt;"",", "&amp;AI367,""),IF(AN367&lt;&gt;"",", "&amp;AN367,""),IF(AS367&lt;&gt;"",", "&amp;AS367,""),"]")),"")</f>
        <v> --Soldier of Anguish / Soldat der Pein   [Cyrodiil]</v>
      </c>
    </row>
    <row r="368" customFormat="false" ht="15" hidden="false" customHeight="false" outlineLevel="0" collapsed="false">
      <c r="A368" s="21" t="n">
        <v>421</v>
      </c>
      <c r="B368" s="0" t="s">
        <v>924</v>
      </c>
      <c r="C368" s="0" t="s">
        <v>925</v>
      </c>
      <c r="D368" s="2" t="n">
        <f aca="false">A368</f>
        <v>421</v>
      </c>
      <c r="G368" s="22" t="s">
        <v>81</v>
      </c>
      <c r="I368" s="0" t="s">
        <v>56</v>
      </c>
      <c r="J368" s="0" t="s">
        <v>56</v>
      </c>
      <c r="K368" s="0" t="n">
        <v>-1</v>
      </c>
      <c r="L368" s="0" t="n">
        <v>-1</v>
      </c>
      <c r="M368" s="0" t="n">
        <v>-1</v>
      </c>
      <c r="N368" s="0" t="n">
        <v>0</v>
      </c>
      <c r="O368" s="3" t="s">
        <v>82</v>
      </c>
      <c r="P368" s="2" t="n">
        <f aca="false">IF(AND(G368&lt;&gt;"LIBSETS_SETTYPE_BATTLEGROUND",G368&lt;&gt;"LIBSETS_SETTYPE_SPECIAL",G368&lt;&gt;"LIBSETS_SETTYPE_MYTHIC"), IF(Q368&lt;&gt;"",VLOOKUP(Q368,'ESO zone constants'!$D$2:$H$4950,5,0),""),"")</f>
        <v>181</v>
      </c>
      <c r="Q368" s="0" t="str">
        <f aca="false">IF(OR(K368="",K368&lt;=0,ISERROR(K368)),IF(AND(O368&lt;&gt;"",NOT(ISERROR(O368))),O368, ""),VLOOKUP(K368,'ESO wayshrine node constants'!$A$3:$D$10003,4,0))</f>
        <v>Cyrodiil</v>
      </c>
      <c r="R368" s="0"/>
      <c r="S368" s="4" t="str">
        <f aca="false">IF(AND(R368&lt;&gt;"",NOT(ISERROR(R368))),R368,IF(P368&lt;&gt;"",IF(NOT(ISERROR(VLOOKUP(P368,'ESO Dungeon constants'!$D$3:$H$9999,5,0))),VLOOKUP(P368,'ESO Dungeon constants'!$D$3:$I$9999,6,0),VLOOKUP(P368,'ESO zone constants'!$H$2:$K$9984,4,0)),""))</f>
        <v>DLC_BASE_GAME</v>
      </c>
      <c r="T368" s="2" t="str">
        <f aca="false">IF(S368&lt;&gt;"",VLOOKUP(S368,'LibSets constants'!$B$4:$C$1000,2,0),"")</f>
        <v>Included in base game</v>
      </c>
      <c r="U368" s="5" t="s">
        <v>83</v>
      </c>
      <c r="V368" s="2" t="str">
        <f aca="false">IF(U368&lt;&gt;"",IF(U368&lt;&gt;"LIBSETS_DROP_MECHANIC_MONSTER_NAME",VLOOKUP(U368,'LibSets constants'!$I$4:$L$1000,3,0),""),"")</f>
        <v>Rewards for the worthy (Cyrodiil/Battleground mail)</v>
      </c>
      <c r="W368" s="2" t="str">
        <f aca="false">IF(U368&lt;&gt;"",IF(U368&lt;&gt;"LIBSETS_DROP_MECHANIC_MONSTER_NAME",VLOOKUP(U368,'LibSets constants'!$I$4:$L$1000,4,0),""),"")</f>
        <v>Gerechter Lohn (Cyrodiil/Schlachtfeld Mail)</v>
      </c>
      <c r="X368" s="2" t="str">
        <f aca="false">IF(G368&lt;&gt;"LIBSETS_SETTYPE_BATTLEGROUND",IF(G368&lt;&gt;"LIBSETS_SETTYPE_SPECIAL",IF(Y368&lt;&gt;"",VLOOKUP(Y368,'ESO zone constants'!$D$2:$H$4950,5,0),""),""),"")</f>
        <v/>
      </c>
      <c r="Z368" s="0"/>
      <c r="AA368" s="2" t="str">
        <f aca="false">IF(Z368&lt;&gt;"",IF(Z368&lt;&gt;"LIBSETS_DROP_MECHANIC_MONSTER_NAME",VLOOKUP(Z368,'LibSets constants'!$I$4:$L$1000,3,0),""),"")</f>
        <v/>
      </c>
      <c r="AB368" s="2" t="str">
        <f aca="false">IF(Z368&lt;&gt;"",IF(Z368&lt;&gt;"LIBSETS_DROP_MECHANIC_MONSTER_NAME",VLOOKUP(Z368,'LibSets constants'!$I$4:$L$1000,4,0),""),"")</f>
        <v/>
      </c>
      <c r="AC368" s="2" t="str">
        <f aca="false">IF(G368&lt;&gt;"LIBSETS_SETTYPE_BATTLEGROUND",IF(G368&lt;&gt;"LIBSETS_SETTYPE_SPECIAL",IF(AD368&lt;&gt;"",VLOOKUP(AD368,'ESO zone constants'!$D$2:$H$4950,5,0),""),""),"")</f>
        <v/>
      </c>
      <c r="AE368" s="0"/>
      <c r="AF368" s="2" t="str">
        <f aca="false">IF(AE368&lt;&gt;"",IF(AE368&lt;&gt;"LIBSETS_DROP_MECHANIC_MONSTER_NAME",VLOOKUP(AE368,'LibSets constants'!$I$4:$L$1000,3,0),""),"")</f>
        <v/>
      </c>
      <c r="AG368" s="2" t="str">
        <f aca="false">IF(AE368&lt;&gt;"",IF(AE368&lt;&gt;"LIBSETS_DROP_MECHANIC_MONSTER_NAME",VLOOKUP(AE368,'LibSets constants'!$I$4:$L$1000,4,0),""),"")</f>
        <v/>
      </c>
      <c r="AH368" s="2" t="str">
        <f aca="false">IF(G368&lt;&gt;"LIBSETS_SETTYPE_BATTLEGROUND",IF(G368&lt;&gt;"LIBSETS_SETTYPE_SPECIAL",IF(AI368&lt;&gt;"",VLOOKUP(AI368,'ESO zone constants'!$D$2:$H$4950,5,0),""),""),"")</f>
        <v/>
      </c>
      <c r="AJ368" s="0"/>
      <c r="AK368" s="2" t="str">
        <f aca="false">IF(AJ368&lt;&gt;"",IF(AJ368&lt;&gt;"LIBSETS_DROP_MECHANIC_MONSTER_NAME",VLOOKUP(AJ368,'LibSets constants'!$I$4:$L$1000,3,0),""),"")</f>
        <v/>
      </c>
      <c r="AL368" s="2" t="str">
        <f aca="false">IF(AJ368&lt;&gt;"",IF(AJ368&lt;&gt;"LIBSETS_DROP_MECHANIC_MONSTER_NAME",VLOOKUP(AJ368,'LibSets constants'!$I$4:$L$1000,4,0),""),"")</f>
        <v/>
      </c>
      <c r="AM368" s="2" t="str">
        <f aca="false">IF(G368&lt;&gt;"LIBSETS_SETTYPE_BATTLEGROUND",IF(G368&lt;&gt;"LIBSETS_SETTYPE_SPECIAL",IF(AN368&lt;&gt;"",VLOOKUP(AN368,'ESO zone constants'!$D$2:$H$4950,5,0),""),""),"")</f>
        <v/>
      </c>
      <c r="AO368" s="0"/>
      <c r="AP368" s="2" t="str">
        <f aca="false">IF(AO368&lt;&gt;"",IF(AO368&lt;&gt;"LIBSETS_DROP_MECHANIC_MONSTER_NAME",VLOOKUP(AO368,'LibSets constants'!$I$4:$L$1000,3,0),""),"")</f>
        <v/>
      </c>
      <c r="AQ368" s="2" t="str">
        <f aca="false">IF(AO368&lt;&gt;"",IF(AO368&lt;&gt;"LIBSETS_DROP_MECHANIC_MONSTER_NAME",VLOOKUP(AO368,'LibSets constants'!$I$4:$L$1000,4,0),""),"")</f>
        <v/>
      </c>
      <c r="AR368" s="2" t="str">
        <f aca="false">IF(G368&lt;&gt;"LIBSETS_SETTYPE_BATTLEGROUND",IF(G368&lt;&gt;"LIBSETS_SETTYPE_SPECIAL",IF(AS368&lt;&gt;"",VLOOKUP(AS368,'ESO zone constants'!$D$2:$H$4950,5,0),""),""),"")</f>
        <v/>
      </c>
      <c r="AT368" s="0"/>
      <c r="AU368" s="2" t="str">
        <f aca="false">IF(AT368&lt;&gt;"",IF(AT368&lt;&gt;"LIBSETS_DROP_MECHANIC_MONSTER_NAME",VLOOKUP(AT368,'LibSets constants'!$I$4:$L$1000,3,0),""),"")</f>
        <v/>
      </c>
      <c r="AV368" s="2" t="str">
        <f aca="false">IF(AT368&lt;&gt;"",IF(AT368&lt;&gt;"LIBSETS_DROP_MECHANIC_MONSTER_NAME",VLOOKUP(AT368,'LibSets constants'!$I$4:$L$1000,4,0),""),"")</f>
        <v/>
      </c>
      <c r="AW368" s="6" t="str">
        <f aca="false">IF(A368="???","--","")&amp;IF(F368&lt;&gt;"Not in the game (anymore)",IF(A368&lt;&gt;"",CONCATENATE("[",A368,"] = {wayshrines={")&amp;IF(K368&lt;&gt;"",CONCATENATE(K368,","),"")&amp;IF(L368&lt;&gt;"",CONCATENATE(L368,","),"")&amp;IF(M368&lt;&gt;"",CONCATENATE(M368,","),"")&amp;CONCATENATE("}")&amp;IF(VALUE(N368)&gt;0,CONCATENATE(", traitsNeeded=",N368),"")&amp;CONCATENATE(", dlcId=",IF(S368&lt;&gt;"",S368,"DLC_BASE_GAME")),""),"")</f>
        <v>[421] = {wayshrines={-1,-1,-1,}, dlcId=DLC_BASE_GAME</v>
      </c>
      <c r="AX368" s="6" t="str">
        <f aca="false">IF(F368&lt;&gt;"Not in the game (anymore)",IF(A368&lt;&gt;"",IF(P368&lt;&gt;"",CONCATENATE(", zoneIds={",P368),"")&amp;IF(X368&lt;&gt;"",CONCATENATE(",",X368),"")&amp;IF(AC368&lt;&gt;"",CONCATENATE(",",AC368),"")&amp;IF(AH368&lt;&gt;"",CONCATENATE(",",AH368),"")&amp;IF(AM368&lt;&gt;"",CONCATENATE(",",AM368),"")&amp;IF(AR368&lt;&gt;"",CONCATENATE(",",AR368),"")&amp;IF(P368&lt;&gt;"",CONCATENATE("}",""),"")&amp;IF(OR(I368="true",I368="false",I368&lt;&gt;""), CONCATENATE(", veteran=", I368), ""),""),"")</f>
        <v>, zoneIds={181}, veteran=false</v>
      </c>
      <c r="AY368" s="6" t="str">
        <f aca="false">IF(F368&lt;&gt;"Not in the game (anymore)",IF(A368&lt;&gt;"",", setType="&amp;G368,"")&amp;IF(J368="true",", multiTrialSet=true",""),"")</f>
        <v>, setType=LIBSETS_SETTYPE_CYRODIIL</v>
      </c>
      <c r="AZ368" s="6" t="str">
        <f aca="false">IF(F368&lt;&gt;"Not in the game (anymore)",IF(U368&lt;&gt;"",", dropMechanic={"&amp;U368&amp;IF(Z368&lt;&gt;"",","&amp;Z368,"")&amp;IF(AE368&lt;&gt;"",","&amp;AE368,"")&amp;IF(AJ368&lt;&gt;"",","&amp;AJ368,"")&amp;IF(AO368&lt;&gt;"",","&amp;AO368,"")&amp;IF(AT368&lt;&gt;"",","&amp;AT368,"")&amp;"}"&amp;IF(U368="LIBSETS_DROP_MECHANIC_MONSTER_NAME",", dropMechanicNames={" &amp; IF(V368&lt;&gt;"","['en']='"&amp;V368&amp;"'","") &amp; IF(W368&lt;&gt;"",", ['de']='" &amp; W368&amp;"'","") &amp; "}",""),"")&amp;"},","")</f>
        <v>, dropMechanic={LIBSETS_DROP_MECHANIC_MAIL_PVP_REWARDS_FOR_THE_WORTHY}},</v>
      </c>
      <c r="BA368" s="6" t="str">
        <f aca="false">IF(F368&lt;&gt;"Not in the game (anymore)",IF(C368&lt;&gt;"",CONCATENATE(" --",C368," / ",B368,"   [",IF(Q368&lt;&gt;"",Q368,""),IF(Y368&lt;&gt;"",", "&amp;Y368,""),IF(AD368&lt;&gt;"",", "&amp;AD368,""),IF(AI368&lt;&gt;"",", "&amp;AI368,""),IF(AN368&lt;&gt;"",", "&amp;AN368,""),IF(AS368&lt;&gt;"",", "&amp;AS368,""),"]")),"")</f>
        <v> --Steadfast Hero / Standhafter Held   [Cyrodiil]</v>
      </c>
    </row>
    <row r="369" customFormat="false" ht="15" hidden="false" customHeight="false" outlineLevel="0" collapsed="false">
      <c r="A369" s="21" t="n">
        <v>422</v>
      </c>
      <c r="B369" s="0" t="s">
        <v>926</v>
      </c>
      <c r="C369" s="0" t="s">
        <v>927</v>
      </c>
      <c r="D369" s="2" t="n">
        <f aca="false">A369</f>
        <v>422</v>
      </c>
      <c r="G369" s="22" t="s">
        <v>81</v>
      </c>
      <c r="I369" s="0" t="s">
        <v>56</v>
      </c>
      <c r="J369" s="0" t="s">
        <v>56</v>
      </c>
      <c r="K369" s="0" t="n">
        <v>-1</v>
      </c>
      <c r="L369" s="0" t="n">
        <v>-1</v>
      </c>
      <c r="M369" s="0" t="n">
        <v>-1</v>
      </c>
      <c r="N369" s="0" t="n">
        <v>0</v>
      </c>
      <c r="O369" s="3" t="s">
        <v>82</v>
      </c>
      <c r="P369" s="2" t="n">
        <f aca="false">IF(AND(G369&lt;&gt;"LIBSETS_SETTYPE_BATTLEGROUND",G369&lt;&gt;"LIBSETS_SETTYPE_SPECIAL",G369&lt;&gt;"LIBSETS_SETTYPE_MYTHIC"), IF(Q369&lt;&gt;"",VLOOKUP(Q369,'ESO zone constants'!$D$2:$H$4950,5,0),""),"")</f>
        <v>181</v>
      </c>
      <c r="Q369" s="0" t="str">
        <f aca="false">IF(OR(K369="",K369&lt;=0,ISERROR(K369)),IF(AND(O369&lt;&gt;"",NOT(ISERROR(O369))),O369, ""),VLOOKUP(K369,'ESO wayshrine node constants'!$A$3:$D$10003,4,0))</f>
        <v>Cyrodiil</v>
      </c>
      <c r="R369" s="0"/>
      <c r="S369" s="4" t="str">
        <f aca="false">IF(AND(R369&lt;&gt;"",NOT(ISERROR(R369))),R369,IF(P369&lt;&gt;"",IF(NOT(ISERROR(VLOOKUP(P369,'ESO Dungeon constants'!$D$3:$H$9999,5,0))),VLOOKUP(P369,'ESO Dungeon constants'!$D$3:$I$9999,6,0),VLOOKUP(P369,'ESO zone constants'!$H$2:$K$9984,4,0)),""))</f>
        <v>DLC_BASE_GAME</v>
      </c>
      <c r="T369" s="2" t="str">
        <f aca="false">IF(S369&lt;&gt;"",VLOOKUP(S369,'LibSets constants'!$B$4:$C$1000,2,0),"")</f>
        <v>Included in base game</v>
      </c>
      <c r="U369" s="5" t="s">
        <v>83</v>
      </c>
      <c r="V369" s="2" t="str">
        <f aca="false">IF(U369&lt;&gt;"",IF(U369&lt;&gt;"LIBSETS_DROP_MECHANIC_MONSTER_NAME",VLOOKUP(U369,'LibSets constants'!$I$4:$L$1000,3,0),""),"")</f>
        <v>Rewards for the worthy (Cyrodiil/Battleground mail)</v>
      </c>
      <c r="W369" s="2" t="str">
        <f aca="false">IF(U369&lt;&gt;"",IF(U369&lt;&gt;"LIBSETS_DROP_MECHANIC_MONSTER_NAME",VLOOKUP(U369,'LibSets constants'!$I$4:$L$1000,4,0),""),"")</f>
        <v>Gerechter Lohn (Cyrodiil/Schlachtfeld Mail)</v>
      </c>
      <c r="X369" s="2" t="str">
        <f aca="false">IF(G369&lt;&gt;"LIBSETS_SETTYPE_BATTLEGROUND",IF(G369&lt;&gt;"LIBSETS_SETTYPE_SPECIAL",IF(Y369&lt;&gt;"",VLOOKUP(Y369,'ESO zone constants'!$D$2:$H$4950,5,0),""),""),"")</f>
        <v/>
      </c>
      <c r="Z369" s="0"/>
      <c r="AA369" s="2" t="str">
        <f aca="false">IF(Z369&lt;&gt;"",IF(Z369&lt;&gt;"LIBSETS_DROP_MECHANIC_MONSTER_NAME",VLOOKUP(Z369,'LibSets constants'!$I$4:$L$1000,3,0),""),"")</f>
        <v/>
      </c>
      <c r="AB369" s="2" t="str">
        <f aca="false">IF(Z369&lt;&gt;"",IF(Z369&lt;&gt;"LIBSETS_DROP_MECHANIC_MONSTER_NAME",VLOOKUP(Z369,'LibSets constants'!$I$4:$L$1000,4,0),""),"")</f>
        <v/>
      </c>
      <c r="AC369" s="2" t="str">
        <f aca="false">IF(G369&lt;&gt;"LIBSETS_SETTYPE_BATTLEGROUND",IF(G369&lt;&gt;"LIBSETS_SETTYPE_SPECIAL",IF(AD369&lt;&gt;"",VLOOKUP(AD369,'ESO zone constants'!$D$2:$H$4950,5,0),""),""),"")</f>
        <v/>
      </c>
      <c r="AE369" s="0"/>
      <c r="AF369" s="2" t="str">
        <f aca="false">IF(AE369&lt;&gt;"",IF(AE369&lt;&gt;"LIBSETS_DROP_MECHANIC_MONSTER_NAME",VLOOKUP(AE369,'LibSets constants'!$I$4:$L$1000,3,0),""),"")</f>
        <v/>
      </c>
      <c r="AG369" s="2" t="str">
        <f aca="false">IF(AE369&lt;&gt;"",IF(AE369&lt;&gt;"LIBSETS_DROP_MECHANIC_MONSTER_NAME",VLOOKUP(AE369,'LibSets constants'!$I$4:$L$1000,4,0),""),"")</f>
        <v/>
      </c>
      <c r="AH369" s="2" t="str">
        <f aca="false">IF(G369&lt;&gt;"LIBSETS_SETTYPE_BATTLEGROUND",IF(G369&lt;&gt;"LIBSETS_SETTYPE_SPECIAL",IF(AI369&lt;&gt;"",VLOOKUP(AI369,'ESO zone constants'!$D$2:$H$4950,5,0),""),""),"")</f>
        <v/>
      </c>
      <c r="AJ369" s="0"/>
      <c r="AK369" s="2" t="str">
        <f aca="false">IF(AJ369&lt;&gt;"",IF(AJ369&lt;&gt;"LIBSETS_DROP_MECHANIC_MONSTER_NAME",VLOOKUP(AJ369,'LibSets constants'!$I$4:$L$1000,3,0),""),"")</f>
        <v/>
      </c>
      <c r="AL369" s="2" t="str">
        <f aca="false">IF(AJ369&lt;&gt;"",IF(AJ369&lt;&gt;"LIBSETS_DROP_MECHANIC_MONSTER_NAME",VLOOKUP(AJ369,'LibSets constants'!$I$4:$L$1000,4,0),""),"")</f>
        <v/>
      </c>
      <c r="AM369" s="2" t="str">
        <f aca="false">IF(G369&lt;&gt;"LIBSETS_SETTYPE_BATTLEGROUND",IF(G369&lt;&gt;"LIBSETS_SETTYPE_SPECIAL",IF(AN369&lt;&gt;"",VLOOKUP(AN369,'ESO zone constants'!$D$2:$H$4950,5,0),""),""),"")</f>
        <v/>
      </c>
      <c r="AO369" s="0"/>
      <c r="AP369" s="2" t="str">
        <f aca="false">IF(AO369&lt;&gt;"",IF(AO369&lt;&gt;"LIBSETS_DROP_MECHANIC_MONSTER_NAME",VLOOKUP(AO369,'LibSets constants'!$I$4:$L$1000,3,0),""),"")</f>
        <v/>
      </c>
      <c r="AQ369" s="2" t="str">
        <f aca="false">IF(AO369&lt;&gt;"",IF(AO369&lt;&gt;"LIBSETS_DROP_MECHANIC_MONSTER_NAME",VLOOKUP(AO369,'LibSets constants'!$I$4:$L$1000,4,0),""),"")</f>
        <v/>
      </c>
      <c r="AR369" s="2" t="str">
        <f aca="false">IF(G369&lt;&gt;"LIBSETS_SETTYPE_BATTLEGROUND",IF(G369&lt;&gt;"LIBSETS_SETTYPE_SPECIAL",IF(AS369&lt;&gt;"",VLOOKUP(AS369,'ESO zone constants'!$D$2:$H$4950,5,0),""),""),"")</f>
        <v/>
      </c>
      <c r="AT369" s="0"/>
      <c r="AU369" s="2" t="str">
        <f aca="false">IF(AT369&lt;&gt;"",IF(AT369&lt;&gt;"LIBSETS_DROP_MECHANIC_MONSTER_NAME",VLOOKUP(AT369,'LibSets constants'!$I$4:$L$1000,3,0),""),"")</f>
        <v/>
      </c>
      <c r="AV369" s="2" t="str">
        <f aca="false">IF(AT369&lt;&gt;"",IF(AT369&lt;&gt;"LIBSETS_DROP_MECHANIC_MONSTER_NAME",VLOOKUP(AT369,'LibSets constants'!$I$4:$L$1000,4,0),""),"")</f>
        <v/>
      </c>
      <c r="AW369" s="6" t="str">
        <f aca="false">IF(A369="???","--","")&amp;IF(F369&lt;&gt;"Not in the game (anymore)",IF(A369&lt;&gt;"",CONCATENATE("[",A369,"] = {wayshrines={")&amp;IF(K369&lt;&gt;"",CONCATENATE(K369,","),"")&amp;IF(L369&lt;&gt;"",CONCATENATE(L369,","),"")&amp;IF(M369&lt;&gt;"",CONCATENATE(M369,","),"")&amp;CONCATENATE("}")&amp;IF(VALUE(N369)&gt;0,CONCATENATE(", traitsNeeded=",N369),"")&amp;CONCATENATE(", dlcId=",IF(S369&lt;&gt;"",S369,"DLC_BASE_GAME")),""),"")</f>
        <v>[422] = {wayshrines={-1,-1,-1,}, dlcId=DLC_BASE_GAME</v>
      </c>
      <c r="AX369" s="6" t="str">
        <f aca="false">IF(F369&lt;&gt;"Not in the game (anymore)",IF(A369&lt;&gt;"",IF(P369&lt;&gt;"",CONCATENATE(", zoneIds={",P369),"")&amp;IF(X369&lt;&gt;"",CONCATENATE(",",X369),"")&amp;IF(AC369&lt;&gt;"",CONCATENATE(",",AC369),"")&amp;IF(AH369&lt;&gt;"",CONCATENATE(",",AH369),"")&amp;IF(AM369&lt;&gt;"",CONCATENATE(",",AM369),"")&amp;IF(AR369&lt;&gt;"",CONCATENATE(",",AR369),"")&amp;IF(P369&lt;&gt;"",CONCATENATE("}",""),"")&amp;IF(OR(I369="true",I369="false",I369&lt;&gt;""), CONCATENATE(", veteran=", I369), ""),""),"")</f>
        <v>, zoneIds={181}, veteran=false</v>
      </c>
      <c r="AY369" s="6" t="str">
        <f aca="false">IF(F369&lt;&gt;"Not in the game (anymore)",IF(A369&lt;&gt;"",", setType="&amp;G369,"")&amp;IF(J369="true",", multiTrialSet=true",""),"")</f>
        <v>, setType=LIBSETS_SETTYPE_CYRODIIL</v>
      </c>
      <c r="AZ369" s="6" t="str">
        <f aca="false">IF(F369&lt;&gt;"Not in the game (anymore)",IF(U369&lt;&gt;"",", dropMechanic={"&amp;U369&amp;IF(Z369&lt;&gt;"",","&amp;Z369,"")&amp;IF(AE369&lt;&gt;"",","&amp;AE369,"")&amp;IF(AJ369&lt;&gt;"",","&amp;AJ369,"")&amp;IF(AO369&lt;&gt;"",","&amp;AO369,"")&amp;IF(AT369&lt;&gt;"",","&amp;AT369,"")&amp;"}"&amp;IF(U369="LIBSETS_DROP_MECHANIC_MONSTER_NAME",", dropMechanicNames={" &amp; IF(V369&lt;&gt;"","['en']='"&amp;V369&amp;"'","") &amp; IF(W369&lt;&gt;"",", ['de']='" &amp; W369&amp;"'","") &amp; "}",""),"")&amp;"},","")</f>
        <v>, dropMechanic={LIBSETS_DROP_MECHANIC_MAIL_PVP_REWARDS_FOR_THE_WORTHY}},</v>
      </c>
      <c r="BA369" s="6" t="str">
        <f aca="false">IF(F369&lt;&gt;"Not in the game (anymore)",IF(C369&lt;&gt;"",CONCATENATE(" --",C369," / ",B369,"   [",IF(Q369&lt;&gt;"",Q369,""),IF(Y369&lt;&gt;"",", "&amp;Y369,""),IF(AD369&lt;&gt;"",", "&amp;AD369,""),IF(AI369&lt;&gt;"",", "&amp;AI369,""),IF(AN369&lt;&gt;"",", "&amp;AN369,""),IF(AS369&lt;&gt;"",", "&amp;AS369,""),"]")),"")</f>
        <v> --Battalion Defender / Bataillonsverteidiger   [Cyrodiil]</v>
      </c>
    </row>
    <row r="370" customFormat="false" ht="15" hidden="false" customHeight="false" outlineLevel="0" collapsed="false">
      <c r="A370" s="21" t="n">
        <v>423</v>
      </c>
      <c r="B370" s="0" t="s">
        <v>928</v>
      </c>
      <c r="C370" s="0" t="s">
        <v>929</v>
      </c>
      <c r="D370" s="2" t="n">
        <f aca="false">A370</f>
        <v>423</v>
      </c>
      <c r="G370" s="22" t="s">
        <v>74</v>
      </c>
      <c r="I370" s="0" t="s">
        <v>423</v>
      </c>
      <c r="J370" s="0" t="s">
        <v>56</v>
      </c>
      <c r="K370" s="0" t="n">
        <v>-1</v>
      </c>
      <c r="L370" s="0" t="n">
        <v>-1</v>
      </c>
      <c r="M370" s="0" t="n">
        <v>-1</v>
      </c>
      <c r="N370" s="0" t="n">
        <v>0</v>
      </c>
      <c r="O370" s="3" t="s">
        <v>905</v>
      </c>
      <c r="P370" s="2" t="n">
        <f aca="false">IF(AND(G370&lt;&gt;"LIBSETS_SETTYPE_BATTLEGROUND",G370&lt;&gt;"LIBSETS_SETTYPE_SPECIAL",G370&lt;&gt;"LIBSETS_SETTYPE_MYTHIC"), IF(Q370&lt;&gt;"",VLOOKUP(Q370,'ESO zone constants'!$D$2:$H$4950,5,0),""),"")</f>
        <v>1082</v>
      </c>
      <c r="Q370" s="0" t="str">
        <f aca="false">IF(OR(K370="",K370&lt;=0,ISERROR(K370)),IF(AND(O370&lt;&gt;"",NOT(ISERROR(O370))),O370, ""),VLOOKUP(K370,'ESO wayshrine node constants'!$A$3:$D$10003,4,0))</f>
        <v>Blackrose Prison</v>
      </c>
      <c r="R370" s="0"/>
      <c r="S370" s="4" t="str">
        <f aca="false">IF(AND(R370&lt;&gt;"",NOT(ISERROR(R370))),R370,IF(P370&lt;&gt;"",IF(NOT(ISERROR(VLOOKUP(P370,'ESO Dungeon constants'!$D$3:$H$9999,5,0))),VLOOKUP(P370,'ESO Dungeon constants'!$D$3:$I$9999,6,0),VLOOKUP(P370,'ESO zone constants'!$H$2:$K$9984,4,0)),""))</f>
        <v>DLC_MURKMIRE</v>
      </c>
      <c r="T370" s="2" t="str">
        <f aca="false">IF(S370&lt;&gt;"",VLOOKUP(S370,'LibSets constants'!$B$4:$C$1000,2,0),"")</f>
        <v>Murkmire</v>
      </c>
      <c r="U370" s="5" t="s">
        <v>76</v>
      </c>
      <c r="V370" s="23" t="str">
        <f aca="false">IF(U370&lt;&gt;"",IF(U370&lt;&gt;"LIBSETS_DROP_MECHANIC_MONSTER_NAME",VLOOKUP(U370,'LibSets constants'!$I$4:$L$1000,3,0),""),"")</f>
        <v>Arena stage chest</v>
      </c>
      <c r="W370" s="2" t="str">
        <f aca="false">IF(U370&lt;&gt;"",IF(U370&lt;&gt;"LIBSETS_DROP_MECHANIC_MONSTER_NAME",VLOOKUP(U370,'LibSets constants'!$I$4:$L$1000,4,0),""),"")</f>
        <v>Arena-Phasen Schatztruhe</v>
      </c>
      <c r="X370" s="2" t="str">
        <f aca="false">IF(G370&lt;&gt;"LIBSETS_SETTYPE_BATTLEGROUND",IF(G370&lt;&gt;"LIBSETS_SETTYPE_SPECIAL",IF(Y370&lt;&gt;"",VLOOKUP(Y370,'ESO zone constants'!$D$2:$H$4950,5,0),""),""),"")</f>
        <v/>
      </c>
      <c r="Z370" s="24"/>
      <c r="AA370" s="23" t="str">
        <f aca="false">IF(Z370&lt;&gt;"",IF(Z370&lt;&gt;"LIBSETS_DROP_MECHANIC_MONSTER_NAME",VLOOKUP(Z370,'LibSets constants'!$I$4:$L$1000,3,0),""),"")</f>
        <v/>
      </c>
      <c r="AB370" s="23" t="str">
        <f aca="false">IF(Z370&lt;&gt;"",IF(Z370&lt;&gt;"LIBSETS_DROP_MECHANIC_MONSTER_NAME",VLOOKUP(Z370,'LibSets constants'!$I$4:$L$1000,4,0),""),"")</f>
        <v/>
      </c>
      <c r="AC370" s="2" t="str">
        <f aca="false">IF(G370&lt;&gt;"LIBSETS_SETTYPE_BATTLEGROUND",IF(G370&lt;&gt;"LIBSETS_SETTYPE_SPECIAL",IF(AD370&lt;&gt;"",VLOOKUP(AD370,'ESO zone constants'!$D$2:$H$4950,5,0),""),""),"")</f>
        <v/>
      </c>
      <c r="AE370" s="24"/>
      <c r="AF370" s="23" t="str">
        <f aca="false">IF(AE370&lt;&gt;"",IF(AE370&lt;&gt;"LIBSETS_DROP_MECHANIC_MONSTER_NAME",VLOOKUP(AE370,'LibSets constants'!$I$4:$L$1000,3,0),""),"")</f>
        <v/>
      </c>
      <c r="AG370" s="23" t="str">
        <f aca="false">IF(AE370&lt;&gt;"",IF(AE370&lt;&gt;"LIBSETS_DROP_MECHANIC_MONSTER_NAME",VLOOKUP(AE370,'LibSets constants'!$I$4:$L$1000,4,0),""),"")</f>
        <v/>
      </c>
      <c r="AH370" s="2" t="str">
        <f aca="false">IF(G370&lt;&gt;"LIBSETS_SETTYPE_BATTLEGROUND",IF(G370&lt;&gt;"LIBSETS_SETTYPE_SPECIAL",IF(AI370&lt;&gt;"",VLOOKUP(AI370,'ESO zone constants'!$D$2:$H$4950,5,0),""),""),"")</f>
        <v/>
      </c>
      <c r="AJ370" s="24"/>
      <c r="AK370" s="23" t="str">
        <f aca="false">IF(AJ370&lt;&gt;"",IF(AJ370&lt;&gt;"LIBSETS_DROP_MECHANIC_MONSTER_NAME",VLOOKUP(AJ370,'LibSets constants'!$I$4:$L$1000,3,0),""),"")</f>
        <v/>
      </c>
      <c r="AL370" s="23" t="str">
        <f aca="false">IF(AJ370&lt;&gt;"",IF(AJ370&lt;&gt;"LIBSETS_DROP_MECHANIC_MONSTER_NAME",VLOOKUP(AJ370,'LibSets constants'!$I$4:$L$1000,4,0),""),"")</f>
        <v/>
      </c>
      <c r="AM370" s="2" t="str">
        <f aca="false">IF(G370&lt;&gt;"LIBSETS_SETTYPE_BATTLEGROUND",IF(G370&lt;&gt;"LIBSETS_SETTYPE_SPECIAL",IF(AN370&lt;&gt;"",VLOOKUP(AN370,'ESO zone constants'!$D$2:$H$4950,5,0),""),""),"")</f>
        <v/>
      </c>
      <c r="AO370" s="24"/>
      <c r="AP370" s="23" t="str">
        <f aca="false">IF(AO370&lt;&gt;"",IF(AO370&lt;&gt;"LIBSETS_DROP_MECHANIC_MONSTER_NAME",VLOOKUP(AO370,'LibSets constants'!$I$4:$L$1000,3,0),""),"")</f>
        <v/>
      </c>
      <c r="AQ370" s="23" t="str">
        <f aca="false">IF(AO370&lt;&gt;"",IF(AO370&lt;&gt;"LIBSETS_DROP_MECHANIC_MONSTER_NAME",VLOOKUP(AO370,'LibSets constants'!$I$4:$L$1000,4,0),""),"")</f>
        <v/>
      </c>
      <c r="AR370" s="2" t="str">
        <f aca="false">IF(G370&lt;&gt;"LIBSETS_SETTYPE_BATTLEGROUND",IF(G370&lt;&gt;"LIBSETS_SETTYPE_SPECIAL",IF(AS370&lt;&gt;"",VLOOKUP(AS370,'ESO zone constants'!$D$2:$H$4950,5,0),""),""),"")</f>
        <v/>
      </c>
      <c r="AT370" s="24"/>
      <c r="AU370" s="23" t="str">
        <f aca="false">IF(AT370&lt;&gt;"",IF(AT370&lt;&gt;"LIBSETS_DROP_MECHANIC_MONSTER_NAME",VLOOKUP(AT370,'LibSets constants'!$I$4:$L$1000,3,0),""),"")</f>
        <v/>
      </c>
      <c r="AV370" s="23" t="str">
        <f aca="false">IF(AT370&lt;&gt;"",IF(AT370&lt;&gt;"LIBSETS_DROP_MECHANIC_MONSTER_NAME",VLOOKUP(AT370,'LibSets constants'!$I$4:$L$1000,4,0),""),"")</f>
        <v/>
      </c>
      <c r="AW370" s="6" t="str">
        <f aca="false">IF(A370="???","--","")&amp;IF(F370&lt;&gt;"Not in the game (anymore)",IF(A370&lt;&gt;"",CONCATENATE("[",A370,"] = {wayshrines={")&amp;IF(K370&lt;&gt;"",CONCATENATE(K370,","),"")&amp;IF(L370&lt;&gt;"",CONCATENATE(L370,","),"")&amp;IF(M370&lt;&gt;"",CONCATENATE(M370,","),"")&amp;CONCATENATE("}")&amp;IF(VALUE(N370)&gt;0,CONCATENATE(", traitsNeeded=",N370),"")&amp;CONCATENATE(", dlcId=",IF(S370&lt;&gt;"",S370,"DLC_BASE_GAME")),""),"")</f>
        <v>[423] = {wayshrines={-1,-1,-1,}, dlcId=DLC_MURKMIRE</v>
      </c>
      <c r="AX370" s="6" t="str">
        <f aca="false">IF(F370&lt;&gt;"Not in the game (anymore)",IF(A370&lt;&gt;"",IF(P370&lt;&gt;"",CONCATENATE(", zoneIds={",P370),"")&amp;IF(X370&lt;&gt;"",CONCATENATE(",",X370),"")&amp;IF(AC370&lt;&gt;"",CONCATENATE(",",AC370),"")&amp;IF(AH370&lt;&gt;"",CONCATENATE(",",AH370),"")&amp;IF(AM370&lt;&gt;"",CONCATENATE(",",AM370),"")&amp;IF(AR370&lt;&gt;"",CONCATENATE(",",AR370),"")&amp;IF(P370&lt;&gt;"",CONCATENATE("}",""),"")&amp;IF(OR(I370="true",I370="false",I370&lt;&gt;""), CONCATENATE(", veteran=", I370), ""),""),"")</f>
        <v>, zoneIds={1082}, veteran=true</v>
      </c>
      <c r="AY370" s="6" t="str">
        <f aca="false">IF(F370&lt;&gt;"Not in the game (anymore)",IF(A370&lt;&gt;"",", setType="&amp;G370,"")&amp;IF(J370="true",", multiTrialSet=true",""),"")</f>
        <v>, setType=LIBSETS_SETTYPE_ARENA</v>
      </c>
      <c r="AZ370" s="6" t="str">
        <f aca="false">IF(F370&lt;&gt;"Not in the game (anymore)",IF(U370&lt;&gt;"",", dropMechanic={"&amp;U370&amp;IF(Z370&lt;&gt;"",","&amp;Z370,"")&amp;IF(AE370&lt;&gt;"",","&amp;AE370,"")&amp;IF(AJ370&lt;&gt;"",","&amp;AJ370,"")&amp;IF(AO370&lt;&gt;"",","&amp;AO370,"")&amp;IF(AT370&lt;&gt;"",","&amp;AT370,"")&amp;"}"&amp;IF(U370="LIBSETS_DROP_MECHANIC_MONSTER_NAME",", dropMechanicNames={" &amp; IF(V370&lt;&gt;"","['en']='"&amp;V370&amp;"'","") &amp; IF(W370&lt;&gt;"",", ['de']='" &amp; W370&amp;"'","") &amp; "}",""),"")&amp;"},","")</f>
        <v>, dropMechanic={LIBSETS_DROP_MECHANIC_ARENA_STAGE_CHEST}},</v>
      </c>
      <c r="BA370" s="6" t="str">
        <f aca="false">IF(F370&lt;&gt;"Not in the game (anymore)",IF(C370&lt;&gt;"",CONCATENATE(" --",C370," / ",B370,"   [",IF(Q370&lt;&gt;"",Q370,""),IF(Y370&lt;&gt;"",", "&amp;Y370,""),IF(AD370&lt;&gt;"",", "&amp;AD370,""),IF(AI370&lt;&gt;"",", "&amp;AI370,""),IF(AN370&lt;&gt;"",", "&amp;AN370,""),IF(AS370&lt;&gt;"",", "&amp;AS370,""),"]")),"")</f>
        <v> --Perfect Gallant Charge / Perfekter galanter Ansturm   [Blackrose Prison]</v>
      </c>
    </row>
    <row r="371" customFormat="false" ht="15" hidden="false" customHeight="false" outlineLevel="0" collapsed="false">
      <c r="A371" s="21" t="n">
        <v>424</v>
      </c>
      <c r="B371" s="0" t="s">
        <v>930</v>
      </c>
      <c r="C371" s="0" t="s">
        <v>931</v>
      </c>
      <c r="D371" s="2" t="n">
        <f aca="false">A371</f>
        <v>424</v>
      </c>
      <c r="G371" s="22" t="s">
        <v>74</v>
      </c>
      <c r="I371" s="0" t="s">
        <v>423</v>
      </c>
      <c r="J371" s="0" t="s">
        <v>56</v>
      </c>
      <c r="K371" s="0" t="n">
        <v>-1</v>
      </c>
      <c r="L371" s="0" t="n">
        <v>-1</v>
      </c>
      <c r="M371" s="0" t="n">
        <v>-1</v>
      </c>
      <c r="N371" s="0" t="n">
        <v>0</v>
      </c>
      <c r="O371" s="3" t="s">
        <v>905</v>
      </c>
      <c r="P371" s="2" t="n">
        <f aca="false">IF(AND(G371&lt;&gt;"LIBSETS_SETTYPE_BATTLEGROUND",G371&lt;&gt;"LIBSETS_SETTYPE_SPECIAL",G371&lt;&gt;"LIBSETS_SETTYPE_MYTHIC"), IF(Q371&lt;&gt;"",VLOOKUP(Q371,'ESO zone constants'!$D$2:$H$4950,5,0),""),"")</f>
        <v>1082</v>
      </c>
      <c r="Q371" s="0" t="str">
        <f aca="false">IF(OR(K371="",K371&lt;=0,ISERROR(K371)),IF(AND(O371&lt;&gt;"",NOT(ISERROR(O371))),O371, ""),VLOOKUP(K371,'ESO wayshrine node constants'!$A$3:$D$10003,4,0))</f>
        <v>Blackrose Prison</v>
      </c>
      <c r="R371" s="0"/>
      <c r="S371" s="4" t="str">
        <f aca="false">IF(AND(R371&lt;&gt;"",NOT(ISERROR(R371))),R371,IF(P371&lt;&gt;"",IF(NOT(ISERROR(VLOOKUP(P371,'ESO Dungeon constants'!$D$3:$H$9999,5,0))),VLOOKUP(P371,'ESO Dungeon constants'!$D$3:$I$9999,6,0),VLOOKUP(P371,'ESO zone constants'!$H$2:$K$9984,4,0)),""))</f>
        <v>DLC_MURKMIRE</v>
      </c>
      <c r="T371" s="2" t="str">
        <f aca="false">IF(S371&lt;&gt;"",VLOOKUP(S371,'LibSets constants'!$B$4:$C$1000,2,0),"")</f>
        <v>Murkmire</v>
      </c>
      <c r="U371" s="5" t="s">
        <v>76</v>
      </c>
      <c r="V371" s="23" t="str">
        <f aca="false">IF(U371&lt;&gt;"",IF(U371&lt;&gt;"LIBSETS_DROP_MECHANIC_MONSTER_NAME",VLOOKUP(U371,'LibSets constants'!$I$4:$L$1000,3,0),""),"")</f>
        <v>Arena stage chest</v>
      </c>
      <c r="W371" s="2" t="str">
        <f aca="false">IF(U371&lt;&gt;"",IF(U371&lt;&gt;"LIBSETS_DROP_MECHANIC_MONSTER_NAME",VLOOKUP(U371,'LibSets constants'!$I$4:$L$1000,4,0),""),"")</f>
        <v>Arena-Phasen Schatztruhe</v>
      </c>
      <c r="X371" s="2" t="str">
        <f aca="false">IF(G371&lt;&gt;"LIBSETS_SETTYPE_BATTLEGROUND",IF(G371&lt;&gt;"LIBSETS_SETTYPE_SPECIAL",IF(Y371&lt;&gt;"",VLOOKUP(Y371,'ESO zone constants'!$D$2:$H$4950,5,0),""),""),"")</f>
        <v/>
      </c>
      <c r="Z371" s="24"/>
      <c r="AA371" s="23" t="str">
        <f aca="false">IF(Z371&lt;&gt;"",IF(Z371&lt;&gt;"LIBSETS_DROP_MECHANIC_MONSTER_NAME",VLOOKUP(Z371,'LibSets constants'!$I$4:$L$1000,3,0),""),"")</f>
        <v/>
      </c>
      <c r="AB371" s="23" t="str">
        <f aca="false">IF(Z371&lt;&gt;"",IF(Z371&lt;&gt;"LIBSETS_DROP_MECHANIC_MONSTER_NAME",VLOOKUP(Z371,'LibSets constants'!$I$4:$L$1000,4,0),""),"")</f>
        <v/>
      </c>
      <c r="AC371" s="2" t="str">
        <f aca="false">IF(G371&lt;&gt;"LIBSETS_SETTYPE_BATTLEGROUND",IF(G371&lt;&gt;"LIBSETS_SETTYPE_SPECIAL",IF(AD371&lt;&gt;"",VLOOKUP(AD371,'ESO zone constants'!$D$2:$H$4950,5,0),""),""),"")</f>
        <v/>
      </c>
      <c r="AE371" s="24"/>
      <c r="AF371" s="23" t="str">
        <f aca="false">IF(AE371&lt;&gt;"",IF(AE371&lt;&gt;"LIBSETS_DROP_MECHANIC_MONSTER_NAME",VLOOKUP(AE371,'LibSets constants'!$I$4:$L$1000,3,0),""),"")</f>
        <v/>
      </c>
      <c r="AG371" s="23" t="str">
        <f aca="false">IF(AE371&lt;&gt;"",IF(AE371&lt;&gt;"LIBSETS_DROP_MECHANIC_MONSTER_NAME",VLOOKUP(AE371,'LibSets constants'!$I$4:$L$1000,4,0),""),"")</f>
        <v/>
      </c>
      <c r="AH371" s="2" t="str">
        <f aca="false">IF(G371&lt;&gt;"LIBSETS_SETTYPE_BATTLEGROUND",IF(G371&lt;&gt;"LIBSETS_SETTYPE_SPECIAL",IF(AI371&lt;&gt;"",VLOOKUP(AI371,'ESO zone constants'!$D$2:$H$4950,5,0),""),""),"")</f>
        <v/>
      </c>
      <c r="AJ371" s="24"/>
      <c r="AK371" s="23" t="str">
        <f aca="false">IF(AJ371&lt;&gt;"",IF(AJ371&lt;&gt;"LIBSETS_DROP_MECHANIC_MONSTER_NAME",VLOOKUP(AJ371,'LibSets constants'!$I$4:$L$1000,3,0),""),"")</f>
        <v/>
      </c>
      <c r="AL371" s="23" t="str">
        <f aca="false">IF(AJ371&lt;&gt;"",IF(AJ371&lt;&gt;"LIBSETS_DROP_MECHANIC_MONSTER_NAME",VLOOKUP(AJ371,'LibSets constants'!$I$4:$L$1000,4,0),""),"")</f>
        <v/>
      </c>
      <c r="AM371" s="2" t="str">
        <f aca="false">IF(G371&lt;&gt;"LIBSETS_SETTYPE_BATTLEGROUND",IF(G371&lt;&gt;"LIBSETS_SETTYPE_SPECIAL",IF(AN371&lt;&gt;"",VLOOKUP(AN371,'ESO zone constants'!$D$2:$H$4950,5,0),""),""),"")</f>
        <v/>
      </c>
      <c r="AO371" s="24"/>
      <c r="AP371" s="23" t="str">
        <f aca="false">IF(AO371&lt;&gt;"",IF(AO371&lt;&gt;"LIBSETS_DROP_MECHANIC_MONSTER_NAME",VLOOKUP(AO371,'LibSets constants'!$I$4:$L$1000,3,0),""),"")</f>
        <v/>
      </c>
      <c r="AQ371" s="23" t="str">
        <f aca="false">IF(AO371&lt;&gt;"",IF(AO371&lt;&gt;"LIBSETS_DROP_MECHANIC_MONSTER_NAME",VLOOKUP(AO371,'LibSets constants'!$I$4:$L$1000,4,0),""),"")</f>
        <v/>
      </c>
      <c r="AR371" s="2" t="str">
        <f aca="false">IF(G371&lt;&gt;"LIBSETS_SETTYPE_BATTLEGROUND",IF(G371&lt;&gt;"LIBSETS_SETTYPE_SPECIAL",IF(AS371&lt;&gt;"",VLOOKUP(AS371,'ESO zone constants'!$D$2:$H$4950,5,0),""),""),"")</f>
        <v/>
      </c>
      <c r="AT371" s="24"/>
      <c r="AU371" s="23" t="str">
        <f aca="false">IF(AT371&lt;&gt;"",IF(AT371&lt;&gt;"LIBSETS_DROP_MECHANIC_MONSTER_NAME",VLOOKUP(AT371,'LibSets constants'!$I$4:$L$1000,3,0),""),"")</f>
        <v/>
      </c>
      <c r="AV371" s="23" t="str">
        <f aca="false">IF(AT371&lt;&gt;"",IF(AT371&lt;&gt;"LIBSETS_DROP_MECHANIC_MONSTER_NAME",VLOOKUP(AT371,'LibSets constants'!$I$4:$L$1000,4,0),""),"")</f>
        <v/>
      </c>
      <c r="AW371" s="6" t="str">
        <f aca="false">IF(A371="???","--","")&amp;IF(F371&lt;&gt;"Not in the game (anymore)",IF(A371&lt;&gt;"",CONCATENATE("[",A371,"] = {wayshrines={")&amp;IF(K371&lt;&gt;"",CONCATENATE(K371,","),"")&amp;IF(L371&lt;&gt;"",CONCATENATE(L371,","),"")&amp;IF(M371&lt;&gt;"",CONCATENATE(M371,","),"")&amp;CONCATENATE("}")&amp;IF(VALUE(N371)&gt;0,CONCATENATE(", traitsNeeded=",N371),"")&amp;CONCATENATE(", dlcId=",IF(S371&lt;&gt;"",S371,"DLC_BASE_GAME")),""),"")</f>
        <v>[424] = {wayshrines={-1,-1,-1,}, dlcId=DLC_MURKMIRE</v>
      </c>
      <c r="AX371" s="6" t="str">
        <f aca="false">IF(F371&lt;&gt;"Not in the game (anymore)",IF(A371&lt;&gt;"",IF(P371&lt;&gt;"",CONCATENATE(", zoneIds={",P371),"")&amp;IF(X371&lt;&gt;"",CONCATENATE(",",X371),"")&amp;IF(AC371&lt;&gt;"",CONCATENATE(",",AC371),"")&amp;IF(AH371&lt;&gt;"",CONCATENATE(",",AH371),"")&amp;IF(AM371&lt;&gt;"",CONCATENATE(",",AM371),"")&amp;IF(AR371&lt;&gt;"",CONCATENATE(",",AR371),"")&amp;IF(P371&lt;&gt;"",CONCATENATE("}",""),"")&amp;IF(OR(I371="true",I371="false",I371&lt;&gt;""), CONCATENATE(", veteran=", I371), ""),""),"")</f>
        <v>, zoneIds={1082}, veteran=true</v>
      </c>
      <c r="AY371" s="6" t="str">
        <f aca="false">IF(F371&lt;&gt;"Not in the game (anymore)",IF(A371&lt;&gt;"",", setType="&amp;G371,"")&amp;IF(J371="true",", multiTrialSet=true",""),"")</f>
        <v>, setType=LIBSETS_SETTYPE_ARENA</v>
      </c>
      <c r="AZ371" s="6" t="str">
        <f aca="false">IF(F371&lt;&gt;"Not in the game (anymore)",IF(U371&lt;&gt;"",", dropMechanic={"&amp;U371&amp;IF(Z371&lt;&gt;"",","&amp;Z371,"")&amp;IF(AE371&lt;&gt;"",","&amp;AE371,"")&amp;IF(AJ371&lt;&gt;"",","&amp;AJ371,"")&amp;IF(AO371&lt;&gt;"",","&amp;AO371,"")&amp;IF(AT371&lt;&gt;"",","&amp;AT371,"")&amp;"}"&amp;IF(U371="LIBSETS_DROP_MECHANIC_MONSTER_NAME",", dropMechanicNames={" &amp; IF(V371&lt;&gt;"","['en']='"&amp;V371&amp;"'","") &amp; IF(W371&lt;&gt;"",", ['de']='" &amp; W371&amp;"'","") &amp; "}",""),"")&amp;"},","")</f>
        <v>, dropMechanic={LIBSETS_DROP_MECHANIC_ARENA_STAGE_CHEST}},</v>
      </c>
      <c r="BA371" s="6" t="str">
        <f aca="false">IF(F371&lt;&gt;"Not in the game (anymore)",IF(C371&lt;&gt;"",CONCATENATE(" --",C371," / ",B371,"   [",IF(Q371&lt;&gt;"",Q371,""),IF(Y371&lt;&gt;"",", "&amp;Y371,""),IF(AD371&lt;&gt;"",", "&amp;AD371,""),IF(AI371&lt;&gt;"",", "&amp;AI371,""),IF(AN371&lt;&gt;"",", "&amp;AN371,""),IF(AS371&lt;&gt;"",", "&amp;AS371,""),"]")),"")</f>
        <v> --Perfect Radial Uppercut / Perfekter Rundum-Aufwärtsschnitt   [Blackrose Prison]</v>
      </c>
    </row>
    <row r="372" customFormat="false" ht="15" hidden="false" customHeight="false" outlineLevel="0" collapsed="false">
      <c r="A372" s="21" t="n">
        <v>425</v>
      </c>
      <c r="B372" s="0" t="s">
        <v>932</v>
      </c>
      <c r="C372" s="0" t="s">
        <v>933</v>
      </c>
      <c r="D372" s="2" t="n">
        <f aca="false">A372</f>
        <v>425</v>
      </c>
      <c r="G372" s="22" t="s">
        <v>74</v>
      </c>
      <c r="I372" s="0" t="s">
        <v>423</v>
      </c>
      <c r="J372" s="0" t="s">
        <v>56</v>
      </c>
      <c r="K372" s="0" t="n">
        <v>-1</v>
      </c>
      <c r="L372" s="0" t="n">
        <v>-1</v>
      </c>
      <c r="M372" s="0" t="n">
        <v>-1</v>
      </c>
      <c r="N372" s="0" t="n">
        <v>0</v>
      </c>
      <c r="O372" s="3" t="s">
        <v>905</v>
      </c>
      <c r="P372" s="2" t="n">
        <f aca="false">IF(AND(G372&lt;&gt;"LIBSETS_SETTYPE_BATTLEGROUND",G372&lt;&gt;"LIBSETS_SETTYPE_SPECIAL",G372&lt;&gt;"LIBSETS_SETTYPE_MYTHIC"), IF(Q372&lt;&gt;"",VLOOKUP(Q372,'ESO zone constants'!$D$2:$H$4950,5,0),""),"")</f>
        <v>1082</v>
      </c>
      <c r="Q372" s="0" t="str">
        <f aca="false">IF(OR(K372="",K372&lt;=0,ISERROR(K372)),IF(AND(O372&lt;&gt;"",NOT(ISERROR(O372))),O372, ""),VLOOKUP(K372,'ESO wayshrine node constants'!$A$3:$D$10003,4,0))</f>
        <v>Blackrose Prison</v>
      </c>
      <c r="R372" s="0"/>
      <c r="S372" s="4" t="str">
        <f aca="false">IF(AND(R372&lt;&gt;"",NOT(ISERROR(R372))),R372,IF(P372&lt;&gt;"",IF(NOT(ISERROR(VLOOKUP(P372,'ESO Dungeon constants'!$D$3:$H$9999,5,0))),VLOOKUP(P372,'ESO Dungeon constants'!$D$3:$I$9999,6,0),VLOOKUP(P372,'ESO zone constants'!$H$2:$K$9984,4,0)),""))</f>
        <v>DLC_MURKMIRE</v>
      </c>
      <c r="T372" s="2" t="str">
        <f aca="false">IF(S372&lt;&gt;"",VLOOKUP(S372,'LibSets constants'!$B$4:$C$1000,2,0),"")</f>
        <v>Murkmire</v>
      </c>
      <c r="U372" s="5" t="s">
        <v>76</v>
      </c>
      <c r="V372" s="23" t="str">
        <f aca="false">IF(U372&lt;&gt;"",IF(U372&lt;&gt;"LIBSETS_DROP_MECHANIC_MONSTER_NAME",VLOOKUP(U372,'LibSets constants'!$I$4:$L$1000,3,0),""),"")</f>
        <v>Arena stage chest</v>
      </c>
      <c r="W372" s="2" t="str">
        <f aca="false">IF(U372&lt;&gt;"",IF(U372&lt;&gt;"LIBSETS_DROP_MECHANIC_MONSTER_NAME",VLOOKUP(U372,'LibSets constants'!$I$4:$L$1000,4,0),""),"")</f>
        <v>Arena-Phasen Schatztruhe</v>
      </c>
      <c r="X372" s="2" t="str">
        <f aca="false">IF(G372&lt;&gt;"LIBSETS_SETTYPE_BATTLEGROUND",IF(G372&lt;&gt;"LIBSETS_SETTYPE_SPECIAL",IF(Y372&lt;&gt;"",VLOOKUP(Y372,'ESO zone constants'!$D$2:$H$4950,5,0),""),""),"")</f>
        <v/>
      </c>
      <c r="Z372" s="24"/>
      <c r="AA372" s="23" t="str">
        <f aca="false">IF(Z372&lt;&gt;"",IF(Z372&lt;&gt;"LIBSETS_DROP_MECHANIC_MONSTER_NAME",VLOOKUP(Z372,'LibSets constants'!$I$4:$L$1000,3,0),""),"")</f>
        <v/>
      </c>
      <c r="AB372" s="23" t="str">
        <f aca="false">IF(Z372&lt;&gt;"",IF(Z372&lt;&gt;"LIBSETS_DROP_MECHANIC_MONSTER_NAME",VLOOKUP(Z372,'LibSets constants'!$I$4:$L$1000,4,0),""),"")</f>
        <v/>
      </c>
      <c r="AC372" s="2" t="str">
        <f aca="false">IF(G372&lt;&gt;"LIBSETS_SETTYPE_BATTLEGROUND",IF(G372&lt;&gt;"LIBSETS_SETTYPE_SPECIAL",IF(AD372&lt;&gt;"",VLOOKUP(AD372,'ESO zone constants'!$D$2:$H$4950,5,0),""),""),"")</f>
        <v/>
      </c>
      <c r="AE372" s="24"/>
      <c r="AF372" s="23" t="str">
        <f aca="false">IF(AE372&lt;&gt;"",IF(AE372&lt;&gt;"LIBSETS_DROP_MECHANIC_MONSTER_NAME",VLOOKUP(AE372,'LibSets constants'!$I$4:$L$1000,3,0),""),"")</f>
        <v/>
      </c>
      <c r="AG372" s="23" t="str">
        <f aca="false">IF(AE372&lt;&gt;"",IF(AE372&lt;&gt;"LIBSETS_DROP_MECHANIC_MONSTER_NAME",VLOOKUP(AE372,'LibSets constants'!$I$4:$L$1000,4,0),""),"")</f>
        <v/>
      </c>
      <c r="AH372" s="2" t="str">
        <f aca="false">IF(G372&lt;&gt;"LIBSETS_SETTYPE_BATTLEGROUND",IF(G372&lt;&gt;"LIBSETS_SETTYPE_SPECIAL",IF(AI372&lt;&gt;"",VLOOKUP(AI372,'ESO zone constants'!$D$2:$H$4950,5,0),""),""),"")</f>
        <v/>
      </c>
      <c r="AJ372" s="24"/>
      <c r="AK372" s="23" t="str">
        <f aca="false">IF(AJ372&lt;&gt;"",IF(AJ372&lt;&gt;"LIBSETS_DROP_MECHANIC_MONSTER_NAME",VLOOKUP(AJ372,'LibSets constants'!$I$4:$L$1000,3,0),""),"")</f>
        <v/>
      </c>
      <c r="AL372" s="23" t="str">
        <f aca="false">IF(AJ372&lt;&gt;"",IF(AJ372&lt;&gt;"LIBSETS_DROP_MECHANIC_MONSTER_NAME",VLOOKUP(AJ372,'LibSets constants'!$I$4:$L$1000,4,0),""),"")</f>
        <v/>
      </c>
      <c r="AM372" s="2" t="str">
        <f aca="false">IF(G372&lt;&gt;"LIBSETS_SETTYPE_BATTLEGROUND",IF(G372&lt;&gt;"LIBSETS_SETTYPE_SPECIAL",IF(AN372&lt;&gt;"",VLOOKUP(AN372,'ESO zone constants'!$D$2:$H$4950,5,0),""),""),"")</f>
        <v/>
      </c>
      <c r="AO372" s="24"/>
      <c r="AP372" s="23" t="str">
        <f aca="false">IF(AO372&lt;&gt;"",IF(AO372&lt;&gt;"LIBSETS_DROP_MECHANIC_MONSTER_NAME",VLOOKUP(AO372,'LibSets constants'!$I$4:$L$1000,3,0),""),"")</f>
        <v/>
      </c>
      <c r="AQ372" s="23" t="str">
        <f aca="false">IF(AO372&lt;&gt;"",IF(AO372&lt;&gt;"LIBSETS_DROP_MECHANIC_MONSTER_NAME",VLOOKUP(AO372,'LibSets constants'!$I$4:$L$1000,4,0),""),"")</f>
        <v/>
      </c>
      <c r="AR372" s="2" t="str">
        <f aca="false">IF(G372&lt;&gt;"LIBSETS_SETTYPE_BATTLEGROUND",IF(G372&lt;&gt;"LIBSETS_SETTYPE_SPECIAL",IF(AS372&lt;&gt;"",VLOOKUP(AS372,'ESO zone constants'!$D$2:$H$4950,5,0),""),""),"")</f>
        <v/>
      </c>
      <c r="AT372" s="24"/>
      <c r="AU372" s="23" t="str">
        <f aca="false">IF(AT372&lt;&gt;"",IF(AT372&lt;&gt;"LIBSETS_DROP_MECHANIC_MONSTER_NAME",VLOOKUP(AT372,'LibSets constants'!$I$4:$L$1000,3,0),""),"")</f>
        <v/>
      </c>
      <c r="AV372" s="23" t="str">
        <f aca="false">IF(AT372&lt;&gt;"",IF(AT372&lt;&gt;"LIBSETS_DROP_MECHANIC_MONSTER_NAME",VLOOKUP(AT372,'LibSets constants'!$I$4:$L$1000,4,0),""),"")</f>
        <v/>
      </c>
      <c r="AW372" s="6" t="str">
        <f aca="false">IF(A372="???","--","")&amp;IF(F372&lt;&gt;"Not in the game (anymore)",IF(A372&lt;&gt;"",CONCATENATE("[",A372,"] = {wayshrines={")&amp;IF(K372&lt;&gt;"",CONCATENATE(K372,","),"")&amp;IF(L372&lt;&gt;"",CONCATENATE(L372,","),"")&amp;IF(M372&lt;&gt;"",CONCATENATE(M372,","),"")&amp;CONCATENATE("}")&amp;IF(VALUE(N372)&gt;0,CONCATENATE(", traitsNeeded=",N372),"")&amp;CONCATENATE(", dlcId=",IF(S372&lt;&gt;"",S372,"DLC_BASE_GAME")),""),"")</f>
        <v>[425] = {wayshrines={-1,-1,-1,}, dlcId=DLC_MURKMIRE</v>
      </c>
      <c r="AX372" s="6" t="str">
        <f aca="false">IF(F372&lt;&gt;"Not in the game (anymore)",IF(A372&lt;&gt;"",IF(P372&lt;&gt;"",CONCATENATE(", zoneIds={",P372),"")&amp;IF(X372&lt;&gt;"",CONCATENATE(",",X372),"")&amp;IF(AC372&lt;&gt;"",CONCATENATE(",",AC372),"")&amp;IF(AH372&lt;&gt;"",CONCATENATE(",",AH372),"")&amp;IF(AM372&lt;&gt;"",CONCATENATE(",",AM372),"")&amp;IF(AR372&lt;&gt;"",CONCATENATE(",",AR372),"")&amp;IF(P372&lt;&gt;"",CONCATENATE("}",""),"")&amp;IF(OR(I372="true",I372="false",I372&lt;&gt;""), CONCATENATE(", veteran=", I372), ""),""),"")</f>
        <v>, zoneIds={1082}, veteran=true</v>
      </c>
      <c r="AY372" s="6" t="str">
        <f aca="false">IF(F372&lt;&gt;"Not in the game (anymore)",IF(A372&lt;&gt;"",", setType="&amp;G372,"")&amp;IF(J372="true",", multiTrialSet=true",""),"")</f>
        <v>, setType=LIBSETS_SETTYPE_ARENA</v>
      </c>
      <c r="AZ372" s="6" t="str">
        <f aca="false">IF(F372&lt;&gt;"Not in the game (anymore)",IF(U372&lt;&gt;"",", dropMechanic={"&amp;U372&amp;IF(Z372&lt;&gt;"",","&amp;Z372,"")&amp;IF(AE372&lt;&gt;"",","&amp;AE372,"")&amp;IF(AJ372&lt;&gt;"",","&amp;AJ372,"")&amp;IF(AO372&lt;&gt;"",","&amp;AO372,"")&amp;IF(AT372&lt;&gt;"",","&amp;AT372,"")&amp;"}"&amp;IF(U372="LIBSETS_DROP_MECHANIC_MONSTER_NAME",", dropMechanicNames={" &amp; IF(V372&lt;&gt;"","['en']='"&amp;V372&amp;"'","") &amp; IF(W372&lt;&gt;"",", ['de']='" &amp; W372&amp;"'","") &amp; "}",""),"")&amp;"},","")</f>
        <v>, dropMechanic={LIBSETS_DROP_MECHANIC_ARENA_STAGE_CHEST}},</v>
      </c>
      <c r="BA372" s="6" t="str">
        <f aca="false">IF(F372&lt;&gt;"Not in the game (anymore)",IF(C372&lt;&gt;"",CONCATENATE(" --",C372," / ",B372,"   [",IF(Q372&lt;&gt;"",Q372,""),IF(Y372&lt;&gt;"",", "&amp;Y372,""),IF(AD372&lt;&gt;"",", "&amp;AD372,""),IF(AI372&lt;&gt;"",", "&amp;AI372,""),IF(AN372&lt;&gt;"",", "&amp;AN372,""),IF(AS372&lt;&gt;"",", "&amp;AS372,""),"]")),"")</f>
        <v> --Perfect Spectral Cloak / Perfekter spektraler Mantel   [Blackrose Prison]</v>
      </c>
    </row>
    <row r="373" customFormat="false" ht="15" hidden="false" customHeight="false" outlineLevel="0" collapsed="false">
      <c r="A373" s="21" t="n">
        <v>426</v>
      </c>
      <c r="B373" s="0" t="s">
        <v>934</v>
      </c>
      <c r="C373" s="0" t="s">
        <v>935</v>
      </c>
      <c r="D373" s="2" t="n">
        <f aca="false">A373</f>
        <v>426</v>
      </c>
      <c r="G373" s="22" t="s">
        <v>74</v>
      </c>
      <c r="I373" s="0" t="s">
        <v>423</v>
      </c>
      <c r="J373" s="0" t="s">
        <v>56</v>
      </c>
      <c r="K373" s="0" t="n">
        <v>-1</v>
      </c>
      <c r="L373" s="0" t="n">
        <v>-1</v>
      </c>
      <c r="M373" s="0" t="n">
        <v>-1</v>
      </c>
      <c r="N373" s="0" t="n">
        <v>0</v>
      </c>
      <c r="O373" s="3" t="s">
        <v>905</v>
      </c>
      <c r="P373" s="2" t="n">
        <f aca="false">IF(AND(G373&lt;&gt;"LIBSETS_SETTYPE_BATTLEGROUND",G373&lt;&gt;"LIBSETS_SETTYPE_SPECIAL",G373&lt;&gt;"LIBSETS_SETTYPE_MYTHIC"), IF(Q373&lt;&gt;"",VLOOKUP(Q373,'ESO zone constants'!$D$2:$H$4950,5,0),""),"")</f>
        <v>1082</v>
      </c>
      <c r="Q373" s="0" t="str">
        <f aca="false">IF(OR(K373="",K373&lt;=0,ISERROR(K373)),IF(AND(O373&lt;&gt;"",NOT(ISERROR(O373))),O373, ""),VLOOKUP(K373,'ESO wayshrine node constants'!$A$3:$D$10003,4,0))</f>
        <v>Blackrose Prison</v>
      </c>
      <c r="R373" s="0"/>
      <c r="S373" s="4" t="str">
        <f aca="false">IF(AND(R373&lt;&gt;"",NOT(ISERROR(R373))),R373,IF(P373&lt;&gt;"",IF(NOT(ISERROR(VLOOKUP(P373,'ESO Dungeon constants'!$D$3:$H$9999,5,0))),VLOOKUP(P373,'ESO Dungeon constants'!$D$3:$I$9999,6,0),VLOOKUP(P373,'ESO zone constants'!$H$2:$K$9984,4,0)),""))</f>
        <v>DLC_MURKMIRE</v>
      </c>
      <c r="T373" s="2" t="str">
        <f aca="false">IF(S373&lt;&gt;"",VLOOKUP(S373,'LibSets constants'!$B$4:$C$1000,2,0),"")</f>
        <v>Murkmire</v>
      </c>
      <c r="U373" s="5" t="s">
        <v>76</v>
      </c>
      <c r="V373" s="2" t="str">
        <f aca="false">IF(U373&lt;&gt;"",IF(U373&lt;&gt;"LIBSETS_DROP_MECHANIC_MONSTER_NAME",VLOOKUP(U373,'LibSets constants'!$I$4:$L$1000,3,0),""),"")</f>
        <v>Arena stage chest</v>
      </c>
      <c r="W373" s="2" t="str">
        <f aca="false">IF(U373&lt;&gt;"",IF(U373&lt;&gt;"LIBSETS_DROP_MECHANIC_MONSTER_NAME",VLOOKUP(U373,'LibSets constants'!$I$4:$L$1000,4,0),""),"")</f>
        <v>Arena-Phasen Schatztruhe</v>
      </c>
      <c r="X373" s="2" t="str">
        <f aca="false">IF(G373&lt;&gt;"LIBSETS_SETTYPE_BATTLEGROUND",IF(G373&lt;&gt;"LIBSETS_SETTYPE_SPECIAL",IF(Y373&lt;&gt;"",VLOOKUP(Y373,'ESO zone constants'!$D$2:$H$4950,5,0),""),""),"")</f>
        <v/>
      </c>
      <c r="Z373" s="24"/>
      <c r="AA373" s="23" t="str">
        <f aca="false">IF(Z373&lt;&gt;"",IF(Z373&lt;&gt;"LIBSETS_DROP_MECHANIC_MONSTER_NAME",VLOOKUP(Z373,'LibSets constants'!$I$4:$L$1000,3,0),""),"")</f>
        <v/>
      </c>
      <c r="AB373" s="23" t="str">
        <f aca="false">IF(Z373&lt;&gt;"",IF(Z373&lt;&gt;"LIBSETS_DROP_MECHANIC_MONSTER_NAME",VLOOKUP(Z373,'LibSets constants'!$I$4:$L$1000,4,0),""),"")</f>
        <v/>
      </c>
      <c r="AC373" s="2" t="str">
        <f aca="false">IF(G373&lt;&gt;"LIBSETS_SETTYPE_BATTLEGROUND",IF(G373&lt;&gt;"LIBSETS_SETTYPE_SPECIAL",IF(AD373&lt;&gt;"",VLOOKUP(AD373,'ESO zone constants'!$D$2:$H$4950,5,0),""),""),"")</f>
        <v/>
      </c>
      <c r="AE373" s="24"/>
      <c r="AF373" s="23" t="str">
        <f aca="false">IF(AE373&lt;&gt;"",IF(AE373&lt;&gt;"LIBSETS_DROP_MECHANIC_MONSTER_NAME",VLOOKUP(AE373,'LibSets constants'!$I$4:$L$1000,3,0),""),"")</f>
        <v/>
      </c>
      <c r="AG373" s="23" t="str">
        <f aca="false">IF(AE373&lt;&gt;"",IF(AE373&lt;&gt;"LIBSETS_DROP_MECHANIC_MONSTER_NAME",VLOOKUP(AE373,'LibSets constants'!$I$4:$L$1000,4,0),""),"")</f>
        <v/>
      </c>
      <c r="AH373" s="2" t="str">
        <f aca="false">IF(G373&lt;&gt;"LIBSETS_SETTYPE_BATTLEGROUND",IF(G373&lt;&gt;"LIBSETS_SETTYPE_SPECIAL",IF(AI373&lt;&gt;"",VLOOKUP(AI373,'ESO zone constants'!$D$2:$H$4950,5,0),""),""),"")</f>
        <v/>
      </c>
      <c r="AJ373" s="24"/>
      <c r="AK373" s="23" t="str">
        <f aca="false">IF(AJ373&lt;&gt;"",IF(AJ373&lt;&gt;"LIBSETS_DROP_MECHANIC_MONSTER_NAME",VLOOKUP(AJ373,'LibSets constants'!$I$4:$L$1000,3,0),""),"")</f>
        <v/>
      </c>
      <c r="AL373" s="23" t="str">
        <f aca="false">IF(AJ373&lt;&gt;"",IF(AJ373&lt;&gt;"LIBSETS_DROP_MECHANIC_MONSTER_NAME",VLOOKUP(AJ373,'LibSets constants'!$I$4:$L$1000,4,0),""),"")</f>
        <v/>
      </c>
      <c r="AM373" s="2" t="str">
        <f aca="false">IF(G373&lt;&gt;"LIBSETS_SETTYPE_BATTLEGROUND",IF(G373&lt;&gt;"LIBSETS_SETTYPE_SPECIAL",IF(AN373&lt;&gt;"",VLOOKUP(AN373,'ESO zone constants'!$D$2:$H$4950,5,0),""),""),"")</f>
        <v/>
      </c>
      <c r="AO373" s="24"/>
      <c r="AP373" s="23" t="str">
        <f aca="false">IF(AO373&lt;&gt;"",IF(AO373&lt;&gt;"LIBSETS_DROP_MECHANIC_MONSTER_NAME",VLOOKUP(AO373,'LibSets constants'!$I$4:$L$1000,3,0),""),"")</f>
        <v/>
      </c>
      <c r="AQ373" s="23" t="str">
        <f aca="false">IF(AO373&lt;&gt;"",IF(AO373&lt;&gt;"LIBSETS_DROP_MECHANIC_MONSTER_NAME",VLOOKUP(AO373,'LibSets constants'!$I$4:$L$1000,4,0),""),"")</f>
        <v/>
      </c>
      <c r="AR373" s="2" t="str">
        <f aca="false">IF(G373&lt;&gt;"LIBSETS_SETTYPE_BATTLEGROUND",IF(G373&lt;&gt;"LIBSETS_SETTYPE_SPECIAL",IF(AS373&lt;&gt;"",VLOOKUP(AS373,'ESO zone constants'!$D$2:$H$4950,5,0),""),""),"")</f>
        <v/>
      </c>
      <c r="AT373" s="24"/>
      <c r="AU373" s="23" t="str">
        <f aca="false">IF(AT373&lt;&gt;"",IF(AT373&lt;&gt;"LIBSETS_DROP_MECHANIC_MONSTER_NAME",VLOOKUP(AT373,'LibSets constants'!$I$4:$L$1000,3,0),""),"")</f>
        <v/>
      </c>
      <c r="AV373" s="23" t="str">
        <f aca="false">IF(AT373&lt;&gt;"",IF(AT373&lt;&gt;"LIBSETS_DROP_MECHANIC_MONSTER_NAME",VLOOKUP(AT373,'LibSets constants'!$I$4:$L$1000,4,0),""),"")</f>
        <v/>
      </c>
      <c r="AW373" s="6" t="str">
        <f aca="false">IF(A373="???","--","")&amp;IF(F373&lt;&gt;"Not in the game (anymore)",IF(A373&lt;&gt;"",CONCATENATE("[",A373,"] = {wayshrines={")&amp;IF(K373&lt;&gt;"",CONCATENATE(K373,","),"")&amp;IF(L373&lt;&gt;"",CONCATENATE(L373,","),"")&amp;IF(M373&lt;&gt;"",CONCATENATE(M373,","),"")&amp;CONCATENATE("}")&amp;IF(VALUE(N373)&gt;0,CONCATENATE(", traitsNeeded=",N373),"")&amp;CONCATENATE(", dlcId=",IF(S373&lt;&gt;"",S373,"DLC_BASE_GAME")),""),"")</f>
        <v>[426] = {wayshrines={-1,-1,-1,}, dlcId=DLC_MURKMIRE</v>
      </c>
      <c r="AX373" s="6" t="str">
        <f aca="false">IF(F373&lt;&gt;"Not in the game (anymore)",IF(A373&lt;&gt;"",IF(P373&lt;&gt;"",CONCATENATE(", zoneIds={",P373),"")&amp;IF(X373&lt;&gt;"",CONCATENATE(",",X373),"")&amp;IF(AC373&lt;&gt;"",CONCATENATE(",",AC373),"")&amp;IF(AH373&lt;&gt;"",CONCATENATE(",",AH373),"")&amp;IF(AM373&lt;&gt;"",CONCATENATE(",",AM373),"")&amp;IF(AR373&lt;&gt;"",CONCATENATE(",",AR373),"")&amp;IF(P373&lt;&gt;"",CONCATENATE("}",""),"")&amp;IF(OR(I373="true",I373="false",I373&lt;&gt;""), CONCATENATE(", veteran=", I373), ""),""),"")</f>
        <v>, zoneIds={1082}, veteran=true</v>
      </c>
      <c r="AY373" s="6" t="str">
        <f aca="false">IF(F373&lt;&gt;"Not in the game (anymore)",IF(A373&lt;&gt;"",", setType="&amp;G373,"")&amp;IF(J373="true",", multiTrialSet=true",""),"")</f>
        <v>, setType=LIBSETS_SETTYPE_ARENA</v>
      </c>
      <c r="AZ373" s="6" t="str">
        <f aca="false">IF(F373&lt;&gt;"Not in the game (anymore)",IF(U373&lt;&gt;"",", dropMechanic={"&amp;U373&amp;IF(Z373&lt;&gt;"",","&amp;Z373,"")&amp;IF(AE373&lt;&gt;"",","&amp;AE373,"")&amp;IF(AJ373&lt;&gt;"",","&amp;AJ373,"")&amp;IF(AO373&lt;&gt;"",","&amp;AO373,"")&amp;IF(AT373&lt;&gt;"",","&amp;AT373,"")&amp;"}"&amp;IF(U373="LIBSETS_DROP_MECHANIC_MONSTER_NAME",", dropMechanicNames={" &amp; IF(V373&lt;&gt;"","['en']='"&amp;V373&amp;"'","") &amp; IF(W373&lt;&gt;"",", ['de']='" &amp; W373&amp;"'","") &amp; "}",""),"")&amp;"},","")</f>
        <v>, dropMechanic={LIBSETS_DROP_MECHANIC_ARENA_STAGE_CHEST}},</v>
      </c>
      <c r="BA373" s="6" t="str">
        <f aca="false">IF(F373&lt;&gt;"Not in the game (anymore)",IF(C373&lt;&gt;"",CONCATENATE(" --",C373," / ",B373,"   [",IF(Q373&lt;&gt;"",Q373,""),IF(Y373&lt;&gt;"",", "&amp;Y373,""),IF(AD373&lt;&gt;"",", "&amp;AD373,""),IF(AI373&lt;&gt;"",", "&amp;AI373,""),IF(AN373&lt;&gt;"",", "&amp;AN373,""),IF(AS373&lt;&gt;"",", "&amp;AS373,""),"]")),"")</f>
        <v> --Perfect Virulent Shot / Perfekter virulenter Schuss   [Blackrose Prison]</v>
      </c>
    </row>
    <row r="374" customFormat="false" ht="15" hidden="false" customHeight="false" outlineLevel="0" collapsed="false">
      <c r="A374" s="21" t="n">
        <v>427</v>
      </c>
      <c r="B374" s="0" t="s">
        <v>936</v>
      </c>
      <c r="C374" s="0" t="s">
        <v>937</v>
      </c>
      <c r="D374" s="2" t="n">
        <f aca="false">A374</f>
        <v>427</v>
      </c>
      <c r="G374" s="22" t="s">
        <v>74</v>
      </c>
      <c r="I374" s="0" t="s">
        <v>423</v>
      </c>
      <c r="J374" s="0" t="s">
        <v>56</v>
      </c>
      <c r="K374" s="0" t="n">
        <v>-1</v>
      </c>
      <c r="L374" s="0" t="n">
        <v>-1</v>
      </c>
      <c r="M374" s="0" t="n">
        <v>-1</v>
      </c>
      <c r="N374" s="0" t="n">
        <v>0</v>
      </c>
      <c r="O374" s="3" t="s">
        <v>905</v>
      </c>
      <c r="P374" s="2" t="n">
        <f aca="false">IF(AND(G374&lt;&gt;"LIBSETS_SETTYPE_BATTLEGROUND",G374&lt;&gt;"LIBSETS_SETTYPE_SPECIAL",G374&lt;&gt;"LIBSETS_SETTYPE_MYTHIC"), IF(Q374&lt;&gt;"",VLOOKUP(Q374,'ESO zone constants'!$D$2:$H$4950,5,0),""),"")</f>
        <v>1082</v>
      </c>
      <c r="Q374" s="0" t="str">
        <f aca="false">IF(OR(K374="",K374&lt;=0,ISERROR(K374)),IF(AND(O374&lt;&gt;"",NOT(ISERROR(O374))),O374, ""),VLOOKUP(K374,'ESO wayshrine node constants'!$A$3:$D$10003,4,0))</f>
        <v>Blackrose Prison</v>
      </c>
      <c r="R374" s="0"/>
      <c r="S374" s="4" t="str">
        <f aca="false">IF(AND(R374&lt;&gt;"",NOT(ISERROR(R374))),R374,IF(P374&lt;&gt;"",IF(NOT(ISERROR(VLOOKUP(P374,'ESO Dungeon constants'!$D$3:$H$9999,5,0))),VLOOKUP(P374,'ESO Dungeon constants'!$D$3:$I$9999,6,0),VLOOKUP(P374,'ESO zone constants'!$H$2:$K$9984,4,0)),""))</f>
        <v>DLC_MURKMIRE</v>
      </c>
      <c r="T374" s="2" t="str">
        <f aca="false">IF(S374&lt;&gt;"",VLOOKUP(S374,'LibSets constants'!$B$4:$C$1000,2,0),"")</f>
        <v>Murkmire</v>
      </c>
      <c r="U374" s="5" t="s">
        <v>76</v>
      </c>
      <c r="V374" s="23" t="str">
        <f aca="false">IF(U374&lt;&gt;"",IF(U374&lt;&gt;"LIBSETS_DROP_MECHANIC_MONSTER_NAME",VLOOKUP(U374,'LibSets constants'!$I$4:$L$1000,3,0),""),"")</f>
        <v>Arena stage chest</v>
      </c>
      <c r="W374" s="23" t="str">
        <f aca="false">IF(U374&lt;&gt;"",IF(U374&lt;&gt;"LIBSETS_DROP_MECHANIC_MONSTER_NAME",VLOOKUP(U374,'LibSets constants'!$I$4:$L$1000,4,0),""),"")</f>
        <v>Arena-Phasen Schatztruhe</v>
      </c>
      <c r="X374" s="2" t="str">
        <f aca="false">IF(G374&lt;&gt;"LIBSETS_SETTYPE_BATTLEGROUND",IF(G374&lt;&gt;"LIBSETS_SETTYPE_SPECIAL",IF(Y374&lt;&gt;"",VLOOKUP(Y374,'ESO zone constants'!$D$2:$H$4950,5,0),""),""),"")</f>
        <v/>
      </c>
      <c r="Z374" s="24"/>
      <c r="AA374" s="23" t="str">
        <f aca="false">IF(Z374&lt;&gt;"",IF(Z374&lt;&gt;"LIBSETS_DROP_MECHANIC_MONSTER_NAME",VLOOKUP(Z374,'LibSets constants'!$I$4:$L$1000,3,0),""),"")</f>
        <v/>
      </c>
      <c r="AB374" s="23" t="str">
        <f aca="false">IF(Z374&lt;&gt;"",IF(Z374&lt;&gt;"LIBSETS_DROP_MECHANIC_MONSTER_NAME",VLOOKUP(Z374,'LibSets constants'!$I$4:$L$1000,4,0),""),"")</f>
        <v/>
      </c>
      <c r="AC374" s="2" t="str">
        <f aca="false">IF(G374&lt;&gt;"LIBSETS_SETTYPE_BATTLEGROUND",IF(G374&lt;&gt;"LIBSETS_SETTYPE_SPECIAL",IF(AD374&lt;&gt;"",VLOOKUP(AD374,'ESO zone constants'!$D$2:$H$4950,5,0),""),""),"")</f>
        <v/>
      </c>
      <c r="AE374" s="24"/>
      <c r="AF374" s="23" t="str">
        <f aca="false">IF(AE374&lt;&gt;"",IF(AE374&lt;&gt;"LIBSETS_DROP_MECHANIC_MONSTER_NAME",VLOOKUP(AE374,'LibSets constants'!$I$4:$L$1000,3,0),""),"")</f>
        <v/>
      </c>
      <c r="AG374" s="23" t="str">
        <f aca="false">IF(AE374&lt;&gt;"",IF(AE374&lt;&gt;"LIBSETS_DROP_MECHANIC_MONSTER_NAME",VLOOKUP(AE374,'LibSets constants'!$I$4:$L$1000,4,0),""),"")</f>
        <v/>
      </c>
      <c r="AH374" s="2" t="str">
        <f aca="false">IF(G374&lt;&gt;"LIBSETS_SETTYPE_BATTLEGROUND",IF(G374&lt;&gt;"LIBSETS_SETTYPE_SPECIAL",IF(AI374&lt;&gt;"",VLOOKUP(AI374,'ESO zone constants'!$D$2:$H$4950,5,0),""),""),"")</f>
        <v/>
      </c>
      <c r="AJ374" s="24"/>
      <c r="AK374" s="23" t="str">
        <f aca="false">IF(AJ374&lt;&gt;"",IF(AJ374&lt;&gt;"LIBSETS_DROP_MECHANIC_MONSTER_NAME",VLOOKUP(AJ374,'LibSets constants'!$I$4:$L$1000,3,0),""),"")</f>
        <v/>
      </c>
      <c r="AL374" s="23" t="str">
        <f aca="false">IF(AJ374&lt;&gt;"",IF(AJ374&lt;&gt;"LIBSETS_DROP_MECHANIC_MONSTER_NAME",VLOOKUP(AJ374,'LibSets constants'!$I$4:$L$1000,4,0),""),"")</f>
        <v/>
      </c>
      <c r="AM374" s="2" t="str">
        <f aca="false">IF(G374&lt;&gt;"LIBSETS_SETTYPE_BATTLEGROUND",IF(G374&lt;&gt;"LIBSETS_SETTYPE_SPECIAL",IF(AN374&lt;&gt;"",VLOOKUP(AN374,'ESO zone constants'!$D$2:$H$4950,5,0),""),""),"")</f>
        <v/>
      </c>
      <c r="AO374" s="24"/>
      <c r="AP374" s="23" t="str">
        <f aca="false">IF(AO374&lt;&gt;"",IF(AO374&lt;&gt;"LIBSETS_DROP_MECHANIC_MONSTER_NAME",VLOOKUP(AO374,'LibSets constants'!$I$4:$L$1000,3,0),""),"")</f>
        <v/>
      </c>
      <c r="AQ374" s="23" t="str">
        <f aca="false">IF(AO374&lt;&gt;"",IF(AO374&lt;&gt;"LIBSETS_DROP_MECHANIC_MONSTER_NAME",VLOOKUP(AO374,'LibSets constants'!$I$4:$L$1000,4,0),""),"")</f>
        <v/>
      </c>
      <c r="AR374" s="2" t="str">
        <f aca="false">IF(G374&lt;&gt;"LIBSETS_SETTYPE_BATTLEGROUND",IF(G374&lt;&gt;"LIBSETS_SETTYPE_SPECIAL",IF(AS374&lt;&gt;"",VLOOKUP(AS374,'ESO zone constants'!$D$2:$H$4950,5,0),""),""),"")</f>
        <v/>
      </c>
      <c r="AT374" s="24"/>
      <c r="AU374" s="23" t="str">
        <f aca="false">IF(AT374&lt;&gt;"",IF(AT374&lt;&gt;"LIBSETS_DROP_MECHANIC_MONSTER_NAME",VLOOKUP(AT374,'LibSets constants'!$I$4:$L$1000,3,0),""),"")</f>
        <v/>
      </c>
      <c r="AV374" s="23" t="str">
        <f aca="false">IF(AT374&lt;&gt;"",IF(AT374&lt;&gt;"LIBSETS_DROP_MECHANIC_MONSTER_NAME",VLOOKUP(AT374,'LibSets constants'!$I$4:$L$1000,4,0),""),"")</f>
        <v/>
      </c>
      <c r="AW374" s="6" t="str">
        <f aca="false">IF(A374="???","--","")&amp;IF(F374&lt;&gt;"Not in the game (anymore)",IF(A374&lt;&gt;"",CONCATENATE("[",A374,"] = {wayshrines={")&amp;IF(K374&lt;&gt;"",CONCATENATE(K374,","),"")&amp;IF(L374&lt;&gt;"",CONCATENATE(L374,","),"")&amp;IF(M374&lt;&gt;"",CONCATENATE(M374,","),"")&amp;CONCATENATE("}")&amp;IF(VALUE(N374)&gt;0,CONCATENATE(", traitsNeeded=",N374),"")&amp;CONCATENATE(", dlcId=",IF(S374&lt;&gt;"",S374,"DLC_BASE_GAME")),""),"")</f>
        <v>[427] = {wayshrines={-1,-1,-1,}, dlcId=DLC_MURKMIRE</v>
      </c>
      <c r="AX374" s="6" t="str">
        <f aca="false">IF(F374&lt;&gt;"Not in the game (anymore)",IF(A374&lt;&gt;"",IF(P374&lt;&gt;"",CONCATENATE(", zoneIds={",P374),"")&amp;IF(X374&lt;&gt;"",CONCATENATE(",",X374),"")&amp;IF(AC374&lt;&gt;"",CONCATENATE(",",AC374),"")&amp;IF(AH374&lt;&gt;"",CONCATENATE(",",AH374),"")&amp;IF(AM374&lt;&gt;"",CONCATENATE(",",AM374),"")&amp;IF(AR374&lt;&gt;"",CONCATENATE(",",AR374),"")&amp;IF(P374&lt;&gt;"",CONCATENATE("}",""),"")&amp;IF(OR(I374="true",I374="false",I374&lt;&gt;""), CONCATENATE(", veteran=", I374), ""),""),"")</f>
        <v>, zoneIds={1082}, veteran=true</v>
      </c>
      <c r="AY374" s="6" t="str">
        <f aca="false">IF(F374&lt;&gt;"Not in the game (anymore)",IF(A374&lt;&gt;"",", setType="&amp;G374,"")&amp;IF(J374="true",", multiTrialSet=true",""),"")</f>
        <v>, setType=LIBSETS_SETTYPE_ARENA</v>
      </c>
      <c r="AZ374" s="6" t="str">
        <f aca="false">IF(F374&lt;&gt;"Not in the game (anymore)",IF(U374&lt;&gt;"",", dropMechanic={"&amp;U374&amp;IF(Z374&lt;&gt;"",","&amp;Z374,"")&amp;IF(AE374&lt;&gt;"",","&amp;AE374,"")&amp;IF(AJ374&lt;&gt;"",","&amp;AJ374,"")&amp;IF(AO374&lt;&gt;"",","&amp;AO374,"")&amp;IF(AT374&lt;&gt;"",","&amp;AT374,"")&amp;"}"&amp;IF(U374="LIBSETS_DROP_MECHANIC_MONSTER_NAME",", dropMechanicNames={" &amp; IF(V374&lt;&gt;"","['en']='"&amp;V374&amp;"'","") &amp; IF(W374&lt;&gt;"",", ['de']='" &amp; W374&amp;"'","") &amp; "}",""),"")&amp;"},","")</f>
        <v>, dropMechanic={LIBSETS_DROP_MECHANIC_ARENA_STAGE_CHEST}},</v>
      </c>
      <c r="BA374" s="6" t="str">
        <f aca="false">IF(F374&lt;&gt;"Not in the game (anymore)",IF(C374&lt;&gt;"",CONCATENATE(" --",C374," / ",B374,"   [",IF(Q374&lt;&gt;"",Q374,""),IF(Y374&lt;&gt;"",", "&amp;Y374,""),IF(AD374&lt;&gt;"",", "&amp;AD374,""),IF(AI374&lt;&gt;"",", "&amp;AI374,""),IF(AN374&lt;&gt;"",", "&amp;AN374,""),IF(AS374&lt;&gt;"",", "&amp;AS374,""),"]")),"")</f>
        <v> --Perfect Wild Impulse / Perfekter wilder Impuls   [Blackrose Prison]</v>
      </c>
    </row>
    <row r="375" customFormat="false" ht="15" hidden="false" customHeight="false" outlineLevel="0" collapsed="false">
      <c r="A375" s="21" t="n">
        <v>428</v>
      </c>
      <c r="B375" s="0" t="s">
        <v>938</v>
      </c>
      <c r="C375" s="0" t="s">
        <v>939</v>
      </c>
      <c r="D375" s="2" t="n">
        <f aca="false">A375</f>
        <v>428</v>
      </c>
      <c r="G375" s="22" t="s">
        <v>74</v>
      </c>
      <c r="I375" s="0" t="s">
        <v>423</v>
      </c>
      <c r="J375" s="0" t="s">
        <v>56</v>
      </c>
      <c r="K375" s="0" t="n">
        <v>-1</v>
      </c>
      <c r="L375" s="0" t="n">
        <v>-1</v>
      </c>
      <c r="M375" s="0" t="n">
        <v>-1</v>
      </c>
      <c r="N375" s="0" t="n">
        <v>0</v>
      </c>
      <c r="O375" s="3" t="s">
        <v>905</v>
      </c>
      <c r="P375" s="2" t="n">
        <f aca="false">IF(AND(G375&lt;&gt;"LIBSETS_SETTYPE_BATTLEGROUND",G375&lt;&gt;"LIBSETS_SETTYPE_SPECIAL",G375&lt;&gt;"LIBSETS_SETTYPE_MYTHIC"), IF(Q375&lt;&gt;"",VLOOKUP(Q375,'ESO zone constants'!$D$2:$H$4950,5,0),""),"")</f>
        <v>1082</v>
      </c>
      <c r="Q375" s="0" t="str">
        <f aca="false">IF(OR(K375="",K375&lt;=0,ISERROR(K375)),IF(AND(O375&lt;&gt;"",NOT(ISERROR(O375))),O375, ""),VLOOKUP(K375,'ESO wayshrine node constants'!$A$3:$D$10003,4,0))</f>
        <v>Blackrose Prison</v>
      </c>
      <c r="R375" s="0"/>
      <c r="S375" s="4" t="str">
        <f aca="false">IF(AND(R375&lt;&gt;"",NOT(ISERROR(R375))),R375,IF(P375&lt;&gt;"",IF(NOT(ISERROR(VLOOKUP(P375,'ESO Dungeon constants'!$D$3:$H$9999,5,0))),VLOOKUP(P375,'ESO Dungeon constants'!$D$3:$I$9999,6,0),VLOOKUP(P375,'ESO zone constants'!$H$2:$K$9984,4,0)),""))</f>
        <v>DLC_MURKMIRE</v>
      </c>
      <c r="T375" s="2" t="str">
        <f aca="false">IF(S375&lt;&gt;"",VLOOKUP(S375,'LibSets constants'!$B$4:$C$1000,2,0),"")</f>
        <v>Murkmire</v>
      </c>
      <c r="U375" s="5" t="s">
        <v>76</v>
      </c>
      <c r="V375" s="23" t="str">
        <f aca="false">IF(U375&lt;&gt;"",IF(U375&lt;&gt;"LIBSETS_DROP_MECHANIC_MONSTER_NAME",VLOOKUP(U375,'LibSets constants'!$I$4:$L$1000,3,0),""),"")</f>
        <v>Arena stage chest</v>
      </c>
      <c r="W375" s="2" t="str">
        <f aca="false">IF(U375&lt;&gt;"",IF(U375&lt;&gt;"LIBSETS_DROP_MECHANIC_MONSTER_NAME",VLOOKUP(U375,'LibSets constants'!$I$4:$L$1000,4,0),""),"")</f>
        <v>Arena-Phasen Schatztruhe</v>
      </c>
      <c r="X375" s="2" t="str">
        <f aca="false">IF(G375&lt;&gt;"LIBSETS_SETTYPE_BATTLEGROUND",IF(G375&lt;&gt;"LIBSETS_SETTYPE_SPECIAL",IF(Y375&lt;&gt;"",VLOOKUP(Y375,'ESO zone constants'!$D$2:$H$4950,5,0),""),""),"")</f>
        <v/>
      </c>
      <c r="Z375" s="24"/>
      <c r="AA375" s="23" t="str">
        <f aca="false">IF(Z375&lt;&gt;"",IF(Z375&lt;&gt;"LIBSETS_DROP_MECHANIC_MONSTER_NAME",VLOOKUP(Z375,'LibSets constants'!$I$4:$L$1000,3,0),""),"")</f>
        <v/>
      </c>
      <c r="AB375" s="23" t="str">
        <f aca="false">IF(Z375&lt;&gt;"",IF(Z375&lt;&gt;"LIBSETS_DROP_MECHANIC_MONSTER_NAME",VLOOKUP(Z375,'LibSets constants'!$I$4:$L$1000,4,0),""),"")</f>
        <v/>
      </c>
      <c r="AC375" s="2" t="str">
        <f aca="false">IF(G375&lt;&gt;"LIBSETS_SETTYPE_BATTLEGROUND",IF(G375&lt;&gt;"LIBSETS_SETTYPE_SPECIAL",IF(AD375&lt;&gt;"",VLOOKUP(AD375,'ESO zone constants'!$D$2:$H$4950,5,0),""),""),"")</f>
        <v/>
      </c>
      <c r="AE375" s="24"/>
      <c r="AF375" s="23" t="str">
        <f aca="false">IF(AE375&lt;&gt;"",IF(AE375&lt;&gt;"LIBSETS_DROP_MECHANIC_MONSTER_NAME",VLOOKUP(AE375,'LibSets constants'!$I$4:$L$1000,3,0),""),"")</f>
        <v/>
      </c>
      <c r="AG375" s="23" t="str">
        <f aca="false">IF(AE375&lt;&gt;"",IF(AE375&lt;&gt;"LIBSETS_DROP_MECHANIC_MONSTER_NAME",VLOOKUP(AE375,'LibSets constants'!$I$4:$L$1000,4,0),""),"")</f>
        <v/>
      </c>
      <c r="AH375" s="2" t="str">
        <f aca="false">IF(G375&lt;&gt;"LIBSETS_SETTYPE_BATTLEGROUND",IF(G375&lt;&gt;"LIBSETS_SETTYPE_SPECIAL",IF(AI375&lt;&gt;"",VLOOKUP(AI375,'ESO zone constants'!$D$2:$H$4950,5,0),""),""),"")</f>
        <v/>
      </c>
      <c r="AJ375" s="24"/>
      <c r="AK375" s="23" t="str">
        <f aca="false">IF(AJ375&lt;&gt;"",IF(AJ375&lt;&gt;"LIBSETS_DROP_MECHANIC_MONSTER_NAME",VLOOKUP(AJ375,'LibSets constants'!$I$4:$L$1000,3,0),""),"")</f>
        <v/>
      </c>
      <c r="AL375" s="23" t="str">
        <f aca="false">IF(AJ375&lt;&gt;"",IF(AJ375&lt;&gt;"LIBSETS_DROP_MECHANIC_MONSTER_NAME",VLOOKUP(AJ375,'LibSets constants'!$I$4:$L$1000,4,0),""),"")</f>
        <v/>
      </c>
      <c r="AM375" s="2" t="str">
        <f aca="false">IF(G375&lt;&gt;"LIBSETS_SETTYPE_BATTLEGROUND",IF(G375&lt;&gt;"LIBSETS_SETTYPE_SPECIAL",IF(AN375&lt;&gt;"",VLOOKUP(AN375,'ESO zone constants'!$D$2:$H$4950,5,0),""),""),"")</f>
        <v/>
      </c>
      <c r="AO375" s="24"/>
      <c r="AP375" s="23" t="str">
        <f aca="false">IF(AO375&lt;&gt;"",IF(AO375&lt;&gt;"LIBSETS_DROP_MECHANIC_MONSTER_NAME",VLOOKUP(AO375,'LibSets constants'!$I$4:$L$1000,3,0),""),"")</f>
        <v/>
      </c>
      <c r="AQ375" s="23" t="str">
        <f aca="false">IF(AO375&lt;&gt;"",IF(AO375&lt;&gt;"LIBSETS_DROP_MECHANIC_MONSTER_NAME",VLOOKUP(AO375,'LibSets constants'!$I$4:$L$1000,4,0),""),"")</f>
        <v/>
      </c>
      <c r="AR375" s="2" t="str">
        <f aca="false">IF(G375&lt;&gt;"LIBSETS_SETTYPE_BATTLEGROUND",IF(G375&lt;&gt;"LIBSETS_SETTYPE_SPECIAL",IF(AS375&lt;&gt;"",VLOOKUP(AS375,'ESO zone constants'!$D$2:$H$4950,5,0),""),""),"")</f>
        <v/>
      </c>
      <c r="AT375" s="24"/>
      <c r="AU375" s="23" t="str">
        <f aca="false">IF(AT375&lt;&gt;"",IF(AT375&lt;&gt;"LIBSETS_DROP_MECHANIC_MONSTER_NAME",VLOOKUP(AT375,'LibSets constants'!$I$4:$L$1000,3,0),""),"")</f>
        <v/>
      </c>
      <c r="AV375" s="23" t="str">
        <f aca="false">IF(AT375&lt;&gt;"",IF(AT375&lt;&gt;"LIBSETS_DROP_MECHANIC_MONSTER_NAME",VLOOKUP(AT375,'LibSets constants'!$I$4:$L$1000,4,0),""),"")</f>
        <v/>
      </c>
      <c r="AW375" s="6" t="str">
        <f aca="false">IF(A375="???","--","")&amp;IF(F375&lt;&gt;"Not in the game (anymore)",IF(A375&lt;&gt;"",CONCATENATE("[",A375,"] = {wayshrines={")&amp;IF(K375&lt;&gt;"",CONCATENATE(K375,","),"")&amp;IF(L375&lt;&gt;"",CONCATENATE(L375,","),"")&amp;IF(M375&lt;&gt;"",CONCATENATE(M375,","),"")&amp;CONCATENATE("}")&amp;IF(VALUE(N375)&gt;0,CONCATENATE(", traitsNeeded=",N375),"")&amp;CONCATENATE(", dlcId=",IF(S375&lt;&gt;"",S375,"DLC_BASE_GAME")),""),"")</f>
        <v>[428] = {wayshrines={-1,-1,-1,}, dlcId=DLC_MURKMIRE</v>
      </c>
      <c r="AX375" s="6" t="str">
        <f aca="false">IF(F375&lt;&gt;"Not in the game (anymore)",IF(A375&lt;&gt;"",IF(P375&lt;&gt;"",CONCATENATE(", zoneIds={",P375),"")&amp;IF(X375&lt;&gt;"",CONCATENATE(",",X375),"")&amp;IF(AC375&lt;&gt;"",CONCATENATE(",",AC375),"")&amp;IF(AH375&lt;&gt;"",CONCATENATE(",",AH375),"")&amp;IF(AM375&lt;&gt;"",CONCATENATE(",",AM375),"")&amp;IF(AR375&lt;&gt;"",CONCATENATE(",",AR375),"")&amp;IF(P375&lt;&gt;"",CONCATENATE("}",""),"")&amp;IF(OR(I375="true",I375="false",I375&lt;&gt;""), CONCATENATE(", veteran=", I375), ""),""),"")</f>
        <v>, zoneIds={1082}, veteran=true</v>
      </c>
      <c r="AY375" s="6" t="str">
        <f aca="false">IF(F375&lt;&gt;"Not in the game (anymore)",IF(A375&lt;&gt;"",", setType="&amp;G375,"")&amp;IF(J375="true",", multiTrialSet=true",""),"")</f>
        <v>, setType=LIBSETS_SETTYPE_ARENA</v>
      </c>
      <c r="AZ375" s="6" t="str">
        <f aca="false">IF(F375&lt;&gt;"Not in the game (anymore)",IF(U375&lt;&gt;"",", dropMechanic={"&amp;U375&amp;IF(Z375&lt;&gt;"",","&amp;Z375,"")&amp;IF(AE375&lt;&gt;"",","&amp;AE375,"")&amp;IF(AJ375&lt;&gt;"",","&amp;AJ375,"")&amp;IF(AO375&lt;&gt;"",","&amp;AO375,"")&amp;IF(AT375&lt;&gt;"",","&amp;AT375,"")&amp;"}"&amp;IF(U375="LIBSETS_DROP_MECHANIC_MONSTER_NAME",", dropMechanicNames={" &amp; IF(V375&lt;&gt;"","['en']='"&amp;V375&amp;"'","") &amp; IF(W375&lt;&gt;"",", ['de']='" &amp; W375&amp;"'","") &amp; "}",""),"")&amp;"},","")</f>
        <v>, dropMechanic={LIBSETS_DROP_MECHANIC_ARENA_STAGE_CHEST}},</v>
      </c>
      <c r="BA375" s="6" t="str">
        <f aca="false">IF(F375&lt;&gt;"Not in the game (anymore)",IF(C375&lt;&gt;"",CONCATENATE(" --",C375," / ",B375,"   [",IF(Q375&lt;&gt;"",Q375,""),IF(Y375&lt;&gt;"",", "&amp;Y375,""),IF(AD375&lt;&gt;"",", "&amp;AD375,""),IF(AI375&lt;&gt;"",", "&amp;AI375,""),IF(AN375&lt;&gt;"",", "&amp;AN375,""),IF(AS375&lt;&gt;"",", "&amp;AS375,""),"]")),"")</f>
        <v> --Perfect Mender's Ward / Perfekter Schutz des Pflegers   [Blackrose Prison]</v>
      </c>
    </row>
    <row r="376" customFormat="false" ht="15" hidden="false" customHeight="false" outlineLevel="0" collapsed="false">
      <c r="A376" s="21" t="n">
        <v>429</v>
      </c>
      <c r="B376" s="0" t="s">
        <v>940</v>
      </c>
      <c r="C376" s="0" t="s">
        <v>941</v>
      </c>
      <c r="D376" s="2" t="n">
        <f aca="false">A376</f>
        <v>429</v>
      </c>
      <c r="G376" s="22" t="s">
        <v>55</v>
      </c>
      <c r="I376" s="0" t="s">
        <v>56</v>
      </c>
      <c r="J376" s="0" t="s">
        <v>56</v>
      </c>
      <c r="K376" s="0" t="n">
        <v>-1</v>
      </c>
      <c r="L376" s="0" t="n">
        <v>-1</v>
      </c>
      <c r="M376" s="0" t="n">
        <v>-1</v>
      </c>
      <c r="N376" s="0" t="n">
        <v>0</v>
      </c>
      <c r="O376" s="3" t="s">
        <v>942</v>
      </c>
      <c r="P376" s="2" t="n">
        <f aca="false">IF(AND(G376&lt;&gt;"LIBSETS_SETTYPE_BATTLEGROUND",G376&lt;&gt;"LIBSETS_SETTYPE_SPECIAL",G376&lt;&gt;"LIBSETS_SETTYPE_MYTHIC"), IF(Q376&lt;&gt;"",VLOOKUP(Q376,'ESO zone constants'!$D$2:$H$4950,5,0),""),"")</f>
        <v>1080</v>
      </c>
      <c r="Q376" s="0" t="str">
        <f aca="false">IF(OR(K376="",K376&lt;=0,ISERROR(K376)),IF(AND(O376&lt;&gt;"",NOT(ISERROR(O376))),O376, ""),VLOOKUP(K376,'ESO wayshrine node constants'!$A$3:$D$10003,4,0))</f>
        <v>Frostvault</v>
      </c>
      <c r="R376" s="0"/>
      <c r="S376" s="4" t="str">
        <f aca="false">IF(AND(R376&lt;&gt;"",NOT(ISERROR(R376))),R376,IF(P376&lt;&gt;"",IF(NOT(ISERROR(VLOOKUP(P376,'ESO Dungeon constants'!$D$3:$H$9999,5,0))),VLOOKUP(P376,'ESO Dungeon constants'!$D$3:$I$9999,6,0),VLOOKUP(P376,'ESO zone constants'!$H$2:$K$9984,4,0)),""))</f>
        <v>DLC_WRATHSTONE</v>
      </c>
      <c r="T376" s="2" t="str">
        <f aca="false">IF(S376&lt;&gt;"",VLOOKUP(S376,'LibSets constants'!$B$4:$C$1000,2,0),"")</f>
        <v>Wrathstone</v>
      </c>
      <c r="U376" s="0"/>
      <c r="V376" s="33" t="str">
        <f aca="false">IF(U376&lt;&gt;"",IF(U376&lt;&gt;"LIBSETS_DROP_MECHANIC_MONSTER_NAME",VLOOKUP(U376,'LibSets constants'!$I$4:$L$1000,3,0),""),"")</f>
        <v/>
      </c>
      <c r="W376" s="33" t="str">
        <f aca="false">IF(U376&lt;&gt;"",IF(U376&lt;&gt;"LIBSETS_DROP_MECHANIC_MONSTER_NAME",VLOOKUP(U376,'LibSets constants'!$I$4:$L$1000,4,0),""),"")</f>
        <v/>
      </c>
      <c r="X376" s="2" t="str">
        <f aca="false">IF(G376&lt;&gt;"LIBSETS_SETTYPE_BATTLEGROUND",IF(G376&lt;&gt;"LIBSETS_SETTYPE_SPECIAL",IF(Y376&lt;&gt;"",VLOOKUP(Y376,'ESO zone constants'!$D$2:$H$4950,5,0),""),""),"")</f>
        <v/>
      </c>
      <c r="Z376" s="34"/>
      <c r="AA376" s="33" t="str">
        <f aca="false">IF(Z376&lt;&gt;"",IF(Z376&lt;&gt;"LIBSETS_DROP_MECHANIC_MONSTER_NAME",VLOOKUP(Z376,'LibSets constants'!$I$4:$L$1000,3,0),""),"")</f>
        <v/>
      </c>
      <c r="AB376" s="33" t="str">
        <f aca="false">IF(Z376&lt;&gt;"",IF(Z376&lt;&gt;"LIBSETS_DROP_MECHANIC_MONSTER_NAME",VLOOKUP(Z376,'LibSets constants'!$I$4:$L$1000,4,0),""),"")</f>
        <v/>
      </c>
      <c r="AC376" s="2" t="str">
        <f aca="false">IF(G376&lt;&gt;"LIBSETS_SETTYPE_BATTLEGROUND",IF(G376&lt;&gt;"LIBSETS_SETTYPE_SPECIAL",IF(AD376&lt;&gt;"",VLOOKUP(AD376,'ESO zone constants'!$D$2:$H$4950,5,0),""),""),"")</f>
        <v/>
      </c>
      <c r="AE376" s="34"/>
      <c r="AF376" s="33" t="str">
        <f aca="false">IF(AE376&lt;&gt;"",IF(AE376&lt;&gt;"LIBSETS_DROP_MECHANIC_MONSTER_NAME",VLOOKUP(AE376,'LibSets constants'!$I$4:$L$1000,3,0),""),"")</f>
        <v/>
      </c>
      <c r="AG376" s="33" t="str">
        <f aca="false">IF(AE376&lt;&gt;"",IF(AE376&lt;&gt;"LIBSETS_DROP_MECHANIC_MONSTER_NAME",VLOOKUP(AE376,'LibSets constants'!$I$4:$L$1000,4,0),""),"")</f>
        <v/>
      </c>
      <c r="AH376" s="2" t="str">
        <f aca="false">IF(G376&lt;&gt;"LIBSETS_SETTYPE_BATTLEGROUND",IF(G376&lt;&gt;"LIBSETS_SETTYPE_SPECIAL",IF(AI376&lt;&gt;"",VLOOKUP(AI376,'ESO zone constants'!$D$2:$H$4950,5,0),""),""),"")</f>
        <v/>
      </c>
      <c r="AJ376" s="34"/>
      <c r="AK376" s="33" t="str">
        <f aca="false">IF(AJ376&lt;&gt;"",IF(AJ376&lt;&gt;"LIBSETS_DROP_MECHANIC_MONSTER_NAME",VLOOKUP(AJ376,'LibSets constants'!$I$4:$L$1000,3,0),""),"")</f>
        <v/>
      </c>
      <c r="AL376" s="33" t="str">
        <f aca="false">IF(AJ376&lt;&gt;"",IF(AJ376&lt;&gt;"LIBSETS_DROP_MECHANIC_MONSTER_NAME",VLOOKUP(AJ376,'LibSets constants'!$I$4:$L$1000,4,0),""),"")</f>
        <v/>
      </c>
      <c r="AM376" s="2" t="str">
        <f aca="false">IF(G376&lt;&gt;"LIBSETS_SETTYPE_BATTLEGROUND",IF(G376&lt;&gt;"LIBSETS_SETTYPE_SPECIAL",IF(AN376&lt;&gt;"",VLOOKUP(AN376,'ESO zone constants'!$D$2:$H$4950,5,0),""),""),"")</f>
        <v/>
      </c>
      <c r="AO376" s="34"/>
      <c r="AP376" s="33" t="str">
        <f aca="false">IF(AO376&lt;&gt;"",IF(AO376&lt;&gt;"LIBSETS_DROP_MECHANIC_MONSTER_NAME",VLOOKUP(AO376,'LibSets constants'!$I$4:$L$1000,3,0),""),"")</f>
        <v/>
      </c>
      <c r="AQ376" s="33" t="str">
        <f aca="false">IF(AO376&lt;&gt;"",IF(AO376&lt;&gt;"LIBSETS_DROP_MECHANIC_MONSTER_NAME",VLOOKUP(AO376,'LibSets constants'!$I$4:$L$1000,4,0),""),"")</f>
        <v/>
      </c>
      <c r="AR376" s="2" t="str">
        <f aca="false">IF(G376&lt;&gt;"LIBSETS_SETTYPE_BATTLEGROUND",IF(G376&lt;&gt;"LIBSETS_SETTYPE_SPECIAL",IF(AS376&lt;&gt;"",VLOOKUP(AS376,'ESO zone constants'!$D$2:$H$4950,5,0),""),""),"")</f>
        <v/>
      </c>
      <c r="AT376" s="34"/>
      <c r="AU376" s="33" t="str">
        <f aca="false">IF(AT376&lt;&gt;"",IF(AT376&lt;&gt;"LIBSETS_DROP_MECHANIC_MONSTER_NAME",VLOOKUP(AT376,'LibSets constants'!$I$4:$L$1000,3,0),""),"")</f>
        <v/>
      </c>
      <c r="AV376" s="33" t="str">
        <f aca="false">IF(AT376&lt;&gt;"",IF(AT376&lt;&gt;"LIBSETS_DROP_MECHANIC_MONSTER_NAME",VLOOKUP(AT376,'LibSets constants'!$I$4:$L$1000,4,0),""),"")</f>
        <v/>
      </c>
      <c r="AW376" s="6" t="str">
        <f aca="false">IF(A376="???","--","")&amp;IF(F376&lt;&gt;"Not in the game (anymore)",IF(A376&lt;&gt;"",CONCATENATE("[",A376,"] = {wayshrines={")&amp;IF(K376&lt;&gt;"",CONCATENATE(K376,","),"")&amp;IF(L376&lt;&gt;"",CONCATENATE(L376,","),"")&amp;IF(M376&lt;&gt;"",CONCATENATE(M376,","),"")&amp;CONCATENATE("}")&amp;IF(VALUE(N376)&gt;0,CONCATENATE(", traitsNeeded=",N376),"")&amp;CONCATENATE(", dlcId=",IF(S376&lt;&gt;"",S376,"DLC_BASE_GAME")),""),"")</f>
        <v>[429] = {wayshrines={-1,-1,-1,}, dlcId=DLC_WRATHSTONE</v>
      </c>
      <c r="AX376" s="6" t="str">
        <f aca="false">IF(F376&lt;&gt;"Not in the game (anymore)",IF(A376&lt;&gt;"",IF(P376&lt;&gt;"",CONCATENATE(", zoneIds={",P376),"")&amp;IF(X376&lt;&gt;"",CONCATENATE(",",X376),"")&amp;IF(AC376&lt;&gt;"",CONCATENATE(",",AC376),"")&amp;IF(AH376&lt;&gt;"",CONCATENATE(",",AH376),"")&amp;IF(AM376&lt;&gt;"",CONCATENATE(",",AM376),"")&amp;IF(AR376&lt;&gt;"",CONCATENATE(",",AR376),"")&amp;IF(P376&lt;&gt;"",CONCATENATE("}",""),"")&amp;IF(OR(I376="true",I376="false",I376&lt;&gt;""), CONCATENATE(", veteran=", I376), ""),""),"")</f>
        <v>, zoneIds={1080}, veteran=false</v>
      </c>
      <c r="AY376" s="6" t="str">
        <f aca="false">IF(F376&lt;&gt;"Not in the game (anymore)",IF(A376&lt;&gt;"",", setType="&amp;G376,"")&amp;IF(J376="true",", multiTrialSet=true",""),"")</f>
        <v>, setType=LIBSETS_SETTYPE_DUNGEON</v>
      </c>
      <c r="AZ376" s="6" t="str">
        <f aca="false">IF(F376&lt;&gt;"Not in the game (anymore)",IF(U376&lt;&gt;"",", dropMechanic={"&amp;U376&amp;IF(Z376&lt;&gt;"",","&amp;Z376,"")&amp;IF(AE376&lt;&gt;"",","&amp;AE376,"")&amp;IF(AJ376&lt;&gt;"",","&amp;AJ376,"")&amp;IF(AO376&lt;&gt;"",","&amp;AO376,"")&amp;IF(AT376&lt;&gt;"",","&amp;AT376,"")&amp;"}"&amp;IF(U376="LIBSETS_DROP_MECHANIC_MONSTER_NAME",", dropMechanicNames={" &amp; IF(V376&lt;&gt;"","['en']='"&amp;V376&amp;"'","") &amp; IF(W376&lt;&gt;"",", ['de']='" &amp; W376&amp;"'","") &amp; "}",""),"")&amp;"},","")</f>
        <v>},</v>
      </c>
      <c r="BA376" s="6" t="str">
        <f aca="false">IF(F376&lt;&gt;"Not in the game (anymore)",IF(C376&lt;&gt;"",CONCATENATE(" --",C376," / ",B376,"   [",IF(Q376&lt;&gt;"",Q376,""),IF(Y376&lt;&gt;"",", "&amp;Y376,""),IF(AD376&lt;&gt;"",", "&amp;AD376,""),IF(AI376&lt;&gt;"",", "&amp;AI376,""),IF(AN376&lt;&gt;"",", "&amp;AN376,""),IF(AS376&lt;&gt;"",", "&amp;AS376,""),"]")),"")</f>
        <v> --Mighty Glacier / Mächtiger Gletscher   [Frostvault]</v>
      </c>
    </row>
    <row r="377" customFormat="false" ht="15" hidden="false" customHeight="false" outlineLevel="0" collapsed="false">
      <c r="A377" s="21" t="n">
        <v>430</v>
      </c>
      <c r="B377" s="0" t="s">
        <v>943</v>
      </c>
      <c r="C377" s="0" t="s">
        <v>944</v>
      </c>
      <c r="D377" s="2" t="n">
        <f aca="false">A377</f>
        <v>430</v>
      </c>
      <c r="G377" s="22" t="s">
        <v>55</v>
      </c>
      <c r="I377" s="0" t="s">
        <v>56</v>
      </c>
      <c r="J377" s="0" t="s">
        <v>56</v>
      </c>
      <c r="K377" s="0" t="n">
        <v>-1</v>
      </c>
      <c r="L377" s="0" t="n">
        <v>-1</v>
      </c>
      <c r="M377" s="0" t="n">
        <v>-1</v>
      </c>
      <c r="N377" s="0" t="n">
        <v>0</v>
      </c>
      <c r="O377" s="3" t="s">
        <v>942</v>
      </c>
      <c r="P377" s="2" t="n">
        <f aca="false">IF(AND(G377&lt;&gt;"LIBSETS_SETTYPE_BATTLEGROUND",G377&lt;&gt;"LIBSETS_SETTYPE_SPECIAL",G377&lt;&gt;"LIBSETS_SETTYPE_MYTHIC"), IF(Q377&lt;&gt;"",VLOOKUP(Q377,'ESO zone constants'!$D$2:$H$4950,5,0),""),"")</f>
        <v>1080</v>
      </c>
      <c r="Q377" s="0" t="str">
        <f aca="false">IF(OR(K377="",K377&lt;=0,ISERROR(K377)),IF(AND(O377&lt;&gt;"",NOT(ISERROR(O377))),O377, ""),VLOOKUP(K377,'ESO wayshrine node constants'!$A$3:$D$10003,4,0))</f>
        <v>Frostvault</v>
      </c>
      <c r="R377" s="0"/>
      <c r="S377" s="4" t="str">
        <f aca="false">IF(AND(R377&lt;&gt;"",NOT(ISERROR(R377))),R377,IF(P377&lt;&gt;"",IF(NOT(ISERROR(VLOOKUP(P377,'ESO Dungeon constants'!$D$3:$H$9999,5,0))),VLOOKUP(P377,'ESO Dungeon constants'!$D$3:$I$9999,6,0),VLOOKUP(P377,'ESO zone constants'!$H$2:$K$9984,4,0)),""))</f>
        <v>DLC_WRATHSTONE</v>
      </c>
      <c r="T377" s="2" t="str">
        <f aca="false">IF(S377&lt;&gt;"",VLOOKUP(S377,'LibSets constants'!$B$4:$C$1000,2,0),"")</f>
        <v>Wrathstone</v>
      </c>
      <c r="U377" s="0"/>
      <c r="V377" s="33" t="str">
        <f aca="false">IF(U377&lt;&gt;"",IF(U377&lt;&gt;"LIBSETS_DROP_MECHANIC_MONSTER_NAME",VLOOKUP(U377,'LibSets constants'!$I$4:$L$1000,3,0),""),"")</f>
        <v/>
      </c>
      <c r="W377" s="33" t="str">
        <f aca="false">IF(U377&lt;&gt;"",IF(U377&lt;&gt;"LIBSETS_DROP_MECHANIC_MONSTER_NAME",VLOOKUP(U377,'LibSets constants'!$I$4:$L$1000,4,0),""),"")</f>
        <v/>
      </c>
      <c r="X377" s="2" t="str">
        <f aca="false">IF(G377&lt;&gt;"LIBSETS_SETTYPE_BATTLEGROUND",IF(G377&lt;&gt;"LIBSETS_SETTYPE_SPECIAL",IF(Y377&lt;&gt;"",VLOOKUP(Y377,'ESO zone constants'!$D$2:$H$4950,5,0),""),""),"")</f>
        <v/>
      </c>
      <c r="Z377" s="34"/>
      <c r="AA377" s="33" t="str">
        <f aca="false">IF(Z377&lt;&gt;"",IF(Z377&lt;&gt;"LIBSETS_DROP_MECHANIC_MONSTER_NAME",VLOOKUP(Z377,'LibSets constants'!$I$4:$L$1000,3,0),""),"")</f>
        <v/>
      </c>
      <c r="AB377" s="33" t="str">
        <f aca="false">IF(Z377&lt;&gt;"",IF(Z377&lt;&gt;"LIBSETS_DROP_MECHANIC_MONSTER_NAME",VLOOKUP(Z377,'LibSets constants'!$I$4:$L$1000,4,0),""),"")</f>
        <v/>
      </c>
      <c r="AC377" s="2" t="str">
        <f aca="false">IF(G377&lt;&gt;"LIBSETS_SETTYPE_BATTLEGROUND",IF(G377&lt;&gt;"LIBSETS_SETTYPE_SPECIAL",IF(AD377&lt;&gt;"",VLOOKUP(AD377,'ESO zone constants'!$D$2:$H$4950,5,0),""),""),"")</f>
        <v/>
      </c>
      <c r="AE377" s="34"/>
      <c r="AF377" s="33" t="str">
        <f aca="false">IF(AE377&lt;&gt;"",IF(AE377&lt;&gt;"LIBSETS_DROP_MECHANIC_MONSTER_NAME",VLOOKUP(AE377,'LibSets constants'!$I$4:$L$1000,3,0),""),"")</f>
        <v/>
      </c>
      <c r="AG377" s="33" t="str">
        <f aca="false">IF(AE377&lt;&gt;"",IF(AE377&lt;&gt;"LIBSETS_DROP_MECHANIC_MONSTER_NAME",VLOOKUP(AE377,'LibSets constants'!$I$4:$L$1000,4,0),""),"")</f>
        <v/>
      </c>
      <c r="AH377" s="2" t="str">
        <f aca="false">IF(G377&lt;&gt;"LIBSETS_SETTYPE_BATTLEGROUND",IF(G377&lt;&gt;"LIBSETS_SETTYPE_SPECIAL",IF(AI377&lt;&gt;"",VLOOKUP(AI377,'ESO zone constants'!$D$2:$H$4950,5,0),""),""),"")</f>
        <v/>
      </c>
      <c r="AJ377" s="34"/>
      <c r="AK377" s="33" t="str">
        <f aca="false">IF(AJ377&lt;&gt;"",IF(AJ377&lt;&gt;"LIBSETS_DROP_MECHANIC_MONSTER_NAME",VLOOKUP(AJ377,'LibSets constants'!$I$4:$L$1000,3,0),""),"")</f>
        <v/>
      </c>
      <c r="AL377" s="33" t="str">
        <f aca="false">IF(AJ377&lt;&gt;"",IF(AJ377&lt;&gt;"LIBSETS_DROP_MECHANIC_MONSTER_NAME",VLOOKUP(AJ377,'LibSets constants'!$I$4:$L$1000,4,0),""),"")</f>
        <v/>
      </c>
      <c r="AM377" s="2" t="str">
        <f aca="false">IF(G377&lt;&gt;"LIBSETS_SETTYPE_BATTLEGROUND",IF(G377&lt;&gt;"LIBSETS_SETTYPE_SPECIAL",IF(AN377&lt;&gt;"",VLOOKUP(AN377,'ESO zone constants'!$D$2:$H$4950,5,0),""),""),"")</f>
        <v/>
      </c>
      <c r="AO377" s="34"/>
      <c r="AP377" s="33" t="str">
        <f aca="false">IF(AO377&lt;&gt;"",IF(AO377&lt;&gt;"LIBSETS_DROP_MECHANIC_MONSTER_NAME",VLOOKUP(AO377,'LibSets constants'!$I$4:$L$1000,3,0),""),"")</f>
        <v/>
      </c>
      <c r="AQ377" s="33" t="str">
        <f aca="false">IF(AO377&lt;&gt;"",IF(AO377&lt;&gt;"LIBSETS_DROP_MECHANIC_MONSTER_NAME",VLOOKUP(AO377,'LibSets constants'!$I$4:$L$1000,4,0),""),"")</f>
        <v/>
      </c>
      <c r="AR377" s="2" t="str">
        <f aca="false">IF(G377&lt;&gt;"LIBSETS_SETTYPE_BATTLEGROUND",IF(G377&lt;&gt;"LIBSETS_SETTYPE_SPECIAL",IF(AS377&lt;&gt;"",VLOOKUP(AS377,'ESO zone constants'!$D$2:$H$4950,5,0),""),""),"")</f>
        <v/>
      </c>
      <c r="AT377" s="34"/>
      <c r="AU377" s="33" t="str">
        <f aca="false">IF(AT377&lt;&gt;"",IF(AT377&lt;&gt;"LIBSETS_DROP_MECHANIC_MONSTER_NAME",VLOOKUP(AT377,'LibSets constants'!$I$4:$L$1000,3,0),""),"")</f>
        <v/>
      </c>
      <c r="AV377" s="33" t="str">
        <f aca="false">IF(AT377&lt;&gt;"",IF(AT377&lt;&gt;"LIBSETS_DROP_MECHANIC_MONSTER_NAME",VLOOKUP(AT377,'LibSets constants'!$I$4:$L$1000,4,0),""),"")</f>
        <v/>
      </c>
      <c r="AW377" s="6" t="str">
        <f aca="false">IF(A377="???","--","")&amp;IF(F377&lt;&gt;"Not in the game (anymore)",IF(A377&lt;&gt;"",CONCATENATE("[",A377,"] = {wayshrines={")&amp;IF(K377&lt;&gt;"",CONCATENATE(K377,","),"")&amp;IF(L377&lt;&gt;"",CONCATENATE(L377,","),"")&amp;IF(M377&lt;&gt;"",CONCATENATE(M377,","),"")&amp;CONCATENATE("}")&amp;IF(VALUE(N377)&gt;0,CONCATENATE(", traitsNeeded=",N377),"")&amp;CONCATENATE(", dlcId=",IF(S377&lt;&gt;"",S377,"DLC_BASE_GAME")),""),"")</f>
        <v>[430] = {wayshrines={-1,-1,-1,}, dlcId=DLC_WRATHSTONE</v>
      </c>
      <c r="AX377" s="6" t="str">
        <f aca="false">IF(F377&lt;&gt;"Not in the game (anymore)",IF(A377&lt;&gt;"",IF(P377&lt;&gt;"",CONCATENATE(", zoneIds={",P377),"")&amp;IF(X377&lt;&gt;"",CONCATENATE(",",X377),"")&amp;IF(AC377&lt;&gt;"",CONCATENATE(",",AC377),"")&amp;IF(AH377&lt;&gt;"",CONCATENATE(",",AH377),"")&amp;IF(AM377&lt;&gt;"",CONCATENATE(",",AM377),"")&amp;IF(AR377&lt;&gt;"",CONCATENATE(",",AR377),"")&amp;IF(P377&lt;&gt;"",CONCATENATE("}",""),"")&amp;IF(OR(I377="true",I377="false",I377&lt;&gt;""), CONCATENATE(", veteran=", I377), ""),""),"")</f>
        <v>, zoneIds={1080}, veteran=false</v>
      </c>
      <c r="AY377" s="6" t="str">
        <f aca="false">IF(F377&lt;&gt;"Not in the game (anymore)",IF(A377&lt;&gt;"",", setType="&amp;G377,"")&amp;IF(J377="true",", multiTrialSet=true",""),"")</f>
        <v>, setType=LIBSETS_SETTYPE_DUNGEON</v>
      </c>
      <c r="AZ377" s="6" t="str">
        <f aca="false">IF(F377&lt;&gt;"Not in the game (anymore)",IF(U377&lt;&gt;"",", dropMechanic={"&amp;U377&amp;IF(Z377&lt;&gt;"",","&amp;Z377,"")&amp;IF(AE377&lt;&gt;"",","&amp;AE377,"")&amp;IF(AJ377&lt;&gt;"",","&amp;AJ377,"")&amp;IF(AO377&lt;&gt;"",","&amp;AO377,"")&amp;IF(AT377&lt;&gt;"",","&amp;AT377,"")&amp;"}"&amp;IF(U377="LIBSETS_DROP_MECHANIC_MONSTER_NAME",", dropMechanicNames={" &amp; IF(V377&lt;&gt;"","['en']='"&amp;V377&amp;"'","") &amp; IF(W377&lt;&gt;"",", ['de']='" &amp; W377&amp;"'","") &amp; "}",""),"")&amp;"},","")</f>
        <v>},</v>
      </c>
      <c r="BA377" s="6" t="str">
        <f aca="false">IF(F377&lt;&gt;"Not in the game (anymore)",IF(C377&lt;&gt;"",CONCATENATE(" --",C377," / ",B377,"   [",IF(Q377&lt;&gt;"",Q377,""),IF(Y377&lt;&gt;"",", "&amp;Y377,""),IF(AD377&lt;&gt;"",", "&amp;AD377,""),IF(AI377&lt;&gt;"",", "&amp;AI377,""),IF(AN377&lt;&gt;"",", "&amp;AN377,""),IF(AS377&lt;&gt;"",", "&amp;AS377,""),"]")),"")</f>
        <v> --Tzogvin's Warband / Tzogvins Kriegstrupp   [Frostvault]</v>
      </c>
    </row>
    <row r="378" customFormat="false" ht="15" hidden="false" customHeight="false" outlineLevel="0" collapsed="false">
      <c r="A378" s="21" t="n">
        <v>431</v>
      </c>
      <c r="B378" s="0" t="s">
        <v>945</v>
      </c>
      <c r="C378" s="0" t="s">
        <v>946</v>
      </c>
      <c r="D378" s="2" t="n">
        <f aca="false">A378</f>
        <v>431</v>
      </c>
      <c r="G378" s="22" t="s">
        <v>55</v>
      </c>
      <c r="I378" s="0" t="s">
        <v>56</v>
      </c>
      <c r="J378" s="0" t="s">
        <v>56</v>
      </c>
      <c r="K378" s="0" t="n">
        <v>-1</v>
      </c>
      <c r="L378" s="0" t="n">
        <v>-1</v>
      </c>
      <c r="M378" s="0" t="n">
        <v>-1</v>
      </c>
      <c r="N378" s="0" t="n">
        <v>0</v>
      </c>
      <c r="O378" s="3" t="s">
        <v>942</v>
      </c>
      <c r="P378" s="2" t="n">
        <f aca="false">IF(AND(G378&lt;&gt;"LIBSETS_SETTYPE_BATTLEGROUND",G378&lt;&gt;"LIBSETS_SETTYPE_SPECIAL",G378&lt;&gt;"LIBSETS_SETTYPE_MYTHIC"), IF(Q378&lt;&gt;"",VLOOKUP(Q378,'ESO zone constants'!$D$2:$H$4950,5,0),""),"")</f>
        <v>1080</v>
      </c>
      <c r="Q378" s="0" t="str">
        <f aca="false">IF(OR(K378="",K378&lt;=0,ISERROR(K378)),IF(AND(O378&lt;&gt;"",NOT(ISERROR(O378))),O378, ""),VLOOKUP(K378,'ESO wayshrine node constants'!$A$3:$D$10003,4,0))</f>
        <v>Frostvault</v>
      </c>
      <c r="R378" s="0"/>
      <c r="S378" s="4" t="str">
        <f aca="false">IF(AND(R378&lt;&gt;"",NOT(ISERROR(R378))),R378,IF(P378&lt;&gt;"",IF(NOT(ISERROR(VLOOKUP(P378,'ESO Dungeon constants'!$D$3:$H$9999,5,0))),VLOOKUP(P378,'ESO Dungeon constants'!$D$3:$I$9999,6,0),VLOOKUP(P378,'ESO zone constants'!$H$2:$K$9984,4,0)),""))</f>
        <v>DLC_WRATHSTONE</v>
      </c>
      <c r="T378" s="2" t="str">
        <f aca="false">IF(S378&lt;&gt;"",VLOOKUP(S378,'LibSets constants'!$B$4:$C$1000,2,0),"")</f>
        <v>Wrathstone</v>
      </c>
      <c r="U378" s="0"/>
      <c r="V378" s="33" t="str">
        <f aca="false">IF(U378&lt;&gt;"",IF(U378&lt;&gt;"LIBSETS_DROP_MECHANIC_MONSTER_NAME",VLOOKUP(U378,'LibSets constants'!$I$4:$L$1000,3,0),""),"")</f>
        <v/>
      </c>
      <c r="W378" s="33" t="str">
        <f aca="false">IF(U378&lt;&gt;"",IF(U378&lt;&gt;"LIBSETS_DROP_MECHANIC_MONSTER_NAME",VLOOKUP(U378,'LibSets constants'!$I$4:$L$1000,4,0),""),"")</f>
        <v/>
      </c>
      <c r="X378" s="2" t="str">
        <f aca="false">IF(G378&lt;&gt;"LIBSETS_SETTYPE_BATTLEGROUND",IF(G378&lt;&gt;"LIBSETS_SETTYPE_SPECIAL",IF(Y378&lt;&gt;"",VLOOKUP(Y378,'ESO zone constants'!$D$2:$H$4950,5,0),""),""),"")</f>
        <v/>
      </c>
      <c r="Z378" s="34"/>
      <c r="AA378" s="33" t="str">
        <f aca="false">IF(Z378&lt;&gt;"",IF(Z378&lt;&gt;"LIBSETS_DROP_MECHANIC_MONSTER_NAME",VLOOKUP(Z378,'LibSets constants'!$I$4:$L$1000,3,0),""),"")</f>
        <v/>
      </c>
      <c r="AB378" s="33" t="str">
        <f aca="false">IF(Z378&lt;&gt;"",IF(Z378&lt;&gt;"LIBSETS_DROP_MECHANIC_MONSTER_NAME",VLOOKUP(Z378,'LibSets constants'!$I$4:$L$1000,4,0),""),"")</f>
        <v/>
      </c>
      <c r="AC378" s="2" t="str">
        <f aca="false">IF(G378&lt;&gt;"LIBSETS_SETTYPE_BATTLEGROUND",IF(G378&lt;&gt;"LIBSETS_SETTYPE_SPECIAL",IF(AD378&lt;&gt;"",VLOOKUP(AD378,'ESO zone constants'!$D$2:$H$4950,5,0),""),""),"")</f>
        <v/>
      </c>
      <c r="AE378" s="34"/>
      <c r="AF378" s="33" t="str">
        <f aca="false">IF(AE378&lt;&gt;"",IF(AE378&lt;&gt;"LIBSETS_DROP_MECHANIC_MONSTER_NAME",VLOOKUP(AE378,'LibSets constants'!$I$4:$L$1000,3,0),""),"")</f>
        <v/>
      </c>
      <c r="AG378" s="33" t="str">
        <f aca="false">IF(AE378&lt;&gt;"",IF(AE378&lt;&gt;"LIBSETS_DROP_MECHANIC_MONSTER_NAME",VLOOKUP(AE378,'LibSets constants'!$I$4:$L$1000,4,0),""),"")</f>
        <v/>
      </c>
      <c r="AH378" s="2" t="str">
        <f aca="false">IF(G378&lt;&gt;"LIBSETS_SETTYPE_BATTLEGROUND",IF(G378&lt;&gt;"LIBSETS_SETTYPE_SPECIAL",IF(AI378&lt;&gt;"",VLOOKUP(AI378,'ESO zone constants'!$D$2:$H$4950,5,0),""),""),"")</f>
        <v/>
      </c>
      <c r="AJ378" s="34"/>
      <c r="AK378" s="33" t="str">
        <f aca="false">IF(AJ378&lt;&gt;"",IF(AJ378&lt;&gt;"LIBSETS_DROP_MECHANIC_MONSTER_NAME",VLOOKUP(AJ378,'LibSets constants'!$I$4:$L$1000,3,0),""),"")</f>
        <v/>
      </c>
      <c r="AL378" s="33" t="str">
        <f aca="false">IF(AJ378&lt;&gt;"",IF(AJ378&lt;&gt;"LIBSETS_DROP_MECHANIC_MONSTER_NAME",VLOOKUP(AJ378,'LibSets constants'!$I$4:$L$1000,4,0),""),"")</f>
        <v/>
      </c>
      <c r="AM378" s="2" t="str">
        <f aca="false">IF(G378&lt;&gt;"LIBSETS_SETTYPE_BATTLEGROUND",IF(G378&lt;&gt;"LIBSETS_SETTYPE_SPECIAL",IF(AN378&lt;&gt;"",VLOOKUP(AN378,'ESO zone constants'!$D$2:$H$4950,5,0),""),""),"")</f>
        <v/>
      </c>
      <c r="AO378" s="34"/>
      <c r="AP378" s="33" t="str">
        <f aca="false">IF(AO378&lt;&gt;"",IF(AO378&lt;&gt;"LIBSETS_DROP_MECHANIC_MONSTER_NAME",VLOOKUP(AO378,'LibSets constants'!$I$4:$L$1000,3,0),""),"")</f>
        <v/>
      </c>
      <c r="AQ378" s="33" t="str">
        <f aca="false">IF(AO378&lt;&gt;"",IF(AO378&lt;&gt;"LIBSETS_DROP_MECHANIC_MONSTER_NAME",VLOOKUP(AO378,'LibSets constants'!$I$4:$L$1000,4,0),""),"")</f>
        <v/>
      </c>
      <c r="AR378" s="2" t="str">
        <f aca="false">IF(G378&lt;&gt;"LIBSETS_SETTYPE_BATTLEGROUND",IF(G378&lt;&gt;"LIBSETS_SETTYPE_SPECIAL",IF(AS378&lt;&gt;"",VLOOKUP(AS378,'ESO zone constants'!$D$2:$H$4950,5,0),""),""),"")</f>
        <v/>
      </c>
      <c r="AT378" s="34"/>
      <c r="AU378" s="33" t="str">
        <f aca="false">IF(AT378&lt;&gt;"",IF(AT378&lt;&gt;"LIBSETS_DROP_MECHANIC_MONSTER_NAME",VLOOKUP(AT378,'LibSets constants'!$I$4:$L$1000,3,0),""),"")</f>
        <v/>
      </c>
      <c r="AV378" s="33" t="str">
        <f aca="false">IF(AT378&lt;&gt;"",IF(AT378&lt;&gt;"LIBSETS_DROP_MECHANIC_MONSTER_NAME",VLOOKUP(AT378,'LibSets constants'!$I$4:$L$1000,4,0),""),"")</f>
        <v/>
      </c>
      <c r="AW378" s="6" t="str">
        <f aca="false">IF(A378="???","--","")&amp;IF(F378&lt;&gt;"Not in the game (anymore)",IF(A378&lt;&gt;"",CONCATENATE("[",A378,"] = {wayshrines={")&amp;IF(K378&lt;&gt;"",CONCATENATE(K378,","),"")&amp;IF(L378&lt;&gt;"",CONCATENATE(L378,","),"")&amp;IF(M378&lt;&gt;"",CONCATENATE(M378,","),"")&amp;CONCATENATE("}")&amp;IF(VALUE(N378)&gt;0,CONCATENATE(", traitsNeeded=",N378),"")&amp;CONCATENATE(", dlcId=",IF(S378&lt;&gt;"",S378,"DLC_BASE_GAME")),""),"")</f>
        <v>[431] = {wayshrines={-1,-1,-1,}, dlcId=DLC_WRATHSTONE</v>
      </c>
      <c r="AX378" s="6" t="str">
        <f aca="false">IF(F378&lt;&gt;"Not in the game (anymore)",IF(A378&lt;&gt;"",IF(P378&lt;&gt;"",CONCATENATE(", zoneIds={",P378),"")&amp;IF(X378&lt;&gt;"",CONCATENATE(",",X378),"")&amp;IF(AC378&lt;&gt;"",CONCATENATE(",",AC378),"")&amp;IF(AH378&lt;&gt;"",CONCATENATE(",",AH378),"")&amp;IF(AM378&lt;&gt;"",CONCATENATE(",",AM378),"")&amp;IF(AR378&lt;&gt;"",CONCATENATE(",",AR378),"")&amp;IF(P378&lt;&gt;"",CONCATENATE("}",""),"")&amp;IF(OR(I378="true",I378="false",I378&lt;&gt;""), CONCATENATE(", veteran=", I378), ""),""),"")</f>
        <v>, zoneIds={1080}, veteran=false</v>
      </c>
      <c r="AY378" s="6" t="str">
        <f aca="false">IF(F378&lt;&gt;"Not in the game (anymore)",IF(A378&lt;&gt;"",", setType="&amp;G378,"")&amp;IF(J378="true",", multiTrialSet=true",""),"")</f>
        <v>, setType=LIBSETS_SETTYPE_DUNGEON</v>
      </c>
      <c r="AZ378" s="6" t="str">
        <f aca="false">IF(F378&lt;&gt;"Not in the game (anymore)",IF(U378&lt;&gt;"",", dropMechanic={"&amp;U378&amp;IF(Z378&lt;&gt;"",","&amp;Z378,"")&amp;IF(AE378&lt;&gt;"",","&amp;AE378,"")&amp;IF(AJ378&lt;&gt;"",","&amp;AJ378,"")&amp;IF(AO378&lt;&gt;"",","&amp;AO378,"")&amp;IF(AT378&lt;&gt;"",","&amp;AT378,"")&amp;"}"&amp;IF(U378="LIBSETS_DROP_MECHANIC_MONSTER_NAME",", dropMechanicNames={" &amp; IF(V378&lt;&gt;"","['en']='"&amp;V378&amp;"'","") &amp; IF(W378&lt;&gt;"",", ['de']='" &amp; W378&amp;"'","") &amp; "}",""),"")&amp;"},","")</f>
        <v>},</v>
      </c>
      <c r="BA378" s="6" t="str">
        <f aca="false">IF(F378&lt;&gt;"Not in the game (anymore)",IF(C378&lt;&gt;"",CONCATENATE(" --",C378," / ",B378,"   [",IF(Q378&lt;&gt;"",Q378,""),IF(Y378&lt;&gt;"",", "&amp;Y378,""),IF(AD378&lt;&gt;"",", "&amp;AD378,""),IF(AI378&lt;&gt;"",", "&amp;AI378,""),IF(AN378&lt;&gt;"",", "&amp;AN378,""),IF(AS378&lt;&gt;"",", "&amp;AS378,""),"]")),"")</f>
        <v> --Icy Conjuror / Eisiger Anrufer   [Frostvault]</v>
      </c>
    </row>
    <row r="379" customFormat="false" ht="15" hidden="false" customHeight="false" outlineLevel="0" collapsed="false">
      <c r="A379" s="1" t="n">
        <v>432</v>
      </c>
      <c r="B379" s="0" t="s">
        <v>947</v>
      </c>
      <c r="C379" s="0" t="s">
        <v>948</v>
      </c>
      <c r="D379" s="2" t="n">
        <f aca="false">A379</f>
        <v>432</v>
      </c>
      <c r="G379" s="22" t="s">
        <v>388</v>
      </c>
      <c r="H379" s="0" t="n">
        <v>3</v>
      </c>
      <c r="I379" s="0" t="s">
        <v>389</v>
      </c>
      <c r="J379" s="0" t="s">
        <v>56</v>
      </c>
      <c r="K379" s="0" t="n">
        <v>-1</v>
      </c>
      <c r="L379" s="0" t="n">
        <v>-1</v>
      </c>
      <c r="M379" s="0" t="n">
        <v>-1</v>
      </c>
      <c r="N379" s="0" t="n">
        <v>0</v>
      </c>
      <c r="O379" s="3" t="s">
        <v>942</v>
      </c>
      <c r="P379" s="2" t="n">
        <f aca="false">IF(AND(G379&lt;&gt;"LIBSETS_SETTYPE_BATTLEGROUND",G379&lt;&gt;"LIBSETS_SETTYPE_SPECIAL",G379&lt;&gt;"LIBSETS_SETTYPE_MYTHIC"), IF(Q379&lt;&gt;"",VLOOKUP(Q379,'ESO zone constants'!$D$2:$H$4950,5,0),""),"")</f>
        <v>1080</v>
      </c>
      <c r="Q379" s="0" t="str">
        <f aca="false">IF(OR(K379="",K379&lt;=0,ISERROR(K379)),IF(AND(O379&lt;&gt;"",NOT(ISERROR(O379))),O379, ""),VLOOKUP(K379,'ESO wayshrine node constants'!$A$3:$D$10003,4,0))</f>
        <v>Frostvault</v>
      </c>
      <c r="R379" s="0"/>
      <c r="S379" s="4" t="str">
        <f aca="false">IF(AND(R379&lt;&gt;"",NOT(ISERROR(R379))),R379,IF(P379&lt;&gt;"",IF(NOT(ISERROR(VLOOKUP(P379,'ESO Dungeon constants'!$D$3:$H$9999,5,0))),VLOOKUP(P379,'ESO Dungeon constants'!$D$3:$I$9999,6,0),VLOOKUP(P379,'ESO zone constants'!$H$2:$K$9984,4,0)),""))</f>
        <v>DLC_WRATHSTONE</v>
      </c>
      <c r="T379" s="2" t="str">
        <f aca="false">IF(S379&lt;&gt;"",VLOOKUP(S379,'LibSets constants'!$B$4:$C$1000,2,0),"")</f>
        <v>Wrathstone</v>
      </c>
      <c r="U379" s="5" t="s">
        <v>340</v>
      </c>
      <c r="V379" s="35" t="s">
        <v>949</v>
      </c>
      <c r="W379" s="35" t="s">
        <v>950</v>
      </c>
      <c r="X379" s="2" t="str">
        <f aca="false">IF(G379&lt;&gt;"LIBSETS_SETTYPE_BATTLEGROUND",IF(G379&lt;&gt;"LIBSETS_SETTYPE_SPECIAL",IF(Y379&lt;&gt;"",VLOOKUP(Y379,'ESO zone constants'!$D$2:$H$4950,5,0),""),""),"")</f>
        <v/>
      </c>
      <c r="Z379" s="35"/>
      <c r="AA379" s="35"/>
      <c r="AB379" s="35"/>
      <c r="AC379" s="2" t="str">
        <f aca="false">IF(G379&lt;&gt;"LIBSETS_SETTYPE_BATTLEGROUND",IF(G379&lt;&gt;"LIBSETS_SETTYPE_SPECIAL",IF(AD379&lt;&gt;"",VLOOKUP(AD379,'ESO zone constants'!$D$2:$H$4950,5,0),""),""),"")</f>
        <v/>
      </c>
      <c r="AE379" s="35"/>
      <c r="AF379" s="35"/>
      <c r="AG379" s="35"/>
      <c r="AH379" s="2" t="str">
        <f aca="false">IF(G379&lt;&gt;"LIBSETS_SETTYPE_BATTLEGROUND",IF(G379&lt;&gt;"LIBSETS_SETTYPE_SPECIAL",IF(AI379&lt;&gt;"",VLOOKUP(AI379,'ESO zone constants'!$D$2:$H$4950,5,0),""),""),"")</f>
        <v/>
      </c>
      <c r="AJ379" s="35"/>
      <c r="AK379" s="35"/>
      <c r="AL379" s="35"/>
      <c r="AM379" s="2" t="str">
        <f aca="false">IF(G379&lt;&gt;"LIBSETS_SETTYPE_BATTLEGROUND",IF(G379&lt;&gt;"LIBSETS_SETTYPE_SPECIAL",IF(AN379&lt;&gt;"",VLOOKUP(AN379,'ESO zone constants'!$D$2:$H$4950,5,0),""),""),"")</f>
        <v/>
      </c>
      <c r="AO379" s="35"/>
      <c r="AP379" s="35"/>
      <c r="AQ379" s="35"/>
      <c r="AR379" s="2" t="str">
        <f aca="false">IF(G379&lt;&gt;"LIBSETS_SETTYPE_BATTLEGROUND",IF(G379&lt;&gt;"LIBSETS_SETTYPE_SPECIAL",IF(AS379&lt;&gt;"",VLOOKUP(AS379,'ESO zone constants'!$D$2:$H$4950,5,0),""),""),"")</f>
        <v/>
      </c>
      <c r="AT379" s="35"/>
      <c r="AU379" s="35"/>
      <c r="AV379" s="35"/>
      <c r="AW379" s="6" t="str">
        <f aca="false">IF(A379="???","--","")&amp;IF(F379&lt;&gt;"Not in the game (anymore)",IF(A379&lt;&gt;"",CONCATENATE("[",A379,"] = {wayshrines={")&amp;IF(K379&lt;&gt;"",CONCATENATE(K379,","),"")&amp;IF(L379&lt;&gt;"",CONCATENATE(L379,","),"")&amp;IF(M379&lt;&gt;"",CONCATENATE(M379,","),"")&amp;CONCATENATE("}")&amp;IF(VALUE(N379)&gt;0,CONCATENATE(", traitsNeeded=",N379),"")&amp;CONCATENATE(", dlcId=",IF(S379&lt;&gt;"",S379,"DLC_BASE_GAME")),""),"")</f>
        <v>[432] = {wayshrines={-1,-1,-1,}, dlcId=DLC_WRATHSTONE</v>
      </c>
      <c r="AX379" s="6" t="str">
        <f aca="false">IF(F379&lt;&gt;"Not in the game (anymore)",IF(A379&lt;&gt;"",IF(P379&lt;&gt;"",CONCATENATE(", zoneIds={",P379),"")&amp;IF(X379&lt;&gt;"",CONCATENATE(",",X379),"")&amp;IF(AC379&lt;&gt;"",CONCATENATE(",",AC379),"")&amp;IF(AH379&lt;&gt;"",CONCATENATE(",",AH379),"")&amp;IF(AM379&lt;&gt;"",CONCATENATE(",",AM379),"")&amp;IF(AR379&lt;&gt;"",CONCATENATE(",",AR379),"")&amp;IF(P379&lt;&gt;"",CONCATENATE("}",""),"")&amp;IF(OR(I379="true",I379="false",I379&lt;&gt;""), CONCATENATE(", veteran=", I379), ""),""),"")</f>
        <v>, zoneIds={1080}, veteran={[EQUIP_TYPE_HEAD]=true, [EQUIP_TYPE_SHOULDERS]=false}</v>
      </c>
      <c r="AY379" s="6" t="str">
        <f aca="false">IF(F379&lt;&gt;"Not in the game (anymore)",IF(A379&lt;&gt;"",", setType="&amp;G379,"")&amp;IF(J379="true",", multiTrialSet=true",""),"")</f>
        <v>, setType=LIBSETS_SETTYPE_MONSTER</v>
      </c>
      <c r="AZ379" s="6" t="str">
        <f aca="false">IF(F379&lt;&gt;"Not in the game (anymore)",IF(U379&lt;&gt;"",", dropMechanic={"&amp;U379&amp;IF(Z379&lt;&gt;"",","&amp;Z379,"")&amp;IF(AE379&lt;&gt;"",","&amp;AE379,"")&amp;IF(AJ379&lt;&gt;"",","&amp;AJ379,"")&amp;IF(AO379&lt;&gt;"",","&amp;AO379,"")&amp;IF(AT379&lt;&gt;"",","&amp;AT379,"")&amp;"}"&amp;IF(U379="LIBSETS_DROP_MECHANIC_MONSTER_NAME",", dropMechanicNames={" &amp; IF(V379&lt;&gt;"","['en']='"&amp;V379&amp;"'","") &amp; IF(W379&lt;&gt;"",", ['de']='" &amp; W379&amp;"'","") &amp; "}",""),"")&amp;"},","")</f>
        <v>, dropMechanic={LIBSETS_DROP_MECHANIC_MONSTER_NAME}, dropMechanicNames={['en']='The Stonekeeper', ['de']='Der Steinwahrer'}},</v>
      </c>
      <c r="BA379" s="6" t="str">
        <f aca="false">IF(F379&lt;&gt;"Not in the game (anymore)",IF(C379&lt;&gt;"",CONCATENATE(" --",C379," / ",B379,"   [",IF(Q379&lt;&gt;"",Q379,""),IF(Y379&lt;&gt;"",", "&amp;Y379,""),IF(AD379&lt;&gt;"",", "&amp;AD379,""),IF(AI379&lt;&gt;"",", "&amp;AI379,""),IF(AN379&lt;&gt;"",", "&amp;AN379,""),IF(AS379&lt;&gt;"",", "&amp;AS379,""),"]")),"")</f>
        <v> --Stonekeeper / Steinwahrer   [Frostvault]</v>
      </c>
    </row>
    <row r="380" customFormat="false" ht="15" hidden="false" customHeight="false" outlineLevel="0" collapsed="false">
      <c r="A380" s="21" t="n">
        <v>433</v>
      </c>
      <c r="B380" s="0" t="s">
        <v>951</v>
      </c>
      <c r="C380" s="0" t="s">
        <v>952</v>
      </c>
      <c r="D380" s="2" t="n">
        <f aca="false">A380</f>
        <v>433</v>
      </c>
      <c r="G380" s="22" t="s">
        <v>55</v>
      </c>
      <c r="I380" s="0" t="s">
        <v>56</v>
      </c>
      <c r="J380" s="0" t="s">
        <v>56</v>
      </c>
      <c r="K380" s="0" t="n">
        <v>-1</v>
      </c>
      <c r="L380" s="0" t="n">
        <v>-1</v>
      </c>
      <c r="M380" s="0" t="n">
        <v>-1</v>
      </c>
      <c r="N380" s="0" t="n">
        <v>0</v>
      </c>
      <c r="O380" s="3" t="s">
        <v>953</v>
      </c>
      <c r="P380" s="2" t="n">
        <f aca="false">IF(AND(G380&lt;&gt;"LIBSETS_SETTYPE_BATTLEGROUND",G380&lt;&gt;"LIBSETS_SETTYPE_SPECIAL",G380&lt;&gt;"LIBSETS_SETTYPE_MYTHIC"), IF(Q380&lt;&gt;"",VLOOKUP(Q380,'ESO zone constants'!$D$2:$H$4950,5,0),""),"")</f>
        <v>1081</v>
      </c>
      <c r="Q380" s="0" t="str">
        <f aca="false">IF(OR(K380="",K380&lt;=0,ISERROR(K380)),IF(AND(O380&lt;&gt;"",NOT(ISERROR(O380))),O380, ""),VLOOKUP(K380,'ESO wayshrine node constants'!$A$3:$D$10003,4,0))</f>
        <v>Depths of Malatar</v>
      </c>
      <c r="R380" s="0"/>
      <c r="S380" s="4" t="str">
        <f aca="false">IF(AND(R380&lt;&gt;"",NOT(ISERROR(R380))),R380,IF(P380&lt;&gt;"",IF(NOT(ISERROR(VLOOKUP(P380,'ESO Dungeon constants'!$D$3:$H$9999,5,0))),VLOOKUP(P380,'ESO Dungeon constants'!$D$3:$I$9999,6,0),VLOOKUP(P380,'ESO zone constants'!$H$2:$K$9984,4,0)),""))</f>
        <v>DLC_WRATHSTONE</v>
      </c>
      <c r="T380" s="2" t="str">
        <f aca="false">IF(S380&lt;&gt;"",VLOOKUP(S380,'LibSets constants'!$B$4:$C$1000,2,0),"")</f>
        <v>Wrathstone</v>
      </c>
      <c r="U380" s="0"/>
      <c r="V380" s="33" t="str">
        <f aca="false">IF(U380&lt;&gt;"",IF(U380&lt;&gt;"LIBSETS_DROP_MECHANIC_MONSTER_NAME",VLOOKUP(U380,'LibSets constants'!$I$4:$L$1000,3,0),""),"")</f>
        <v/>
      </c>
      <c r="W380" s="35" t="s">
        <v>402</v>
      </c>
      <c r="X380" s="2" t="str">
        <f aca="false">IF(G380&lt;&gt;"LIBSETS_SETTYPE_BATTLEGROUND",IF(G380&lt;&gt;"LIBSETS_SETTYPE_SPECIAL",IF(Y380&lt;&gt;"",VLOOKUP(Y380,'ESO zone constants'!$D$2:$H$4950,5,0),""),""),"")</f>
        <v/>
      </c>
      <c r="Z380" s="34"/>
      <c r="AA380" s="33" t="str">
        <f aca="false">IF(Z380&lt;&gt;"",IF(Z380&lt;&gt;"LIBSETS_DROP_MECHANIC_MONSTER_NAME",VLOOKUP(Z380,'LibSets constants'!$I$4:$L$1000,3,0),""),"")</f>
        <v/>
      </c>
      <c r="AB380" s="33" t="str">
        <f aca="false">IF(Z380&lt;&gt;"",IF(Z380&lt;&gt;"LIBSETS_DROP_MECHANIC_MONSTER_NAME",VLOOKUP(Z380,'LibSets constants'!$I$4:$L$1000,4,0),""),"")</f>
        <v/>
      </c>
      <c r="AC380" s="2" t="str">
        <f aca="false">IF(G380&lt;&gt;"LIBSETS_SETTYPE_BATTLEGROUND",IF(G380&lt;&gt;"LIBSETS_SETTYPE_SPECIAL",IF(AD380&lt;&gt;"",VLOOKUP(AD380,'ESO zone constants'!$D$2:$H$4950,5,0),""),""),"")</f>
        <v/>
      </c>
      <c r="AE380" s="34"/>
      <c r="AF380" s="33" t="str">
        <f aca="false">IF(AE380&lt;&gt;"",IF(AE380&lt;&gt;"LIBSETS_DROP_MECHANIC_MONSTER_NAME",VLOOKUP(AE380,'LibSets constants'!$I$4:$L$1000,3,0),""),"")</f>
        <v/>
      </c>
      <c r="AG380" s="33" t="str">
        <f aca="false">IF(AE380&lt;&gt;"",IF(AE380&lt;&gt;"LIBSETS_DROP_MECHANIC_MONSTER_NAME",VLOOKUP(AE380,'LibSets constants'!$I$4:$L$1000,4,0),""),"")</f>
        <v/>
      </c>
      <c r="AH380" s="2" t="str">
        <f aca="false">IF(G380&lt;&gt;"LIBSETS_SETTYPE_BATTLEGROUND",IF(G380&lt;&gt;"LIBSETS_SETTYPE_SPECIAL",IF(AI380&lt;&gt;"",VLOOKUP(AI380,'ESO zone constants'!$D$2:$H$4950,5,0),""),""),"")</f>
        <v/>
      </c>
      <c r="AJ380" s="34"/>
      <c r="AK380" s="33" t="str">
        <f aca="false">IF(AJ380&lt;&gt;"",IF(AJ380&lt;&gt;"LIBSETS_DROP_MECHANIC_MONSTER_NAME",VLOOKUP(AJ380,'LibSets constants'!$I$4:$L$1000,3,0),""),"")</f>
        <v/>
      </c>
      <c r="AL380" s="33" t="str">
        <f aca="false">IF(AJ380&lt;&gt;"",IF(AJ380&lt;&gt;"LIBSETS_DROP_MECHANIC_MONSTER_NAME",VLOOKUP(AJ380,'LibSets constants'!$I$4:$L$1000,4,0),""),"")</f>
        <v/>
      </c>
      <c r="AM380" s="2" t="str">
        <f aca="false">IF(G380&lt;&gt;"LIBSETS_SETTYPE_BATTLEGROUND",IF(G380&lt;&gt;"LIBSETS_SETTYPE_SPECIAL",IF(AN380&lt;&gt;"",VLOOKUP(AN380,'ESO zone constants'!$D$2:$H$4950,5,0),""),""),"")</f>
        <v/>
      </c>
      <c r="AO380" s="34"/>
      <c r="AP380" s="33" t="str">
        <f aca="false">IF(AO380&lt;&gt;"",IF(AO380&lt;&gt;"LIBSETS_DROP_MECHANIC_MONSTER_NAME",VLOOKUP(AO380,'LibSets constants'!$I$4:$L$1000,3,0),""),"")</f>
        <v/>
      </c>
      <c r="AQ380" s="33" t="str">
        <f aca="false">IF(AO380&lt;&gt;"",IF(AO380&lt;&gt;"LIBSETS_DROP_MECHANIC_MONSTER_NAME",VLOOKUP(AO380,'LibSets constants'!$I$4:$L$1000,4,0),""),"")</f>
        <v/>
      </c>
      <c r="AR380" s="2" t="str">
        <f aca="false">IF(G380&lt;&gt;"LIBSETS_SETTYPE_BATTLEGROUND",IF(G380&lt;&gt;"LIBSETS_SETTYPE_SPECIAL",IF(AS380&lt;&gt;"",VLOOKUP(AS380,'ESO zone constants'!$D$2:$H$4950,5,0),""),""),"")</f>
        <v/>
      </c>
      <c r="AT380" s="34"/>
      <c r="AU380" s="33" t="str">
        <f aca="false">IF(AT380&lt;&gt;"",IF(AT380&lt;&gt;"LIBSETS_DROP_MECHANIC_MONSTER_NAME",VLOOKUP(AT380,'LibSets constants'!$I$4:$L$1000,3,0),""),"")</f>
        <v/>
      </c>
      <c r="AV380" s="33" t="str">
        <f aca="false">IF(AT380&lt;&gt;"",IF(AT380&lt;&gt;"LIBSETS_DROP_MECHANIC_MONSTER_NAME",VLOOKUP(AT380,'LibSets constants'!$I$4:$L$1000,4,0),""),"")</f>
        <v/>
      </c>
      <c r="AW380" s="6" t="str">
        <f aca="false">IF(A380="???","--","")&amp;IF(F380&lt;&gt;"Not in the game (anymore)",IF(A380&lt;&gt;"",CONCATENATE("[",A380,"] = {wayshrines={")&amp;IF(K380&lt;&gt;"",CONCATENATE(K380,","),"")&amp;IF(L380&lt;&gt;"",CONCATENATE(L380,","),"")&amp;IF(M380&lt;&gt;"",CONCATENATE(M380,","),"")&amp;CONCATENATE("}")&amp;IF(VALUE(N380)&gt;0,CONCATENATE(", traitsNeeded=",N380),"")&amp;CONCATENATE(", dlcId=",IF(S380&lt;&gt;"",S380,"DLC_BASE_GAME")),""),"")</f>
        <v>[433] = {wayshrines={-1,-1,-1,}, dlcId=DLC_WRATHSTONE</v>
      </c>
      <c r="AX380" s="6" t="str">
        <f aca="false">IF(F380&lt;&gt;"Not in the game (anymore)",IF(A380&lt;&gt;"",IF(P380&lt;&gt;"",CONCATENATE(", zoneIds={",P380),"")&amp;IF(X380&lt;&gt;"",CONCATENATE(",",X380),"")&amp;IF(AC380&lt;&gt;"",CONCATENATE(",",AC380),"")&amp;IF(AH380&lt;&gt;"",CONCATENATE(",",AH380),"")&amp;IF(AM380&lt;&gt;"",CONCATENATE(",",AM380),"")&amp;IF(AR380&lt;&gt;"",CONCATENATE(",",AR380),"")&amp;IF(P380&lt;&gt;"",CONCATENATE("}",""),"")&amp;IF(OR(I380="true",I380="false",I380&lt;&gt;""), CONCATENATE(", veteran=", I380), ""),""),"")</f>
        <v>, zoneIds={1081}, veteran=false</v>
      </c>
      <c r="AY380" s="6" t="str">
        <f aca="false">IF(F380&lt;&gt;"Not in the game (anymore)",IF(A380&lt;&gt;"",", setType="&amp;G380,"")&amp;IF(J380="true",", multiTrialSet=true",""),"")</f>
        <v>, setType=LIBSETS_SETTYPE_DUNGEON</v>
      </c>
      <c r="AZ380" s="6" t="str">
        <f aca="false">IF(F380&lt;&gt;"Not in the game (anymore)",IF(U380&lt;&gt;"",", dropMechanic={"&amp;U380&amp;IF(Z380&lt;&gt;"",","&amp;Z380,"")&amp;IF(AE380&lt;&gt;"",","&amp;AE380,"")&amp;IF(AJ380&lt;&gt;"",","&amp;AJ380,"")&amp;IF(AO380&lt;&gt;"",","&amp;AO380,"")&amp;IF(AT380&lt;&gt;"",","&amp;AT380,"")&amp;"}"&amp;IF(U380="LIBSETS_DROP_MECHANIC_MONSTER_NAME",", dropMechanicNames={" &amp; IF(V380&lt;&gt;"","['en']='"&amp;V380&amp;"'","") &amp; IF(W380&lt;&gt;"",", ['de']='" &amp; W380&amp;"'","") &amp; "}",""),"")&amp;"},","")</f>
        <v>},</v>
      </c>
      <c r="BA380" s="6" t="str">
        <f aca="false">IF(F380&lt;&gt;"Not in the game (anymore)",IF(C380&lt;&gt;"",CONCATENATE(" --",C380," / ",B380,"   [",IF(Q380&lt;&gt;"",Q380,""),IF(Y380&lt;&gt;"",", "&amp;Y380,""),IF(AD380&lt;&gt;"",", "&amp;AD380,""),IF(AI380&lt;&gt;"",", "&amp;AI380,""),IF(AN380&lt;&gt;"",", "&amp;AN380,""),IF(AS380&lt;&gt;"",", "&amp;AS380,""),"]")),"")</f>
        <v> --Frozen Watcher / Gefrorener Beobachter   [Depths of Malatar]</v>
      </c>
    </row>
    <row r="381" customFormat="false" ht="15" hidden="false" customHeight="false" outlineLevel="0" collapsed="false">
      <c r="A381" s="21" t="n">
        <v>434</v>
      </c>
      <c r="B381" s="0" t="s">
        <v>954</v>
      </c>
      <c r="C381" s="0" t="s">
        <v>955</v>
      </c>
      <c r="D381" s="2" t="n">
        <f aca="false">A381</f>
        <v>434</v>
      </c>
      <c r="G381" s="22" t="s">
        <v>55</v>
      </c>
      <c r="I381" s="0" t="s">
        <v>56</v>
      </c>
      <c r="J381" s="0" t="s">
        <v>56</v>
      </c>
      <c r="K381" s="0" t="n">
        <v>-1</v>
      </c>
      <c r="L381" s="0" t="n">
        <v>-1</v>
      </c>
      <c r="M381" s="0" t="n">
        <v>-1</v>
      </c>
      <c r="N381" s="0" t="n">
        <v>0</v>
      </c>
      <c r="O381" s="3" t="s">
        <v>953</v>
      </c>
      <c r="P381" s="2" t="n">
        <f aca="false">IF(AND(G381&lt;&gt;"LIBSETS_SETTYPE_BATTLEGROUND",G381&lt;&gt;"LIBSETS_SETTYPE_SPECIAL",G381&lt;&gt;"LIBSETS_SETTYPE_MYTHIC"), IF(Q381&lt;&gt;"",VLOOKUP(Q381,'ESO zone constants'!$D$2:$H$4950,5,0),""),"")</f>
        <v>1081</v>
      </c>
      <c r="Q381" s="0" t="str">
        <f aca="false">IF(OR(K381="",K381&lt;=0,ISERROR(K381)),IF(AND(O381&lt;&gt;"",NOT(ISERROR(O381))),O381, ""),VLOOKUP(K381,'ESO wayshrine node constants'!$A$3:$D$10003,4,0))</f>
        <v>Depths of Malatar</v>
      </c>
      <c r="R381" s="0"/>
      <c r="S381" s="4" t="str">
        <f aca="false">IF(AND(R381&lt;&gt;"",NOT(ISERROR(R381))),R381,IF(P381&lt;&gt;"",IF(NOT(ISERROR(VLOOKUP(P381,'ESO Dungeon constants'!$D$3:$H$9999,5,0))),VLOOKUP(P381,'ESO Dungeon constants'!$D$3:$I$9999,6,0),VLOOKUP(P381,'ESO zone constants'!$H$2:$K$9984,4,0)),""))</f>
        <v>DLC_WRATHSTONE</v>
      </c>
      <c r="T381" s="2" t="str">
        <f aca="false">IF(S381&lt;&gt;"",VLOOKUP(S381,'LibSets constants'!$B$4:$C$1000,2,0),"")</f>
        <v>Wrathstone</v>
      </c>
      <c r="U381" s="0"/>
      <c r="V381" s="33" t="str">
        <f aca="false">IF(U381&lt;&gt;"",IF(U381&lt;&gt;"LIBSETS_DROP_MECHANIC_MONSTER_NAME",VLOOKUP(U381,'LibSets constants'!$I$4:$L$1000,3,0),""),"")</f>
        <v/>
      </c>
      <c r="W381" s="33" t="str">
        <f aca="false">IF(U381&lt;&gt;"",IF(U381&lt;&gt;"LIBSETS_DROP_MECHANIC_MONSTER_NAME",VLOOKUP(U381,'LibSets constants'!$I$4:$L$1000,4,0),""),"")</f>
        <v/>
      </c>
      <c r="X381" s="2" t="str">
        <f aca="false">IF(G381&lt;&gt;"LIBSETS_SETTYPE_BATTLEGROUND",IF(G381&lt;&gt;"LIBSETS_SETTYPE_SPECIAL",IF(Y381&lt;&gt;"",VLOOKUP(Y381,'ESO zone constants'!$D$2:$H$4950,5,0),""),""),"")</f>
        <v/>
      </c>
      <c r="Z381" s="34"/>
      <c r="AA381" s="33" t="str">
        <f aca="false">IF(Z381&lt;&gt;"",IF(Z381&lt;&gt;"LIBSETS_DROP_MECHANIC_MONSTER_NAME",VLOOKUP(Z381,'LibSets constants'!$I$4:$L$1000,3,0),""),"")</f>
        <v/>
      </c>
      <c r="AB381" s="33" t="str">
        <f aca="false">IF(Z381&lt;&gt;"",IF(Z381&lt;&gt;"LIBSETS_DROP_MECHANIC_MONSTER_NAME",VLOOKUP(Z381,'LibSets constants'!$I$4:$L$1000,4,0),""),"")</f>
        <v/>
      </c>
      <c r="AC381" s="2" t="str">
        <f aca="false">IF(G381&lt;&gt;"LIBSETS_SETTYPE_BATTLEGROUND",IF(G381&lt;&gt;"LIBSETS_SETTYPE_SPECIAL",IF(AD381&lt;&gt;"",VLOOKUP(AD381,'ESO zone constants'!$D$2:$H$4950,5,0),""),""),"")</f>
        <v/>
      </c>
      <c r="AE381" s="34"/>
      <c r="AF381" s="33" t="str">
        <f aca="false">IF(AE381&lt;&gt;"",IF(AE381&lt;&gt;"LIBSETS_DROP_MECHANIC_MONSTER_NAME",VLOOKUP(AE381,'LibSets constants'!$I$4:$L$1000,3,0),""),"")</f>
        <v/>
      </c>
      <c r="AG381" s="33" t="str">
        <f aca="false">IF(AE381&lt;&gt;"",IF(AE381&lt;&gt;"LIBSETS_DROP_MECHANIC_MONSTER_NAME",VLOOKUP(AE381,'LibSets constants'!$I$4:$L$1000,4,0),""),"")</f>
        <v/>
      </c>
      <c r="AH381" s="2" t="str">
        <f aca="false">IF(G381&lt;&gt;"LIBSETS_SETTYPE_BATTLEGROUND",IF(G381&lt;&gt;"LIBSETS_SETTYPE_SPECIAL",IF(AI381&lt;&gt;"",VLOOKUP(AI381,'ESO zone constants'!$D$2:$H$4950,5,0),""),""),"")</f>
        <v/>
      </c>
      <c r="AJ381" s="34"/>
      <c r="AK381" s="33" t="str">
        <f aca="false">IF(AJ381&lt;&gt;"",IF(AJ381&lt;&gt;"LIBSETS_DROP_MECHANIC_MONSTER_NAME",VLOOKUP(AJ381,'LibSets constants'!$I$4:$L$1000,3,0),""),"")</f>
        <v/>
      </c>
      <c r="AL381" s="33" t="str">
        <f aca="false">IF(AJ381&lt;&gt;"",IF(AJ381&lt;&gt;"LIBSETS_DROP_MECHANIC_MONSTER_NAME",VLOOKUP(AJ381,'LibSets constants'!$I$4:$L$1000,4,0),""),"")</f>
        <v/>
      </c>
      <c r="AM381" s="2" t="str">
        <f aca="false">IF(G381&lt;&gt;"LIBSETS_SETTYPE_BATTLEGROUND",IF(G381&lt;&gt;"LIBSETS_SETTYPE_SPECIAL",IF(AN381&lt;&gt;"",VLOOKUP(AN381,'ESO zone constants'!$D$2:$H$4950,5,0),""),""),"")</f>
        <v/>
      </c>
      <c r="AO381" s="34"/>
      <c r="AP381" s="33" t="str">
        <f aca="false">IF(AO381&lt;&gt;"",IF(AO381&lt;&gt;"LIBSETS_DROP_MECHANIC_MONSTER_NAME",VLOOKUP(AO381,'LibSets constants'!$I$4:$L$1000,3,0),""),"")</f>
        <v/>
      </c>
      <c r="AQ381" s="33" t="str">
        <f aca="false">IF(AO381&lt;&gt;"",IF(AO381&lt;&gt;"LIBSETS_DROP_MECHANIC_MONSTER_NAME",VLOOKUP(AO381,'LibSets constants'!$I$4:$L$1000,4,0),""),"")</f>
        <v/>
      </c>
      <c r="AR381" s="2" t="str">
        <f aca="false">IF(G381&lt;&gt;"LIBSETS_SETTYPE_BATTLEGROUND",IF(G381&lt;&gt;"LIBSETS_SETTYPE_SPECIAL",IF(AS381&lt;&gt;"",VLOOKUP(AS381,'ESO zone constants'!$D$2:$H$4950,5,0),""),""),"")</f>
        <v/>
      </c>
      <c r="AT381" s="34"/>
      <c r="AU381" s="33" t="str">
        <f aca="false">IF(AT381&lt;&gt;"",IF(AT381&lt;&gt;"LIBSETS_DROP_MECHANIC_MONSTER_NAME",VLOOKUP(AT381,'LibSets constants'!$I$4:$L$1000,3,0),""),"")</f>
        <v/>
      </c>
      <c r="AV381" s="33" t="str">
        <f aca="false">IF(AT381&lt;&gt;"",IF(AT381&lt;&gt;"LIBSETS_DROP_MECHANIC_MONSTER_NAME",VLOOKUP(AT381,'LibSets constants'!$I$4:$L$1000,4,0),""),"")</f>
        <v/>
      </c>
      <c r="AW381" s="6" t="str">
        <f aca="false">IF(A381="???","--","")&amp;IF(F381&lt;&gt;"Not in the game (anymore)",IF(A381&lt;&gt;"",CONCATENATE("[",A381,"] = {wayshrines={")&amp;IF(K381&lt;&gt;"",CONCATENATE(K381,","),"")&amp;IF(L381&lt;&gt;"",CONCATENATE(L381,","),"")&amp;IF(M381&lt;&gt;"",CONCATENATE(M381,","),"")&amp;CONCATENATE("}")&amp;IF(VALUE(N381)&gt;0,CONCATENATE(", traitsNeeded=",N381),"")&amp;CONCATENATE(", dlcId=",IF(S381&lt;&gt;"",S381,"DLC_BASE_GAME")),""),"")</f>
        <v>[434] = {wayshrines={-1,-1,-1,}, dlcId=DLC_WRATHSTONE</v>
      </c>
      <c r="AX381" s="6" t="str">
        <f aca="false">IF(F381&lt;&gt;"Not in the game (anymore)",IF(A381&lt;&gt;"",IF(P381&lt;&gt;"",CONCATENATE(", zoneIds={",P381),"")&amp;IF(X381&lt;&gt;"",CONCATENATE(",",X381),"")&amp;IF(AC381&lt;&gt;"",CONCATENATE(",",AC381),"")&amp;IF(AH381&lt;&gt;"",CONCATENATE(",",AH381),"")&amp;IF(AM381&lt;&gt;"",CONCATENATE(",",AM381),"")&amp;IF(AR381&lt;&gt;"",CONCATENATE(",",AR381),"")&amp;IF(P381&lt;&gt;"",CONCATENATE("}",""),"")&amp;IF(OR(I381="true",I381="false",I381&lt;&gt;""), CONCATENATE(", veteran=", I381), ""),""),"")</f>
        <v>, zoneIds={1081}, veteran=false</v>
      </c>
      <c r="AY381" s="6" t="str">
        <f aca="false">IF(F381&lt;&gt;"Not in the game (anymore)",IF(A381&lt;&gt;"",", setType="&amp;G381,"")&amp;IF(J381="true",", multiTrialSet=true",""),"")</f>
        <v>, setType=LIBSETS_SETTYPE_DUNGEON</v>
      </c>
      <c r="AZ381" s="6" t="str">
        <f aca="false">IF(F381&lt;&gt;"Not in the game (anymore)",IF(U381&lt;&gt;"",", dropMechanic={"&amp;U381&amp;IF(Z381&lt;&gt;"",","&amp;Z381,"")&amp;IF(AE381&lt;&gt;"",","&amp;AE381,"")&amp;IF(AJ381&lt;&gt;"",","&amp;AJ381,"")&amp;IF(AO381&lt;&gt;"",","&amp;AO381,"")&amp;IF(AT381&lt;&gt;"",","&amp;AT381,"")&amp;"}"&amp;IF(U381="LIBSETS_DROP_MECHANIC_MONSTER_NAME",", dropMechanicNames={" &amp; IF(V381&lt;&gt;"","['en']='"&amp;V381&amp;"'","") &amp; IF(W381&lt;&gt;"",", ['de']='" &amp; W381&amp;"'","") &amp; "}",""),"")&amp;"},","")</f>
        <v>},</v>
      </c>
      <c r="BA381" s="6" t="str">
        <f aca="false">IF(F381&lt;&gt;"Not in the game (anymore)",IF(C381&lt;&gt;"",CONCATENATE(" --",C381," / ",B381,"   [",IF(Q381&lt;&gt;"",Q381,""),IF(Y381&lt;&gt;"",", "&amp;Y381,""),IF(AD381&lt;&gt;"",", "&amp;AD381,""),IF(AI381&lt;&gt;"",", "&amp;AI381,""),IF(AN381&lt;&gt;"",", "&amp;AN381,""),IF(AS381&lt;&gt;"",", "&amp;AS381,""),"]")),"")</f>
        <v> --Scavenging Demise / Ausbeutender Niedergang   [Depths of Malatar]</v>
      </c>
    </row>
    <row r="382" customFormat="false" ht="15" hidden="false" customHeight="false" outlineLevel="0" collapsed="false">
      <c r="A382" s="21" t="n">
        <v>435</v>
      </c>
      <c r="B382" s="0" t="s">
        <v>956</v>
      </c>
      <c r="C382" s="0" t="s">
        <v>957</v>
      </c>
      <c r="D382" s="2" t="n">
        <f aca="false">A382</f>
        <v>435</v>
      </c>
      <c r="G382" s="22" t="s">
        <v>55</v>
      </c>
      <c r="I382" s="0" t="s">
        <v>56</v>
      </c>
      <c r="J382" s="0" t="s">
        <v>56</v>
      </c>
      <c r="K382" s="0" t="n">
        <v>-1</v>
      </c>
      <c r="L382" s="0" t="n">
        <v>-1</v>
      </c>
      <c r="M382" s="0" t="n">
        <v>-1</v>
      </c>
      <c r="N382" s="0" t="n">
        <v>0</v>
      </c>
      <c r="O382" s="3" t="s">
        <v>953</v>
      </c>
      <c r="P382" s="2" t="n">
        <f aca="false">IF(AND(G382&lt;&gt;"LIBSETS_SETTYPE_BATTLEGROUND",G382&lt;&gt;"LIBSETS_SETTYPE_SPECIAL",G382&lt;&gt;"LIBSETS_SETTYPE_MYTHIC"), IF(Q382&lt;&gt;"",VLOOKUP(Q382,'ESO zone constants'!$D$2:$H$4950,5,0),""),"")</f>
        <v>1081</v>
      </c>
      <c r="Q382" s="0" t="str">
        <f aca="false">IF(OR(K382="",K382&lt;=0,ISERROR(K382)),IF(AND(O382&lt;&gt;"",NOT(ISERROR(O382))),O382, ""),VLOOKUP(K382,'ESO wayshrine node constants'!$A$3:$D$10003,4,0))</f>
        <v>Depths of Malatar</v>
      </c>
      <c r="R382" s="0"/>
      <c r="S382" s="4" t="str">
        <f aca="false">IF(AND(R382&lt;&gt;"",NOT(ISERROR(R382))),R382,IF(P382&lt;&gt;"",IF(NOT(ISERROR(VLOOKUP(P382,'ESO Dungeon constants'!$D$3:$H$9999,5,0))),VLOOKUP(P382,'ESO Dungeon constants'!$D$3:$I$9999,6,0),VLOOKUP(P382,'ESO zone constants'!$H$2:$K$9984,4,0)),""))</f>
        <v>DLC_WRATHSTONE</v>
      </c>
      <c r="T382" s="2" t="str">
        <f aca="false">IF(S382&lt;&gt;"",VLOOKUP(S382,'LibSets constants'!$B$4:$C$1000,2,0),"")</f>
        <v>Wrathstone</v>
      </c>
      <c r="U382" s="0"/>
      <c r="V382" s="33" t="str">
        <f aca="false">IF(U382&lt;&gt;"",IF(U382&lt;&gt;"LIBSETS_DROP_MECHANIC_MONSTER_NAME",VLOOKUP(U382,'LibSets constants'!$I$4:$L$1000,3,0),""),"")</f>
        <v/>
      </c>
      <c r="W382" s="33" t="str">
        <f aca="false">IF(U382&lt;&gt;"",IF(U382&lt;&gt;"LIBSETS_DROP_MECHANIC_MONSTER_NAME",VLOOKUP(U382,'LibSets constants'!$I$4:$L$1000,4,0),""),"")</f>
        <v/>
      </c>
      <c r="X382" s="2" t="str">
        <f aca="false">IF(G382&lt;&gt;"LIBSETS_SETTYPE_BATTLEGROUND",IF(G382&lt;&gt;"LIBSETS_SETTYPE_SPECIAL",IF(Y382&lt;&gt;"",VLOOKUP(Y382,'ESO zone constants'!$D$2:$H$4950,5,0),""),""),"")</f>
        <v/>
      </c>
      <c r="Z382" s="34"/>
      <c r="AA382" s="33" t="str">
        <f aca="false">IF(Z382&lt;&gt;"",IF(Z382&lt;&gt;"LIBSETS_DROP_MECHANIC_MONSTER_NAME",VLOOKUP(Z382,'LibSets constants'!$I$4:$L$1000,3,0),""),"")</f>
        <v/>
      </c>
      <c r="AB382" s="33" t="str">
        <f aca="false">IF(Z382&lt;&gt;"",IF(Z382&lt;&gt;"LIBSETS_DROP_MECHANIC_MONSTER_NAME",VLOOKUP(Z382,'LibSets constants'!$I$4:$L$1000,4,0),""),"")</f>
        <v/>
      </c>
      <c r="AC382" s="2" t="str">
        <f aca="false">IF(G382&lt;&gt;"LIBSETS_SETTYPE_BATTLEGROUND",IF(G382&lt;&gt;"LIBSETS_SETTYPE_SPECIAL",IF(AD382&lt;&gt;"",VLOOKUP(AD382,'ESO zone constants'!$D$2:$H$4950,5,0),""),""),"")</f>
        <v/>
      </c>
      <c r="AE382" s="34"/>
      <c r="AF382" s="33" t="str">
        <f aca="false">IF(AE382&lt;&gt;"",IF(AE382&lt;&gt;"LIBSETS_DROP_MECHANIC_MONSTER_NAME",VLOOKUP(AE382,'LibSets constants'!$I$4:$L$1000,3,0),""),"")</f>
        <v/>
      </c>
      <c r="AG382" s="33" t="str">
        <f aca="false">IF(AE382&lt;&gt;"",IF(AE382&lt;&gt;"LIBSETS_DROP_MECHANIC_MONSTER_NAME",VLOOKUP(AE382,'LibSets constants'!$I$4:$L$1000,4,0),""),"")</f>
        <v/>
      </c>
      <c r="AH382" s="2" t="str">
        <f aca="false">IF(G382&lt;&gt;"LIBSETS_SETTYPE_BATTLEGROUND",IF(G382&lt;&gt;"LIBSETS_SETTYPE_SPECIAL",IF(AI382&lt;&gt;"",VLOOKUP(AI382,'ESO zone constants'!$D$2:$H$4950,5,0),""),""),"")</f>
        <v/>
      </c>
      <c r="AJ382" s="34"/>
      <c r="AK382" s="33" t="str">
        <f aca="false">IF(AJ382&lt;&gt;"",IF(AJ382&lt;&gt;"LIBSETS_DROP_MECHANIC_MONSTER_NAME",VLOOKUP(AJ382,'LibSets constants'!$I$4:$L$1000,3,0),""),"")</f>
        <v/>
      </c>
      <c r="AL382" s="33" t="str">
        <f aca="false">IF(AJ382&lt;&gt;"",IF(AJ382&lt;&gt;"LIBSETS_DROP_MECHANIC_MONSTER_NAME",VLOOKUP(AJ382,'LibSets constants'!$I$4:$L$1000,4,0),""),"")</f>
        <v/>
      </c>
      <c r="AM382" s="2" t="str">
        <f aca="false">IF(G382&lt;&gt;"LIBSETS_SETTYPE_BATTLEGROUND",IF(G382&lt;&gt;"LIBSETS_SETTYPE_SPECIAL",IF(AN382&lt;&gt;"",VLOOKUP(AN382,'ESO zone constants'!$D$2:$H$4950,5,0),""),""),"")</f>
        <v/>
      </c>
      <c r="AO382" s="34"/>
      <c r="AP382" s="33" t="str">
        <f aca="false">IF(AO382&lt;&gt;"",IF(AO382&lt;&gt;"LIBSETS_DROP_MECHANIC_MONSTER_NAME",VLOOKUP(AO382,'LibSets constants'!$I$4:$L$1000,3,0),""),"")</f>
        <v/>
      </c>
      <c r="AQ382" s="33" t="str">
        <f aca="false">IF(AO382&lt;&gt;"",IF(AO382&lt;&gt;"LIBSETS_DROP_MECHANIC_MONSTER_NAME",VLOOKUP(AO382,'LibSets constants'!$I$4:$L$1000,4,0),""),"")</f>
        <v/>
      </c>
      <c r="AR382" s="2" t="str">
        <f aca="false">IF(G382&lt;&gt;"LIBSETS_SETTYPE_BATTLEGROUND",IF(G382&lt;&gt;"LIBSETS_SETTYPE_SPECIAL",IF(AS382&lt;&gt;"",VLOOKUP(AS382,'ESO zone constants'!$D$2:$H$4950,5,0),""),""),"")</f>
        <v/>
      </c>
      <c r="AT382" s="34"/>
      <c r="AU382" s="33" t="str">
        <f aca="false">IF(AT382&lt;&gt;"",IF(AT382&lt;&gt;"LIBSETS_DROP_MECHANIC_MONSTER_NAME",VLOOKUP(AT382,'LibSets constants'!$I$4:$L$1000,3,0),""),"")</f>
        <v/>
      </c>
      <c r="AV382" s="33" t="str">
        <f aca="false">IF(AT382&lt;&gt;"",IF(AT382&lt;&gt;"LIBSETS_DROP_MECHANIC_MONSTER_NAME",VLOOKUP(AT382,'LibSets constants'!$I$4:$L$1000,4,0),""),"")</f>
        <v/>
      </c>
      <c r="AW382" s="6" t="str">
        <f aca="false">IF(A382="???","--","")&amp;IF(F382&lt;&gt;"Not in the game (anymore)",IF(A382&lt;&gt;"",CONCATENATE("[",A382,"] = {wayshrines={")&amp;IF(K382&lt;&gt;"",CONCATENATE(K382,","),"")&amp;IF(L382&lt;&gt;"",CONCATENATE(L382,","),"")&amp;IF(M382&lt;&gt;"",CONCATENATE(M382,","),"")&amp;CONCATENATE("}")&amp;IF(VALUE(N382)&gt;0,CONCATENATE(", traitsNeeded=",N382),"")&amp;CONCATENATE(", dlcId=",IF(S382&lt;&gt;"",S382,"DLC_BASE_GAME")),""),"")</f>
        <v>[435] = {wayshrines={-1,-1,-1,}, dlcId=DLC_WRATHSTONE</v>
      </c>
      <c r="AX382" s="6" t="str">
        <f aca="false">IF(F382&lt;&gt;"Not in the game (anymore)",IF(A382&lt;&gt;"",IF(P382&lt;&gt;"",CONCATENATE(", zoneIds={",P382),"")&amp;IF(X382&lt;&gt;"",CONCATENATE(",",X382),"")&amp;IF(AC382&lt;&gt;"",CONCATENATE(",",AC382),"")&amp;IF(AH382&lt;&gt;"",CONCATENATE(",",AH382),"")&amp;IF(AM382&lt;&gt;"",CONCATENATE(",",AM382),"")&amp;IF(AR382&lt;&gt;"",CONCATENATE(",",AR382),"")&amp;IF(P382&lt;&gt;"",CONCATENATE("}",""),"")&amp;IF(OR(I382="true",I382="false",I382&lt;&gt;""), CONCATENATE(", veteran=", I382), ""),""),"")</f>
        <v>, zoneIds={1081}, veteran=false</v>
      </c>
      <c r="AY382" s="6" t="str">
        <f aca="false">IF(F382&lt;&gt;"Not in the game (anymore)",IF(A382&lt;&gt;"",", setType="&amp;G382,"")&amp;IF(J382="true",", multiTrialSet=true",""),"")</f>
        <v>, setType=LIBSETS_SETTYPE_DUNGEON</v>
      </c>
      <c r="AZ382" s="6" t="str">
        <f aca="false">IF(F382&lt;&gt;"Not in the game (anymore)",IF(U382&lt;&gt;"",", dropMechanic={"&amp;U382&amp;IF(Z382&lt;&gt;"",","&amp;Z382,"")&amp;IF(AE382&lt;&gt;"",","&amp;AE382,"")&amp;IF(AJ382&lt;&gt;"",","&amp;AJ382,"")&amp;IF(AO382&lt;&gt;"",","&amp;AO382,"")&amp;IF(AT382&lt;&gt;"",","&amp;AT382,"")&amp;"}"&amp;IF(U382="LIBSETS_DROP_MECHANIC_MONSTER_NAME",", dropMechanicNames={" &amp; IF(V382&lt;&gt;"","['en']='"&amp;V382&amp;"'","") &amp; IF(W382&lt;&gt;"",", ['de']='" &amp; W382&amp;"'","") &amp; "}",""),"")&amp;"},","")</f>
        <v>},</v>
      </c>
      <c r="BA382" s="6" t="str">
        <f aca="false">IF(F382&lt;&gt;"Not in the game (anymore)",IF(C382&lt;&gt;"",CONCATENATE(" --",C382," / ",B382,"   [",IF(Q382&lt;&gt;"",Q382,""),IF(Y382&lt;&gt;"",", "&amp;Y382,""),IF(AD382&lt;&gt;"",", "&amp;AD382,""),IF(AI382&lt;&gt;"",", "&amp;AI382,""),IF(AN382&lt;&gt;"",", "&amp;AN382,""),IF(AS382&lt;&gt;"",", "&amp;AS382,""),"]")),"")</f>
        <v> --Auroran's Thunder / Donner des Auroraners   [Depths of Malatar]</v>
      </c>
    </row>
    <row r="383" customFormat="false" ht="15" hidden="false" customHeight="false" outlineLevel="0" collapsed="false">
      <c r="A383" s="1" t="n">
        <v>436</v>
      </c>
      <c r="B383" s="0" t="s">
        <v>958</v>
      </c>
      <c r="C383" s="0" t="s">
        <v>959</v>
      </c>
      <c r="D383" s="2" t="n">
        <f aca="false">A383</f>
        <v>436</v>
      </c>
      <c r="G383" s="22" t="s">
        <v>388</v>
      </c>
      <c r="H383" s="0" t="n">
        <v>3</v>
      </c>
      <c r="I383" s="0" t="s">
        <v>389</v>
      </c>
      <c r="J383" s="0" t="s">
        <v>56</v>
      </c>
      <c r="K383" s="0" t="n">
        <v>-1</v>
      </c>
      <c r="L383" s="0" t="n">
        <v>-1</v>
      </c>
      <c r="M383" s="0" t="n">
        <v>-1</v>
      </c>
      <c r="N383" s="0" t="n">
        <v>0</v>
      </c>
      <c r="O383" s="3" t="s">
        <v>953</v>
      </c>
      <c r="P383" s="2" t="n">
        <f aca="false">IF(AND(G383&lt;&gt;"LIBSETS_SETTYPE_BATTLEGROUND",G383&lt;&gt;"LIBSETS_SETTYPE_SPECIAL",G383&lt;&gt;"LIBSETS_SETTYPE_MYTHIC"), IF(Q383&lt;&gt;"",VLOOKUP(Q383,'ESO zone constants'!$D$2:$H$4950,5,0),""),"")</f>
        <v>1081</v>
      </c>
      <c r="Q383" s="0" t="str">
        <f aca="false">IF(OR(K383="",K383&lt;=0,ISERROR(K383)),IF(AND(O383&lt;&gt;"",NOT(ISERROR(O383))),O383, ""),VLOOKUP(K383,'ESO wayshrine node constants'!$A$3:$D$10003,4,0))</f>
        <v>Depths of Malatar</v>
      </c>
      <c r="R383" s="0"/>
      <c r="S383" s="4" t="str">
        <f aca="false">IF(AND(R383&lt;&gt;"",NOT(ISERROR(R383))),R383,IF(P383&lt;&gt;"",IF(NOT(ISERROR(VLOOKUP(P383,'ESO Dungeon constants'!$D$3:$H$9999,5,0))),VLOOKUP(P383,'ESO Dungeon constants'!$D$3:$I$9999,6,0),VLOOKUP(P383,'ESO zone constants'!$H$2:$K$9984,4,0)),""))</f>
        <v>DLC_WRATHSTONE</v>
      </c>
      <c r="T383" s="2" t="str">
        <f aca="false">IF(S383&lt;&gt;"",VLOOKUP(S383,'LibSets constants'!$B$4:$C$1000,2,0),"")</f>
        <v>Wrathstone</v>
      </c>
      <c r="U383" s="5" t="s">
        <v>340</v>
      </c>
      <c r="V383" s="35" t="s">
        <v>959</v>
      </c>
      <c r="W383" s="35" t="s">
        <v>960</v>
      </c>
      <c r="X383" s="2" t="str">
        <f aca="false">IF(G383&lt;&gt;"LIBSETS_SETTYPE_BATTLEGROUND",IF(G383&lt;&gt;"LIBSETS_SETTYPE_SPECIAL",IF(Y383&lt;&gt;"",VLOOKUP(Y383,'ESO zone constants'!$D$2:$H$4950,5,0),""),""),"")</f>
        <v/>
      </c>
      <c r="Z383" s="35"/>
      <c r="AA383" s="35"/>
      <c r="AB383" s="35"/>
      <c r="AC383" s="2" t="str">
        <f aca="false">IF(G383&lt;&gt;"LIBSETS_SETTYPE_BATTLEGROUND",IF(G383&lt;&gt;"LIBSETS_SETTYPE_SPECIAL",IF(AD383&lt;&gt;"",VLOOKUP(AD383,'ESO zone constants'!$D$2:$H$4950,5,0),""),""),"")</f>
        <v/>
      </c>
      <c r="AE383" s="35"/>
      <c r="AF383" s="35"/>
      <c r="AG383" s="35"/>
      <c r="AH383" s="2" t="str">
        <f aca="false">IF(G383&lt;&gt;"LIBSETS_SETTYPE_BATTLEGROUND",IF(G383&lt;&gt;"LIBSETS_SETTYPE_SPECIAL",IF(AI383&lt;&gt;"",VLOOKUP(AI383,'ESO zone constants'!$D$2:$H$4950,5,0),""),""),"")</f>
        <v/>
      </c>
      <c r="AJ383" s="35"/>
      <c r="AK383" s="35"/>
      <c r="AL383" s="35"/>
      <c r="AM383" s="2" t="str">
        <f aca="false">IF(G383&lt;&gt;"LIBSETS_SETTYPE_BATTLEGROUND",IF(G383&lt;&gt;"LIBSETS_SETTYPE_SPECIAL",IF(AN383&lt;&gt;"",VLOOKUP(AN383,'ESO zone constants'!$D$2:$H$4950,5,0),""),""),"")</f>
        <v/>
      </c>
      <c r="AO383" s="35"/>
      <c r="AP383" s="35"/>
      <c r="AQ383" s="35"/>
      <c r="AR383" s="2" t="str">
        <f aca="false">IF(G383&lt;&gt;"LIBSETS_SETTYPE_BATTLEGROUND",IF(G383&lt;&gt;"LIBSETS_SETTYPE_SPECIAL",IF(AS383&lt;&gt;"",VLOOKUP(AS383,'ESO zone constants'!$D$2:$H$4950,5,0),""),""),"")</f>
        <v/>
      </c>
      <c r="AT383" s="35"/>
      <c r="AU383" s="35"/>
      <c r="AV383" s="35"/>
      <c r="AW383" s="6" t="str">
        <f aca="false">IF(A383="???","--","")&amp;IF(F383&lt;&gt;"Not in the game (anymore)",IF(A383&lt;&gt;"",CONCATENATE("[",A383,"] = {wayshrines={")&amp;IF(K383&lt;&gt;"",CONCATENATE(K383,","),"")&amp;IF(L383&lt;&gt;"",CONCATENATE(L383,","),"")&amp;IF(M383&lt;&gt;"",CONCATENATE(M383,","),"")&amp;CONCATENATE("}")&amp;IF(VALUE(N383)&gt;0,CONCATENATE(", traitsNeeded=",N383),"")&amp;CONCATENATE(", dlcId=",IF(S383&lt;&gt;"",S383,"DLC_BASE_GAME")),""),"")</f>
        <v>[436] = {wayshrines={-1,-1,-1,}, dlcId=DLC_WRATHSTONE</v>
      </c>
      <c r="AX383" s="6" t="str">
        <f aca="false">IF(F383&lt;&gt;"Not in the game (anymore)",IF(A383&lt;&gt;"",IF(P383&lt;&gt;"",CONCATENATE(", zoneIds={",P383),"")&amp;IF(X383&lt;&gt;"",CONCATENATE(",",X383),"")&amp;IF(AC383&lt;&gt;"",CONCATENATE(",",AC383),"")&amp;IF(AH383&lt;&gt;"",CONCATENATE(",",AH383),"")&amp;IF(AM383&lt;&gt;"",CONCATENATE(",",AM383),"")&amp;IF(AR383&lt;&gt;"",CONCATENATE(",",AR383),"")&amp;IF(P383&lt;&gt;"",CONCATENATE("}",""),"")&amp;IF(OR(I383="true",I383="false",I383&lt;&gt;""), CONCATENATE(", veteran=", I383), ""),""),"")</f>
        <v>, zoneIds={1081}, veteran={[EQUIP_TYPE_HEAD]=true, [EQUIP_TYPE_SHOULDERS]=false}</v>
      </c>
      <c r="AY383" s="6" t="str">
        <f aca="false">IF(F383&lt;&gt;"Not in the game (anymore)",IF(A383&lt;&gt;"",", setType="&amp;G383,"")&amp;IF(J383="true",", multiTrialSet=true",""),"")</f>
        <v>, setType=LIBSETS_SETTYPE_MONSTER</v>
      </c>
      <c r="AZ383" s="6" t="str">
        <f aca="false">IF(F383&lt;&gt;"Not in the game (anymore)",IF(U383&lt;&gt;"",", dropMechanic={"&amp;U383&amp;IF(Z383&lt;&gt;"",","&amp;Z383,"")&amp;IF(AE383&lt;&gt;"",","&amp;AE383,"")&amp;IF(AJ383&lt;&gt;"",","&amp;AJ383,"")&amp;IF(AO383&lt;&gt;"",","&amp;AO383,"")&amp;IF(AT383&lt;&gt;"",","&amp;AT383,"")&amp;"}"&amp;IF(U383="LIBSETS_DROP_MECHANIC_MONSTER_NAME",", dropMechanicNames={" &amp; IF(V383&lt;&gt;"","['en']='"&amp;V383&amp;"'","") &amp; IF(W383&lt;&gt;"",", ['de']='" &amp; W383&amp;"'","") &amp; "}",""),"")&amp;"},","")</f>
        <v>, dropMechanic={LIBSETS_DROP_MECHANIC_MONSTER_NAME}, dropMechanicNames={['en']='Symphony of Blades', ['de']='Die Sinfonie der Klingen'}},</v>
      </c>
      <c r="BA383" s="6" t="str">
        <f aca="false">IF(F383&lt;&gt;"Not in the game (anymore)",IF(C383&lt;&gt;"",CONCATENATE(" --",C383," / ",B383,"   [",IF(Q383&lt;&gt;"",Q383,""),IF(Y383&lt;&gt;"",", "&amp;Y383,""),IF(AD383&lt;&gt;"",", "&amp;AD383,""),IF(AI383&lt;&gt;"",", "&amp;AI383,""),IF(AN383&lt;&gt;"",", "&amp;AN383,""),IF(AS383&lt;&gt;"",", "&amp;AS383,""),"]")),"")</f>
        <v> --Symphony of Blades / Sinfonie der Klingen   [Depths of Malatar]</v>
      </c>
    </row>
    <row r="384" customFormat="false" ht="15" hidden="false" customHeight="false" outlineLevel="0" collapsed="false">
      <c r="A384" s="21" t="n">
        <v>437</v>
      </c>
      <c r="B384" s="0" t="s">
        <v>961</v>
      </c>
      <c r="C384" s="0" t="s">
        <v>962</v>
      </c>
      <c r="D384" s="2" t="n">
        <f aca="false">A384</f>
        <v>437</v>
      </c>
      <c r="G384" s="22" t="s">
        <v>122</v>
      </c>
      <c r="I384" s="0" t="s">
        <v>56</v>
      </c>
      <c r="J384" s="0" t="s">
        <v>56</v>
      </c>
      <c r="K384" s="0" t="n">
        <v>386</v>
      </c>
      <c r="L384" s="0" t="n">
        <v>386</v>
      </c>
      <c r="M384" s="0" t="n">
        <v>386</v>
      </c>
      <c r="N384" s="0" t="n">
        <v>8</v>
      </c>
      <c r="O384" s="0"/>
      <c r="P384" s="2" t="n">
        <f aca="false">IF(AND(G384&lt;&gt;"LIBSETS_SETTYPE_BATTLEGROUND",G384&lt;&gt;"LIBSETS_SETTYPE_SPECIAL",G384&lt;&gt;"LIBSETS_SETTYPE_MYTHIC"), IF(Q384&lt;&gt;"",VLOOKUP(Q384,'ESO zone constants'!$D$2:$H$4950,5,0),""),"")</f>
        <v>1086</v>
      </c>
      <c r="Q384" s="0" t="str">
        <f aca="false">IF(OR(K384="",K384&lt;=0,ISERROR(K384)),IF(AND(O384&lt;&gt;"",NOT(ISERROR(O384))),O384, ""),VLOOKUP(K384,'ESO wayshrine node constants'!$A$3:$D$10003,4,0))</f>
        <v>Northern Elsweyr</v>
      </c>
      <c r="R384" s="0"/>
      <c r="S384" s="4" t="str">
        <f aca="false">IF(AND(R384&lt;&gt;"",NOT(ISERROR(R384))),R384,IF(P384&lt;&gt;"",IF(NOT(ISERROR(VLOOKUP(P384,'ESO Dungeon constants'!$D$3:$H$9999,5,0))),VLOOKUP(P384,'ESO Dungeon constants'!$D$3:$I$9999,6,0),VLOOKUP(P384,'ESO zone constants'!$H$2:$K$9984,4,0)),""))</f>
        <v>DLC_ELSWEYR</v>
      </c>
      <c r="T384" s="2" t="str">
        <f aca="false">IF(S384&lt;&gt;"",VLOOKUP(S384,'LibSets constants'!$B$4:$C$1000,2,0),"")</f>
        <v>Elsweyr</v>
      </c>
      <c r="U384" s="0"/>
      <c r="V384" s="33" t="str">
        <f aca="false">IF(U384&lt;&gt;"",IF(U384&lt;&gt;"LIBSETS_DROP_MECHANIC_MONSTER_NAME",VLOOKUP(U384,'LibSets constants'!$I$4:$L$1000,3,0),""),"")</f>
        <v/>
      </c>
      <c r="W384" s="33" t="str">
        <f aca="false">IF(U384&lt;&gt;"",IF(U384&lt;&gt;"LIBSETS_DROP_MECHANIC_MONSTER_NAME",VLOOKUP(U384,'LibSets constants'!$I$4:$L$1000,4,0),""),"")</f>
        <v/>
      </c>
      <c r="X384" s="2" t="n">
        <f aca="false">IF(G384&lt;&gt;"LIBSETS_SETTYPE_BATTLEGROUND",IF(G384&lt;&gt;"LIBSETS_SETTYPE_SPECIAL",IF(Y384&lt;&gt;"",VLOOKUP(Y384,'ESO zone constants'!$D$2:$H$4950,5,0),""),""),"")</f>
        <v>1086</v>
      </c>
      <c r="Y384" s="0" t="s">
        <v>963</v>
      </c>
      <c r="Z384" s="34"/>
      <c r="AA384" s="33" t="str">
        <f aca="false">IF(Z384&lt;&gt;"",IF(Z384&lt;&gt;"LIBSETS_DROP_MECHANIC_MONSTER_NAME",VLOOKUP(Z384,'LibSets constants'!$I$4:$L$1000,3,0),""),"")</f>
        <v/>
      </c>
      <c r="AB384" s="33" t="str">
        <f aca="false">IF(Z384&lt;&gt;"",IF(Z384&lt;&gt;"LIBSETS_DROP_MECHANIC_MONSTER_NAME",VLOOKUP(Z384,'LibSets constants'!$I$4:$L$1000,4,0),""),"")</f>
        <v/>
      </c>
      <c r="AC384" s="2" t="n">
        <f aca="false">IF(G384&lt;&gt;"LIBSETS_SETTYPE_BATTLEGROUND",IF(G384&lt;&gt;"LIBSETS_SETTYPE_SPECIAL",IF(AD384&lt;&gt;"",VLOOKUP(AD384,'ESO zone constants'!$D$2:$H$4950,5,0),""),""),"")</f>
        <v>1086</v>
      </c>
      <c r="AD384" s="0" t="s">
        <v>963</v>
      </c>
      <c r="AE384" s="34"/>
      <c r="AF384" s="33" t="str">
        <f aca="false">IF(AE384&lt;&gt;"",IF(AE384&lt;&gt;"LIBSETS_DROP_MECHANIC_MONSTER_NAME",VLOOKUP(AE384,'LibSets constants'!$I$4:$L$1000,3,0),""),"")</f>
        <v/>
      </c>
      <c r="AG384" s="33" t="str">
        <f aca="false">IF(AE384&lt;&gt;"",IF(AE384&lt;&gt;"LIBSETS_DROP_MECHANIC_MONSTER_NAME",VLOOKUP(AE384,'LibSets constants'!$I$4:$L$1000,4,0),""),"")</f>
        <v/>
      </c>
      <c r="AH384" s="2" t="str">
        <f aca="false">IF(G384&lt;&gt;"LIBSETS_SETTYPE_BATTLEGROUND",IF(G384&lt;&gt;"LIBSETS_SETTYPE_SPECIAL",IF(AI384&lt;&gt;"",VLOOKUP(AI384,'ESO zone constants'!$D$2:$H$4950,5,0),""),""),"")</f>
        <v/>
      </c>
      <c r="AJ384" s="34"/>
      <c r="AK384" s="33" t="str">
        <f aca="false">IF(AJ384&lt;&gt;"",IF(AJ384&lt;&gt;"LIBSETS_DROP_MECHANIC_MONSTER_NAME",VLOOKUP(AJ384,'LibSets constants'!$I$4:$L$1000,3,0),""),"")</f>
        <v/>
      </c>
      <c r="AL384" s="33" t="str">
        <f aca="false">IF(AJ384&lt;&gt;"",IF(AJ384&lt;&gt;"LIBSETS_DROP_MECHANIC_MONSTER_NAME",VLOOKUP(AJ384,'LibSets constants'!$I$4:$L$1000,4,0),""),"")</f>
        <v/>
      </c>
      <c r="AM384" s="2" t="str">
        <f aca="false">IF(G384&lt;&gt;"LIBSETS_SETTYPE_BATTLEGROUND",IF(G384&lt;&gt;"LIBSETS_SETTYPE_SPECIAL",IF(AN384&lt;&gt;"",VLOOKUP(AN384,'ESO zone constants'!$D$2:$H$4950,5,0),""),""),"")</f>
        <v/>
      </c>
      <c r="AO384" s="34"/>
      <c r="AP384" s="33" t="str">
        <f aca="false">IF(AO384&lt;&gt;"",IF(AO384&lt;&gt;"LIBSETS_DROP_MECHANIC_MONSTER_NAME",VLOOKUP(AO384,'LibSets constants'!$I$4:$L$1000,3,0),""),"")</f>
        <v/>
      </c>
      <c r="AQ384" s="33" t="str">
        <f aca="false">IF(AO384&lt;&gt;"",IF(AO384&lt;&gt;"LIBSETS_DROP_MECHANIC_MONSTER_NAME",VLOOKUP(AO384,'LibSets constants'!$I$4:$L$1000,4,0),""),"")</f>
        <v/>
      </c>
      <c r="AR384" s="2" t="str">
        <f aca="false">IF(G384&lt;&gt;"LIBSETS_SETTYPE_BATTLEGROUND",IF(G384&lt;&gt;"LIBSETS_SETTYPE_SPECIAL",IF(AS384&lt;&gt;"",VLOOKUP(AS384,'ESO zone constants'!$D$2:$H$4950,5,0),""),""),"")</f>
        <v/>
      </c>
      <c r="AT384" s="34"/>
      <c r="AU384" s="33" t="str">
        <f aca="false">IF(AT384&lt;&gt;"",IF(AT384&lt;&gt;"LIBSETS_DROP_MECHANIC_MONSTER_NAME",VLOOKUP(AT384,'LibSets constants'!$I$4:$L$1000,3,0),""),"")</f>
        <v/>
      </c>
      <c r="AV384" s="33" t="str">
        <f aca="false">IF(AT384&lt;&gt;"",IF(AT384&lt;&gt;"LIBSETS_DROP_MECHANIC_MONSTER_NAME",VLOOKUP(AT384,'LibSets constants'!$I$4:$L$1000,4,0),""),"")</f>
        <v/>
      </c>
      <c r="AW384" s="6" t="str">
        <f aca="false">IF(A384="???","--","")&amp;IF(F384&lt;&gt;"Not in the game (anymore)",IF(A384&lt;&gt;"",CONCATENATE("[",A384,"] = {wayshrines={")&amp;IF(K384&lt;&gt;"",CONCATENATE(K384,","),"")&amp;IF(L384&lt;&gt;"",CONCATENATE(L384,","),"")&amp;IF(M384&lt;&gt;"",CONCATENATE(M384,","),"")&amp;CONCATENATE("}")&amp;IF(VALUE(N384)&gt;0,CONCATENATE(", traitsNeeded=",N384),"")&amp;CONCATENATE(", dlcId=",IF(S384&lt;&gt;"",S384,"DLC_BASE_GAME")),""),"")</f>
        <v>[437] = {wayshrines={386,386,386,}, traitsNeeded=8, dlcId=DLC_ELSWEYR</v>
      </c>
      <c r="AX384" s="6" t="str">
        <f aca="false">IF(F384&lt;&gt;"Not in the game (anymore)",IF(A384&lt;&gt;"",IF(P384&lt;&gt;"",CONCATENATE(", zoneIds={",P384),"")&amp;IF(X384&lt;&gt;"",CONCATENATE(",",X384),"")&amp;IF(AC384&lt;&gt;"",CONCATENATE(",",AC384),"")&amp;IF(AH384&lt;&gt;"",CONCATENATE(",",AH384),"")&amp;IF(AM384&lt;&gt;"",CONCATENATE(",",AM384),"")&amp;IF(AR384&lt;&gt;"",CONCATENATE(",",AR384),"")&amp;IF(P384&lt;&gt;"",CONCATENATE("}",""),"")&amp;IF(OR(I384="true",I384="false",I384&lt;&gt;""), CONCATENATE(", veteran=", I384), ""),""),"")</f>
        <v>, zoneIds={1086,1086,1086}, veteran=false</v>
      </c>
      <c r="AY384" s="6" t="str">
        <f aca="false">IF(F384&lt;&gt;"Not in the game (anymore)",IF(A384&lt;&gt;"",", setType="&amp;G384,"")&amp;IF(J384="true",", multiTrialSet=true",""),"")</f>
        <v>, setType=LIBSETS_SETTYPE_CRAFTED</v>
      </c>
      <c r="AZ384" s="6" t="str">
        <f aca="false">IF(F384&lt;&gt;"Not in the game (anymore)",IF(U384&lt;&gt;"",", dropMechanic={"&amp;U384&amp;IF(Z384&lt;&gt;"",","&amp;Z384,"")&amp;IF(AE384&lt;&gt;"",","&amp;AE384,"")&amp;IF(AJ384&lt;&gt;"",","&amp;AJ384,"")&amp;IF(AO384&lt;&gt;"",","&amp;AO384,"")&amp;IF(AT384&lt;&gt;"",","&amp;AT384,"")&amp;"}"&amp;IF(U384="LIBSETS_DROP_MECHANIC_MONSTER_NAME",", dropMechanicNames={" &amp; IF(V384&lt;&gt;"","['en']='"&amp;V384&amp;"'","") &amp; IF(W384&lt;&gt;"",", ['de']='" &amp; W384&amp;"'","") &amp; "}",""),"")&amp;"},","")</f>
        <v>},</v>
      </c>
      <c r="BA384" s="6" t="str">
        <f aca="false">IF(F384&lt;&gt;"Not in the game (anymore)",IF(C384&lt;&gt;"",CONCATENATE(" --",C384," / ",B384,"   [",IF(Q384&lt;&gt;"",Q384,""),IF(Y384&lt;&gt;"",", "&amp;Y384,""),IF(AD384&lt;&gt;"",", "&amp;AD384,""),IF(AI384&lt;&gt;"",", "&amp;AI384,""),IF(AN384&lt;&gt;"",", "&amp;AN384,""),IF(AS384&lt;&gt;"",", "&amp;AS384,""),"]")),"")</f>
        <v> --Coldharbour's Favorite / Kalthafens Günstling   [Northern Elsweyr, Northern Elsweyr, Northern Elsweyr]</v>
      </c>
    </row>
    <row r="385" customFormat="false" ht="15" hidden="false" customHeight="false" outlineLevel="0" collapsed="false">
      <c r="A385" s="21" t="n">
        <v>438</v>
      </c>
      <c r="B385" s="0" t="s">
        <v>964</v>
      </c>
      <c r="C385" s="0" t="s">
        <v>965</v>
      </c>
      <c r="D385" s="2" t="n">
        <f aca="false">A385</f>
        <v>438</v>
      </c>
      <c r="G385" s="22" t="s">
        <v>122</v>
      </c>
      <c r="I385" s="0" t="s">
        <v>56</v>
      </c>
      <c r="J385" s="0" t="s">
        <v>56</v>
      </c>
      <c r="K385" s="0" t="n">
        <v>397</v>
      </c>
      <c r="L385" s="0" t="n">
        <v>397</v>
      </c>
      <c r="M385" s="0" t="n">
        <v>397</v>
      </c>
      <c r="N385" s="0" t="n">
        <v>5</v>
      </c>
      <c r="O385" s="0"/>
      <c r="P385" s="2" t="n">
        <f aca="false">IF(AND(G385&lt;&gt;"LIBSETS_SETTYPE_BATTLEGROUND",G385&lt;&gt;"LIBSETS_SETTYPE_SPECIAL",G385&lt;&gt;"LIBSETS_SETTYPE_MYTHIC"), IF(Q385&lt;&gt;"",VLOOKUP(Q385,'ESO zone constants'!$D$2:$H$4950,5,0),""),"")</f>
        <v>1086</v>
      </c>
      <c r="Q385" s="0" t="str">
        <f aca="false">IF(OR(K385="",K385&lt;=0,ISERROR(K385)),IF(AND(O385&lt;&gt;"",NOT(ISERROR(O385))),O385, ""),VLOOKUP(K385,'ESO wayshrine node constants'!$A$3:$D$10003,4,0))</f>
        <v>Northern Elsweyr</v>
      </c>
      <c r="R385" s="0"/>
      <c r="S385" s="4" t="str">
        <f aca="false">IF(AND(R385&lt;&gt;"",NOT(ISERROR(R385))),R385,IF(P385&lt;&gt;"",IF(NOT(ISERROR(VLOOKUP(P385,'ESO Dungeon constants'!$D$3:$H$9999,5,0))),VLOOKUP(P385,'ESO Dungeon constants'!$D$3:$I$9999,6,0),VLOOKUP(P385,'ESO zone constants'!$H$2:$K$9984,4,0)),""))</f>
        <v>DLC_ELSWEYR</v>
      </c>
      <c r="T385" s="2" t="str">
        <f aca="false">IF(S385&lt;&gt;"",VLOOKUP(S385,'LibSets constants'!$B$4:$C$1000,2,0),"")</f>
        <v>Elsweyr</v>
      </c>
      <c r="U385" s="0"/>
      <c r="V385" s="33" t="str">
        <f aca="false">IF(U385&lt;&gt;"",IF(U385&lt;&gt;"LIBSETS_DROP_MECHANIC_MONSTER_NAME",VLOOKUP(U385,'LibSets constants'!$I$4:$L$1000,3,0),""),"")</f>
        <v/>
      </c>
      <c r="W385" s="33" t="str">
        <f aca="false">IF(U385&lt;&gt;"",IF(U385&lt;&gt;"LIBSETS_DROP_MECHANIC_MONSTER_NAME",VLOOKUP(U385,'LibSets constants'!$I$4:$L$1000,4,0),""),"")</f>
        <v/>
      </c>
      <c r="X385" s="2" t="n">
        <f aca="false">IF(G385&lt;&gt;"LIBSETS_SETTYPE_BATTLEGROUND",IF(G385&lt;&gt;"LIBSETS_SETTYPE_SPECIAL",IF(Y385&lt;&gt;"",VLOOKUP(Y385,'ESO zone constants'!$D$2:$H$4950,5,0),""),""),"")</f>
        <v>1086</v>
      </c>
      <c r="Y385" s="0" t="s">
        <v>963</v>
      </c>
      <c r="Z385" s="34"/>
      <c r="AA385" s="33" t="str">
        <f aca="false">IF(Z385&lt;&gt;"",IF(Z385&lt;&gt;"LIBSETS_DROP_MECHANIC_MONSTER_NAME",VLOOKUP(Z385,'LibSets constants'!$I$4:$L$1000,3,0),""),"")</f>
        <v/>
      </c>
      <c r="AB385" s="33" t="str">
        <f aca="false">IF(Z385&lt;&gt;"",IF(Z385&lt;&gt;"LIBSETS_DROP_MECHANIC_MONSTER_NAME",VLOOKUP(Z385,'LibSets constants'!$I$4:$L$1000,4,0),""),"")</f>
        <v/>
      </c>
      <c r="AC385" s="2" t="n">
        <f aca="false">IF(G385&lt;&gt;"LIBSETS_SETTYPE_BATTLEGROUND",IF(G385&lt;&gt;"LIBSETS_SETTYPE_SPECIAL",IF(AD385&lt;&gt;"",VLOOKUP(AD385,'ESO zone constants'!$D$2:$H$4950,5,0),""),""),"")</f>
        <v>1086</v>
      </c>
      <c r="AD385" s="0" t="s">
        <v>963</v>
      </c>
      <c r="AE385" s="34"/>
      <c r="AF385" s="33" t="str">
        <f aca="false">IF(AE385&lt;&gt;"",IF(AE385&lt;&gt;"LIBSETS_DROP_MECHANIC_MONSTER_NAME",VLOOKUP(AE385,'LibSets constants'!$I$4:$L$1000,3,0),""),"")</f>
        <v/>
      </c>
      <c r="AG385" s="33" t="str">
        <f aca="false">IF(AE385&lt;&gt;"",IF(AE385&lt;&gt;"LIBSETS_DROP_MECHANIC_MONSTER_NAME",VLOOKUP(AE385,'LibSets constants'!$I$4:$L$1000,4,0),""),"")</f>
        <v/>
      </c>
      <c r="AH385" s="2" t="str">
        <f aca="false">IF(G385&lt;&gt;"LIBSETS_SETTYPE_BATTLEGROUND",IF(G385&lt;&gt;"LIBSETS_SETTYPE_SPECIAL",IF(AI385&lt;&gt;"",VLOOKUP(AI385,'ESO zone constants'!$D$2:$H$4950,5,0),""),""),"")</f>
        <v/>
      </c>
      <c r="AJ385" s="34"/>
      <c r="AK385" s="33" t="str">
        <f aca="false">IF(AJ385&lt;&gt;"",IF(AJ385&lt;&gt;"LIBSETS_DROP_MECHANIC_MONSTER_NAME",VLOOKUP(AJ385,'LibSets constants'!$I$4:$L$1000,3,0),""),"")</f>
        <v/>
      </c>
      <c r="AL385" s="33" t="str">
        <f aca="false">IF(AJ385&lt;&gt;"",IF(AJ385&lt;&gt;"LIBSETS_DROP_MECHANIC_MONSTER_NAME",VLOOKUP(AJ385,'LibSets constants'!$I$4:$L$1000,4,0),""),"")</f>
        <v/>
      </c>
      <c r="AM385" s="2" t="str">
        <f aca="false">IF(G385&lt;&gt;"LIBSETS_SETTYPE_BATTLEGROUND",IF(G385&lt;&gt;"LIBSETS_SETTYPE_SPECIAL",IF(AN385&lt;&gt;"",VLOOKUP(AN385,'ESO zone constants'!$D$2:$H$4950,5,0),""),""),"")</f>
        <v/>
      </c>
      <c r="AO385" s="34"/>
      <c r="AP385" s="33" t="str">
        <f aca="false">IF(AO385&lt;&gt;"",IF(AO385&lt;&gt;"LIBSETS_DROP_MECHANIC_MONSTER_NAME",VLOOKUP(AO385,'LibSets constants'!$I$4:$L$1000,3,0),""),"")</f>
        <v/>
      </c>
      <c r="AQ385" s="33" t="str">
        <f aca="false">IF(AO385&lt;&gt;"",IF(AO385&lt;&gt;"LIBSETS_DROP_MECHANIC_MONSTER_NAME",VLOOKUP(AO385,'LibSets constants'!$I$4:$L$1000,4,0),""),"")</f>
        <v/>
      </c>
      <c r="AR385" s="2" t="str">
        <f aca="false">IF(G385&lt;&gt;"LIBSETS_SETTYPE_BATTLEGROUND",IF(G385&lt;&gt;"LIBSETS_SETTYPE_SPECIAL",IF(AS385&lt;&gt;"",VLOOKUP(AS385,'ESO zone constants'!$D$2:$H$4950,5,0),""),""),"")</f>
        <v/>
      </c>
      <c r="AT385" s="34"/>
      <c r="AU385" s="33" t="str">
        <f aca="false">IF(AT385&lt;&gt;"",IF(AT385&lt;&gt;"LIBSETS_DROP_MECHANIC_MONSTER_NAME",VLOOKUP(AT385,'LibSets constants'!$I$4:$L$1000,3,0),""),"")</f>
        <v/>
      </c>
      <c r="AV385" s="33" t="str">
        <f aca="false">IF(AT385&lt;&gt;"",IF(AT385&lt;&gt;"LIBSETS_DROP_MECHANIC_MONSTER_NAME",VLOOKUP(AT385,'LibSets constants'!$I$4:$L$1000,4,0),""),"")</f>
        <v/>
      </c>
      <c r="AW385" s="6" t="str">
        <f aca="false">IF(A385="???","--","")&amp;IF(F385&lt;&gt;"Not in the game (anymore)",IF(A385&lt;&gt;"",CONCATENATE("[",A385,"] = {wayshrines={")&amp;IF(K385&lt;&gt;"",CONCATENATE(K385,","),"")&amp;IF(L385&lt;&gt;"",CONCATENATE(L385,","),"")&amp;IF(M385&lt;&gt;"",CONCATENATE(M385,","),"")&amp;CONCATENATE("}")&amp;IF(VALUE(N385)&gt;0,CONCATENATE(", traitsNeeded=",N385),"")&amp;CONCATENATE(", dlcId=",IF(S385&lt;&gt;"",S385,"DLC_BASE_GAME")),""),"")</f>
        <v>[438] = {wayshrines={397,397,397,}, traitsNeeded=5, dlcId=DLC_ELSWEYR</v>
      </c>
      <c r="AX385" s="6" t="str">
        <f aca="false">IF(F385&lt;&gt;"Not in the game (anymore)",IF(A385&lt;&gt;"",IF(P385&lt;&gt;"",CONCATENATE(", zoneIds={",P385),"")&amp;IF(X385&lt;&gt;"",CONCATENATE(",",X385),"")&amp;IF(AC385&lt;&gt;"",CONCATENATE(",",AC385),"")&amp;IF(AH385&lt;&gt;"",CONCATENATE(",",AH385),"")&amp;IF(AM385&lt;&gt;"",CONCATENATE(",",AM385),"")&amp;IF(AR385&lt;&gt;"",CONCATENATE(",",AR385),"")&amp;IF(P385&lt;&gt;"",CONCATENATE("}",""),"")&amp;IF(OR(I385="true",I385="false",I385&lt;&gt;""), CONCATENATE(", veteran=", I385), ""),""),"")</f>
        <v>, zoneIds={1086,1086,1086}, veteran=false</v>
      </c>
      <c r="AY385" s="6" t="str">
        <f aca="false">IF(F385&lt;&gt;"Not in the game (anymore)",IF(A385&lt;&gt;"",", setType="&amp;G385,"")&amp;IF(J385="true",", multiTrialSet=true",""),"")</f>
        <v>, setType=LIBSETS_SETTYPE_CRAFTED</v>
      </c>
      <c r="AZ385" s="6" t="str">
        <f aca="false">IF(F385&lt;&gt;"Not in the game (anymore)",IF(U385&lt;&gt;"",", dropMechanic={"&amp;U385&amp;IF(Z385&lt;&gt;"",","&amp;Z385,"")&amp;IF(AE385&lt;&gt;"",","&amp;AE385,"")&amp;IF(AJ385&lt;&gt;"",","&amp;AJ385,"")&amp;IF(AO385&lt;&gt;"",","&amp;AO385,"")&amp;IF(AT385&lt;&gt;"",","&amp;AT385,"")&amp;"}"&amp;IF(U385="LIBSETS_DROP_MECHANIC_MONSTER_NAME",", dropMechanicNames={" &amp; IF(V385&lt;&gt;"","['en']='"&amp;V385&amp;"'","") &amp; IF(W385&lt;&gt;"",", ['de']='" &amp; W385&amp;"'","") &amp; "}",""),"")&amp;"},","")</f>
        <v>},</v>
      </c>
      <c r="BA385" s="6" t="str">
        <f aca="false">IF(F385&lt;&gt;"Not in the game (anymore)",IF(C385&lt;&gt;"",CONCATENATE(" --",C385," / ",B385,"   [",IF(Q385&lt;&gt;"",Q385,""),IF(Y385&lt;&gt;"",", "&amp;Y385,""),IF(AD385&lt;&gt;"",", "&amp;AD385,""),IF(AI385&lt;&gt;"",", "&amp;AI385,""),IF(AN385&lt;&gt;"",", "&amp;AN385,""),IF(AS385&lt;&gt;"",", "&amp;AS385,""),"]")),"")</f>
        <v> --Senche-raht's Grit / Mut des Senche-raht   [Northern Elsweyr, Northern Elsweyr, Northern Elsweyr]</v>
      </c>
    </row>
    <row r="386" customFormat="false" ht="15" hidden="false" customHeight="false" outlineLevel="0" collapsed="false">
      <c r="A386" s="1" t="n">
        <v>439</v>
      </c>
      <c r="B386" s="0" t="s">
        <v>966</v>
      </c>
      <c r="C386" s="0" t="s">
        <v>967</v>
      </c>
      <c r="D386" s="2" t="n">
        <f aca="false">A386</f>
        <v>439</v>
      </c>
      <c r="G386" s="22" t="s">
        <v>122</v>
      </c>
      <c r="I386" s="0" t="s">
        <v>56</v>
      </c>
      <c r="J386" s="0" t="s">
        <v>56</v>
      </c>
      <c r="K386" s="0" t="n">
        <v>382</v>
      </c>
      <c r="L386" s="0" t="n">
        <v>382</v>
      </c>
      <c r="M386" s="0" t="n">
        <v>382</v>
      </c>
      <c r="N386" s="0" t="n">
        <v>3</v>
      </c>
      <c r="O386" s="0"/>
      <c r="P386" s="2" t="n">
        <f aca="false">IF(AND(G386&lt;&gt;"LIBSETS_SETTYPE_BATTLEGROUND",G386&lt;&gt;"LIBSETS_SETTYPE_SPECIAL",G386&lt;&gt;"LIBSETS_SETTYPE_MYTHIC"), IF(Q386&lt;&gt;"",VLOOKUP(Q386,'ESO zone constants'!$D$2:$H$4950,5,0),""),"")</f>
        <v>1086</v>
      </c>
      <c r="Q386" s="0" t="str">
        <f aca="false">IF(OR(K386="",K386&lt;=0,ISERROR(K386)),IF(AND(O386&lt;&gt;"",NOT(ISERROR(O386))),O386, ""),VLOOKUP(K386,'ESO wayshrine node constants'!$A$3:$D$10003,4,0))</f>
        <v>Northern Elsweyr</v>
      </c>
      <c r="R386" s="0"/>
      <c r="S386" s="4" t="str">
        <f aca="false">IF(AND(R386&lt;&gt;"",NOT(ISERROR(R386))),R386,IF(P386&lt;&gt;"",IF(NOT(ISERROR(VLOOKUP(P386,'ESO Dungeon constants'!$D$3:$H$9999,5,0))),VLOOKUP(P386,'ESO Dungeon constants'!$D$3:$I$9999,6,0),VLOOKUP(P386,'ESO zone constants'!$H$2:$K$9984,4,0)),""))</f>
        <v>DLC_ELSWEYR</v>
      </c>
      <c r="T386" s="2" t="str">
        <f aca="false">IF(S386&lt;&gt;"",VLOOKUP(S386,'LibSets constants'!$B$4:$C$1000,2,0),"")</f>
        <v>Elsweyr</v>
      </c>
      <c r="U386" s="0"/>
      <c r="V386" s="33" t="str">
        <f aca="false">IF(U386&lt;&gt;"",IF(U386&lt;&gt;"LIBSETS_DROP_MECHANIC_MONSTER_NAME",VLOOKUP(U386,'LibSets constants'!$I$4:$L$1000,3,0),""),"")</f>
        <v/>
      </c>
      <c r="W386" s="33" t="str">
        <f aca="false">IF(U386&lt;&gt;"",IF(U386&lt;&gt;"LIBSETS_DROP_MECHANIC_MONSTER_NAME",VLOOKUP(U386,'LibSets constants'!$I$4:$L$1000,4,0),""),"")</f>
        <v/>
      </c>
      <c r="X386" s="2" t="n">
        <f aca="false">IF(G386&lt;&gt;"LIBSETS_SETTYPE_BATTLEGROUND",IF(G386&lt;&gt;"LIBSETS_SETTYPE_SPECIAL",IF(Y386&lt;&gt;"",VLOOKUP(Y386,'ESO zone constants'!$D$2:$H$4950,5,0),""),""),"")</f>
        <v>1086</v>
      </c>
      <c r="Y386" s="0" t="s">
        <v>963</v>
      </c>
      <c r="Z386" s="34"/>
      <c r="AA386" s="33" t="str">
        <f aca="false">IF(Z386&lt;&gt;"",IF(Z386&lt;&gt;"LIBSETS_DROP_MECHANIC_MONSTER_NAME",VLOOKUP(Z386,'LibSets constants'!$I$4:$L$1000,3,0),""),"")</f>
        <v/>
      </c>
      <c r="AB386" s="33" t="str">
        <f aca="false">IF(Z386&lt;&gt;"",IF(Z386&lt;&gt;"LIBSETS_DROP_MECHANIC_MONSTER_NAME",VLOOKUP(Z386,'LibSets constants'!$I$4:$L$1000,4,0),""),"")</f>
        <v/>
      </c>
      <c r="AC386" s="2" t="n">
        <f aca="false">IF(G386&lt;&gt;"LIBSETS_SETTYPE_BATTLEGROUND",IF(G386&lt;&gt;"LIBSETS_SETTYPE_SPECIAL",IF(AD386&lt;&gt;"",VLOOKUP(AD386,'ESO zone constants'!$D$2:$H$4950,5,0),""),""),"")</f>
        <v>1086</v>
      </c>
      <c r="AD386" s="0" t="s">
        <v>963</v>
      </c>
      <c r="AE386" s="34"/>
      <c r="AF386" s="33" t="str">
        <f aca="false">IF(AE386&lt;&gt;"",IF(AE386&lt;&gt;"LIBSETS_DROP_MECHANIC_MONSTER_NAME",VLOOKUP(AE386,'LibSets constants'!$I$4:$L$1000,3,0),""),"")</f>
        <v/>
      </c>
      <c r="AG386" s="33" t="str">
        <f aca="false">IF(AE386&lt;&gt;"",IF(AE386&lt;&gt;"LIBSETS_DROP_MECHANIC_MONSTER_NAME",VLOOKUP(AE386,'LibSets constants'!$I$4:$L$1000,4,0),""),"")</f>
        <v/>
      </c>
      <c r="AH386" s="2" t="str">
        <f aca="false">IF(G386&lt;&gt;"LIBSETS_SETTYPE_BATTLEGROUND",IF(G386&lt;&gt;"LIBSETS_SETTYPE_SPECIAL",IF(AI386&lt;&gt;"",VLOOKUP(AI386,'ESO zone constants'!$D$2:$H$4950,5,0),""),""),"")</f>
        <v/>
      </c>
      <c r="AJ386" s="34"/>
      <c r="AK386" s="33" t="str">
        <f aca="false">IF(AJ386&lt;&gt;"",IF(AJ386&lt;&gt;"LIBSETS_DROP_MECHANIC_MONSTER_NAME",VLOOKUP(AJ386,'LibSets constants'!$I$4:$L$1000,3,0),""),"")</f>
        <v/>
      </c>
      <c r="AL386" s="33" t="str">
        <f aca="false">IF(AJ386&lt;&gt;"",IF(AJ386&lt;&gt;"LIBSETS_DROP_MECHANIC_MONSTER_NAME",VLOOKUP(AJ386,'LibSets constants'!$I$4:$L$1000,4,0),""),"")</f>
        <v/>
      </c>
      <c r="AM386" s="2" t="str">
        <f aca="false">IF(G386&lt;&gt;"LIBSETS_SETTYPE_BATTLEGROUND",IF(G386&lt;&gt;"LIBSETS_SETTYPE_SPECIAL",IF(AN386&lt;&gt;"",VLOOKUP(AN386,'ESO zone constants'!$D$2:$H$4950,5,0),""),""),"")</f>
        <v/>
      </c>
      <c r="AO386" s="34"/>
      <c r="AP386" s="33" t="str">
        <f aca="false">IF(AO386&lt;&gt;"",IF(AO386&lt;&gt;"LIBSETS_DROP_MECHANIC_MONSTER_NAME",VLOOKUP(AO386,'LibSets constants'!$I$4:$L$1000,3,0),""),"")</f>
        <v/>
      </c>
      <c r="AQ386" s="33" t="str">
        <f aca="false">IF(AO386&lt;&gt;"",IF(AO386&lt;&gt;"LIBSETS_DROP_MECHANIC_MONSTER_NAME",VLOOKUP(AO386,'LibSets constants'!$I$4:$L$1000,4,0),""),"")</f>
        <v/>
      </c>
      <c r="AR386" s="2" t="str">
        <f aca="false">IF(G386&lt;&gt;"LIBSETS_SETTYPE_BATTLEGROUND",IF(G386&lt;&gt;"LIBSETS_SETTYPE_SPECIAL",IF(AS386&lt;&gt;"",VLOOKUP(AS386,'ESO zone constants'!$D$2:$H$4950,5,0),""),""),"")</f>
        <v/>
      </c>
      <c r="AT386" s="34"/>
      <c r="AU386" s="33" t="str">
        <f aca="false">IF(AT386&lt;&gt;"",IF(AT386&lt;&gt;"LIBSETS_DROP_MECHANIC_MONSTER_NAME",VLOOKUP(AT386,'LibSets constants'!$I$4:$L$1000,3,0),""),"")</f>
        <v/>
      </c>
      <c r="AV386" s="33" t="str">
        <f aca="false">IF(AT386&lt;&gt;"",IF(AT386&lt;&gt;"LIBSETS_DROP_MECHANIC_MONSTER_NAME",VLOOKUP(AT386,'LibSets constants'!$I$4:$L$1000,4,0),""),"")</f>
        <v/>
      </c>
      <c r="AW386" s="6" t="str">
        <f aca="false">IF(A386="???","--","")&amp;IF(F386&lt;&gt;"Not in the game (anymore)",IF(A386&lt;&gt;"",CONCATENATE("[",A386,"] = {wayshrines={")&amp;IF(K386&lt;&gt;"",CONCATENATE(K386,","),"")&amp;IF(L386&lt;&gt;"",CONCATENATE(L386,","),"")&amp;IF(M386&lt;&gt;"",CONCATENATE(M386,","),"")&amp;CONCATENATE("}")&amp;IF(VALUE(N386)&gt;0,CONCATENATE(", traitsNeeded=",N386),"")&amp;CONCATENATE(", dlcId=",IF(S386&lt;&gt;"",S386,"DLC_BASE_GAME")),""),"")</f>
        <v>[439] = {wayshrines={382,382,382,}, traitsNeeded=3, dlcId=DLC_ELSWEYR</v>
      </c>
      <c r="AX386" s="6" t="str">
        <f aca="false">IF(F386&lt;&gt;"Not in the game (anymore)",IF(A386&lt;&gt;"",IF(P386&lt;&gt;"",CONCATENATE(", zoneIds={",P386),"")&amp;IF(X386&lt;&gt;"",CONCATENATE(",",X386),"")&amp;IF(AC386&lt;&gt;"",CONCATENATE(",",AC386),"")&amp;IF(AH386&lt;&gt;"",CONCATENATE(",",AH386),"")&amp;IF(AM386&lt;&gt;"",CONCATENATE(",",AM386),"")&amp;IF(AR386&lt;&gt;"",CONCATENATE(",",AR386),"")&amp;IF(P386&lt;&gt;"",CONCATENATE("}",""),"")&amp;IF(OR(I386="true",I386="false",I386&lt;&gt;""), CONCATENATE(", veteran=", I386), ""),""),"")</f>
        <v>, zoneIds={1086,1086,1086}, veteran=false</v>
      </c>
      <c r="AY386" s="6" t="str">
        <f aca="false">IF(F386&lt;&gt;"Not in the game (anymore)",IF(A386&lt;&gt;"",", setType="&amp;G386,"")&amp;IF(J386="true",", multiTrialSet=true",""),"")</f>
        <v>, setType=LIBSETS_SETTYPE_CRAFTED</v>
      </c>
      <c r="AZ386" s="6" t="str">
        <f aca="false">IF(F386&lt;&gt;"Not in the game (anymore)",IF(U386&lt;&gt;"",", dropMechanic={"&amp;U386&amp;IF(Z386&lt;&gt;"",","&amp;Z386,"")&amp;IF(AE386&lt;&gt;"",","&amp;AE386,"")&amp;IF(AJ386&lt;&gt;"",","&amp;AJ386,"")&amp;IF(AO386&lt;&gt;"",","&amp;AO386,"")&amp;IF(AT386&lt;&gt;"",","&amp;AT386,"")&amp;"}"&amp;IF(U386="LIBSETS_DROP_MECHANIC_MONSTER_NAME",", dropMechanicNames={" &amp; IF(V386&lt;&gt;"","['en']='"&amp;V386&amp;"'","") &amp; IF(W386&lt;&gt;"",", ['de']='" &amp; W386&amp;"'","") &amp; "}",""),"")&amp;"},","")</f>
        <v>},</v>
      </c>
      <c r="BA386" s="6" t="str">
        <f aca="false">IF(F386&lt;&gt;"Not in the game (anymore)",IF(C386&lt;&gt;"",CONCATENATE(" --",C386," / ",B386,"   [",IF(Q386&lt;&gt;"",Q386,""),IF(Y386&lt;&gt;"",", "&amp;Y386,""),IF(AD386&lt;&gt;"",", "&amp;AD386,""),IF(AI386&lt;&gt;"",", "&amp;AI386,""),IF(AN386&lt;&gt;"",", "&amp;AN386,""),IF(AS386&lt;&gt;"",", "&amp;AS386,""),"]")),"")</f>
        <v> --Vastarie's Tutelage / Vastaries Vormundschaft   [Northern Elsweyr, Northern Elsweyr, Northern Elsweyr]</v>
      </c>
    </row>
    <row r="387" customFormat="false" ht="15" hidden="false" customHeight="false" outlineLevel="0" collapsed="false">
      <c r="A387" s="1" t="n">
        <v>440</v>
      </c>
      <c r="B387" s="0" t="s">
        <v>968</v>
      </c>
      <c r="C387" s="0" t="s">
        <v>969</v>
      </c>
      <c r="D387" s="2" t="n">
        <f aca="false">A387</f>
        <v>440</v>
      </c>
      <c r="G387" s="22" t="s">
        <v>60</v>
      </c>
      <c r="I387" s="0" t="s">
        <v>56</v>
      </c>
      <c r="J387" s="0" t="s">
        <v>56</v>
      </c>
      <c r="K387" s="0" t="n">
        <v>382</v>
      </c>
      <c r="L387" s="0" t="n">
        <v>382</v>
      </c>
      <c r="M387" s="0" t="n">
        <v>382</v>
      </c>
      <c r="N387" s="0" t="n">
        <v>0</v>
      </c>
      <c r="O387" s="0"/>
      <c r="P387" s="2" t="n">
        <f aca="false">IF(AND(G387&lt;&gt;"LIBSETS_SETTYPE_BATTLEGROUND",G387&lt;&gt;"LIBSETS_SETTYPE_SPECIAL",G387&lt;&gt;"LIBSETS_SETTYPE_MYTHIC"), IF(Q387&lt;&gt;"",VLOOKUP(Q387,'ESO zone constants'!$D$2:$H$4950,5,0),""),"")</f>
        <v>1086</v>
      </c>
      <c r="Q387" s="0" t="str">
        <f aca="false">IF(OR(K387="",K387&lt;=0,ISERROR(K387)),IF(AND(O387&lt;&gt;"",NOT(ISERROR(O387))),O387, ""),VLOOKUP(K387,'ESO wayshrine node constants'!$A$3:$D$10003,4,0))</f>
        <v>Northern Elsweyr</v>
      </c>
      <c r="R387" s="0"/>
      <c r="S387" s="4" t="str">
        <f aca="false">IF(AND(R387&lt;&gt;"",NOT(ISERROR(R387))),R387,IF(P387&lt;&gt;"",IF(NOT(ISERROR(VLOOKUP(P387,'ESO Dungeon constants'!$D$3:$H$9999,5,0))),VLOOKUP(P387,'ESO Dungeon constants'!$D$3:$I$9999,6,0),VLOOKUP(P387,'ESO zone constants'!$H$2:$K$9984,4,0)),""))</f>
        <v>DLC_ELSWEYR</v>
      </c>
      <c r="T387" s="2" t="str">
        <f aca="false">IF(S387&lt;&gt;"",VLOOKUP(S387,'LibSets constants'!$B$4:$C$1000,2,0),"")</f>
        <v>Elsweyr</v>
      </c>
      <c r="U387" s="5" t="s">
        <v>62</v>
      </c>
      <c r="V387" s="33" t="str">
        <f aca="false">IF(U387&lt;&gt;"",IF(U387&lt;&gt;"LIBSETS_DROP_MECHANIC_MONSTER_NAME",VLOOKUP(U387,'LibSets constants'!$I$4:$L$1000,3,0),""),"")</f>
        <v>Delve bosses have a chance to drop a waist or feet.</v>
      </c>
      <c r="W387" s="33" t="str">
        <f aca="false">IF(U387&lt;&gt;"",IF(U387&lt;&gt;"LIBSETS_DROP_MECHANIC_MONSTER_NAME",VLOOKUP(U387,'LibSets constants'!$I$4:$L$1000,4,0),""),"")</f>
        <v>Bosse in Gewölben haben die Chance, eine Taille oder Füße fallen zu lassen.</v>
      </c>
      <c r="X387" s="2" t="str">
        <f aca="false">IF(G387&lt;&gt;"LIBSETS_SETTYPE_BATTLEGROUND",IF(G387&lt;&gt;"LIBSETS_SETTYPE_SPECIAL",IF(Y387&lt;&gt;"",VLOOKUP(Y387,'ESO zone constants'!$D$2:$H$4950,5,0),""),""),"")</f>
        <v/>
      </c>
      <c r="Z387" s="34" t="s">
        <v>63</v>
      </c>
      <c r="AA387" s="33" t="str">
        <f aca="false">IF(Z387&lt;&gt;"",IF(Z387&lt;&gt;"LIBSETS_DROP_MECHANIC_MONSTER_NAME",VLOOKUP(Z387,'LibSets constants'!$I$4:$L$1000,3,0),""),"")</f>
        <v>Overland group bosses have a 100% chance to drop head, chest, legs, or weapon.</v>
      </c>
      <c r="AB387" s="33" t="str">
        <f aca="false">IF(Z387&lt;&gt;"",IF(Z387&lt;&gt;"LIBSETS_DROP_MECHANIC_MONSTER_NAME",VLOOKUP(Z387,'LibSets constants'!$I$4:$L$1000,4,0),""),"")</f>
        <v>Überland Gruppenbosse haben eine Chance von 100%, Kopf, Brust, Beine oder Waffen fallen zu lassen.</v>
      </c>
      <c r="AC387" s="2" t="str">
        <f aca="false">IF(G387&lt;&gt;"LIBSETS_SETTYPE_BATTLEGROUND",IF(G387&lt;&gt;"LIBSETS_SETTYPE_SPECIAL",IF(AD387&lt;&gt;"",VLOOKUP(AD387,'ESO zone constants'!$D$2:$H$4950,5,0),""),""),"")</f>
        <v/>
      </c>
      <c r="AE387" s="34" t="s">
        <v>64</v>
      </c>
      <c r="AF387" s="33" t="str">
        <f aca="false">IF(AE387&lt;&gt;"",IF(AE387&lt;&gt;"LIBSETS_DROP_MECHANIC_MONSTER_NAME",VLOOKUP(AE387,'LibSets constants'!$I$4:$L$1000,3,0),""),"")</f>
        <v>Public dungeon bosses have a chance to drop a shoulder, hand, or weapon.</v>
      </c>
      <c r="AG387" s="33" t="str">
        <f aca="false">IF(AE387&lt;&gt;"",IF(AE387&lt;&gt;"LIBSETS_DROP_MECHANIC_MONSTER_NAME",VLOOKUP(AE387,'LibSets constants'!$I$4:$L$1000,4,0),""),"")</f>
        <v>Öffentliche Dungeon-Bosse haben die Möglichkeit, eine Schulter, Handschuhe oder eine Waffe fallen zu lassen.</v>
      </c>
      <c r="AH387" s="2" t="str">
        <f aca="false">IF(G387&lt;&gt;"LIBSETS_SETTYPE_BATTLEGROUND",IF(G387&lt;&gt;"LIBSETS_SETTYPE_SPECIAL",IF(AI387&lt;&gt;"",VLOOKUP(AI387,'ESO zone constants'!$D$2:$H$4950,5,0),""),""),"")</f>
        <v/>
      </c>
      <c r="AJ387" s="34" t="s">
        <v>65</v>
      </c>
      <c r="AK387" s="33" t="str">
        <f aca="false">IF(AJ387&lt;&gt;"",IF(AJ387&lt;&gt;"LIBSETS_DROP_MECHANIC_MONSTER_NAME",VLOOKUP(AJ387,'LibSets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33" t="str">
        <f aca="false">IF(AJ387&lt;&gt;"",IF(AJ387&lt;&gt;"LIBSETS_DROP_MECHANIC_MONSTER_NAME",VLOOKUP(AJ387,'LibSets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2" t="str">
        <f aca="false">IF(G387&lt;&gt;"LIBSETS_SETTYPE_BATTLEGROUND",IF(G387&lt;&gt;"LIBSETS_SETTYPE_SPECIAL",IF(AN387&lt;&gt;"",VLOOKUP(AN387,'ESO zone constants'!$D$2:$H$4950,5,0),""),""),"")</f>
        <v/>
      </c>
      <c r="AO387" s="34"/>
      <c r="AP387" s="33" t="str">
        <f aca="false">IF(AO387&lt;&gt;"",IF(AO387&lt;&gt;"LIBSETS_DROP_MECHANIC_MONSTER_NAME",VLOOKUP(AO387,'LibSets constants'!$I$4:$L$1000,3,0),""),"")</f>
        <v/>
      </c>
      <c r="AQ387" s="33" t="str">
        <f aca="false">IF(AO387&lt;&gt;"",IF(AO387&lt;&gt;"LIBSETS_DROP_MECHANIC_MONSTER_NAME",VLOOKUP(AO387,'LibSets constants'!$I$4:$L$1000,4,0),""),"")</f>
        <v/>
      </c>
      <c r="AR387" s="2" t="str">
        <f aca="false">IF(G387&lt;&gt;"LIBSETS_SETTYPE_BATTLEGROUND",IF(G387&lt;&gt;"LIBSETS_SETTYPE_SPECIAL",IF(AS387&lt;&gt;"",VLOOKUP(AS387,'ESO zone constants'!$D$2:$H$4950,5,0),""),""),"")</f>
        <v/>
      </c>
      <c r="AT387" s="34"/>
      <c r="AU387" s="33" t="str">
        <f aca="false">IF(AT387&lt;&gt;"",IF(AT387&lt;&gt;"LIBSETS_DROP_MECHANIC_MONSTER_NAME",VLOOKUP(AT387,'LibSets constants'!$I$4:$L$1000,3,0),""),"")</f>
        <v/>
      </c>
      <c r="AV387" s="33" t="str">
        <f aca="false">IF(AT387&lt;&gt;"",IF(AT387&lt;&gt;"LIBSETS_DROP_MECHANIC_MONSTER_NAME",VLOOKUP(AT387,'LibSets constants'!$I$4:$L$1000,4,0),""),"")</f>
        <v/>
      </c>
      <c r="AW387" s="6" t="str">
        <f aca="false">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X387" s="6" t="str">
        <f aca="false">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zoneIds={1086}, veteran=false</v>
      </c>
      <c r="AY387" s="6" t="str">
        <f aca="false">IF(F387&lt;&gt;"Not in the game (anymore)",IF(A387&lt;&gt;"",", setType="&amp;G387,"")&amp;IF(J387="true",", multiTrialSet=true",""),"")</f>
        <v>, setType=LIBSETS_SETTYPE_OVERLAND</v>
      </c>
      <c r="AZ387" s="6" t="str">
        <f aca="false">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dropMechanic={LIBSETS_DROP_MECHANIC_OVERLAND_BOSS_DELVE,LIBSETS_DROP_MECHANIC_OVERLAND_WORLDBOSS,LIBSETS_DROP_MECHANIC_OVERLAND_BOSS_PUBLIC_DUNGEON,LIBSETS_DROP_MECHANIC_OVERLAND_CHEST}},</v>
      </c>
      <c r="BA387" s="6" t="str">
        <f aca="false">IF(F387&lt;&gt;"Not in the game (anymore)",IF(C387&lt;&gt;"",CONCATENATE(" --",C387," / ",B387,"   [",IF(Q387&lt;&gt;"",Q387,""),IF(Y387&lt;&gt;"",", "&amp;Y387,""),IF(AD387&lt;&gt;"",", "&amp;AD387,""),IF(AI387&lt;&gt;"",", "&amp;AI387,""),IF(AN387&lt;&gt;"",", "&amp;AN387,""),IF(AS387&lt;&gt;"",", "&amp;AS387,""),"]")),"")</f>
        <v> --Crafty Alfiq / Listiger Alfiq   [Northern Elsweyr]</v>
      </c>
    </row>
    <row r="388" customFormat="false" ht="15" hidden="false" customHeight="false" outlineLevel="0" collapsed="false">
      <c r="A388" s="1" t="n">
        <v>441</v>
      </c>
      <c r="B388" s="0" t="s">
        <v>970</v>
      </c>
      <c r="C388" s="0" t="s">
        <v>971</v>
      </c>
      <c r="D388" s="2" t="n">
        <f aca="false">A388</f>
        <v>441</v>
      </c>
      <c r="G388" s="22" t="s">
        <v>60</v>
      </c>
      <c r="I388" s="0" t="s">
        <v>56</v>
      </c>
      <c r="J388" s="0" t="s">
        <v>56</v>
      </c>
      <c r="K388" s="0" t="n">
        <v>382</v>
      </c>
      <c r="L388" s="0" t="n">
        <v>382</v>
      </c>
      <c r="M388" s="0" t="n">
        <v>382</v>
      </c>
      <c r="N388" s="0" t="n">
        <v>0</v>
      </c>
      <c r="O388" s="0"/>
      <c r="P388" s="2" t="n">
        <f aca="false">IF(AND(G388&lt;&gt;"LIBSETS_SETTYPE_BATTLEGROUND",G388&lt;&gt;"LIBSETS_SETTYPE_SPECIAL",G388&lt;&gt;"LIBSETS_SETTYPE_MYTHIC"), IF(Q388&lt;&gt;"",VLOOKUP(Q388,'ESO zone constants'!$D$2:$H$4950,5,0),""),"")</f>
        <v>1086</v>
      </c>
      <c r="Q388" s="0" t="str">
        <f aca="false">IF(OR(K388="",K388&lt;=0,ISERROR(K388)),IF(AND(O388&lt;&gt;"",NOT(ISERROR(O388))),O388, ""),VLOOKUP(K388,'ESO wayshrine node constants'!$A$3:$D$10003,4,0))</f>
        <v>Northern Elsweyr</v>
      </c>
      <c r="R388" s="0"/>
      <c r="S388" s="4" t="str">
        <f aca="false">IF(AND(R388&lt;&gt;"",NOT(ISERROR(R388))),R388,IF(P388&lt;&gt;"",IF(NOT(ISERROR(VLOOKUP(P388,'ESO Dungeon constants'!$D$3:$H$9999,5,0))),VLOOKUP(P388,'ESO Dungeon constants'!$D$3:$I$9999,6,0),VLOOKUP(P388,'ESO zone constants'!$H$2:$K$9984,4,0)),""))</f>
        <v>DLC_ELSWEYR</v>
      </c>
      <c r="T388" s="2" t="str">
        <f aca="false">IF(S388&lt;&gt;"",VLOOKUP(S388,'LibSets constants'!$B$4:$C$1000,2,0),"")</f>
        <v>Elsweyr</v>
      </c>
      <c r="U388" s="5" t="s">
        <v>62</v>
      </c>
      <c r="V388" s="33" t="str">
        <f aca="false">IF(U388&lt;&gt;"",IF(U388&lt;&gt;"LIBSETS_DROP_MECHANIC_MONSTER_NAME",VLOOKUP(U388,'LibSets constants'!$I$4:$L$1000,3,0),""),"")</f>
        <v>Delve bosses have a chance to drop a waist or feet.</v>
      </c>
      <c r="W388" s="33" t="str">
        <f aca="false">IF(U388&lt;&gt;"",IF(U388&lt;&gt;"LIBSETS_DROP_MECHANIC_MONSTER_NAME",VLOOKUP(U388,'LibSets constants'!$I$4:$L$1000,4,0),""),"")</f>
        <v>Bosse in Gewölben haben die Chance, eine Taille oder Füße fallen zu lassen.</v>
      </c>
      <c r="X388" s="2" t="str">
        <f aca="false">IF(G388&lt;&gt;"LIBSETS_SETTYPE_BATTLEGROUND",IF(G388&lt;&gt;"LIBSETS_SETTYPE_SPECIAL",IF(Y388&lt;&gt;"",VLOOKUP(Y388,'ESO zone constants'!$D$2:$H$4950,5,0),""),""),"")</f>
        <v/>
      </c>
      <c r="Z388" s="34" t="s">
        <v>63</v>
      </c>
      <c r="AA388" s="33" t="str">
        <f aca="false">IF(Z388&lt;&gt;"",IF(Z388&lt;&gt;"LIBSETS_DROP_MECHANIC_MONSTER_NAME",VLOOKUP(Z388,'LibSets constants'!$I$4:$L$1000,3,0),""),"")</f>
        <v>Overland group bosses have a 100% chance to drop head, chest, legs, or weapon.</v>
      </c>
      <c r="AB388" s="33" t="str">
        <f aca="false">IF(Z388&lt;&gt;"",IF(Z388&lt;&gt;"LIBSETS_DROP_MECHANIC_MONSTER_NAME",VLOOKUP(Z388,'LibSets constants'!$I$4:$L$1000,4,0),""),"")</f>
        <v>Überland Gruppenbosse haben eine Chance von 100%, Kopf, Brust, Beine oder Waffen fallen zu lassen.</v>
      </c>
      <c r="AC388" s="2" t="str">
        <f aca="false">IF(G388&lt;&gt;"LIBSETS_SETTYPE_BATTLEGROUND",IF(G388&lt;&gt;"LIBSETS_SETTYPE_SPECIAL",IF(AD388&lt;&gt;"",VLOOKUP(AD388,'ESO zone constants'!$D$2:$H$4950,5,0),""),""),"")</f>
        <v/>
      </c>
      <c r="AE388" s="34" t="s">
        <v>64</v>
      </c>
      <c r="AF388" s="33" t="str">
        <f aca="false">IF(AE388&lt;&gt;"",IF(AE388&lt;&gt;"LIBSETS_DROP_MECHANIC_MONSTER_NAME",VLOOKUP(AE388,'LibSets constants'!$I$4:$L$1000,3,0),""),"")</f>
        <v>Public dungeon bosses have a chance to drop a shoulder, hand, or weapon.</v>
      </c>
      <c r="AG388" s="33" t="str">
        <f aca="false">IF(AE388&lt;&gt;"",IF(AE388&lt;&gt;"LIBSETS_DROP_MECHANIC_MONSTER_NAME",VLOOKUP(AE388,'LibSets constants'!$I$4:$L$1000,4,0),""),"")</f>
        <v>Öffentliche Dungeon-Bosse haben die Möglichkeit, eine Schulter, Handschuhe oder eine Waffe fallen zu lassen.</v>
      </c>
      <c r="AH388" s="2" t="str">
        <f aca="false">IF(G388&lt;&gt;"LIBSETS_SETTYPE_BATTLEGROUND",IF(G388&lt;&gt;"LIBSETS_SETTYPE_SPECIAL",IF(AI388&lt;&gt;"",VLOOKUP(AI388,'ESO zone constants'!$D$2:$H$4950,5,0),""),""),"")</f>
        <v/>
      </c>
      <c r="AJ388" s="34" t="s">
        <v>65</v>
      </c>
      <c r="AK388" s="33" t="str">
        <f aca="false">IF(AJ388&lt;&gt;"",IF(AJ388&lt;&gt;"LIBSETS_DROP_MECHANIC_MONSTER_NAME",VLOOKUP(AJ388,'LibSets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33" t="str">
        <f aca="false">IF(AJ388&lt;&gt;"",IF(AJ388&lt;&gt;"LIBSETS_DROP_MECHANIC_MONSTER_NAME",VLOOKUP(AJ388,'LibSets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2" t="str">
        <f aca="false">IF(G388&lt;&gt;"LIBSETS_SETTYPE_BATTLEGROUND",IF(G388&lt;&gt;"LIBSETS_SETTYPE_SPECIAL",IF(AN388&lt;&gt;"",VLOOKUP(AN388,'ESO zone constants'!$D$2:$H$4950,5,0),""),""),"")</f>
        <v/>
      </c>
      <c r="AO388" s="34"/>
      <c r="AP388" s="33" t="str">
        <f aca="false">IF(AO388&lt;&gt;"",IF(AO388&lt;&gt;"LIBSETS_DROP_MECHANIC_MONSTER_NAME",VLOOKUP(AO388,'LibSets constants'!$I$4:$L$1000,3,0),""),"")</f>
        <v/>
      </c>
      <c r="AQ388" s="33" t="str">
        <f aca="false">IF(AO388&lt;&gt;"",IF(AO388&lt;&gt;"LIBSETS_DROP_MECHANIC_MONSTER_NAME",VLOOKUP(AO388,'LibSets constants'!$I$4:$L$1000,4,0),""),"")</f>
        <v/>
      </c>
      <c r="AR388" s="2" t="str">
        <f aca="false">IF(G388&lt;&gt;"LIBSETS_SETTYPE_BATTLEGROUND",IF(G388&lt;&gt;"LIBSETS_SETTYPE_SPECIAL",IF(AS388&lt;&gt;"",VLOOKUP(AS388,'ESO zone constants'!$D$2:$H$4950,5,0),""),""),"")</f>
        <v/>
      </c>
      <c r="AT388" s="34"/>
      <c r="AU388" s="33" t="str">
        <f aca="false">IF(AT388&lt;&gt;"",IF(AT388&lt;&gt;"LIBSETS_DROP_MECHANIC_MONSTER_NAME",VLOOKUP(AT388,'LibSets constants'!$I$4:$L$1000,3,0),""),"")</f>
        <v/>
      </c>
      <c r="AV388" s="33" t="str">
        <f aca="false">IF(AT388&lt;&gt;"",IF(AT388&lt;&gt;"LIBSETS_DROP_MECHANIC_MONSTER_NAME",VLOOKUP(AT388,'LibSets constants'!$I$4:$L$1000,4,0),""),"")</f>
        <v/>
      </c>
      <c r="AW388" s="6" t="str">
        <f aca="false">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X388" s="6" t="str">
        <f aca="false">IF(F388&lt;&gt;"Not in the game (anymore)",IF(A388&lt;&gt;"",IF(P388&lt;&gt;"",CONCATENATE(", zoneIds={",P388),"")&amp;IF(X388&lt;&gt;"",CONCATENATE(",",X388),"")&amp;IF(AC388&lt;&gt;"",CONCATENATE(",",AC388),"")&amp;IF(AH388&lt;&gt;"",CONCATENATE(",",AH388),"")&amp;IF(AM388&lt;&gt;"",CONCATENATE(",",AM388),"")&amp;IF(AR388&lt;&gt;"",CONCATENATE(",",AR388),"")&amp;IF(P388&lt;&gt;"",CONCATENATE("}",""),"")&amp;IF(OR(I388="true",I388="false",I388&lt;&gt;""), CONCATENATE(", veteran=", I388), ""),""),"")</f>
        <v>, zoneIds={1086}, veteran=false</v>
      </c>
      <c r="AY388" s="6" t="str">
        <f aca="false">IF(F388&lt;&gt;"Not in the game (anymore)",IF(A388&lt;&gt;"",", setType="&amp;G388,"")&amp;IF(J388="true",", multiTrialSet=true",""),"")</f>
        <v>, setType=LIBSETS_SETTYPE_OVERLAND</v>
      </c>
      <c r="AZ388" s="6" t="str">
        <f aca="false">IF(F388&lt;&gt;"Not in the game (anymore)",IF(U388&lt;&gt;"",", dropMechanic={"&amp;U388&amp;IF(Z388&lt;&gt;"",","&amp;Z388,"")&amp;IF(AE388&lt;&gt;"",","&amp;AE388,"")&amp;IF(AJ388&lt;&gt;"",","&amp;AJ388,"")&amp;IF(AO388&lt;&gt;"",","&amp;AO388,"")&amp;IF(AT388&lt;&gt;"",","&amp;AT388,"")&amp;"}"&amp;IF(U388="LIBSETS_DROP_MECHANIC_MONSTER_NAME",", dropMechanicNames={" &amp; IF(V388&lt;&gt;"","['en']='"&amp;V388&amp;"'","") &amp; IF(W388&lt;&gt;"",", ['de']='" &amp; W388&amp;"'","") &amp; "}",""),"")&amp;"},","")</f>
        <v>, dropMechanic={LIBSETS_DROP_MECHANIC_OVERLAND_BOSS_DELVE,LIBSETS_DROP_MECHANIC_OVERLAND_WORLDBOSS,LIBSETS_DROP_MECHANIC_OVERLAND_BOSS_PUBLIC_DUNGEON,LIBSETS_DROP_MECHANIC_OVERLAND_CHEST}},</v>
      </c>
      <c r="BA388" s="6" t="str">
        <f aca="false">IF(F388&lt;&gt;"Not in the game (anymore)",IF(C388&lt;&gt;"",CONCATENATE(" --",C388," / ",B388,"   [",IF(Q388&lt;&gt;"",Q388,""),IF(Y388&lt;&gt;"",", "&amp;Y388,""),IF(AD388&lt;&gt;"",", "&amp;AD388,""),IF(AI388&lt;&gt;"",", "&amp;AI388,""),IF(AN388&lt;&gt;"",", "&amp;AN388,""),IF(AS388&lt;&gt;"",", "&amp;AS388,""),"]")),"")</f>
        <v> --Vesture of Darloc Brae / Gewandung von Darloc Brae   [Northern Elsweyr]</v>
      </c>
    </row>
    <row r="389" customFormat="false" ht="15" hidden="false" customHeight="false" outlineLevel="0" collapsed="false">
      <c r="A389" s="1" t="n">
        <v>442</v>
      </c>
      <c r="B389" s="0" t="s">
        <v>972</v>
      </c>
      <c r="C389" s="0" t="s">
        <v>973</v>
      </c>
      <c r="D389" s="2" t="n">
        <f aca="false">A389</f>
        <v>442</v>
      </c>
      <c r="G389" s="22" t="s">
        <v>60</v>
      </c>
      <c r="I389" s="0" t="s">
        <v>56</v>
      </c>
      <c r="J389" s="0" t="s">
        <v>56</v>
      </c>
      <c r="K389" s="0" t="n">
        <v>382</v>
      </c>
      <c r="L389" s="0" t="n">
        <v>382</v>
      </c>
      <c r="M389" s="0" t="n">
        <v>382</v>
      </c>
      <c r="N389" s="0" t="n">
        <v>0</v>
      </c>
      <c r="O389" s="0"/>
      <c r="P389" s="2" t="n">
        <f aca="false">IF(AND(G389&lt;&gt;"LIBSETS_SETTYPE_BATTLEGROUND",G389&lt;&gt;"LIBSETS_SETTYPE_SPECIAL",G389&lt;&gt;"LIBSETS_SETTYPE_MYTHIC"), IF(Q389&lt;&gt;"",VLOOKUP(Q389,'ESO zone constants'!$D$2:$H$4950,5,0),""),"")</f>
        <v>1086</v>
      </c>
      <c r="Q389" s="0" t="str">
        <f aca="false">IF(OR(K389="",K389&lt;=0,ISERROR(K389)),IF(AND(O389&lt;&gt;"",NOT(ISERROR(O389))),O389, ""),VLOOKUP(K389,'ESO wayshrine node constants'!$A$3:$D$10003,4,0))</f>
        <v>Northern Elsweyr</v>
      </c>
      <c r="R389" s="0"/>
      <c r="S389" s="4" t="str">
        <f aca="false">IF(AND(R389&lt;&gt;"",NOT(ISERROR(R389))),R389,IF(P389&lt;&gt;"",IF(NOT(ISERROR(VLOOKUP(P389,'ESO Dungeon constants'!$D$3:$H$9999,5,0))),VLOOKUP(P389,'ESO Dungeon constants'!$D$3:$I$9999,6,0),VLOOKUP(P389,'ESO zone constants'!$H$2:$K$9984,4,0)),""))</f>
        <v>DLC_ELSWEYR</v>
      </c>
      <c r="T389" s="2" t="str">
        <f aca="false">IF(S389&lt;&gt;"",VLOOKUP(S389,'LibSets constants'!$B$4:$C$1000,2,0),"")</f>
        <v>Elsweyr</v>
      </c>
      <c r="U389" s="5" t="s">
        <v>62</v>
      </c>
      <c r="V389" s="33" t="str">
        <f aca="false">IF(U389&lt;&gt;"",IF(U389&lt;&gt;"LIBSETS_DROP_MECHANIC_MONSTER_NAME",VLOOKUP(U389,'LibSets constants'!$I$4:$L$1000,3,0),""),"")</f>
        <v>Delve bosses have a chance to drop a waist or feet.</v>
      </c>
      <c r="W389" s="33" t="str">
        <f aca="false">IF(U389&lt;&gt;"",IF(U389&lt;&gt;"LIBSETS_DROP_MECHANIC_MONSTER_NAME",VLOOKUP(U389,'LibSets constants'!$I$4:$L$1000,4,0),""),"")</f>
        <v>Bosse in Gewölben haben die Chance, eine Taille oder Füße fallen zu lassen.</v>
      </c>
      <c r="X389" s="2" t="str">
        <f aca="false">IF(G389&lt;&gt;"LIBSETS_SETTYPE_BATTLEGROUND",IF(G389&lt;&gt;"LIBSETS_SETTYPE_SPECIAL",IF(Y389&lt;&gt;"",VLOOKUP(Y389,'ESO zone constants'!$D$2:$H$4950,5,0),""),""),"")</f>
        <v/>
      </c>
      <c r="Z389" s="34" t="s">
        <v>63</v>
      </c>
      <c r="AA389" s="33" t="str">
        <f aca="false">IF(Z389&lt;&gt;"",IF(Z389&lt;&gt;"LIBSETS_DROP_MECHANIC_MONSTER_NAME",VLOOKUP(Z389,'LibSets constants'!$I$4:$L$1000,3,0),""),"")</f>
        <v>Overland group bosses have a 100% chance to drop head, chest, legs, or weapon.</v>
      </c>
      <c r="AB389" s="33" t="str">
        <f aca="false">IF(Z389&lt;&gt;"",IF(Z389&lt;&gt;"LIBSETS_DROP_MECHANIC_MONSTER_NAME",VLOOKUP(Z389,'LibSets constants'!$I$4:$L$1000,4,0),""),"")</f>
        <v>Überland Gruppenbosse haben eine Chance von 100%, Kopf, Brust, Beine oder Waffen fallen zu lassen.</v>
      </c>
      <c r="AC389" s="2" t="str">
        <f aca="false">IF(G389&lt;&gt;"LIBSETS_SETTYPE_BATTLEGROUND",IF(G389&lt;&gt;"LIBSETS_SETTYPE_SPECIAL",IF(AD389&lt;&gt;"",VLOOKUP(AD389,'ESO zone constants'!$D$2:$H$4950,5,0),""),""),"")</f>
        <v/>
      </c>
      <c r="AE389" s="34" t="s">
        <v>64</v>
      </c>
      <c r="AF389" s="33" t="str">
        <f aca="false">IF(AE389&lt;&gt;"",IF(AE389&lt;&gt;"LIBSETS_DROP_MECHANIC_MONSTER_NAME",VLOOKUP(AE389,'LibSets constants'!$I$4:$L$1000,3,0),""),"")</f>
        <v>Public dungeon bosses have a chance to drop a shoulder, hand, or weapon.</v>
      </c>
      <c r="AG389" s="33" t="str">
        <f aca="false">IF(AE389&lt;&gt;"",IF(AE389&lt;&gt;"LIBSETS_DROP_MECHANIC_MONSTER_NAME",VLOOKUP(AE389,'LibSets constants'!$I$4:$L$1000,4,0),""),"")</f>
        <v>Öffentliche Dungeon-Bosse haben die Möglichkeit, eine Schulter, Handschuhe oder eine Waffe fallen zu lassen.</v>
      </c>
      <c r="AH389" s="2" t="str">
        <f aca="false">IF(G389&lt;&gt;"LIBSETS_SETTYPE_BATTLEGROUND",IF(G389&lt;&gt;"LIBSETS_SETTYPE_SPECIAL",IF(AI389&lt;&gt;"",VLOOKUP(AI389,'ESO zone constants'!$D$2:$H$4950,5,0),""),""),"")</f>
        <v/>
      </c>
      <c r="AJ389" s="34" t="s">
        <v>65</v>
      </c>
      <c r="AK389" s="33" t="str">
        <f aca="false">IF(AJ389&lt;&gt;"",IF(AJ389&lt;&gt;"LIBSETS_DROP_MECHANIC_MONSTER_NAME",VLOOKUP(AJ389,'LibSets constants'!$I$4:$L$1000,3,0),""),"")</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33" t="str">
        <f aca="false">IF(AJ389&lt;&gt;"",IF(AJ389&lt;&gt;"LIBSETS_DROP_MECHANIC_MONSTER_NAME",VLOOKUP(AJ389,'LibSets constants'!$I$4:$L$1000,4,0),""),"")</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2" t="str">
        <f aca="false">IF(G389&lt;&gt;"LIBSETS_SETTYPE_BATTLEGROUND",IF(G389&lt;&gt;"LIBSETS_SETTYPE_SPECIAL",IF(AN389&lt;&gt;"",VLOOKUP(AN389,'ESO zone constants'!$D$2:$H$4950,5,0),""),""),"")</f>
        <v/>
      </c>
      <c r="AO389" s="34"/>
      <c r="AP389" s="33" t="str">
        <f aca="false">IF(AO389&lt;&gt;"",IF(AO389&lt;&gt;"LIBSETS_DROP_MECHANIC_MONSTER_NAME",VLOOKUP(AO389,'LibSets constants'!$I$4:$L$1000,3,0),""),"")</f>
        <v/>
      </c>
      <c r="AQ389" s="33" t="str">
        <f aca="false">IF(AO389&lt;&gt;"",IF(AO389&lt;&gt;"LIBSETS_DROP_MECHANIC_MONSTER_NAME",VLOOKUP(AO389,'LibSets constants'!$I$4:$L$1000,4,0),""),"")</f>
        <v/>
      </c>
      <c r="AR389" s="2" t="str">
        <f aca="false">IF(G389&lt;&gt;"LIBSETS_SETTYPE_BATTLEGROUND",IF(G389&lt;&gt;"LIBSETS_SETTYPE_SPECIAL",IF(AS389&lt;&gt;"",VLOOKUP(AS389,'ESO zone constants'!$D$2:$H$4950,5,0),""),""),"")</f>
        <v/>
      </c>
      <c r="AT389" s="34"/>
      <c r="AU389" s="33" t="str">
        <f aca="false">IF(AT389&lt;&gt;"",IF(AT389&lt;&gt;"LIBSETS_DROP_MECHANIC_MONSTER_NAME",VLOOKUP(AT389,'LibSets constants'!$I$4:$L$1000,3,0),""),"")</f>
        <v/>
      </c>
      <c r="AV389" s="33" t="str">
        <f aca="false">IF(AT389&lt;&gt;"",IF(AT389&lt;&gt;"LIBSETS_DROP_MECHANIC_MONSTER_NAME",VLOOKUP(AT389,'LibSets constants'!$I$4:$L$1000,4,0),""),"")</f>
        <v/>
      </c>
      <c r="AW389" s="6" t="str">
        <f aca="false">IF(A389="???","--","")&amp;IF(F389&lt;&gt;"Not in the game (anymore)",IF(A389&lt;&gt;"",CONCATENATE("[",A389,"] = {wayshrines={")&amp;IF(K389&lt;&gt;"",CONCATENATE(K389,","),"")&amp;IF(L389&lt;&gt;"",CONCATENATE(L389,","),"")&amp;IF(M389&lt;&gt;"",CONCATENATE(M389,","),"")&amp;CONCATENATE("}")&amp;IF(VALUE(N389)&gt;0,CONCATENATE(", traitsNeeded=",N389),"")&amp;CONCATENATE(", dlcId=",IF(S389&lt;&gt;"",S389,"DLC_BASE_GAME")),""),"")</f>
        <v>[442] = {wayshrines={382,382,382,}, dlcId=DLC_ELSWEYR</v>
      </c>
      <c r="AX389" s="6" t="str">
        <f aca="false">IF(F389&lt;&gt;"Not in the game (anymore)",IF(A389&lt;&gt;"",IF(P389&lt;&gt;"",CONCATENATE(", zoneIds={",P389),"")&amp;IF(X389&lt;&gt;"",CONCATENATE(",",X389),"")&amp;IF(AC389&lt;&gt;"",CONCATENATE(",",AC389),"")&amp;IF(AH389&lt;&gt;"",CONCATENATE(",",AH389),"")&amp;IF(AM389&lt;&gt;"",CONCATENATE(",",AM389),"")&amp;IF(AR389&lt;&gt;"",CONCATENATE(",",AR389),"")&amp;IF(P389&lt;&gt;"",CONCATENATE("}",""),"")&amp;IF(OR(I389="true",I389="false",I389&lt;&gt;""), CONCATENATE(", veteran=", I389), ""),""),"")</f>
        <v>, zoneIds={1086}, veteran=false</v>
      </c>
      <c r="AY389" s="6" t="str">
        <f aca="false">IF(F389&lt;&gt;"Not in the game (anymore)",IF(A389&lt;&gt;"",", setType="&amp;G389,"")&amp;IF(J389="true",", multiTrialSet=true",""),"")</f>
        <v>, setType=LIBSETS_SETTYPE_OVERLAND</v>
      </c>
      <c r="AZ389" s="6" t="str">
        <f aca="false">IF(F389&lt;&gt;"Not in the game (anymore)",IF(U389&lt;&gt;"",", dropMechanic={"&amp;U389&amp;IF(Z389&lt;&gt;"",","&amp;Z389,"")&amp;IF(AE389&lt;&gt;"",","&amp;AE389,"")&amp;IF(AJ389&lt;&gt;"",","&amp;AJ389,"")&amp;IF(AO389&lt;&gt;"",","&amp;AO389,"")&amp;IF(AT389&lt;&gt;"",","&amp;AT389,"")&amp;"}"&amp;IF(U389="LIBSETS_DROP_MECHANIC_MONSTER_NAME",", dropMechanicNames={" &amp; IF(V389&lt;&gt;"","['en']='"&amp;V389&amp;"'","") &amp; IF(W389&lt;&gt;"",", ['de']='" &amp; W389&amp;"'","") &amp; "}",""),"")&amp;"},","")</f>
        <v>, dropMechanic={LIBSETS_DROP_MECHANIC_OVERLAND_BOSS_DELVE,LIBSETS_DROP_MECHANIC_OVERLAND_WORLDBOSS,LIBSETS_DROP_MECHANIC_OVERLAND_BOSS_PUBLIC_DUNGEON,LIBSETS_DROP_MECHANIC_OVERLAND_CHEST}},</v>
      </c>
      <c r="BA389" s="6" t="str">
        <f aca="false">IF(F389&lt;&gt;"Not in the game (anymore)",IF(C389&lt;&gt;"",CONCATENATE(" --",C389," / ",B389,"   [",IF(Q389&lt;&gt;"",Q389,""),IF(Y389&lt;&gt;"",", "&amp;Y389,""),IF(AD389&lt;&gt;"",", "&amp;AD389,""),IF(AI389&lt;&gt;"",", "&amp;AI389,""),IF(AN389&lt;&gt;"",", "&amp;AN389,""),IF(AS389&lt;&gt;"",", "&amp;AS389,""),"]")),"")</f>
        <v> --Call of the Undertaker / Ruf des Totengräbers   [Northern Elsweyr]</v>
      </c>
    </row>
    <row r="390" customFormat="false" ht="15" hidden="false" customHeight="false" outlineLevel="0" collapsed="false">
      <c r="A390" s="1" t="n">
        <v>443</v>
      </c>
      <c r="B390" s="0" t="s">
        <v>974</v>
      </c>
      <c r="C390" s="0" t="s">
        <v>975</v>
      </c>
      <c r="D390" s="2" t="n">
        <f aca="false">A390</f>
        <v>443</v>
      </c>
      <c r="G390" s="22" t="s">
        <v>338</v>
      </c>
      <c r="I390" s="0" t="s">
        <v>56</v>
      </c>
      <c r="J390" s="0" t="s">
        <v>56</v>
      </c>
      <c r="K390" s="0" t="n">
        <v>399</v>
      </c>
      <c r="L390" s="0" t="n">
        <v>399</v>
      </c>
      <c r="M390" s="0" t="n">
        <v>399</v>
      </c>
      <c r="N390" s="0" t="n">
        <v>0</v>
      </c>
      <c r="O390" s="0"/>
      <c r="P390" s="2" t="n">
        <f aca="false">IF(AND(G390&lt;&gt;"LIBSETS_SETTYPE_BATTLEGROUND",G390&lt;&gt;"LIBSETS_SETTYPE_SPECIAL",G390&lt;&gt;"LIBSETS_SETTYPE_MYTHIC"), IF(Q390&lt;&gt;"",VLOOKUP(Q390,'ESO zone constants'!$D$2:$H$4950,5,0),""),"")</f>
        <v>1086</v>
      </c>
      <c r="Q390" s="0" t="str">
        <f aca="false">IF(OR(K390="",K390&lt;=0,ISERROR(K390)),IF(AND(O390&lt;&gt;"",NOT(ISERROR(O390))),O390, ""),VLOOKUP(K390,'ESO wayshrine node constants'!$A$3:$D$10003,4,0))</f>
        <v>Northern Elsweyr</v>
      </c>
      <c r="R390" s="0"/>
      <c r="S390" s="4" t="str">
        <f aca="false">IF(AND(R390&lt;&gt;"",NOT(ISERROR(R390))),R390,IF(P390&lt;&gt;"",IF(NOT(ISERROR(VLOOKUP(P390,'ESO Dungeon constants'!$D$3:$H$9999,5,0))),VLOOKUP(P390,'ESO Dungeon constants'!$D$3:$I$9999,6,0),VLOOKUP(P390,'ESO zone constants'!$H$2:$K$9984,4,0)),""))</f>
        <v>DLC_ELSWEYR</v>
      </c>
      <c r="T390" s="2" t="str">
        <f aca="false">IF(S390&lt;&gt;"",VLOOKUP(S390,'LibSets constants'!$B$4:$C$1000,2,0),"")</f>
        <v>Elsweyr</v>
      </c>
      <c r="U390" s="5" t="s">
        <v>340</v>
      </c>
      <c r="V390" s="35"/>
      <c r="W390" s="35"/>
      <c r="X390" s="2" t="str">
        <f aca="false">IF(G390&lt;&gt;"LIBSETS_SETTYPE_BATTLEGROUND",IF(G390&lt;&gt;"LIBSETS_SETTYPE_SPECIAL",IF(Y390&lt;&gt;"",VLOOKUP(Y390,'ESO zone constants'!$D$2:$H$4950,5,0),""),""),"")</f>
        <v/>
      </c>
      <c r="Z390" s="35"/>
      <c r="AA390" s="35"/>
      <c r="AB390" s="35"/>
      <c r="AC390" s="2" t="str">
        <f aca="false">IF(G390&lt;&gt;"LIBSETS_SETTYPE_BATTLEGROUND",IF(G390&lt;&gt;"LIBSETS_SETTYPE_SPECIAL",IF(AD390&lt;&gt;"",VLOOKUP(AD390,'ESO zone constants'!$D$2:$H$4950,5,0),""),""),"")</f>
        <v/>
      </c>
      <c r="AE390" s="35"/>
      <c r="AF390" s="35"/>
      <c r="AG390" s="35"/>
      <c r="AH390" s="2" t="str">
        <f aca="false">IF(G390&lt;&gt;"LIBSETS_SETTYPE_BATTLEGROUND",IF(G390&lt;&gt;"LIBSETS_SETTYPE_SPECIAL",IF(AI390&lt;&gt;"",VLOOKUP(AI390,'ESO zone constants'!$D$2:$H$4950,5,0),""),""),"")</f>
        <v/>
      </c>
      <c r="AJ390" s="35"/>
      <c r="AK390" s="35"/>
      <c r="AL390" s="35"/>
      <c r="AM390" s="2" t="str">
        <f aca="false">IF(G390&lt;&gt;"LIBSETS_SETTYPE_BATTLEGROUND",IF(G390&lt;&gt;"LIBSETS_SETTYPE_SPECIAL",IF(AN390&lt;&gt;"",VLOOKUP(AN390,'ESO zone constants'!$D$2:$H$4950,5,0),""),""),"")</f>
        <v/>
      </c>
      <c r="AO390" s="35"/>
      <c r="AP390" s="35"/>
      <c r="AQ390" s="35"/>
      <c r="AR390" s="2" t="str">
        <f aca="false">IF(G390&lt;&gt;"LIBSETS_SETTYPE_BATTLEGROUND",IF(G390&lt;&gt;"LIBSETS_SETTYPE_SPECIAL",IF(AS390&lt;&gt;"",VLOOKUP(AS390,'ESO zone constants'!$D$2:$H$4950,5,0),""),""),"")</f>
        <v/>
      </c>
      <c r="AT390" s="35"/>
      <c r="AU390" s="35"/>
      <c r="AV390" s="35"/>
      <c r="AW390" s="6" t="str">
        <f aca="false">IF(A390="???","--","")&amp;IF(F390&lt;&gt;"Not in the game (anymore)",IF(A390&lt;&gt;"",CONCATENATE("[",A390,"] = {wayshrines={")&amp;IF(K390&lt;&gt;"",CONCATENATE(K390,","),"")&amp;IF(L390&lt;&gt;"",CONCATENATE(L390,","),"")&amp;IF(M390&lt;&gt;"",CONCATENATE(M390,","),"")&amp;CONCATENATE("}")&amp;IF(VALUE(N390)&gt;0,CONCATENATE(", traitsNeeded=",N390),"")&amp;CONCATENATE(", dlcId=",IF(S390&lt;&gt;"",S390,"DLC_BASE_GAME")),""),"")</f>
        <v>[443] = {wayshrines={399,399,399,}, dlcId=DLC_ELSWEYR</v>
      </c>
      <c r="AX390" s="6" t="str">
        <f aca="false">IF(F390&lt;&gt;"Not in the game (anymore)",IF(A390&lt;&gt;"",IF(P390&lt;&gt;"",CONCATENATE(", zoneIds={",P390),"")&amp;IF(X390&lt;&gt;"",CONCATENATE(",",X390),"")&amp;IF(AC390&lt;&gt;"",CONCATENATE(",",AC390),"")&amp;IF(AH390&lt;&gt;"",CONCATENATE(",",AH390),"")&amp;IF(AM390&lt;&gt;"",CONCATENATE(",",AM390),"")&amp;IF(AR390&lt;&gt;"",CONCATENATE(",",AR390),"")&amp;IF(P390&lt;&gt;"",CONCATENATE("}",""),"")&amp;IF(OR(I390="true",I390="false",I390&lt;&gt;""), CONCATENATE(", veteran=", I390), ""),""),"")</f>
        <v>, zoneIds={1086}, veteran=false</v>
      </c>
      <c r="AY390" s="6" t="str">
        <f aca="false">IF(F390&lt;&gt;"Not in the game (anymore)",IF(A390&lt;&gt;"",", setType="&amp;G390,"")&amp;IF(J390="true",", multiTrialSet=true",""),"")</f>
        <v>, setType=LIBSETS_SETTYPE_TRIAL</v>
      </c>
      <c r="AZ390" s="6" t="str">
        <f aca="false">IF(F390&lt;&gt;"Not in the game (anymore)",IF(U390&lt;&gt;"",", dropMechanic={"&amp;U390&amp;IF(Z390&lt;&gt;"",","&amp;Z390,"")&amp;IF(AE390&lt;&gt;"",","&amp;AE390,"")&amp;IF(AJ390&lt;&gt;"",","&amp;AJ390,"")&amp;IF(AO390&lt;&gt;"",","&amp;AO390,"")&amp;IF(AT390&lt;&gt;"",","&amp;AT390,"")&amp;"}"&amp;IF(U390="LIBSETS_DROP_MECHANIC_MONSTER_NAME",", dropMechanicNames={" &amp; IF(V390&lt;&gt;"","['en']='"&amp;V390&amp;"'","") &amp; IF(W390&lt;&gt;"",", ['de']='" &amp; W390&amp;"'","") &amp; "}",""),"")&amp;"},","")</f>
        <v>, dropMechanic={LIBSETS_DROP_MECHANIC_MONSTER_NAME}, dropMechanicNames={}},</v>
      </c>
      <c r="BA390" s="6" t="str">
        <f aca="false">IF(F390&lt;&gt;"Not in the game (anymore)",IF(C390&lt;&gt;"",CONCATENATE(" --",C390," / ",B390,"   [",IF(Q390&lt;&gt;"",Q390,""),IF(Y390&lt;&gt;"",", "&amp;Y390,""),IF(AD390&lt;&gt;"",", "&amp;AD390,""),IF(AI390&lt;&gt;"",", "&amp;AI390,""),IF(AN390&lt;&gt;"",", "&amp;AN390,""),IF(AS390&lt;&gt;"",", "&amp;AS390,""),"]")),"")</f>
        <v> --Eye of Nahviintaas / Auge von Nahviintaas   [Northern Elsweyr]</v>
      </c>
    </row>
    <row r="391" customFormat="false" ht="15" hidden="false" customHeight="false" outlineLevel="0" collapsed="false">
      <c r="A391" s="1" t="n">
        <v>444</v>
      </c>
      <c r="B391" s="0" t="s">
        <v>976</v>
      </c>
      <c r="C391" s="0" t="s">
        <v>977</v>
      </c>
      <c r="D391" s="2" t="n">
        <f aca="false">A391</f>
        <v>444</v>
      </c>
      <c r="G391" s="22" t="s">
        <v>338</v>
      </c>
      <c r="I391" s="0" t="s">
        <v>56</v>
      </c>
      <c r="J391" s="0" t="s">
        <v>56</v>
      </c>
      <c r="K391" s="0" t="n">
        <v>399</v>
      </c>
      <c r="L391" s="0" t="n">
        <v>399</v>
      </c>
      <c r="M391" s="0" t="n">
        <v>399</v>
      </c>
      <c r="N391" s="0" t="n">
        <v>0</v>
      </c>
      <c r="O391" s="0"/>
      <c r="P391" s="2" t="n">
        <f aca="false">IF(AND(G391&lt;&gt;"LIBSETS_SETTYPE_BATTLEGROUND",G391&lt;&gt;"LIBSETS_SETTYPE_SPECIAL",G391&lt;&gt;"LIBSETS_SETTYPE_MYTHIC"), IF(Q391&lt;&gt;"",VLOOKUP(Q391,'ESO zone constants'!$D$2:$H$4950,5,0),""),"")</f>
        <v>1086</v>
      </c>
      <c r="Q391" s="0" t="str">
        <f aca="false">IF(OR(K391="",K391&lt;=0,ISERROR(K391)),IF(AND(O391&lt;&gt;"",NOT(ISERROR(O391))),O391, ""),VLOOKUP(K391,'ESO wayshrine node constants'!$A$3:$D$10003,4,0))</f>
        <v>Northern Elsweyr</v>
      </c>
      <c r="R391" s="0"/>
      <c r="S391" s="4" t="str">
        <f aca="false">IF(AND(R391&lt;&gt;"",NOT(ISERROR(R391))),R391,IF(P391&lt;&gt;"",IF(NOT(ISERROR(VLOOKUP(P391,'ESO Dungeon constants'!$D$3:$H$9999,5,0))),VLOOKUP(P391,'ESO Dungeon constants'!$D$3:$I$9999,6,0),VLOOKUP(P391,'ESO zone constants'!$H$2:$K$9984,4,0)),""))</f>
        <v>DLC_ELSWEYR</v>
      </c>
      <c r="T391" s="2" t="str">
        <f aca="false">IF(S391&lt;&gt;"",VLOOKUP(S391,'LibSets constants'!$B$4:$C$1000,2,0),"")</f>
        <v>Elsweyr</v>
      </c>
      <c r="U391" s="5" t="s">
        <v>340</v>
      </c>
      <c r="V391" s="35"/>
      <c r="W391" s="35"/>
      <c r="X391" s="2" t="str">
        <f aca="false">IF(G391&lt;&gt;"LIBSETS_SETTYPE_BATTLEGROUND",IF(G391&lt;&gt;"LIBSETS_SETTYPE_SPECIAL",IF(Y391&lt;&gt;"",VLOOKUP(Y391,'ESO zone constants'!$D$2:$H$4950,5,0),""),""),"")</f>
        <v/>
      </c>
      <c r="Z391" s="35"/>
      <c r="AA391" s="35"/>
      <c r="AB391" s="35"/>
      <c r="AC391" s="2" t="str">
        <f aca="false">IF(G391&lt;&gt;"LIBSETS_SETTYPE_BATTLEGROUND",IF(G391&lt;&gt;"LIBSETS_SETTYPE_SPECIAL",IF(AD391&lt;&gt;"",VLOOKUP(AD391,'ESO zone constants'!$D$2:$H$4950,5,0),""),""),"")</f>
        <v/>
      </c>
      <c r="AE391" s="35"/>
      <c r="AF391" s="35"/>
      <c r="AG391" s="35"/>
      <c r="AH391" s="2" t="str">
        <f aca="false">IF(G391&lt;&gt;"LIBSETS_SETTYPE_BATTLEGROUND",IF(G391&lt;&gt;"LIBSETS_SETTYPE_SPECIAL",IF(AI391&lt;&gt;"",VLOOKUP(AI391,'ESO zone constants'!$D$2:$H$4950,5,0),""),""),"")</f>
        <v/>
      </c>
      <c r="AJ391" s="35"/>
      <c r="AK391" s="35"/>
      <c r="AL391" s="35"/>
      <c r="AM391" s="2" t="str">
        <f aca="false">IF(G391&lt;&gt;"LIBSETS_SETTYPE_BATTLEGROUND",IF(G391&lt;&gt;"LIBSETS_SETTYPE_SPECIAL",IF(AN391&lt;&gt;"",VLOOKUP(AN391,'ESO zone constants'!$D$2:$H$4950,5,0),""),""),"")</f>
        <v/>
      </c>
      <c r="AO391" s="35"/>
      <c r="AP391" s="35"/>
      <c r="AQ391" s="35"/>
      <c r="AR391" s="2" t="str">
        <f aca="false">IF(G391&lt;&gt;"LIBSETS_SETTYPE_BATTLEGROUND",IF(G391&lt;&gt;"LIBSETS_SETTYPE_SPECIAL",IF(AS391&lt;&gt;"",VLOOKUP(AS391,'ESO zone constants'!$D$2:$H$4950,5,0),""),""),"")</f>
        <v/>
      </c>
      <c r="AT391" s="35"/>
      <c r="AU391" s="35"/>
      <c r="AV391" s="35"/>
      <c r="AW391" s="6" t="str">
        <f aca="false">IF(A391="???","--","")&amp;IF(F391&lt;&gt;"Not in the game (anymore)",IF(A391&lt;&gt;"",CONCATENATE("[",A391,"] = {wayshrines={")&amp;IF(K391&lt;&gt;"",CONCATENATE(K391,","),"")&amp;IF(L391&lt;&gt;"",CONCATENATE(L391,","),"")&amp;IF(M391&lt;&gt;"",CONCATENATE(M391,","),"")&amp;CONCATENATE("}")&amp;IF(VALUE(N391)&gt;0,CONCATENATE(", traitsNeeded=",N391),"")&amp;CONCATENATE(", dlcId=",IF(S391&lt;&gt;"",S391,"DLC_BASE_GAME")),""),"")</f>
        <v>[444] = {wayshrines={399,399,399,}, dlcId=DLC_ELSWEYR</v>
      </c>
      <c r="AX391" s="6" t="str">
        <f aca="false">IF(F391&lt;&gt;"Not in the game (anymore)",IF(A391&lt;&gt;"",IF(P391&lt;&gt;"",CONCATENATE(", zoneIds={",P391),"")&amp;IF(X391&lt;&gt;"",CONCATENATE(",",X391),"")&amp;IF(AC391&lt;&gt;"",CONCATENATE(",",AC391),"")&amp;IF(AH391&lt;&gt;"",CONCATENATE(",",AH391),"")&amp;IF(AM391&lt;&gt;"",CONCATENATE(",",AM391),"")&amp;IF(AR391&lt;&gt;"",CONCATENATE(",",AR391),"")&amp;IF(P391&lt;&gt;"",CONCATENATE("}",""),"")&amp;IF(OR(I391="true",I391="false",I391&lt;&gt;""), CONCATENATE(", veteran=", I391), ""),""),"")</f>
        <v>, zoneIds={1086}, veteran=false</v>
      </c>
      <c r="AY391" s="6" t="str">
        <f aca="false">IF(F391&lt;&gt;"Not in the game (anymore)",IF(A391&lt;&gt;"",", setType="&amp;G391,"")&amp;IF(J391="true",", multiTrialSet=true",""),"")</f>
        <v>, setType=LIBSETS_SETTYPE_TRIAL</v>
      </c>
      <c r="AZ391" s="6" t="str">
        <f aca="false">IF(F391&lt;&gt;"Not in the game (anymore)",IF(U391&lt;&gt;"",", dropMechanic={"&amp;U391&amp;IF(Z391&lt;&gt;"",","&amp;Z391,"")&amp;IF(AE391&lt;&gt;"",","&amp;AE391,"")&amp;IF(AJ391&lt;&gt;"",","&amp;AJ391,"")&amp;IF(AO391&lt;&gt;"",","&amp;AO391,"")&amp;IF(AT391&lt;&gt;"",","&amp;AT391,"")&amp;"}"&amp;IF(U391="LIBSETS_DROP_MECHANIC_MONSTER_NAME",", dropMechanicNames={" &amp; IF(V391&lt;&gt;"","['en']='"&amp;V391&amp;"'","") &amp; IF(W391&lt;&gt;"",", ['de']='" &amp; W391&amp;"'","") &amp; "}",""),"")&amp;"},","")</f>
        <v>, dropMechanic={LIBSETS_DROP_MECHANIC_MONSTER_NAME}, dropMechanicNames={}},</v>
      </c>
      <c r="BA391" s="6" t="str">
        <f aca="false">IF(F391&lt;&gt;"Not in the game (anymore)",IF(C391&lt;&gt;"",CONCATENATE(" --",C391," / ",B391,"   [",IF(Q391&lt;&gt;"",Q391,""),IF(Y391&lt;&gt;"",", "&amp;Y391,""),IF(AD391&lt;&gt;"",", "&amp;AD391,""),IF(AI391&lt;&gt;"",", "&amp;AI391,""),IF(AN391&lt;&gt;"",", "&amp;AN391,""),IF(AS391&lt;&gt;"",", "&amp;AS391,""),"]")),"")</f>
        <v> --False God's Devotion / Ergebenheit des falschen Gottes   [Northern Elsweyr]</v>
      </c>
    </row>
    <row r="392" customFormat="false" ht="15" hidden="false" customHeight="false" outlineLevel="0" collapsed="false">
      <c r="A392" s="1" t="n">
        <v>445</v>
      </c>
      <c r="B392" s="0" t="s">
        <v>978</v>
      </c>
      <c r="C392" s="0" t="s">
        <v>979</v>
      </c>
      <c r="D392" s="2" t="n">
        <f aca="false">A392</f>
        <v>445</v>
      </c>
      <c r="G392" s="22" t="s">
        <v>338</v>
      </c>
      <c r="I392" s="0" t="s">
        <v>56</v>
      </c>
      <c r="J392" s="0" t="s">
        <v>56</v>
      </c>
      <c r="K392" s="0" t="n">
        <v>399</v>
      </c>
      <c r="L392" s="0" t="n">
        <v>399</v>
      </c>
      <c r="M392" s="0" t="n">
        <v>399</v>
      </c>
      <c r="N392" s="0" t="n">
        <v>0</v>
      </c>
      <c r="O392" s="0"/>
      <c r="P392" s="2" t="n">
        <f aca="false">IF(AND(G392&lt;&gt;"LIBSETS_SETTYPE_BATTLEGROUND",G392&lt;&gt;"LIBSETS_SETTYPE_SPECIAL",G392&lt;&gt;"LIBSETS_SETTYPE_MYTHIC"), IF(Q392&lt;&gt;"",VLOOKUP(Q392,'ESO zone constants'!$D$2:$H$4950,5,0),""),"")</f>
        <v>1086</v>
      </c>
      <c r="Q392" s="0" t="str">
        <f aca="false">IF(OR(K392="",K392&lt;=0,ISERROR(K392)),IF(AND(O392&lt;&gt;"",NOT(ISERROR(O392))),O392, ""),VLOOKUP(K392,'ESO wayshrine node constants'!$A$3:$D$10003,4,0))</f>
        <v>Northern Elsweyr</v>
      </c>
      <c r="R392" s="0"/>
      <c r="S392" s="4" t="str">
        <f aca="false">IF(AND(R392&lt;&gt;"",NOT(ISERROR(R392))),R392,IF(P392&lt;&gt;"",IF(NOT(ISERROR(VLOOKUP(P392,'ESO Dungeon constants'!$D$3:$H$9999,5,0))),VLOOKUP(P392,'ESO Dungeon constants'!$D$3:$I$9999,6,0),VLOOKUP(P392,'ESO zone constants'!$H$2:$K$9984,4,0)),""))</f>
        <v>DLC_ELSWEYR</v>
      </c>
      <c r="T392" s="2" t="str">
        <f aca="false">IF(S392&lt;&gt;"",VLOOKUP(S392,'LibSets constants'!$B$4:$C$1000,2,0),"")</f>
        <v>Elsweyr</v>
      </c>
      <c r="U392" s="5" t="s">
        <v>340</v>
      </c>
      <c r="V392" s="35"/>
      <c r="W392" s="35"/>
      <c r="X392" s="2" t="str">
        <f aca="false">IF(G392&lt;&gt;"LIBSETS_SETTYPE_BATTLEGROUND",IF(G392&lt;&gt;"LIBSETS_SETTYPE_SPECIAL",IF(Y392&lt;&gt;"",VLOOKUP(Y392,'ESO zone constants'!$D$2:$H$4950,5,0),""),""),"")</f>
        <v/>
      </c>
      <c r="Z392" s="35"/>
      <c r="AA392" s="35"/>
      <c r="AB392" s="35"/>
      <c r="AC392" s="2" t="str">
        <f aca="false">IF(G392&lt;&gt;"LIBSETS_SETTYPE_BATTLEGROUND",IF(G392&lt;&gt;"LIBSETS_SETTYPE_SPECIAL",IF(AD392&lt;&gt;"",VLOOKUP(AD392,'ESO zone constants'!$D$2:$H$4950,5,0),""),""),"")</f>
        <v/>
      </c>
      <c r="AE392" s="35"/>
      <c r="AF392" s="35"/>
      <c r="AG392" s="35"/>
      <c r="AH392" s="2" t="str">
        <f aca="false">IF(G392&lt;&gt;"LIBSETS_SETTYPE_BATTLEGROUND",IF(G392&lt;&gt;"LIBSETS_SETTYPE_SPECIAL",IF(AI392&lt;&gt;"",VLOOKUP(AI392,'ESO zone constants'!$D$2:$H$4950,5,0),""),""),"")</f>
        <v/>
      </c>
      <c r="AJ392" s="35"/>
      <c r="AK392" s="35"/>
      <c r="AL392" s="35"/>
      <c r="AM392" s="2" t="str">
        <f aca="false">IF(G392&lt;&gt;"LIBSETS_SETTYPE_BATTLEGROUND",IF(G392&lt;&gt;"LIBSETS_SETTYPE_SPECIAL",IF(AN392&lt;&gt;"",VLOOKUP(AN392,'ESO zone constants'!$D$2:$H$4950,5,0),""),""),"")</f>
        <v/>
      </c>
      <c r="AO392" s="35"/>
      <c r="AP392" s="35"/>
      <c r="AQ392" s="35"/>
      <c r="AR392" s="2" t="str">
        <f aca="false">IF(G392&lt;&gt;"LIBSETS_SETTYPE_BATTLEGROUND",IF(G392&lt;&gt;"LIBSETS_SETTYPE_SPECIAL",IF(AS392&lt;&gt;"",VLOOKUP(AS392,'ESO zone constants'!$D$2:$H$4950,5,0),""),""),"")</f>
        <v/>
      </c>
      <c r="AT392" s="35"/>
      <c r="AU392" s="35"/>
      <c r="AV392" s="35"/>
      <c r="AW392" s="6" t="str">
        <f aca="false">IF(A392="???","--","")&amp;IF(F392&lt;&gt;"Not in the game (anymore)",IF(A392&lt;&gt;"",CONCATENATE("[",A392,"] = {wayshrines={")&amp;IF(K392&lt;&gt;"",CONCATENATE(K392,","),"")&amp;IF(L392&lt;&gt;"",CONCATENATE(L392,","),"")&amp;IF(M392&lt;&gt;"",CONCATENATE(M392,","),"")&amp;CONCATENATE("}")&amp;IF(VALUE(N392)&gt;0,CONCATENATE(", traitsNeeded=",N392),"")&amp;CONCATENATE(", dlcId=",IF(S392&lt;&gt;"",S392,"DLC_BASE_GAME")),""),"")</f>
        <v>[445] = {wayshrines={399,399,399,}, dlcId=DLC_ELSWEYR</v>
      </c>
      <c r="AX392" s="6" t="str">
        <f aca="false">IF(F392&lt;&gt;"Not in the game (anymore)",IF(A392&lt;&gt;"",IF(P392&lt;&gt;"",CONCATENATE(", zoneIds={",P392),"")&amp;IF(X392&lt;&gt;"",CONCATENATE(",",X392),"")&amp;IF(AC392&lt;&gt;"",CONCATENATE(",",AC392),"")&amp;IF(AH392&lt;&gt;"",CONCATENATE(",",AH392),"")&amp;IF(AM392&lt;&gt;"",CONCATENATE(",",AM392),"")&amp;IF(AR392&lt;&gt;"",CONCATENATE(",",AR392),"")&amp;IF(P392&lt;&gt;"",CONCATENATE("}",""),"")&amp;IF(OR(I392="true",I392="false",I392&lt;&gt;""), CONCATENATE(", veteran=", I392), ""),""),"")</f>
        <v>, zoneIds={1086}, veteran=false</v>
      </c>
      <c r="AY392" s="6" t="str">
        <f aca="false">IF(F392&lt;&gt;"Not in the game (anymore)",IF(A392&lt;&gt;"",", setType="&amp;G392,"")&amp;IF(J392="true",", multiTrialSet=true",""),"")</f>
        <v>, setType=LIBSETS_SETTYPE_TRIAL</v>
      </c>
      <c r="AZ392" s="6" t="str">
        <f aca="false">IF(F392&lt;&gt;"Not in the game (anymore)",IF(U392&lt;&gt;"",", dropMechanic={"&amp;U392&amp;IF(Z392&lt;&gt;"",","&amp;Z392,"")&amp;IF(AE392&lt;&gt;"",","&amp;AE392,"")&amp;IF(AJ392&lt;&gt;"",","&amp;AJ392,"")&amp;IF(AO392&lt;&gt;"",","&amp;AO392,"")&amp;IF(AT392&lt;&gt;"",","&amp;AT392,"")&amp;"}"&amp;IF(U392="LIBSETS_DROP_MECHANIC_MONSTER_NAME",", dropMechanicNames={" &amp; IF(V392&lt;&gt;"","['en']='"&amp;V392&amp;"'","") &amp; IF(W392&lt;&gt;"",", ['de']='" &amp; W392&amp;"'","") &amp; "}",""),"")&amp;"},","")</f>
        <v>, dropMechanic={LIBSETS_DROP_MECHANIC_MONSTER_NAME}, dropMechanicNames={}},</v>
      </c>
      <c r="BA392" s="6" t="str">
        <f aca="false">IF(F392&lt;&gt;"Not in the game (anymore)",IF(C392&lt;&gt;"",CONCATENATE(" --",C392," / ",B392,"   [",IF(Q392&lt;&gt;"",Q392,""),IF(Y392&lt;&gt;"",", "&amp;Y392,""),IF(AD392&lt;&gt;"",", "&amp;AD392,""),IF(AI392&lt;&gt;"",", "&amp;AI392,""),IF(AN392&lt;&gt;"",", "&amp;AN392,""),IF(AS392&lt;&gt;"",", "&amp;AS392,""),"]")),"")</f>
        <v> --Tooth of Lokkestiiz / Zahn von Lokkestiiz   [Northern Elsweyr]</v>
      </c>
    </row>
    <row r="393" customFormat="false" ht="15" hidden="false" customHeight="false" outlineLevel="0" collapsed="false">
      <c r="A393" s="21" t="n">
        <v>446</v>
      </c>
      <c r="B393" s="0" t="s">
        <v>980</v>
      </c>
      <c r="C393" s="0" t="s">
        <v>981</v>
      </c>
      <c r="D393" s="2" t="n">
        <f aca="false">A393</f>
        <v>446</v>
      </c>
      <c r="G393" s="22" t="s">
        <v>338</v>
      </c>
      <c r="I393" s="0" t="s">
        <v>56</v>
      </c>
      <c r="J393" s="0" t="s">
        <v>56</v>
      </c>
      <c r="K393" s="0" t="n">
        <v>399</v>
      </c>
      <c r="L393" s="0" t="n">
        <v>399</v>
      </c>
      <c r="M393" s="0" t="n">
        <v>399</v>
      </c>
      <c r="N393" s="0" t="n">
        <v>0</v>
      </c>
      <c r="O393" s="0"/>
      <c r="P393" s="2" t="n">
        <f aca="false">IF(AND(G393&lt;&gt;"LIBSETS_SETTYPE_BATTLEGROUND",G393&lt;&gt;"LIBSETS_SETTYPE_SPECIAL",G393&lt;&gt;"LIBSETS_SETTYPE_MYTHIC"), IF(Q393&lt;&gt;"",VLOOKUP(Q393,'ESO zone constants'!$D$2:$H$4950,5,0),""),"")</f>
        <v>1086</v>
      </c>
      <c r="Q393" s="0" t="str">
        <f aca="false">IF(OR(K393="",K393&lt;=0,ISERROR(K393)),IF(AND(O393&lt;&gt;"",NOT(ISERROR(O393))),O393, ""),VLOOKUP(K393,'ESO wayshrine node constants'!$A$3:$D$10003,4,0))</f>
        <v>Northern Elsweyr</v>
      </c>
      <c r="R393" s="0"/>
      <c r="S393" s="4" t="str">
        <f aca="false">IF(AND(R393&lt;&gt;"",NOT(ISERROR(R393))),R393,IF(P393&lt;&gt;"",IF(NOT(ISERROR(VLOOKUP(P393,'ESO Dungeon constants'!$D$3:$H$9999,5,0))),VLOOKUP(P393,'ESO Dungeon constants'!$D$3:$I$9999,6,0),VLOOKUP(P393,'ESO zone constants'!$H$2:$K$9984,4,0)),""))</f>
        <v>DLC_ELSWEYR</v>
      </c>
      <c r="T393" s="2" t="str">
        <f aca="false">IF(S393&lt;&gt;"",VLOOKUP(S393,'LibSets constants'!$B$4:$C$1000,2,0),"")</f>
        <v>Elsweyr</v>
      </c>
      <c r="U393" s="5" t="s">
        <v>340</v>
      </c>
      <c r="V393" s="35"/>
      <c r="W393" s="35"/>
      <c r="X393" s="2" t="str">
        <f aca="false">IF(G393&lt;&gt;"LIBSETS_SETTYPE_BATTLEGROUND",IF(G393&lt;&gt;"LIBSETS_SETTYPE_SPECIAL",IF(Y393&lt;&gt;"",VLOOKUP(Y393,'ESO zone constants'!$D$2:$H$4950,5,0),""),""),"")</f>
        <v/>
      </c>
      <c r="Z393" s="35"/>
      <c r="AA393" s="35"/>
      <c r="AB393" s="35"/>
      <c r="AC393" s="2" t="str">
        <f aca="false">IF(G393&lt;&gt;"LIBSETS_SETTYPE_BATTLEGROUND",IF(G393&lt;&gt;"LIBSETS_SETTYPE_SPECIAL",IF(AD393&lt;&gt;"",VLOOKUP(AD393,'ESO zone constants'!$D$2:$H$4950,5,0),""),""),"")</f>
        <v/>
      </c>
      <c r="AE393" s="35"/>
      <c r="AF393" s="35"/>
      <c r="AG393" s="35"/>
      <c r="AH393" s="2" t="str">
        <f aca="false">IF(G393&lt;&gt;"LIBSETS_SETTYPE_BATTLEGROUND",IF(G393&lt;&gt;"LIBSETS_SETTYPE_SPECIAL",IF(AI393&lt;&gt;"",VLOOKUP(AI393,'ESO zone constants'!$D$2:$H$4950,5,0),""),""),"")</f>
        <v/>
      </c>
      <c r="AJ393" s="35"/>
      <c r="AK393" s="35"/>
      <c r="AL393" s="35"/>
      <c r="AM393" s="2" t="str">
        <f aca="false">IF(G393&lt;&gt;"LIBSETS_SETTYPE_BATTLEGROUND",IF(G393&lt;&gt;"LIBSETS_SETTYPE_SPECIAL",IF(AN393&lt;&gt;"",VLOOKUP(AN393,'ESO zone constants'!$D$2:$H$4950,5,0),""),""),"")</f>
        <v/>
      </c>
      <c r="AO393" s="35"/>
      <c r="AP393" s="35"/>
      <c r="AQ393" s="35"/>
      <c r="AR393" s="2" t="str">
        <f aca="false">IF(G393&lt;&gt;"LIBSETS_SETTYPE_BATTLEGROUND",IF(G393&lt;&gt;"LIBSETS_SETTYPE_SPECIAL",IF(AS393&lt;&gt;"",VLOOKUP(AS393,'ESO zone constants'!$D$2:$H$4950,5,0),""),""),"")</f>
        <v/>
      </c>
      <c r="AT393" s="35"/>
      <c r="AU393" s="35"/>
      <c r="AV393" s="35"/>
      <c r="AW393" s="6" t="str">
        <f aca="false">IF(A393="???","--","")&amp;IF(F393&lt;&gt;"Not in the game (anymore)",IF(A393&lt;&gt;"",CONCATENATE("[",A393,"] = {wayshrines={")&amp;IF(K393&lt;&gt;"",CONCATENATE(K393,","),"")&amp;IF(L393&lt;&gt;"",CONCATENATE(L393,","),"")&amp;IF(M393&lt;&gt;"",CONCATENATE(M393,","),"")&amp;CONCATENATE("}")&amp;IF(VALUE(N393)&gt;0,CONCATENATE(", traitsNeeded=",N393),"")&amp;CONCATENATE(", dlcId=",IF(S393&lt;&gt;"",S393,"DLC_BASE_GAME")),""),"")</f>
        <v>[446] = {wayshrines={399,399,399,}, dlcId=DLC_ELSWEYR</v>
      </c>
      <c r="AX393" s="6" t="str">
        <f aca="false">IF(F393&lt;&gt;"Not in the game (anymore)",IF(A393&lt;&gt;"",IF(P393&lt;&gt;"",CONCATENATE(", zoneIds={",P393),"")&amp;IF(X393&lt;&gt;"",CONCATENATE(",",X393),"")&amp;IF(AC393&lt;&gt;"",CONCATENATE(",",AC393),"")&amp;IF(AH393&lt;&gt;"",CONCATENATE(",",AH393),"")&amp;IF(AM393&lt;&gt;"",CONCATENATE(",",AM393),"")&amp;IF(AR393&lt;&gt;"",CONCATENATE(",",AR393),"")&amp;IF(P393&lt;&gt;"",CONCATENATE("}",""),"")&amp;IF(OR(I393="true",I393="false",I393&lt;&gt;""), CONCATENATE(", veteran=", I393), ""),""),"")</f>
        <v>, zoneIds={1086}, veteran=false</v>
      </c>
      <c r="AY393" s="6" t="str">
        <f aca="false">IF(F393&lt;&gt;"Not in the game (anymore)",IF(A393&lt;&gt;"",", setType="&amp;G393,"")&amp;IF(J393="true",", multiTrialSet=true",""),"")</f>
        <v>, setType=LIBSETS_SETTYPE_TRIAL</v>
      </c>
      <c r="AZ393" s="6" t="str">
        <f aca="false">IF(F393&lt;&gt;"Not in the game (anymore)",IF(U393&lt;&gt;"",", dropMechanic={"&amp;U393&amp;IF(Z393&lt;&gt;"",","&amp;Z393,"")&amp;IF(AE393&lt;&gt;"",","&amp;AE393,"")&amp;IF(AJ393&lt;&gt;"",","&amp;AJ393,"")&amp;IF(AO393&lt;&gt;"",","&amp;AO393,"")&amp;IF(AT393&lt;&gt;"",","&amp;AT393,"")&amp;"}"&amp;IF(U393="LIBSETS_DROP_MECHANIC_MONSTER_NAME",", dropMechanicNames={" &amp; IF(V393&lt;&gt;"","['en']='"&amp;V393&amp;"'","") &amp; IF(W393&lt;&gt;"",", ['de']='" &amp; W393&amp;"'","") &amp; "}",""),"")&amp;"},","")</f>
        <v>, dropMechanic={LIBSETS_DROP_MECHANIC_MONSTER_NAME}, dropMechanicNames={}},</v>
      </c>
      <c r="BA393" s="6" t="str">
        <f aca="false">IF(F393&lt;&gt;"Not in the game (anymore)",IF(C393&lt;&gt;"",CONCATENATE(" --",C393," / ",B393,"   [",IF(Q393&lt;&gt;"",Q393,""),IF(Y393&lt;&gt;"",", "&amp;Y393,""),IF(AD393&lt;&gt;"",", "&amp;AD393,""),IF(AI393&lt;&gt;"",", "&amp;AI393,""),IF(AN393&lt;&gt;"",", "&amp;AN393,""),IF(AS393&lt;&gt;"",", "&amp;AS393,""),"]")),"")</f>
        <v> --Claw of Yolnakhriin / Kralle von Yolnahkriin   [Northern Elsweyr]</v>
      </c>
    </row>
    <row r="394" customFormat="false" ht="15" hidden="false" customHeight="false" outlineLevel="0" collapsed="false">
      <c r="A394" s="1" t="n">
        <v>448</v>
      </c>
      <c r="B394" s="0" t="s">
        <v>982</v>
      </c>
      <c r="C394" s="0" t="s">
        <v>975</v>
      </c>
      <c r="D394" s="2" t="n">
        <f aca="false">A394</f>
        <v>448</v>
      </c>
      <c r="G394" s="22" t="s">
        <v>338</v>
      </c>
      <c r="I394" s="0" t="s">
        <v>423</v>
      </c>
      <c r="J394" s="0" t="s">
        <v>56</v>
      </c>
      <c r="K394" s="0" t="n">
        <v>399</v>
      </c>
      <c r="L394" s="0" t="n">
        <v>399</v>
      </c>
      <c r="M394" s="0" t="n">
        <v>399</v>
      </c>
      <c r="N394" s="0" t="n">
        <v>0</v>
      </c>
      <c r="O394" s="0"/>
      <c r="P394" s="2" t="n">
        <f aca="false">IF(AND(G394&lt;&gt;"LIBSETS_SETTYPE_BATTLEGROUND",G394&lt;&gt;"LIBSETS_SETTYPE_SPECIAL",G394&lt;&gt;"LIBSETS_SETTYPE_MYTHIC"), IF(Q394&lt;&gt;"",VLOOKUP(Q394,'ESO zone constants'!$D$2:$H$4950,5,0),""),"")</f>
        <v>1086</v>
      </c>
      <c r="Q394" s="0" t="str">
        <f aca="false">IF(OR(K394="",K394&lt;=0,ISERROR(K394)),IF(AND(O394&lt;&gt;"",NOT(ISERROR(O394))),O394, ""),VLOOKUP(K394,'ESO wayshrine node constants'!$A$3:$D$10003,4,0))</f>
        <v>Northern Elsweyr</v>
      </c>
      <c r="R394" s="0"/>
      <c r="S394" s="4" t="str">
        <f aca="false">IF(AND(R394&lt;&gt;"",NOT(ISERROR(R394))),R394,IF(P394&lt;&gt;"",IF(NOT(ISERROR(VLOOKUP(P394,'ESO Dungeon constants'!$D$3:$H$9999,5,0))),VLOOKUP(P394,'ESO Dungeon constants'!$D$3:$I$9999,6,0),VLOOKUP(P394,'ESO zone constants'!$H$2:$K$9984,4,0)),""))</f>
        <v>DLC_ELSWEYR</v>
      </c>
      <c r="T394" s="2" t="str">
        <f aca="false">IF(S394&lt;&gt;"",VLOOKUP(S394,'LibSets constants'!$B$4:$C$1000,2,0),"")</f>
        <v>Elsweyr</v>
      </c>
      <c r="U394" s="5" t="s">
        <v>340</v>
      </c>
      <c r="V394" s="35"/>
      <c r="W394" s="35"/>
      <c r="X394" s="2" t="str">
        <f aca="false">IF(G394&lt;&gt;"LIBSETS_SETTYPE_BATTLEGROUND",IF(G394&lt;&gt;"LIBSETS_SETTYPE_SPECIAL",IF(Y394&lt;&gt;"",VLOOKUP(Y394,'ESO zone constants'!$D$2:$H$4950,5,0),""),""),"")</f>
        <v/>
      </c>
      <c r="Z394" s="35"/>
      <c r="AA394" s="35"/>
      <c r="AB394" s="35"/>
      <c r="AC394" s="2" t="str">
        <f aca="false">IF(G394&lt;&gt;"LIBSETS_SETTYPE_BATTLEGROUND",IF(G394&lt;&gt;"LIBSETS_SETTYPE_SPECIAL",IF(AD394&lt;&gt;"",VLOOKUP(AD394,'ESO zone constants'!$D$2:$H$4950,5,0),""),""),"")</f>
        <v/>
      </c>
      <c r="AE394" s="35"/>
      <c r="AF394" s="35"/>
      <c r="AG394" s="35"/>
      <c r="AH394" s="2" t="str">
        <f aca="false">IF(G394&lt;&gt;"LIBSETS_SETTYPE_BATTLEGROUND",IF(G394&lt;&gt;"LIBSETS_SETTYPE_SPECIAL",IF(AI394&lt;&gt;"",VLOOKUP(AI394,'ESO zone constants'!$D$2:$H$4950,5,0),""),""),"")</f>
        <v/>
      </c>
      <c r="AJ394" s="35"/>
      <c r="AK394" s="35"/>
      <c r="AL394" s="35"/>
      <c r="AM394" s="2" t="str">
        <f aca="false">IF(G394&lt;&gt;"LIBSETS_SETTYPE_BATTLEGROUND",IF(G394&lt;&gt;"LIBSETS_SETTYPE_SPECIAL",IF(AN394&lt;&gt;"",VLOOKUP(AN394,'ESO zone constants'!$D$2:$H$4950,5,0),""),""),"")</f>
        <v/>
      </c>
      <c r="AO394" s="35"/>
      <c r="AP394" s="35"/>
      <c r="AQ394" s="35"/>
      <c r="AR394" s="2" t="str">
        <f aca="false">IF(G394&lt;&gt;"LIBSETS_SETTYPE_BATTLEGROUND",IF(G394&lt;&gt;"LIBSETS_SETTYPE_SPECIAL",IF(AS394&lt;&gt;"",VLOOKUP(AS394,'ESO zone constants'!$D$2:$H$4950,5,0),""),""),"")</f>
        <v/>
      </c>
      <c r="AT394" s="35"/>
      <c r="AU394" s="35"/>
      <c r="AV394" s="35"/>
      <c r="AW394" s="6" t="str">
        <f aca="false">IF(A394="???","--","")&amp;IF(F394&lt;&gt;"Not in the game (anymore)",IF(A394&lt;&gt;"",CONCATENATE("[",A394,"] = {wayshrines={")&amp;IF(K394&lt;&gt;"",CONCATENATE(K394,","),"")&amp;IF(L394&lt;&gt;"",CONCATENATE(L394,","),"")&amp;IF(M394&lt;&gt;"",CONCATENATE(M394,","),"")&amp;CONCATENATE("}")&amp;IF(VALUE(N394)&gt;0,CONCATENATE(", traitsNeeded=",N394),"")&amp;CONCATENATE(", dlcId=",IF(S394&lt;&gt;"",S394,"DLC_BASE_GAME")),""),"")</f>
        <v>[448] = {wayshrines={399,399,399,}, dlcId=DLC_ELSWEYR</v>
      </c>
      <c r="AX394" s="6" t="str">
        <f aca="false">IF(F394&lt;&gt;"Not in the game (anymore)",IF(A394&lt;&gt;"",IF(P394&lt;&gt;"",CONCATENATE(", zoneIds={",P394),"")&amp;IF(X394&lt;&gt;"",CONCATENATE(",",X394),"")&amp;IF(AC394&lt;&gt;"",CONCATENATE(",",AC394),"")&amp;IF(AH394&lt;&gt;"",CONCATENATE(",",AH394),"")&amp;IF(AM394&lt;&gt;"",CONCATENATE(",",AM394),"")&amp;IF(AR394&lt;&gt;"",CONCATENATE(",",AR394),"")&amp;IF(P394&lt;&gt;"",CONCATENATE("}",""),"")&amp;IF(OR(I394="true",I394="false",I394&lt;&gt;""), CONCATENATE(", veteran=", I394), ""),""),"")</f>
        <v>, zoneIds={1086}, veteran=true</v>
      </c>
      <c r="AY394" s="6" t="str">
        <f aca="false">IF(F394&lt;&gt;"Not in the game (anymore)",IF(A394&lt;&gt;"",", setType="&amp;G394,"")&amp;IF(J394="true",", multiTrialSet=true",""),"")</f>
        <v>, setType=LIBSETS_SETTYPE_TRIAL</v>
      </c>
      <c r="AZ394" s="6" t="str">
        <f aca="false">IF(F394&lt;&gt;"Not in the game (anymore)",IF(U394&lt;&gt;"",", dropMechanic={"&amp;U394&amp;IF(Z394&lt;&gt;"",","&amp;Z394,"")&amp;IF(AE394&lt;&gt;"",","&amp;AE394,"")&amp;IF(AJ394&lt;&gt;"",","&amp;AJ394,"")&amp;IF(AO394&lt;&gt;"",","&amp;AO394,"")&amp;IF(AT394&lt;&gt;"",","&amp;AT394,"")&amp;"}"&amp;IF(U394="LIBSETS_DROP_MECHANIC_MONSTER_NAME",", dropMechanicNames={" &amp; IF(V394&lt;&gt;"","['en']='"&amp;V394&amp;"'","") &amp; IF(W394&lt;&gt;"",", ['de']='" &amp; W394&amp;"'","") &amp; "}",""),"")&amp;"},","")</f>
        <v>, dropMechanic={LIBSETS_DROP_MECHANIC_MONSTER_NAME}, dropMechanicNames={}},</v>
      </c>
      <c r="BA394" s="6" t="str">
        <f aca="false">IF(F394&lt;&gt;"Not in the game (anymore)",IF(C394&lt;&gt;"",CONCATENATE(" --",C394," / ",B394,"   [",IF(Q394&lt;&gt;"",Q394,""),IF(Y394&lt;&gt;"",", "&amp;Y394,""),IF(AD394&lt;&gt;"",", "&amp;AD394,""),IF(AI394&lt;&gt;"",", "&amp;AI394,""),IF(AN394&lt;&gt;"",", "&amp;AN394,""),IF(AS394&lt;&gt;"",", "&amp;AS394,""),"]")),"")</f>
        <v> --Eye of Nahviintaas / Perfektioniertes Auge von Nahviintaas   [Northern Elsweyr]</v>
      </c>
    </row>
    <row r="395" customFormat="false" ht="15" hidden="false" customHeight="false" outlineLevel="0" collapsed="false">
      <c r="A395" s="1" t="n">
        <v>449</v>
      </c>
      <c r="B395" s="0" t="s">
        <v>983</v>
      </c>
      <c r="C395" s="0" t="s">
        <v>984</v>
      </c>
      <c r="D395" s="2" t="n">
        <f aca="false">A395</f>
        <v>449</v>
      </c>
      <c r="G395" s="22" t="s">
        <v>338</v>
      </c>
      <c r="I395" s="0" t="s">
        <v>423</v>
      </c>
      <c r="J395" s="0" t="s">
        <v>56</v>
      </c>
      <c r="K395" s="0" t="n">
        <v>399</v>
      </c>
      <c r="L395" s="0" t="n">
        <v>399</v>
      </c>
      <c r="M395" s="0" t="n">
        <v>399</v>
      </c>
      <c r="N395" s="0" t="n">
        <v>0</v>
      </c>
      <c r="O395" s="0"/>
      <c r="P395" s="2" t="n">
        <f aca="false">IF(AND(G395&lt;&gt;"LIBSETS_SETTYPE_BATTLEGROUND",G395&lt;&gt;"LIBSETS_SETTYPE_SPECIAL",G395&lt;&gt;"LIBSETS_SETTYPE_MYTHIC"), IF(Q395&lt;&gt;"",VLOOKUP(Q395,'ESO zone constants'!$D$2:$H$4950,5,0),""),"")</f>
        <v>1086</v>
      </c>
      <c r="Q395" s="0" t="str">
        <f aca="false">IF(OR(K395="",K395&lt;=0,ISERROR(K395)),IF(AND(O395&lt;&gt;"",NOT(ISERROR(O395))),O395, ""),VLOOKUP(K395,'ESO wayshrine node constants'!$A$3:$D$10003,4,0))</f>
        <v>Northern Elsweyr</v>
      </c>
      <c r="R395" s="0"/>
      <c r="S395" s="4" t="str">
        <f aca="false">IF(AND(R395&lt;&gt;"",NOT(ISERROR(R395))),R395,IF(P395&lt;&gt;"",IF(NOT(ISERROR(VLOOKUP(P395,'ESO Dungeon constants'!$D$3:$H$9999,5,0))),VLOOKUP(P395,'ESO Dungeon constants'!$D$3:$I$9999,6,0),VLOOKUP(P395,'ESO zone constants'!$H$2:$K$9984,4,0)),""))</f>
        <v>DLC_ELSWEYR</v>
      </c>
      <c r="T395" s="2" t="str">
        <f aca="false">IF(S395&lt;&gt;"",VLOOKUP(S395,'LibSets constants'!$B$4:$C$1000,2,0),"")</f>
        <v>Elsweyr</v>
      </c>
      <c r="U395" s="5" t="s">
        <v>340</v>
      </c>
      <c r="V395" s="0"/>
      <c r="W395" s="35"/>
      <c r="X395" s="2" t="str">
        <f aca="false">IF(G395&lt;&gt;"LIBSETS_SETTYPE_BATTLEGROUND",IF(G395&lt;&gt;"LIBSETS_SETTYPE_SPECIAL",IF(Y395&lt;&gt;"",VLOOKUP(Y395,'ESO zone constants'!$D$2:$H$4950,5,0),""),""),"")</f>
        <v/>
      </c>
      <c r="Z395" s="35"/>
      <c r="AA395" s="35"/>
      <c r="AB395" s="35"/>
      <c r="AC395" s="2" t="str">
        <f aca="false">IF(G395&lt;&gt;"LIBSETS_SETTYPE_BATTLEGROUND",IF(G395&lt;&gt;"LIBSETS_SETTYPE_SPECIAL",IF(AD395&lt;&gt;"",VLOOKUP(AD395,'ESO zone constants'!$D$2:$H$4950,5,0),""),""),"")</f>
        <v/>
      </c>
      <c r="AE395" s="35"/>
      <c r="AF395" s="35"/>
      <c r="AG395" s="35"/>
      <c r="AH395" s="2" t="str">
        <f aca="false">IF(G395&lt;&gt;"LIBSETS_SETTYPE_BATTLEGROUND",IF(G395&lt;&gt;"LIBSETS_SETTYPE_SPECIAL",IF(AI395&lt;&gt;"",VLOOKUP(AI395,'ESO zone constants'!$D$2:$H$4950,5,0),""),""),"")</f>
        <v/>
      </c>
      <c r="AJ395" s="35"/>
      <c r="AK395" s="35"/>
      <c r="AL395" s="35"/>
      <c r="AM395" s="2" t="str">
        <f aca="false">IF(G395&lt;&gt;"LIBSETS_SETTYPE_BATTLEGROUND",IF(G395&lt;&gt;"LIBSETS_SETTYPE_SPECIAL",IF(AN395&lt;&gt;"",VLOOKUP(AN395,'ESO zone constants'!$D$2:$H$4950,5,0),""),""),"")</f>
        <v/>
      </c>
      <c r="AO395" s="35"/>
      <c r="AP395" s="35"/>
      <c r="AQ395" s="35"/>
      <c r="AR395" s="2" t="str">
        <f aca="false">IF(G395&lt;&gt;"LIBSETS_SETTYPE_BATTLEGROUND",IF(G395&lt;&gt;"LIBSETS_SETTYPE_SPECIAL",IF(AS395&lt;&gt;"",VLOOKUP(AS395,'ESO zone constants'!$D$2:$H$4950,5,0),""),""),"")</f>
        <v/>
      </c>
      <c r="AT395" s="35"/>
      <c r="AU395" s="35"/>
      <c r="AV395" s="35"/>
      <c r="AW395" s="6" t="str">
        <f aca="false">IF(A395="???","--","")&amp;IF(F395&lt;&gt;"Not in the game (anymore)",IF(A395&lt;&gt;"",CONCATENATE("[",A395,"] = {wayshrines={")&amp;IF(K395&lt;&gt;"",CONCATENATE(K395,","),"")&amp;IF(L395&lt;&gt;"",CONCATENATE(L395,","),"")&amp;IF(M395&lt;&gt;"",CONCATENATE(M395,","),"")&amp;CONCATENATE("}")&amp;IF(VALUE(N395)&gt;0,CONCATENATE(", traitsNeeded=",N395),"")&amp;CONCATENATE(", dlcId=",IF(S395&lt;&gt;"",S395,"DLC_BASE_GAME")),""),"")</f>
        <v>[449] = {wayshrines={399,399,399,}, dlcId=DLC_ELSWEYR</v>
      </c>
      <c r="AX395" s="6" t="str">
        <f aca="false">IF(F395&lt;&gt;"Not in the game (anymore)",IF(A395&lt;&gt;"",IF(P395&lt;&gt;"",CONCATENATE(", zoneIds={",P395),"")&amp;IF(X395&lt;&gt;"",CONCATENATE(",",X395),"")&amp;IF(AC395&lt;&gt;"",CONCATENATE(",",AC395),"")&amp;IF(AH395&lt;&gt;"",CONCATENATE(",",AH395),"")&amp;IF(AM395&lt;&gt;"",CONCATENATE(",",AM395),"")&amp;IF(AR395&lt;&gt;"",CONCATENATE(",",AR395),"")&amp;IF(P395&lt;&gt;"",CONCATENATE("}",""),"")&amp;IF(OR(I395="true",I395="false",I395&lt;&gt;""), CONCATENATE(", veteran=", I395), ""),""),"")</f>
        <v>, zoneIds={1086}, veteran=true</v>
      </c>
      <c r="AY395" s="6" t="str">
        <f aca="false">IF(F395&lt;&gt;"Not in the game (anymore)",IF(A395&lt;&gt;"",", setType="&amp;G395,"")&amp;IF(J395="true",", multiTrialSet=true",""),"")</f>
        <v>, setType=LIBSETS_SETTYPE_TRIAL</v>
      </c>
      <c r="AZ395" s="6" t="str">
        <f aca="false">IF(F395&lt;&gt;"Not in the game (anymore)",IF(U395&lt;&gt;"",", dropMechanic={"&amp;U395&amp;IF(Z395&lt;&gt;"",","&amp;Z395,"")&amp;IF(AE395&lt;&gt;"",","&amp;AE395,"")&amp;IF(AJ395&lt;&gt;"",","&amp;AJ395,"")&amp;IF(AO395&lt;&gt;"",","&amp;AO395,"")&amp;IF(AT395&lt;&gt;"",","&amp;AT395,"")&amp;"}"&amp;IF(U395="LIBSETS_DROP_MECHANIC_MONSTER_NAME",", dropMechanicNames={" &amp; IF(V395&lt;&gt;"","['en']='"&amp;V395&amp;"'","") &amp; IF(W395&lt;&gt;"",", ['de']='" &amp; W395&amp;"'","") &amp; "}",""),"")&amp;"},","")</f>
        <v>, dropMechanic={LIBSETS_DROP_MECHANIC_MONSTER_NAME}, dropMechanicNames={}},</v>
      </c>
      <c r="BA395" s="6" t="str">
        <f aca="false">IF(F395&lt;&gt;"Not in the game (anymore)",IF(C395&lt;&gt;"",CONCATENATE(" --",C395," / ",B395,"   [",IF(Q395&lt;&gt;"",Q395,""),IF(Y395&lt;&gt;"",", "&amp;Y395,""),IF(AD395&lt;&gt;"",", "&amp;AD395,""),IF(AI395&lt;&gt;"",", "&amp;AI395,""),IF(AN395&lt;&gt;"",", "&amp;AN395,""),IF(AS395&lt;&gt;"",", "&amp;AS395,""),"]")),"")</f>
        <v> --Perfected False God's Devotion / Perfektionierte Ergebenheit zum falschen Gott   [Northern Elsweyr]</v>
      </c>
    </row>
    <row r="396" customFormat="false" ht="15" hidden="false" customHeight="false" outlineLevel="0" collapsed="false">
      <c r="A396" s="1" t="n">
        <v>450</v>
      </c>
      <c r="B396" s="0" t="s">
        <v>985</v>
      </c>
      <c r="C396" s="0" t="s">
        <v>986</v>
      </c>
      <c r="D396" s="2" t="n">
        <f aca="false">A396</f>
        <v>450</v>
      </c>
      <c r="G396" s="22" t="s">
        <v>338</v>
      </c>
      <c r="I396" s="0" t="s">
        <v>423</v>
      </c>
      <c r="J396" s="0" t="s">
        <v>56</v>
      </c>
      <c r="K396" s="0" t="n">
        <v>399</v>
      </c>
      <c r="L396" s="0" t="n">
        <v>399</v>
      </c>
      <c r="M396" s="0" t="n">
        <v>399</v>
      </c>
      <c r="N396" s="0" t="n">
        <v>0</v>
      </c>
      <c r="O396" s="0"/>
      <c r="P396" s="2" t="n">
        <f aca="false">IF(AND(G396&lt;&gt;"LIBSETS_SETTYPE_BATTLEGROUND",G396&lt;&gt;"LIBSETS_SETTYPE_SPECIAL",G396&lt;&gt;"LIBSETS_SETTYPE_MYTHIC"), IF(Q396&lt;&gt;"",VLOOKUP(Q396,'ESO zone constants'!$D$2:$H$4950,5,0),""),"")</f>
        <v>1086</v>
      </c>
      <c r="Q396" s="0" t="str">
        <f aca="false">IF(OR(K396="",K396&lt;=0,ISERROR(K396)),IF(AND(O396&lt;&gt;"",NOT(ISERROR(O396))),O396, ""),VLOOKUP(K396,'ESO wayshrine node constants'!$A$3:$D$10003,4,0))</f>
        <v>Northern Elsweyr</v>
      </c>
      <c r="R396" s="0"/>
      <c r="S396" s="4" t="str">
        <f aca="false">IF(AND(R396&lt;&gt;"",NOT(ISERROR(R396))),R396,IF(P396&lt;&gt;"",IF(NOT(ISERROR(VLOOKUP(P396,'ESO Dungeon constants'!$D$3:$H$9999,5,0))),VLOOKUP(P396,'ESO Dungeon constants'!$D$3:$I$9999,6,0),VLOOKUP(P396,'ESO zone constants'!$H$2:$K$9984,4,0)),""))</f>
        <v>DLC_ELSWEYR</v>
      </c>
      <c r="T396" s="2" t="str">
        <f aca="false">IF(S396&lt;&gt;"",VLOOKUP(S396,'LibSets constants'!$B$4:$C$1000,2,0),"")</f>
        <v>Elsweyr</v>
      </c>
      <c r="U396" s="5" t="s">
        <v>340</v>
      </c>
      <c r="V396" s="0"/>
      <c r="W396" s="35"/>
      <c r="X396" s="2" t="str">
        <f aca="false">IF(G396&lt;&gt;"LIBSETS_SETTYPE_BATTLEGROUND",IF(G396&lt;&gt;"LIBSETS_SETTYPE_SPECIAL",IF(Y396&lt;&gt;"",VLOOKUP(Y396,'ESO zone constants'!$D$2:$H$4950,5,0),""),""),"")</f>
        <v/>
      </c>
      <c r="Z396" s="35"/>
      <c r="AA396" s="35"/>
      <c r="AB396" s="35"/>
      <c r="AC396" s="2" t="str">
        <f aca="false">IF(G396&lt;&gt;"LIBSETS_SETTYPE_BATTLEGROUND",IF(G396&lt;&gt;"LIBSETS_SETTYPE_SPECIAL",IF(AD396&lt;&gt;"",VLOOKUP(AD396,'ESO zone constants'!$D$2:$H$4950,5,0),""),""),"")</f>
        <v/>
      </c>
      <c r="AE396" s="35"/>
      <c r="AF396" s="35"/>
      <c r="AG396" s="35"/>
      <c r="AH396" s="2" t="str">
        <f aca="false">IF(G396&lt;&gt;"LIBSETS_SETTYPE_BATTLEGROUND",IF(G396&lt;&gt;"LIBSETS_SETTYPE_SPECIAL",IF(AI396&lt;&gt;"",VLOOKUP(AI396,'ESO zone constants'!$D$2:$H$4950,5,0),""),""),"")</f>
        <v/>
      </c>
      <c r="AJ396" s="35"/>
      <c r="AK396" s="35"/>
      <c r="AL396" s="35"/>
      <c r="AM396" s="2" t="str">
        <f aca="false">IF(G396&lt;&gt;"LIBSETS_SETTYPE_BATTLEGROUND",IF(G396&lt;&gt;"LIBSETS_SETTYPE_SPECIAL",IF(AN396&lt;&gt;"",VLOOKUP(AN396,'ESO zone constants'!$D$2:$H$4950,5,0),""),""),"")</f>
        <v/>
      </c>
      <c r="AO396" s="35"/>
      <c r="AP396" s="35"/>
      <c r="AQ396" s="35"/>
      <c r="AR396" s="2" t="str">
        <f aca="false">IF(G396&lt;&gt;"LIBSETS_SETTYPE_BATTLEGROUND",IF(G396&lt;&gt;"LIBSETS_SETTYPE_SPECIAL",IF(AS396&lt;&gt;"",VLOOKUP(AS396,'ESO zone constants'!$D$2:$H$4950,5,0),""),""),"")</f>
        <v/>
      </c>
      <c r="AT396" s="35"/>
      <c r="AU396" s="35"/>
      <c r="AV396" s="35"/>
      <c r="AW396" s="6" t="str">
        <f aca="false">IF(A396="???","--","")&amp;IF(F396&lt;&gt;"Not in the game (anymore)",IF(A396&lt;&gt;"",CONCATENATE("[",A396,"] = {wayshrines={")&amp;IF(K396&lt;&gt;"",CONCATENATE(K396,","),"")&amp;IF(L396&lt;&gt;"",CONCATENATE(L396,","),"")&amp;IF(M396&lt;&gt;"",CONCATENATE(M396,","),"")&amp;CONCATENATE("}")&amp;IF(VALUE(N396)&gt;0,CONCATENATE(", traitsNeeded=",N396),"")&amp;CONCATENATE(", dlcId=",IF(S396&lt;&gt;"",S396,"DLC_BASE_GAME")),""),"")</f>
        <v>[450] = {wayshrines={399,399,399,}, dlcId=DLC_ELSWEYR</v>
      </c>
      <c r="AX396" s="6" t="str">
        <f aca="false">IF(F396&lt;&gt;"Not in the game (anymore)",IF(A396&lt;&gt;"",IF(P396&lt;&gt;"",CONCATENATE(", zoneIds={",P396),"")&amp;IF(X396&lt;&gt;"",CONCATENATE(",",X396),"")&amp;IF(AC396&lt;&gt;"",CONCATENATE(",",AC396),"")&amp;IF(AH396&lt;&gt;"",CONCATENATE(",",AH396),"")&amp;IF(AM396&lt;&gt;"",CONCATENATE(",",AM396),"")&amp;IF(AR396&lt;&gt;"",CONCATENATE(",",AR396),"")&amp;IF(P396&lt;&gt;"",CONCATENATE("}",""),"")&amp;IF(OR(I396="true",I396="false",I396&lt;&gt;""), CONCATENATE(", veteran=", I396), ""),""),"")</f>
        <v>, zoneIds={1086}, veteran=true</v>
      </c>
      <c r="AY396" s="6" t="str">
        <f aca="false">IF(F396&lt;&gt;"Not in the game (anymore)",IF(A396&lt;&gt;"",", setType="&amp;G396,"")&amp;IF(J396="true",", multiTrialSet=true",""),"")</f>
        <v>, setType=LIBSETS_SETTYPE_TRIAL</v>
      </c>
      <c r="AZ396" s="6" t="str">
        <f aca="false">IF(F396&lt;&gt;"Not in the game (anymore)",IF(U396&lt;&gt;"",", dropMechanic={"&amp;U396&amp;IF(Z396&lt;&gt;"",","&amp;Z396,"")&amp;IF(AE396&lt;&gt;"",","&amp;AE396,"")&amp;IF(AJ396&lt;&gt;"",","&amp;AJ396,"")&amp;IF(AO396&lt;&gt;"",","&amp;AO396,"")&amp;IF(AT396&lt;&gt;"",","&amp;AT396,"")&amp;"}"&amp;IF(U396="LIBSETS_DROP_MECHANIC_MONSTER_NAME",", dropMechanicNames={" &amp; IF(V396&lt;&gt;"","['en']='"&amp;V396&amp;"'","") &amp; IF(W396&lt;&gt;"",", ['de']='" &amp; W396&amp;"'","") &amp; "}",""),"")&amp;"},","")</f>
        <v>, dropMechanic={LIBSETS_DROP_MECHANIC_MONSTER_NAME}, dropMechanicNames={}},</v>
      </c>
      <c r="BA396" s="6" t="str">
        <f aca="false">IF(F396&lt;&gt;"Not in the game (anymore)",IF(C396&lt;&gt;"",CONCATENATE(" --",C396," / ",B396,"   [",IF(Q396&lt;&gt;"",Q396,""),IF(Y396&lt;&gt;"",", "&amp;Y396,""),IF(AD396&lt;&gt;"",", "&amp;AD396,""),IF(AI396&lt;&gt;"",", "&amp;AI396,""),IF(AN396&lt;&gt;"",", "&amp;AN396,""),IF(AS396&lt;&gt;"",", "&amp;AS396,""),"]")),"")</f>
        <v> --Perfected Tooth of Lokkestiiz / Perfektionierter Zahn von Lokkestiiz   [Northern Elsweyr]</v>
      </c>
    </row>
    <row r="397" customFormat="false" ht="15" hidden="false" customHeight="false" outlineLevel="0" collapsed="false">
      <c r="A397" s="1" t="n">
        <v>451</v>
      </c>
      <c r="B397" s="0" t="s">
        <v>987</v>
      </c>
      <c r="C397" s="0" t="s">
        <v>988</v>
      </c>
      <c r="D397" s="2" t="n">
        <f aca="false">A397</f>
        <v>451</v>
      </c>
      <c r="G397" s="22" t="s">
        <v>338</v>
      </c>
      <c r="I397" s="0" t="s">
        <v>423</v>
      </c>
      <c r="J397" s="0" t="s">
        <v>56</v>
      </c>
      <c r="K397" s="0" t="n">
        <v>399</v>
      </c>
      <c r="L397" s="0" t="n">
        <v>399</v>
      </c>
      <c r="M397" s="0" t="n">
        <v>399</v>
      </c>
      <c r="N397" s="0" t="n">
        <v>0</v>
      </c>
      <c r="O397" s="0"/>
      <c r="P397" s="2" t="n">
        <f aca="false">IF(AND(G397&lt;&gt;"LIBSETS_SETTYPE_BATTLEGROUND",G397&lt;&gt;"LIBSETS_SETTYPE_SPECIAL",G397&lt;&gt;"LIBSETS_SETTYPE_MYTHIC"), IF(Q397&lt;&gt;"",VLOOKUP(Q397,'ESO zone constants'!$D$2:$H$4950,5,0),""),"")</f>
        <v>1086</v>
      </c>
      <c r="Q397" s="0" t="str">
        <f aca="false">IF(OR(K397="",K397&lt;=0,ISERROR(K397)),IF(AND(O397&lt;&gt;"",NOT(ISERROR(O397))),O397, ""),VLOOKUP(K397,'ESO wayshrine node constants'!$A$3:$D$10003,4,0))</f>
        <v>Northern Elsweyr</v>
      </c>
      <c r="R397" s="0"/>
      <c r="S397" s="4" t="str">
        <f aca="false">IF(AND(R397&lt;&gt;"",NOT(ISERROR(R397))),R397,IF(P397&lt;&gt;"",IF(NOT(ISERROR(VLOOKUP(P397,'ESO Dungeon constants'!$D$3:$H$9999,5,0))),VLOOKUP(P397,'ESO Dungeon constants'!$D$3:$I$9999,6,0),VLOOKUP(P397,'ESO zone constants'!$H$2:$K$9984,4,0)),""))</f>
        <v>DLC_ELSWEYR</v>
      </c>
      <c r="T397" s="2" t="str">
        <f aca="false">IF(S397&lt;&gt;"",VLOOKUP(S397,'LibSets constants'!$B$4:$C$1000,2,0),"")</f>
        <v>Elsweyr</v>
      </c>
      <c r="U397" s="5" t="s">
        <v>340</v>
      </c>
      <c r="V397" s="0"/>
      <c r="W397" s="35"/>
      <c r="X397" s="2" t="str">
        <f aca="false">IF(G397&lt;&gt;"LIBSETS_SETTYPE_BATTLEGROUND",IF(G397&lt;&gt;"LIBSETS_SETTYPE_SPECIAL",IF(Y397&lt;&gt;"",VLOOKUP(Y397,'ESO zone constants'!$D$2:$H$4950,5,0),""),""),"")</f>
        <v/>
      </c>
      <c r="Z397" s="35"/>
      <c r="AA397" s="35"/>
      <c r="AB397" s="35"/>
      <c r="AC397" s="2" t="str">
        <f aca="false">IF(G397&lt;&gt;"LIBSETS_SETTYPE_BATTLEGROUND",IF(G397&lt;&gt;"LIBSETS_SETTYPE_SPECIAL",IF(AD397&lt;&gt;"",VLOOKUP(AD397,'ESO zone constants'!$D$2:$H$4950,5,0),""),""),"")</f>
        <v/>
      </c>
      <c r="AE397" s="35"/>
      <c r="AF397" s="35"/>
      <c r="AG397" s="35"/>
      <c r="AH397" s="2" t="str">
        <f aca="false">IF(G397&lt;&gt;"LIBSETS_SETTYPE_BATTLEGROUND",IF(G397&lt;&gt;"LIBSETS_SETTYPE_SPECIAL",IF(AI397&lt;&gt;"",VLOOKUP(AI397,'ESO zone constants'!$D$2:$H$4950,5,0),""),""),"")</f>
        <v/>
      </c>
      <c r="AJ397" s="35"/>
      <c r="AK397" s="35"/>
      <c r="AL397" s="35"/>
      <c r="AM397" s="2" t="str">
        <f aca="false">IF(G397&lt;&gt;"LIBSETS_SETTYPE_BATTLEGROUND",IF(G397&lt;&gt;"LIBSETS_SETTYPE_SPECIAL",IF(AN397&lt;&gt;"",VLOOKUP(AN397,'ESO zone constants'!$D$2:$H$4950,5,0),""),""),"")</f>
        <v/>
      </c>
      <c r="AO397" s="35"/>
      <c r="AP397" s="35"/>
      <c r="AQ397" s="35"/>
      <c r="AR397" s="2" t="str">
        <f aca="false">IF(G397&lt;&gt;"LIBSETS_SETTYPE_BATTLEGROUND",IF(G397&lt;&gt;"LIBSETS_SETTYPE_SPECIAL",IF(AS397&lt;&gt;"",VLOOKUP(AS397,'ESO zone constants'!$D$2:$H$4950,5,0),""),""),"")</f>
        <v/>
      </c>
      <c r="AT397" s="35"/>
      <c r="AU397" s="35"/>
      <c r="AV397" s="35"/>
      <c r="AW397" s="6" t="str">
        <f aca="false">IF(A397="???","--","")&amp;IF(F397&lt;&gt;"Not in the game (anymore)",IF(A397&lt;&gt;"",CONCATENATE("[",A397,"] = {wayshrines={")&amp;IF(K397&lt;&gt;"",CONCATENATE(K397,","),"")&amp;IF(L397&lt;&gt;"",CONCATENATE(L397,","),"")&amp;IF(M397&lt;&gt;"",CONCATENATE(M397,","),"")&amp;CONCATENATE("}")&amp;IF(VALUE(N397)&gt;0,CONCATENATE(", traitsNeeded=",N397),"")&amp;CONCATENATE(", dlcId=",IF(S397&lt;&gt;"",S397,"DLC_BASE_GAME")),""),"")</f>
        <v>[451] = {wayshrines={399,399,399,}, dlcId=DLC_ELSWEYR</v>
      </c>
      <c r="AX397" s="6" t="str">
        <f aca="false">IF(F397&lt;&gt;"Not in the game (anymore)",IF(A397&lt;&gt;"",IF(P397&lt;&gt;"",CONCATENATE(", zoneIds={",P397),"")&amp;IF(X397&lt;&gt;"",CONCATENATE(",",X397),"")&amp;IF(AC397&lt;&gt;"",CONCATENATE(",",AC397),"")&amp;IF(AH397&lt;&gt;"",CONCATENATE(",",AH397),"")&amp;IF(AM397&lt;&gt;"",CONCATENATE(",",AM397),"")&amp;IF(AR397&lt;&gt;"",CONCATENATE(",",AR397),"")&amp;IF(P397&lt;&gt;"",CONCATENATE("}",""),"")&amp;IF(OR(I397="true",I397="false",I397&lt;&gt;""), CONCATENATE(", veteran=", I397), ""),""),"")</f>
        <v>, zoneIds={1086}, veteran=true</v>
      </c>
      <c r="AY397" s="6" t="str">
        <f aca="false">IF(F397&lt;&gt;"Not in the game (anymore)",IF(A397&lt;&gt;"",", setType="&amp;G397,"")&amp;IF(J397="true",", multiTrialSet=true",""),"")</f>
        <v>, setType=LIBSETS_SETTYPE_TRIAL</v>
      </c>
      <c r="AZ397" s="6" t="str">
        <f aca="false">IF(F397&lt;&gt;"Not in the game (anymore)",IF(U397&lt;&gt;"",", dropMechanic={"&amp;U397&amp;IF(Z397&lt;&gt;"",","&amp;Z397,"")&amp;IF(AE397&lt;&gt;"",","&amp;AE397,"")&amp;IF(AJ397&lt;&gt;"",","&amp;AJ397,"")&amp;IF(AO397&lt;&gt;"",","&amp;AO397,"")&amp;IF(AT397&lt;&gt;"",","&amp;AT397,"")&amp;"}"&amp;IF(U397="LIBSETS_DROP_MECHANIC_MONSTER_NAME",", dropMechanicNames={" &amp; IF(V397&lt;&gt;"","['en']='"&amp;V397&amp;"'","") &amp; IF(W397&lt;&gt;"",", ['de']='" &amp; W397&amp;"'","") &amp; "}",""),"")&amp;"},","")</f>
        <v>, dropMechanic={LIBSETS_DROP_MECHANIC_MONSTER_NAME}, dropMechanicNames={}},</v>
      </c>
      <c r="BA397" s="6" t="str">
        <f aca="false">IF(F397&lt;&gt;"Not in the game (anymore)",IF(C397&lt;&gt;"",CONCATENATE(" --",C397," / ",B397,"   [",IF(Q397&lt;&gt;"",Q397,""),IF(Y397&lt;&gt;"",", "&amp;Y397,""),IF(AD397&lt;&gt;"",", "&amp;AD397,""),IF(AI397&lt;&gt;"",", "&amp;AI397,""),IF(AN397&lt;&gt;"",", "&amp;AN397,""),IF(AS397&lt;&gt;"",", "&amp;AS397,""),"]")),"")</f>
        <v> --Perfected Claw of Yolnakhriin / Perfektionierte Kralle von Yolnahkriin   [Northern Elsweyr]</v>
      </c>
    </row>
    <row r="398" customFormat="false" ht="15" hidden="false" customHeight="false" outlineLevel="0" collapsed="false">
      <c r="A398" s="1" t="n">
        <v>452</v>
      </c>
      <c r="B398" s="0" t="s">
        <v>989</v>
      </c>
      <c r="C398" s="0" t="s">
        <v>990</v>
      </c>
      <c r="D398" s="2" t="n">
        <f aca="false">A398</f>
        <v>452</v>
      </c>
      <c r="G398" s="2" t="s">
        <v>55</v>
      </c>
      <c r="I398" s="0" t="s">
        <v>56</v>
      </c>
      <c r="J398" s="0" t="s">
        <v>56</v>
      </c>
      <c r="K398" s="0" t="n">
        <v>-1</v>
      </c>
      <c r="L398" s="0" t="n">
        <v>-1</v>
      </c>
      <c r="M398" s="0" t="n">
        <v>-1</v>
      </c>
      <c r="N398" s="0" t="n">
        <v>0</v>
      </c>
      <c r="O398" s="3" t="s">
        <v>991</v>
      </c>
      <c r="P398" s="2" t="n">
        <f aca="false">IF(AND(G398&lt;&gt;"LIBSETS_SETTYPE_BATTLEGROUND",G398&lt;&gt;"LIBSETS_SETTYPE_SPECIAL",G398&lt;&gt;"LIBSETS_SETTYPE_MYTHIC"), IF(Q398&lt;&gt;"",VLOOKUP(Q398,'ESO zone constants'!$D$2:$H$4950,5,0),""),"")</f>
        <v>1122</v>
      </c>
      <c r="Q398" s="0" t="str">
        <f aca="false">IF(OR(K398="",K398&lt;=0,ISERROR(K398)),IF(AND(O398&lt;&gt;"",NOT(ISERROR(O398))),O398, ""),VLOOKUP(K398,'ESO wayshrine node constants'!$A$3:$D$10003,4,0))</f>
        <v>Moongrave Fane</v>
      </c>
      <c r="R398" s="0"/>
      <c r="S398" s="4" t="str">
        <f aca="false">IF(AND(R398&lt;&gt;"",NOT(ISERROR(R398))),R398,IF(P398&lt;&gt;"",IF(NOT(ISERROR(VLOOKUP(P398,'ESO Dungeon constants'!$D$3:$H$9999,5,0))),VLOOKUP(P398,'ESO Dungeon constants'!$D$3:$I$9999,6,0),VLOOKUP(P398,'ESO zone constants'!$H$2:$K$9984,4,0)),""))</f>
        <v>DLC_SCALEBREAKER</v>
      </c>
      <c r="T398" s="2" t="str">
        <f aca="false">IF(S398&lt;&gt;"",VLOOKUP(S398,'LibSets constants'!$B$4:$C$1000,2,0),"")</f>
        <v>Scalebraker</v>
      </c>
      <c r="U398" s="0"/>
      <c r="V398" s="33" t="str">
        <f aca="false">IF(U398&lt;&gt;"",IF(U398&lt;&gt;"LIBSETS_DROP_MECHANIC_MONSTER_NAME",VLOOKUP(U398,'LibSets constants'!$I$4:$L$1000,3,0),""),"")</f>
        <v/>
      </c>
      <c r="W398" s="33" t="str">
        <f aca="false">IF(U398&lt;&gt;"",IF(U398&lt;&gt;"LIBSETS_DROP_MECHANIC_MONSTER_NAME",VLOOKUP(U398,'LibSets constants'!$I$4:$L$1000,4,0),""),"")</f>
        <v/>
      </c>
      <c r="X398" s="2" t="str">
        <f aca="false">IF(G398&lt;&gt;"LIBSETS_SETTYPE_BATTLEGROUND",IF(G398&lt;&gt;"LIBSETS_SETTYPE_SPECIAL",IF(Y398&lt;&gt;"",VLOOKUP(Y398,'ESO zone constants'!$D$2:$H$4950,5,0),""),""),"")</f>
        <v/>
      </c>
      <c r="Z398" s="34"/>
      <c r="AA398" s="33" t="str">
        <f aca="false">IF(Z398&lt;&gt;"",IF(Z398&lt;&gt;"LIBSETS_DROP_MECHANIC_MONSTER_NAME",VLOOKUP(Z398,'LibSets constants'!$I$4:$L$1000,3,0),""),"")</f>
        <v/>
      </c>
      <c r="AB398" s="33" t="str">
        <f aca="false">IF(Z398&lt;&gt;"",IF(Z398&lt;&gt;"LIBSETS_DROP_MECHANIC_MONSTER_NAME",VLOOKUP(Z398,'LibSets constants'!$I$4:$L$1000,4,0),""),"")</f>
        <v/>
      </c>
      <c r="AC398" s="2" t="str">
        <f aca="false">IF(G398&lt;&gt;"LIBSETS_SETTYPE_BATTLEGROUND",IF(G398&lt;&gt;"LIBSETS_SETTYPE_SPECIAL",IF(AD398&lt;&gt;"",VLOOKUP(AD398,'ESO zone constants'!$D$2:$H$4950,5,0),""),""),"")</f>
        <v/>
      </c>
      <c r="AE398" s="34"/>
      <c r="AF398" s="33" t="str">
        <f aca="false">IF(AE398&lt;&gt;"",IF(AE398&lt;&gt;"LIBSETS_DROP_MECHANIC_MONSTER_NAME",VLOOKUP(AE398,'LibSets constants'!$I$4:$L$1000,3,0),""),"")</f>
        <v/>
      </c>
      <c r="AG398" s="33" t="str">
        <f aca="false">IF(AE398&lt;&gt;"",IF(AE398&lt;&gt;"LIBSETS_DROP_MECHANIC_MONSTER_NAME",VLOOKUP(AE398,'LibSets constants'!$I$4:$L$1000,4,0),""),"")</f>
        <v/>
      </c>
      <c r="AH398" s="2" t="str">
        <f aca="false">IF(G398&lt;&gt;"LIBSETS_SETTYPE_BATTLEGROUND",IF(G398&lt;&gt;"LIBSETS_SETTYPE_SPECIAL",IF(AI398&lt;&gt;"",VLOOKUP(AI398,'ESO zone constants'!$D$2:$H$4950,5,0),""),""),"")</f>
        <v/>
      </c>
      <c r="AJ398" s="34"/>
      <c r="AK398" s="33" t="str">
        <f aca="false">IF(AJ398&lt;&gt;"",IF(AJ398&lt;&gt;"LIBSETS_DROP_MECHANIC_MONSTER_NAME",VLOOKUP(AJ398,'LibSets constants'!$I$4:$L$1000,3,0),""),"")</f>
        <v/>
      </c>
      <c r="AL398" s="33" t="str">
        <f aca="false">IF(AJ398&lt;&gt;"",IF(AJ398&lt;&gt;"LIBSETS_DROP_MECHANIC_MONSTER_NAME",VLOOKUP(AJ398,'LibSets constants'!$I$4:$L$1000,4,0),""),"")</f>
        <v/>
      </c>
      <c r="AM398" s="2" t="str">
        <f aca="false">IF(G398&lt;&gt;"LIBSETS_SETTYPE_BATTLEGROUND",IF(G398&lt;&gt;"LIBSETS_SETTYPE_SPECIAL",IF(AN398&lt;&gt;"",VLOOKUP(AN398,'ESO zone constants'!$D$2:$H$4950,5,0),""),""),"")</f>
        <v/>
      </c>
      <c r="AO398" s="34"/>
      <c r="AP398" s="33" t="str">
        <f aca="false">IF(AO398&lt;&gt;"",IF(AO398&lt;&gt;"LIBSETS_DROP_MECHANIC_MONSTER_NAME",VLOOKUP(AO398,'LibSets constants'!$I$4:$L$1000,3,0),""),"")</f>
        <v/>
      </c>
      <c r="AQ398" s="33" t="str">
        <f aca="false">IF(AO398&lt;&gt;"",IF(AO398&lt;&gt;"LIBSETS_DROP_MECHANIC_MONSTER_NAME",VLOOKUP(AO398,'LibSets constants'!$I$4:$L$1000,4,0),""),"")</f>
        <v/>
      </c>
      <c r="AR398" s="2" t="str">
        <f aca="false">IF(G398&lt;&gt;"LIBSETS_SETTYPE_BATTLEGROUND",IF(G398&lt;&gt;"LIBSETS_SETTYPE_SPECIAL",IF(AS398&lt;&gt;"",VLOOKUP(AS398,'ESO zone constants'!$D$2:$H$4950,5,0),""),""),"")</f>
        <v/>
      </c>
      <c r="AT398" s="34"/>
      <c r="AU398" s="33" t="str">
        <f aca="false">IF(AT398&lt;&gt;"",IF(AT398&lt;&gt;"LIBSETS_DROP_MECHANIC_MONSTER_NAME",VLOOKUP(AT398,'LibSets constants'!$I$4:$L$1000,3,0),""),"")</f>
        <v/>
      </c>
      <c r="AV398" s="33" t="str">
        <f aca="false">IF(AT398&lt;&gt;"",IF(AT398&lt;&gt;"LIBSETS_DROP_MECHANIC_MONSTER_NAME",VLOOKUP(AT398,'LibSets constants'!$I$4:$L$1000,4,0),""),"")</f>
        <v/>
      </c>
      <c r="AW398" s="6" t="str">
        <f aca="false">IF(A398="???","--","")&amp;IF(F398&lt;&gt;"Not in the game (anymore)",IF(A398&lt;&gt;"",CONCATENATE("[",A398,"] = {wayshrines={")&amp;IF(K398&lt;&gt;"",CONCATENATE(K398,","),"")&amp;IF(L398&lt;&gt;"",CONCATENATE(L398,","),"")&amp;IF(M398&lt;&gt;"",CONCATENATE(M398,","),"")&amp;CONCATENATE("}")&amp;IF(VALUE(N398)&gt;0,CONCATENATE(", traitsNeeded=",N398),"")&amp;CONCATENATE(", dlcId=",IF(S398&lt;&gt;"",S398,"DLC_BASE_GAME")),""),"")</f>
        <v>[452] = {wayshrines={-1,-1,-1,}, dlcId=DLC_SCALEBREAKER</v>
      </c>
      <c r="AX398" s="6" t="str">
        <f aca="false">IF(F398&lt;&gt;"Not in the game (anymore)",IF(A398&lt;&gt;"",IF(P398&lt;&gt;"",CONCATENATE(", zoneIds={",P398),"")&amp;IF(X398&lt;&gt;"",CONCATENATE(",",X398),"")&amp;IF(AC398&lt;&gt;"",CONCATENATE(",",AC398),"")&amp;IF(AH398&lt;&gt;"",CONCATENATE(",",AH398),"")&amp;IF(AM398&lt;&gt;"",CONCATENATE(",",AM398),"")&amp;IF(AR398&lt;&gt;"",CONCATENATE(",",AR398),"")&amp;IF(P398&lt;&gt;"",CONCATENATE("}",""),"")&amp;IF(OR(I398="true",I398="false",I398&lt;&gt;""), CONCATENATE(", veteran=", I398), ""),""),"")</f>
        <v>, zoneIds={1122}, veteran=false</v>
      </c>
      <c r="AY398" s="6" t="str">
        <f aca="false">IF(F398&lt;&gt;"Not in the game (anymore)",IF(A398&lt;&gt;"",", setType="&amp;G398,"")&amp;IF(J398="true",", multiTrialSet=true",""),"")</f>
        <v>, setType=LIBSETS_SETTYPE_DUNGEON</v>
      </c>
      <c r="AZ398" s="6" t="str">
        <f aca="false">IF(F398&lt;&gt;"Not in the game (anymore)",IF(U398&lt;&gt;"",", dropMechanic={"&amp;U398&amp;IF(Z398&lt;&gt;"",","&amp;Z398,"")&amp;IF(AE398&lt;&gt;"",","&amp;AE398,"")&amp;IF(AJ398&lt;&gt;"",","&amp;AJ398,"")&amp;IF(AO398&lt;&gt;"",","&amp;AO398,"")&amp;IF(AT398&lt;&gt;"",","&amp;AT398,"")&amp;"}"&amp;IF(U398="LIBSETS_DROP_MECHANIC_MONSTER_NAME",", dropMechanicNames={" &amp; IF(V398&lt;&gt;"","['en']='"&amp;V398&amp;"'","") &amp; IF(W398&lt;&gt;"",", ['de']='" &amp; W398&amp;"'","") &amp; "}",""),"")&amp;"},","")</f>
        <v>},</v>
      </c>
      <c r="BA398" s="6" t="str">
        <f aca="false">IF(F398&lt;&gt;"Not in the game (anymore)",IF(C398&lt;&gt;"",CONCATENATE(" --",C398," / ",B398,"   [",IF(Q398&lt;&gt;"",Q398,""),IF(Y398&lt;&gt;"",", "&amp;Y398,""),IF(AD398&lt;&gt;"",", "&amp;AD398,""),IF(AI398&lt;&gt;"",", "&amp;AI398,""),IF(AN398&lt;&gt;"",", "&amp;AN398,""),IF(AS398&lt;&gt;"",", "&amp;AS398,""),"]")),"")</f>
        <v> --Hollowfang Thirst / Hohlzahndurst   [Moongrave Fane]</v>
      </c>
    </row>
    <row r="399" customFormat="false" ht="15" hidden="false" customHeight="false" outlineLevel="0" collapsed="false">
      <c r="A399" s="1" t="n">
        <v>453</v>
      </c>
      <c r="B399" s="0" t="s">
        <v>992</v>
      </c>
      <c r="C399" s="0" t="s">
        <v>993</v>
      </c>
      <c r="D399" s="2" t="n">
        <f aca="false">A399</f>
        <v>453</v>
      </c>
      <c r="G399" s="2" t="s">
        <v>55</v>
      </c>
      <c r="I399" s="0" t="s">
        <v>56</v>
      </c>
      <c r="J399" s="0" t="s">
        <v>56</v>
      </c>
      <c r="K399" s="0" t="n">
        <v>-1</v>
      </c>
      <c r="L399" s="0" t="n">
        <v>-1</v>
      </c>
      <c r="M399" s="0" t="n">
        <v>-1</v>
      </c>
      <c r="N399" s="0" t="n">
        <v>0</v>
      </c>
      <c r="O399" s="3" t="s">
        <v>991</v>
      </c>
      <c r="P399" s="2" t="n">
        <f aca="false">IF(AND(G399&lt;&gt;"LIBSETS_SETTYPE_BATTLEGROUND",G399&lt;&gt;"LIBSETS_SETTYPE_SPECIAL",G399&lt;&gt;"LIBSETS_SETTYPE_MYTHIC"), IF(Q399&lt;&gt;"",VLOOKUP(Q399,'ESO zone constants'!$D$2:$H$4950,5,0),""),"")</f>
        <v>1122</v>
      </c>
      <c r="Q399" s="0" t="str">
        <f aca="false">IF(OR(K399="",K399&lt;=0,ISERROR(K399)),IF(AND(O399&lt;&gt;"",NOT(ISERROR(O399))),O399, ""),VLOOKUP(K399,'ESO wayshrine node constants'!$A$3:$D$10003,4,0))</f>
        <v>Moongrave Fane</v>
      </c>
      <c r="R399" s="0"/>
      <c r="S399" s="4" t="str">
        <f aca="false">IF(AND(R399&lt;&gt;"",NOT(ISERROR(R399))),R399,IF(P399&lt;&gt;"",IF(NOT(ISERROR(VLOOKUP(P399,'ESO Dungeon constants'!$D$3:$H$9999,5,0))),VLOOKUP(P399,'ESO Dungeon constants'!$D$3:$I$9999,6,0),VLOOKUP(P399,'ESO zone constants'!$H$2:$K$9984,4,0)),""))</f>
        <v>DLC_SCALEBREAKER</v>
      </c>
      <c r="T399" s="2" t="str">
        <f aca="false">IF(S399&lt;&gt;"",VLOOKUP(S399,'LibSets constants'!$B$4:$C$1000,2,0),"")</f>
        <v>Scalebraker</v>
      </c>
      <c r="U399" s="0"/>
      <c r="V399" s="33" t="str">
        <f aca="false">IF(U399&lt;&gt;"",IF(U399&lt;&gt;"LIBSETS_DROP_MECHANIC_MONSTER_NAME",VLOOKUP(U399,'LibSets constants'!$I$4:$L$1000,3,0),""),"")</f>
        <v/>
      </c>
      <c r="W399" s="33" t="str">
        <f aca="false">IF(U399&lt;&gt;"",IF(U399&lt;&gt;"LIBSETS_DROP_MECHANIC_MONSTER_NAME",VLOOKUP(U399,'LibSets constants'!$I$4:$L$1000,4,0),""),"")</f>
        <v/>
      </c>
      <c r="X399" s="2" t="str">
        <f aca="false">IF(G399&lt;&gt;"LIBSETS_SETTYPE_BATTLEGROUND",IF(G399&lt;&gt;"LIBSETS_SETTYPE_SPECIAL",IF(Y399&lt;&gt;"",VLOOKUP(Y399,'ESO zone constants'!$D$2:$H$4950,5,0),""),""),"")</f>
        <v/>
      </c>
      <c r="Z399" s="34"/>
      <c r="AA399" s="33" t="str">
        <f aca="false">IF(Z399&lt;&gt;"",IF(Z399&lt;&gt;"LIBSETS_DROP_MECHANIC_MONSTER_NAME",VLOOKUP(Z399,'LibSets constants'!$I$4:$L$1000,3,0),""),"")</f>
        <v/>
      </c>
      <c r="AB399" s="33" t="str">
        <f aca="false">IF(Z399&lt;&gt;"",IF(Z399&lt;&gt;"LIBSETS_DROP_MECHANIC_MONSTER_NAME",VLOOKUP(Z399,'LibSets constants'!$I$4:$L$1000,4,0),""),"")</f>
        <v/>
      </c>
      <c r="AC399" s="2" t="str">
        <f aca="false">IF(G399&lt;&gt;"LIBSETS_SETTYPE_BATTLEGROUND",IF(G399&lt;&gt;"LIBSETS_SETTYPE_SPECIAL",IF(AD399&lt;&gt;"",VLOOKUP(AD399,'ESO zone constants'!$D$2:$H$4950,5,0),""),""),"")</f>
        <v/>
      </c>
      <c r="AE399" s="34"/>
      <c r="AF399" s="33" t="str">
        <f aca="false">IF(AE399&lt;&gt;"",IF(AE399&lt;&gt;"LIBSETS_DROP_MECHANIC_MONSTER_NAME",VLOOKUP(AE399,'LibSets constants'!$I$4:$L$1000,3,0),""),"")</f>
        <v/>
      </c>
      <c r="AG399" s="33" t="str">
        <f aca="false">IF(AE399&lt;&gt;"",IF(AE399&lt;&gt;"LIBSETS_DROP_MECHANIC_MONSTER_NAME",VLOOKUP(AE399,'LibSets constants'!$I$4:$L$1000,4,0),""),"")</f>
        <v/>
      </c>
      <c r="AH399" s="2" t="str">
        <f aca="false">IF(G399&lt;&gt;"LIBSETS_SETTYPE_BATTLEGROUND",IF(G399&lt;&gt;"LIBSETS_SETTYPE_SPECIAL",IF(AI399&lt;&gt;"",VLOOKUP(AI399,'ESO zone constants'!$D$2:$H$4950,5,0),""),""),"")</f>
        <v/>
      </c>
      <c r="AJ399" s="34"/>
      <c r="AK399" s="33" t="str">
        <f aca="false">IF(AJ399&lt;&gt;"",IF(AJ399&lt;&gt;"LIBSETS_DROP_MECHANIC_MONSTER_NAME",VLOOKUP(AJ399,'LibSets constants'!$I$4:$L$1000,3,0),""),"")</f>
        <v/>
      </c>
      <c r="AL399" s="33" t="str">
        <f aca="false">IF(AJ399&lt;&gt;"",IF(AJ399&lt;&gt;"LIBSETS_DROP_MECHANIC_MONSTER_NAME",VLOOKUP(AJ399,'LibSets constants'!$I$4:$L$1000,4,0),""),"")</f>
        <v/>
      </c>
      <c r="AM399" s="2" t="str">
        <f aca="false">IF(G399&lt;&gt;"LIBSETS_SETTYPE_BATTLEGROUND",IF(G399&lt;&gt;"LIBSETS_SETTYPE_SPECIAL",IF(AN399&lt;&gt;"",VLOOKUP(AN399,'ESO zone constants'!$D$2:$H$4950,5,0),""),""),"")</f>
        <v/>
      </c>
      <c r="AO399" s="34"/>
      <c r="AP399" s="33" t="str">
        <f aca="false">IF(AO399&lt;&gt;"",IF(AO399&lt;&gt;"LIBSETS_DROP_MECHANIC_MONSTER_NAME",VLOOKUP(AO399,'LibSets constants'!$I$4:$L$1000,3,0),""),"")</f>
        <v/>
      </c>
      <c r="AQ399" s="33" t="str">
        <f aca="false">IF(AO399&lt;&gt;"",IF(AO399&lt;&gt;"LIBSETS_DROP_MECHANIC_MONSTER_NAME",VLOOKUP(AO399,'LibSets constants'!$I$4:$L$1000,4,0),""),"")</f>
        <v/>
      </c>
      <c r="AR399" s="2" t="str">
        <f aca="false">IF(G399&lt;&gt;"LIBSETS_SETTYPE_BATTLEGROUND",IF(G399&lt;&gt;"LIBSETS_SETTYPE_SPECIAL",IF(AS399&lt;&gt;"",VLOOKUP(AS399,'ESO zone constants'!$D$2:$H$4950,5,0),""),""),"")</f>
        <v/>
      </c>
      <c r="AT399" s="34"/>
      <c r="AU399" s="33" t="str">
        <f aca="false">IF(AT399&lt;&gt;"",IF(AT399&lt;&gt;"LIBSETS_DROP_MECHANIC_MONSTER_NAME",VLOOKUP(AT399,'LibSets constants'!$I$4:$L$1000,3,0),""),"")</f>
        <v/>
      </c>
      <c r="AV399" s="33" t="str">
        <f aca="false">IF(AT399&lt;&gt;"",IF(AT399&lt;&gt;"LIBSETS_DROP_MECHANIC_MONSTER_NAME",VLOOKUP(AT399,'LibSets constants'!$I$4:$L$1000,4,0),""),"")</f>
        <v/>
      </c>
      <c r="AW399" s="6" t="str">
        <f aca="false">IF(A399="???","--","")&amp;IF(F399&lt;&gt;"Not in the game (anymore)",IF(A399&lt;&gt;"",CONCATENATE("[",A399,"] = {wayshrines={")&amp;IF(K399&lt;&gt;"",CONCATENATE(K399,","),"")&amp;IF(L399&lt;&gt;"",CONCATENATE(L399,","),"")&amp;IF(M399&lt;&gt;"",CONCATENATE(M399,","),"")&amp;CONCATENATE("}")&amp;IF(VALUE(N399)&gt;0,CONCATENATE(", traitsNeeded=",N399),"")&amp;CONCATENATE(", dlcId=",IF(S399&lt;&gt;"",S399,"DLC_BASE_GAME")),""),"")</f>
        <v>[453] = {wayshrines={-1,-1,-1,}, dlcId=DLC_SCALEBREAKER</v>
      </c>
      <c r="AX399" s="6" t="str">
        <f aca="false">IF(F399&lt;&gt;"Not in the game (anymore)",IF(A399&lt;&gt;"",IF(P399&lt;&gt;"",CONCATENATE(", zoneIds={",P399),"")&amp;IF(X399&lt;&gt;"",CONCATENATE(",",X399),"")&amp;IF(AC399&lt;&gt;"",CONCATENATE(",",AC399),"")&amp;IF(AH399&lt;&gt;"",CONCATENATE(",",AH399),"")&amp;IF(AM399&lt;&gt;"",CONCATENATE(",",AM399),"")&amp;IF(AR399&lt;&gt;"",CONCATENATE(",",AR399),"")&amp;IF(P399&lt;&gt;"",CONCATENATE("}",""),"")&amp;IF(OR(I399="true",I399="false",I399&lt;&gt;""), CONCATENATE(", veteran=", I399), ""),""),"")</f>
        <v>, zoneIds={1122}, veteran=false</v>
      </c>
      <c r="AY399" s="6" t="str">
        <f aca="false">IF(F399&lt;&gt;"Not in the game (anymore)",IF(A399&lt;&gt;"",", setType="&amp;G399,"")&amp;IF(J399="true",", multiTrialSet=true",""),"")</f>
        <v>, setType=LIBSETS_SETTYPE_DUNGEON</v>
      </c>
      <c r="AZ399" s="6" t="str">
        <f aca="false">IF(F399&lt;&gt;"Not in the game (anymore)",IF(U399&lt;&gt;"",", dropMechanic={"&amp;U399&amp;IF(Z399&lt;&gt;"",","&amp;Z399,"")&amp;IF(AE399&lt;&gt;"",","&amp;AE399,"")&amp;IF(AJ399&lt;&gt;"",","&amp;AJ399,"")&amp;IF(AO399&lt;&gt;"",","&amp;AO399,"")&amp;IF(AT399&lt;&gt;"",","&amp;AT399,"")&amp;"}"&amp;IF(U399="LIBSETS_DROP_MECHANIC_MONSTER_NAME",", dropMechanicNames={" &amp; IF(V399&lt;&gt;"","['en']='"&amp;V399&amp;"'","") &amp; IF(W399&lt;&gt;"",", ['de']='" &amp; W399&amp;"'","") &amp; "}",""),"")&amp;"},","")</f>
        <v>},</v>
      </c>
      <c r="BA399" s="6" t="str">
        <f aca="false">IF(F399&lt;&gt;"Not in the game (anymore)",IF(C399&lt;&gt;"",CONCATENATE(" --",C399," / ",B399,"   [",IF(Q399&lt;&gt;"",Q399,""),IF(Y399&lt;&gt;"",", "&amp;Y399,""),IF(AD399&lt;&gt;"",", "&amp;AD399,""),IF(AI399&lt;&gt;"",", "&amp;AI399,""),IF(AN399&lt;&gt;"",", "&amp;AN399,""),IF(AS399&lt;&gt;"",", "&amp;AS399,""),"]")),"")</f>
        <v> --Dro'Zakar's Claws / Dro'Zakars Krallen   [Moongrave Fane]</v>
      </c>
    </row>
    <row r="400" customFormat="false" ht="15" hidden="false" customHeight="false" outlineLevel="0" collapsed="false">
      <c r="A400" s="1" t="n">
        <v>454</v>
      </c>
      <c r="B400" s="0" t="s">
        <v>994</v>
      </c>
      <c r="C400" s="0" t="s">
        <v>995</v>
      </c>
      <c r="D400" s="2" t="n">
        <f aca="false">A400</f>
        <v>454</v>
      </c>
      <c r="G400" s="2" t="s">
        <v>55</v>
      </c>
      <c r="I400" s="0" t="s">
        <v>56</v>
      </c>
      <c r="J400" s="0" t="s">
        <v>56</v>
      </c>
      <c r="K400" s="0" t="n">
        <v>-1</v>
      </c>
      <c r="L400" s="0" t="n">
        <v>-1</v>
      </c>
      <c r="M400" s="0" t="n">
        <v>-1</v>
      </c>
      <c r="N400" s="0" t="n">
        <v>0</v>
      </c>
      <c r="O400" s="3" t="s">
        <v>991</v>
      </c>
      <c r="P400" s="2" t="n">
        <f aca="false">IF(AND(G400&lt;&gt;"LIBSETS_SETTYPE_BATTLEGROUND",G400&lt;&gt;"LIBSETS_SETTYPE_SPECIAL",G400&lt;&gt;"LIBSETS_SETTYPE_MYTHIC"), IF(Q400&lt;&gt;"",VLOOKUP(Q400,'ESO zone constants'!$D$2:$H$4950,5,0),""),"")</f>
        <v>1122</v>
      </c>
      <c r="Q400" s="0" t="str">
        <f aca="false">IF(OR(K400="",K400&lt;=0,ISERROR(K400)),IF(AND(O400&lt;&gt;"",NOT(ISERROR(O400))),O400, ""),VLOOKUP(K400,'ESO wayshrine node constants'!$A$3:$D$10003,4,0))</f>
        <v>Moongrave Fane</v>
      </c>
      <c r="R400" s="0"/>
      <c r="S400" s="4" t="str">
        <f aca="false">IF(AND(R400&lt;&gt;"",NOT(ISERROR(R400))),R400,IF(P400&lt;&gt;"",IF(NOT(ISERROR(VLOOKUP(P400,'ESO Dungeon constants'!$D$3:$H$9999,5,0))),VLOOKUP(P400,'ESO Dungeon constants'!$D$3:$I$9999,6,0),VLOOKUP(P400,'ESO zone constants'!$H$2:$K$9984,4,0)),""))</f>
        <v>DLC_SCALEBREAKER</v>
      </c>
      <c r="T400" s="2" t="str">
        <f aca="false">IF(S400&lt;&gt;"",VLOOKUP(S400,'LibSets constants'!$B$4:$C$1000,2,0),"")</f>
        <v>Scalebraker</v>
      </c>
      <c r="U400" s="0"/>
      <c r="V400" s="33" t="str">
        <f aca="false">IF(U400&lt;&gt;"",IF(U400&lt;&gt;"LIBSETS_DROP_MECHANIC_MONSTER_NAME",VLOOKUP(U400,'LibSets constants'!$I$4:$L$1000,3,0),""),"")</f>
        <v/>
      </c>
      <c r="W400" s="33" t="str">
        <f aca="false">IF(U400&lt;&gt;"",IF(U400&lt;&gt;"LIBSETS_DROP_MECHANIC_MONSTER_NAME",VLOOKUP(U400,'LibSets constants'!$I$4:$L$1000,4,0),""),"")</f>
        <v/>
      </c>
      <c r="X400" s="2" t="str">
        <f aca="false">IF(G400&lt;&gt;"LIBSETS_SETTYPE_BATTLEGROUND",IF(G400&lt;&gt;"LIBSETS_SETTYPE_SPECIAL",IF(Y400&lt;&gt;"",VLOOKUP(Y400,'ESO zone constants'!$D$2:$H$4950,5,0),""),""),"")</f>
        <v/>
      </c>
      <c r="Z400" s="34"/>
      <c r="AA400" s="33" t="str">
        <f aca="false">IF(Z400&lt;&gt;"",IF(Z400&lt;&gt;"LIBSETS_DROP_MECHANIC_MONSTER_NAME",VLOOKUP(Z400,'LibSets constants'!$I$4:$L$1000,3,0),""),"")</f>
        <v/>
      </c>
      <c r="AB400" s="33" t="str">
        <f aca="false">IF(Z400&lt;&gt;"",IF(Z400&lt;&gt;"LIBSETS_DROP_MECHANIC_MONSTER_NAME",VLOOKUP(Z400,'LibSets constants'!$I$4:$L$1000,4,0),""),"")</f>
        <v/>
      </c>
      <c r="AC400" s="2" t="str">
        <f aca="false">IF(G400&lt;&gt;"LIBSETS_SETTYPE_BATTLEGROUND",IF(G400&lt;&gt;"LIBSETS_SETTYPE_SPECIAL",IF(AD400&lt;&gt;"",VLOOKUP(AD400,'ESO zone constants'!$D$2:$H$4950,5,0),""),""),"")</f>
        <v/>
      </c>
      <c r="AE400" s="34"/>
      <c r="AF400" s="33" t="str">
        <f aca="false">IF(AE400&lt;&gt;"",IF(AE400&lt;&gt;"LIBSETS_DROP_MECHANIC_MONSTER_NAME",VLOOKUP(AE400,'LibSets constants'!$I$4:$L$1000,3,0),""),"")</f>
        <v/>
      </c>
      <c r="AG400" s="33" t="str">
        <f aca="false">IF(AE400&lt;&gt;"",IF(AE400&lt;&gt;"LIBSETS_DROP_MECHANIC_MONSTER_NAME",VLOOKUP(AE400,'LibSets constants'!$I$4:$L$1000,4,0),""),"")</f>
        <v/>
      </c>
      <c r="AH400" s="2" t="str">
        <f aca="false">IF(G400&lt;&gt;"LIBSETS_SETTYPE_BATTLEGROUND",IF(G400&lt;&gt;"LIBSETS_SETTYPE_SPECIAL",IF(AI400&lt;&gt;"",VLOOKUP(AI400,'ESO zone constants'!$D$2:$H$4950,5,0),""),""),"")</f>
        <v/>
      </c>
      <c r="AJ400" s="34"/>
      <c r="AK400" s="33" t="str">
        <f aca="false">IF(AJ400&lt;&gt;"",IF(AJ400&lt;&gt;"LIBSETS_DROP_MECHANIC_MONSTER_NAME",VLOOKUP(AJ400,'LibSets constants'!$I$4:$L$1000,3,0),""),"")</f>
        <v/>
      </c>
      <c r="AL400" s="33" t="str">
        <f aca="false">IF(AJ400&lt;&gt;"",IF(AJ400&lt;&gt;"LIBSETS_DROP_MECHANIC_MONSTER_NAME",VLOOKUP(AJ400,'LibSets constants'!$I$4:$L$1000,4,0),""),"")</f>
        <v/>
      </c>
      <c r="AM400" s="2" t="str">
        <f aca="false">IF(G400&lt;&gt;"LIBSETS_SETTYPE_BATTLEGROUND",IF(G400&lt;&gt;"LIBSETS_SETTYPE_SPECIAL",IF(AN400&lt;&gt;"",VLOOKUP(AN400,'ESO zone constants'!$D$2:$H$4950,5,0),""),""),"")</f>
        <v/>
      </c>
      <c r="AO400" s="34"/>
      <c r="AP400" s="33" t="str">
        <f aca="false">IF(AO400&lt;&gt;"",IF(AO400&lt;&gt;"LIBSETS_DROP_MECHANIC_MONSTER_NAME",VLOOKUP(AO400,'LibSets constants'!$I$4:$L$1000,3,0),""),"")</f>
        <v/>
      </c>
      <c r="AQ400" s="33" t="str">
        <f aca="false">IF(AO400&lt;&gt;"",IF(AO400&lt;&gt;"LIBSETS_DROP_MECHANIC_MONSTER_NAME",VLOOKUP(AO400,'LibSets constants'!$I$4:$L$1000,4,0),""),"")</f>
        <v/>
      </c>
      <c r="AR400" s="2" t="str">
        <f aca="false">IF(G400&lt;&gt;"LIBSETS_SETTYPE_BATTLEGROUND",IF(G400&lt;&gt;"LIBSETS_SETTYPE_SPECIAL",IF(AS400&lt;&gt;"",VLOOKUP(AS400,'ESO zone constants'!$D$2:$H$4950,5,0),""),""),"")</f>
        <v/>
      </c>
      <c r="AT400" s="34"/>
      <c r="AU400" s="33" t="str">
        <f aca="false">IF(AT400&lt;&gt;"",IF(AT400&lt;&gt;"LIBSETS_DROP_MECHANIC_MONSTER_NAME",VLOOKUP(AT400,'LibSets constants'!$I$4:$L$1000,3,0),""),"")</f>
        <v/>
      </c>
      <c r="AV400" s="33" t="str">
        <f aca="false">IF(AT400&lt;&gt;"",IF(AT400&lt;&gt;"LIBSETS_DROP_MECHANIC_MONSTER_NAME",VLOOKUP(AT400,'LibSets constants'!$I$4:$L$1000,4,0),""),"")</f>
        <v/>
      </c>
      <c r="AW400" s="6" t="str">
        <f aca="false">IF(A400="???","--","")&amp;IF(F400&lt;&gt;"Not in the game (anymore)",IF(A400&lt;&gt;"",CONCATENATE("[",A400,"] = {wayshrines={")&amp;IF(K400&lt;&gt;"",CONCATENATE(K400,","),"")&amp;IF(L400&lt;&gt;"",CONCATENATE(L400,","),"")&amp;IF(M400&lt;&gt;"",CONCATENATE(M400,","),"")&amp;CONCATENATE("}")&amp;IF(VALUE(N400)&gt;0,CONCATENATE(", traitsNeeded=",N400),"")&amp;CONCATENATE(", dlcId=",IF(S400&lt;&gt;"",S400,"DLC_BASE_GAME")),""),"")</f>
        <v>[454] = {wayshrines={-1,-1,-1,}, dlcId=DLC_SCALEBREAKER</v>
      </c>
      <c r="AX400" s="6" t="str">
        <f aca="false">IF(F400&lt;&gt;"Not in the game (anymore)",IF(A400&lt;&gt;"",IF(P400&lt;&gt;"",CONCATENATE(", zoneIds={",P400),"")&amp;IF(X400&lt;&gt;"",CONCATENATE(",",X400),"")&amp;IF(AC400&lt;&gt;"",CONCATENATE(",",AC400),"")&amp;IF(AH400&lt;&gt;"",CONCATENATE(",",AH400),"")&amp;IF(AM400&lt;&gt;"",CONCATENATE(",",AM400),"")&amp;IF(AR400&lt;&gt;"",CONCATENATE(",",AR400),"")&amp;IF(P400&lt;&gt;"",CONCATENATE("}",""),"")&amp;IF(OR(I400="true",I400="false",I400&lt;&gt;""), CONCATENATE(", veteran=", I400), ""),""),"")</f>
        <v>, zoneIds={1122}, veteran=false</v>
      </c>
      <c r="AY400" s="6" t="str">
        <f aca="false">IF(F400&lt;&gt;"Not in the game (anymore)",IF(A400&lt;&gt;"",", setType="&amp;G400,"")&amp;IF(J400="true",", multiTrialSet=true",""),"")</f>
        <v>, setType=LIBSETS_SETTYPE_DUNGEON</v>
      </c>
      <c r="AZ400" s="6" t="str">
        <f aca="false">IF(F400&lt;&gt;"Not in the game (anymore)",IF(U400&lt;&gt;"",", dropMechanic={"&amp;U400&amp;IF(Z400&lt;&gt;"",","&amp;Z400,"")&amp;IF(AE400&lt;&gt;"",","&amp;AE400,"")&amp;IF(AJ400&lt;&gt;"",","&amp;AJ400,"")&amp;IF(AO400&lt;&gt;"",","&amp;AO400,"")&amp;IF(AT400&lt;&gt;"",","&amp;AT400,"")&amp;"}"&amp;IF(U400="LIBSETS_DROP_MECHANIC_MONSTER_NAME",", dropMechanicNames={" &amp; IF(V400&lt;&gt;"","['en']='"&amp;V400&amp;"'","") &amp; IF(W400&lt;&gt;"",", ['de']='" &amp; W400&amp;"'","") &amp; "}",""),"")&amp;"},","")</f>
        <v>},</v>
      </c>
      <c r="BA400" s="6" t="str">
        <f aca="false">IF(F400&lt;&gt;"Not in the game (anymore)",IF(C400&lt;&gt;"",CONCATENATE(" --",C400," / ",B400,"   [",IF(Q400&lt;&gt;"",Q400,""),IF(Y400&lt;&gt;"",", "&amp;Y400,""),IF(AD400&lt;&gt;"",", "&amp;AD400,""),IF(AI400&lt;&gt;"",", "&amp;AI400,""),IF(AN400&lt;&gt;"",", "&amp;AN400,""),IF(AS400&lt;&gt;"",", "&amp;AS400,""),"]")),"")</f>
        <v> --Renald's Resolve / Renalds Entschlossenheit   [Moongrave Fane]</v>
      </c>
    </row>
    <row r="401" customFormat="false" ht="15" hidden="false" customHeight="false" outlineLevel="0" collapsed="false">
      <c r="A401" s="1" t="n">
        <v>455</v>
      </c>
      <c r="B401" s="0" t="s">
        <v>996</v>
      </c>
      <c r="C401" s="0" t="s">
        <v>997</v>
      </c>
      <c r="D401" s="2" t="n">
        <f aca="false">A401</f>
        <v>455</v>
      </c>
      <c r="G401" s="2" t="s">
        <v>55</v>
      </c>
      <c r="I401" s="0" t="s">
        <v>56</v>
      </c>
      <c r="J401" s="0" t="s">
        <v>56</v>
      </c>
      <c r="K401" s="0" t="n">
        <v>-1</v>
      </c>
      <c r="L401" s="0" t="n">
        <v>-1</v>
      </c>
      <c r="M401" s="0" t="n">
        <v>-1</v>
      </c>
      <c r="N401" s="0" t="n">
        <v>0</v>
      </c>
      <c r="O401" s="3" t="s">
        <v>998</v>
      </c>
      <c r="P401" s="2" t="n">
        <f aca="false">IF(AND(G401&lt;&gt;"LIBSETS_SETTYPE_BATTLEGROUND",G401&lt;&gt;"LIBSETS_SETTYPE_SPECIAL",G401&lt;&gt;"LIBSETS_SETTYPE_MYTHIC"), IF(Q401&lt;&gt;"",VLOOKUP(Q401,'ESO zone constants'!$D$2:$H$4950,5,0),""),"")</f>
        <v>1123</v>
      </c>
      <c r="Q401" s="0" t="str">
        <f aca="false">IF(OR(K401="",K401&lt;=0,ISERROR(K401)),IF(AND(O401&lt;&gt;"",NOT(ISERROR(O401))),O401, ""),VLOOKUP(K401,'ESO wayshrine node constants'!$A$3:$D$10003,4,0))</f>
        <v>Lair of Maarselok</v>
      </c>
      <c r="R401" s="0"/>
      <c r="S401" s="4" t="str">
        <f aca="false">IF(AND(R401&lt;&gt;"",NOT(ISERROR(R401))),R401,IF(P401&lt;&gt;"",IF(NOT(ISERROR(VLOOKUP(P401,'ESO Dungeon constants'!$D$3:$H$9999,5,0))),VLOOKUP(P401,'ESO Dungeon constants'!$D$3:$I$9999,6,0),VLOOKUP(P401,'ESO zone constants'!$H$2:$K$9984,4,0)),""))</f>
        <v>DLC_SCALEBREAKER</v>
      </c>
      <c r="T401" s="2" t="str">
        <f aca="false">IF(S401&lt;&gt;"",VLOOKUP(S401,'LibSets constants'!$B$4:$C$1000,2,0),"")</f>
        <v>Scalebraker</v>
      </c>
      <c r="U401" s="0"/>
      <c r="V401" s="33" t="str">
        <f aca="false">IF(U401&lt;&gt;"",IF(U401&lt;&gt;"LIBSETS_DROP_MECHANIC_MONSTER_NAME",VLOOKUP(U401,'LibSets constants'!$I$4:$L$1000,3,0),""),"")</f>
        <v/>
      </c>
      <c r="W401" s="33" t="str">
        <f aca="false">IF(U401&lt;&gt;"",IF(U401&lt;&gt;"LIBSETS_DROP_MECHANIC_MONSTER_NAME",VLOOKUP(U401,'LibSets constants'!$I$4:$L$1000,4,0),""),"")</f>
        <v/>
      </c>
      <c r="X401" s="2" t="str">
        <f aca="false">IF(G401&lt;&gt;"LIBSETS_SETTYPE_BATTLEGROUND",IF(G401&lt;&gt;"LIBSETS_SETTYPE_SPECIAL",IF(Y401&lt;&gt;"",VLOOKUP(Y401,'ESO zone constants'!$D$2:$H$4950,5,0),""),""),"")</f>
        <v/>
      </c>
      <c r="Z401" s="34"/>
      <c r="AA401" s="33" t="str">
        <f aca="false">IF(Z401&lt;&gt;"",IF(Z401&lt;&gt;"LIBSETS_DROP_MECHANIC_MONSTER_NAME",VLOOKUP(Z401,'LibSets constants'!$I$4:$L$1000,3,0),""),"")</f>
        <v/>
      </c>
      <c r="AB401" s="33" t="str">
        <f aca="false">IF(Z401&lt;&gt;"",IF(Z401&lt;&gt;"LIBSETS_DROP_MECHANIC_MONSTER_NAME",VLOOKUP(Z401,'LibSets constants'!$I$4:$L$1000,4,0),""),"")</f>
        <v/>
      </c>
      <c r="AC401" s="2" t="str">
        <f aca="false">IF(G401&lt;&gt;"LIBSETS_SETTYPE_BATTLEGROUND",IF(G401&lt;&gt;"LIBSETS_SETTYPE_SPECIAL",IF(AD401&lt;&gt;"",VLOOKUP(AD401,'ESO zone constants'!$D$2:$H$4950,5,0),""),""),"")</f>
        <v/>
      </c>
      <c r="AE401" s="34"/>
      <c r="AF401" s="33" t="str">
        <f aca="false">IF(AE401&lt;&gt;"",IF(AE401&lt;&gt;"LIBSETS_DROP_MECHANIC_MONSTER_NAME",VLOOKUP(AE401,'LibSets constants'!$I$4:$L$1000,3,0),""),"")</f>
        <v/>
      </c>
      <c r="AG401" s="33" t="str">
        <f aca="false">IF(AE401&lt;&gt;"",IF(AE401&lt;&gt;"LIBSETS_DROP_MECHANIC_MONSTER_NAME",VLOOKUP(AE401,'LibSets constants'!$I$4:$L$1000,4,0),""),"")</f>
        <v/>
      </c>
      <c r="AH401" s="2" t="str">
        <f aca="false">IF(G401&lt;&gt;"LIBSETS_SETTYPE_BATTLEGROUND",IF(G401&lt;&gt;"LIBSETS_SETTYPE_SPECIAL",IF(AI401&lt;&gt;"",VLOOKUP(AI401,'ESO zone constants'!$D$2:$H$4950,5,0),""),""),"")</f>
        <v/>
      </c>
      <c r="AJ401" s="34"/>
      <c r="AK401" s="33" t="str">
        <f aca="false">IF(AJ401&lt;&gt;"",IF(AJ401&lt;&gt;"LIBSETS_DROP_MECHANIC_MONSTER_NAME",VLOOKUP(AJ401,'LibSets constants'!$I$4:$L$1000,3,0),""),"")</f>
        <v/>
      </c>
      <c r="AL401" s="33" t="str">
        <f aca="false">IF(AJ401&lt;&gt;"",IF(AJ401&lt;&gt;"LIBSETS_DROP_MECHANIC_MONSTER_NAME",VLOOKUP(AJ401,'LibSets constants'!$I$4:$L$1000,4,0),""),"")</f>
        <v/>
      </c>
      <c r="AM401" s="2" t="str">
        <f aca="false">IF(G401&lt;&gt;"LIBSETS_SETTYPE_BATTLEGROUND",IF(G401&lt;&gt;"LIBSETS_SETTYPE_SPECIAL",IF(AN401&lt;&gt;"",VLOOKUP(AN401,'ESO zone constants'!$D$2:$H$4950,5,0),""),""),"")</f>
        <v/>
      </c>
      <c r="AO401" s="34"/>
      <c r="AP401" s="33" t="str">
        <f aca="false">IF(AO401&lt;&gt;"",IF(AO401&lt;&gt;"LIBSETS_DROP_MECHANIC_MONSTER_NAME",VLOOKUP(AO401,'LibSets constants'!$I$4:$L$1000,3,0),""),"")</f>
        <v/>
      </c>
      <c r="AQ401" s="33" t="str">
        <f aca="false">IF(AO401&lt;&gt;"",IF(AO401&lt;&gt;"LIBSETS_DROP_MECHANIC_MONSTER_NAME",VLOOKUP(AO401,'LibSets constants'!$I$4:$L$1000,4,0),""),"")</f>
        <v/>
      </c>
      <c r="AR401" s="2" t="str">
        <f aca="false">IF(G401&lt;&gt;"LIBSETS_SETTYPE_BATTLEGROUND",IF(G401&lt;&gt;"LIBSETS_SETTYPE_SPECIAL",IF(AS401&lt;&gt;"",VLOOKUP(AS401,'ESO zone constants'!$D$2:$H$4950,5,0),""),""),"")</f>
        <v/>
      </c>
      <c r="AT401" s="34"/>
      <c r="AU401" s="33" t="str">
        <f aca="false">IF(AT401&lt;&gt;"",IF(AT401&lt;&gt;"LIBSETS_DROP_MECHANIC_MONSTER_NAME",VLOOKUP(AT401,'LibSets constants'!$I$4:$L$1000,3,0),""),"")</f>
        <v/>
      </c>
      <c r="AV401" s="33" t="str">
        <f aca="false">IF(AT401&lt;&gt;"",IF(AT401&lt;&gt;"LIBSETS_DROP_MECHANIC_MONSTER_NAME",VLOOKUP(AT401,'LibSets constants'!$I$4:$L$1000,4,0),""),"")</f>
        <v/>
      </c>
      <c r="AW401" s="6" t="str">
        <f aca="false">IF(A401="???","--","")&amp;IF(F401&lt;&gt;"Not in the game (anymore)",IF(A401&lt;&gt;"",CONCATENATE("[",A401,"] = {wayshrines={")&amp;IF(K401&lt;&gt;"",CONCATENATE(K401,","),"")&amp;IF(L401&lt;&gt;"",CONCATENATE(L401,","),"")&amp;IF(M401&lt;&gt;"",CONCATENATE(M401,","),"")&amp;CONCATENATE("}")&amp;IF(VALUE(N401)&gt;0,CONCATENATE(", traitsNeeded=",N401),"")&amp;CONCATENATE(", dlcId=",IF(S401&lt;&gt;"",S401,"DLC_BASE_GAME")),""),"")</f>
        <v>[455] = {wayshrines={-1,-1,-1,}, dlcId=DLC_SCALEBREAKER</v>
      </c>
      <c r="AX401" s="6" t="str">
        <f aca="false">IF(F401&lt;&gt;"Not in the game (anymore)",IF(A401&lt;&gt;"",IF(P401&lt;&gt;"",CONCATENATE(", zoneIds={",P401),"")&amp;IF(X401&lt;&gt;"",CONCATENATE(",",X401),"")&amp;IF(AC401&lt;&gt;"",CONCATENATE(",",AC401),"")&amp;IF(AH401&lt;&gt;"",CONCATENATE(",",AH401),"")&amp;IF(AM401&lt;&gt;"",CONCATENATE(",",AM401),"")&amp;IF(AR401&lt;&gt;"",CONCATENATE(",",AR401),"")&amp;IF(P401&lt;&gt;"",CONCATENATE("}",""),"")&amp;IF(OR(I401="true",I401="false",I401&lt;&gt;""), CONCATENATE(", veteran=", I401), ""),""),"")</f>
        <v>, zoneIds={1123}, veteran=false</v>
      </c>
      <c r="AY401" s="6" t="str">
        <f aca="false">IF(F401&lt;&gt;"Not in the game (anymore)",IF(A401&lt;&gt;"",", setType="&amp;G401,"")&amp;IF(J401="true",", multiTrialSet=true",""),"")</f>
        <v>, setType=LIBSETS_SETTYPE_DUNGEON</v>
      </c>
      <c r="AZ401" s="6" t="str">
        <f aca="false">IF(F401&lt;&gt;"Not in the game (anymore)",IF(U401&lt;&gt;"",", dropMechanic={"&amp;U401&amp;IF(Z401&lt;&gt;"",","&amp;Z401,"")&amp;IF(AE401&lt;&gt;"",","&amp;AE401,"")&amp;IF(AJ401&lt;&gt;"",","&amp;AJ401,"")&amp;IF(AO401&lt;&gt;"",","&amp;AO401,"")&amp;IF(AT401&lt;&gt;"",","&amp;AT401,"")&amp;"}"&amp;IF(U401="LIBSETS_DROP_MECHANIC_MONSTER_NAME",", dropMechanicNames={" &amp; IF(V401&lt;&gt;"","['en']='"&amp;V401&amp;"'","") &amp; IF(W401&lt;&gt;"",", ['de']='" &amp; W401&amp;"'","") &amp; "}",""),"")&amp;"},","")</f>
        <v>},</v>
      </c>
      <c r="BA401" s="6" t="str">
        <f aca="false">IF(F401&lt;&gt;"Not in the game (anymore)",IF(C401&lt;&gt;"",CONCATENATE(" --",C401," / ",B401,"   [",IF(Q401&lt;&gt;"",Q401,""),IF(Y401&lt;&gt;"",", "&amp;Y401,""),IF(AD401&lt;&gt;"",", "&amp;AD401,""),IF(AI401&lt;&gt;"",", "&amp;AI401,""),IF(AN401&lt;&gt;"",", "&amp;AN401,""),IF(AS401&lt;&gt;"",", "&amp;AS401,""),"]")),"")</f>
        <v> --Z'en's Redress / Z'ens Wiedergutmachung   [Lair of Maarselok]</v>
      </c>
    </row>
    <row r="402" customFormat="false" ht="15" hidden="false" customHeight="false" outlineLevel="0" collapsed="false">
      <c r="A402" s="1" t="n">
        <v>456</v>
      </c>
      <c r="B402" s="0" t="s">
        <v>999</v>
      </c>
      <c r="C402" s="0" t="s">
        <v>1000</v>
      </c>
      <c r="D402" s="2" t="n">
        <f aca="false">A402</f>
        <v>456</v>
      </c>
      <c r="G402" s="2" t="s">
        <v>55</v>
      </c>
      <c r="I402" s="0" t="s">
        <v>56</v>
      </c>
      <c r="J402" s="0" t="s">
        <v>56</v>
      </c>
      <c r="K402" s="0" t="n">
        <v>-1</v>
      </c>
      <c r="L402" s="0" t="n">
        <v>-1</v>
      </c>
      <c r="M402" s="0" t="n">
        <v>-1</v>
      </c>
      <c r="N402" s="0" t="n">
        <v>0</v>
      </c>
      <c r="O402" s="3" t="s">
        <v>998</v>
      </c>
      <c r="P402" s="2" t="n">
        <f aca="false">IF(AND(G402&lt;&gt;"LIBSETS_SETTYPE_BATTLEGROUND",G402&lt;&gt;"LIBSETS_SETTYPE_SPECIAL",G402&lt;&gt;"LIBSETS_SETTYPE_MYTHIC"), IF(Q402&lt;&gt;"",VLOOKUP(Q402,'ESO zone constants'!$D$2:$H$4950,5,0),""),"")</f>
        <v>1123</v>
      </c>
      <c r="Q402" s="0" t="str">
        <f aca="false">IF(OR(K402="",K402&lt;=0,ISERROR(K402)),IF(AND(O402&lt;&gt;"",NOT(ISERROR(O402))),O402, ""),VLOOKUP(K402,'ESO wayshrine node constants'!$A$3:$D$10003,4,0))</f>
        <v>Lair of Maarselok</v>
      </c>
      <c r="R402" s="0"/>
      <c r="S402" s="4" t="str">
        <f aca="false">IF(AND(R402&lt;&gt;"",NOT(ISERROR(R402))),R402,IF(P402&lt;&gt;"",IF(NOT(ISERROR(VLOOKUP(P402,'ESO Dungeon constants'!$D$3:$H$9999,5,0))),VLOOKUP(P402,'ESO Dungeon constants'!$D$3:$I$9999,6,0),VLOOKUP(P402,'ESO zone constants'!$H$2:$K$9984,4,0)),""))</f>
        <v>DLC_SCALEBREAKER</v>
      </c>
      <c r="T402" s="2" t="str">
        <f aca="false">IF(S402&lt;&gt;"",VLOOKUP(S402,'LibSets constants'!$B$4:$C$1000,2,0),"")</f>
        <v>Scalebraker</v>
      </c>
      <c r="U402" s="0"/>
      <c r="V402" s="33" t="str">
        <f aca="false">IF(U402&lt;&gt;"",IF(U402&lt;&gt;"LIBSETS_DROP_MECHANIC_MONSTER_NAME",VLOOKUP(U402,'LibSets constants'!$I$4:$L$1000,3,0),""),"")</f>
        <v/>
      </c>
      <c r="W402" s="33" t="str">
        <f aca="false">IF(U402&lt;&gt;"",IF(U402&lt;&gt;"LIBSETS_DROP_MECHANIC_MONSTER_NAME",VLOOKUP(U402,'LibSets constants'!$I$4:$L$1000,4,0),""),"")</f>
        <v/>
      </c>
      <c r="X402" s="2" t="str">
        <f aca="false">IF(G402&lt;&gt;"LIBSETS_SETTYPE_BATTLEGROUND",IF(G402&lt;&gt;"LIBSETS_SETTYPE_SPECIAL",IF(Y402&lt;&gt;"",VLOOKUP(Y402,'ESO zone constants'!$D$2:$H$4950,5,0),""),""),"")</f>
        <v/>
      </c>
      <c r="Z402" s="34"/>
      <c r="AA402" s="33" t="str">
        <f aca="false">IF(Z402&lt;&gt;"",IF(Z402&lt;&gt;"LIBSETS_DROP_MECHANIC_MONSTER_NAME",VLOOKUP(Z402,'LibSets constants'!$I$4:$L$1000,3,0),""),"")</f>
        <v/>
      </c>
      <c r="AB402" s="33" t="str">
        <f aca="false">IF(Z402&lt;&gt;"",IF(Z402&lt;&gt;"LIBSETS_DROP_MECHANIC_MONSTER_NAME",VLOOKUP(Z402,'LibSets constants'!$I$4:$L$1000,4,0),""),"")</f>
        <v/>
      </c>
      <c r="AC402" s="2" t="str">
        <f aca="false">IF(G402&lt;&gt;"LIBSETS_SETTYPE_BATTLEGROUND",IF(G402&lt;&gt;"LIBSETS_SETTYPE_SPECIAL",IF(AD402&lt;&gt;"",VLOOKUP(AD402,'ESO zone constants'!$D$2:$H$4950,5,0),""),""),"")</f>
        <v/>
      </c>
      <c r="AE402" s="34"/>
      <c r="AF402" s="33" t="str">
        <f aca="false">IF(AE402&lt;&gt;"",IF(AE402&lt;&gt;"LIBSETS_DROP_MECHANIC_MONSTER_NAME",VLOOKUP(AE402,'LibSets constants'!$I$4:$L$1000,3,0),""),"")</f>
        <v/>
      </c>
      <c r="AG402" s="33" t="str">
        <f aca="false">IF(AE402&lt;&gt;"",IF(AE402&lt;&gt;"LIBSETS_DROP_MECHANIC_MONSTER_NAME",VLOOKUP(AE402,'LibSets constants'!$I$4:$L$1000,4,0),""),"")</f>
        <v/>
      </c>
      <c r="AH402" s="2" t="str">
        <f aca="false">IF(G402&lt;&gt;"LIBSETS_SETTYPE_BATTLEGROUND",IF(G402&lt;&gt;"LIBSETS_SETTYPE_SPECIAL",IF(AI402&lt;&gt;"",VLOOKUP(AI402,'ESO zone constants'!$D$2:$H$4950,5,0),""),""),"")</f>
        <v/>
      </c>
      <c r="AJ402" s="34"/>
      <c r="AK402" s="33" t="str">
        <f aca="false">IF(AJ402&lt;&gt;"",IF(AJ402&lt;&gt;"LIBSETS_DROP_MECHANIC_MONSTER_NAME",VLOOKUP(AJ402,'LibSets constants'!$I$4:$L$1000,3,0),""),"")</f>
        <v/>
      </c>
      <c r="AL402" s="33" t="str">
        <f aca="false">IF(AJ402&lt;&gt;"",IF(AJ402&lt;&gt;"LIBSETS_DROP_MECHANIC_MONSTER_NAME",VLOOKUP(AJ402,'LibSets constants'!$I$4:$L$1000,4,0),""),"")</f>
        <v/>
      </c>
      <c r="AM402" s="2" t="str">
        <f aca="false">IF(G402&lt;&gt;"LIBSETS_SETTYPE_BATTLEGROUND",IF(G402&lt;&gt;"LIBSETS_SETTYPE_SPECIAL",IF(AN402&lt;&gt;"",VLOOKUP(AN402,'ESO zone constants'!$D$2:$H$4950,5,0),""),""),"")</f>
        <v/>
      </c>
      <c r="AO402" s="34"/>
      <c r="AP402" s="33" t="str">
        <f aca="false">IF(AO402&lt;&gt;"",IF(AO402&lt;&gt;"LIBSETS_DROP_MECHANIC_MONSTER_NAME",VLOOKUP(AO402,'LibSets constants'!$I$4:$L$1000,3,0),""),"")</f>
        <v/>
      </c>
      <c r="AQ402" s="33" t="str">
        <f aca="false">IF(AO402&lt;&gt;"",IF(AO402&lt;&gt;"LIBSETS_DROP_MECHANIC_MONSTER_NAME",VLOOKUP(AO402,'LibSets constants'!$I$4:$L$1000,4,0),""),"")</f>
        <v/>
      </c>
      <c r="AR402" s="2" t="str">
        <f aca="false">IF(G402&lt;&gt;"LIBSETS_SETTYPE_BATTLEGROUND",IF(G402&lt;&gt;"LIBSETS_SETTYPE_SPECIAL",IF(AS402&lt;&gt;"",VLOOKUP(AS402,'ESO zone constants'!$D$2:$H$4950,5,0),""),""),"")</f>
        <v/>
      </c>
      <c r="AT402" s="34"/>
      <c r="AU402" s="33" t="str">
        <f aca="false">IF(AT402&lt;&gt;"",IF(AT402&lt;&gt;"LIBSETS_DROP_MECHANIC_MONSTER_NAME",VLOOKUP(AT402,'LibSets constants'!$I$4:$L$1000,3,0),""),"")</f>
        <v/>
      </c>
      <c r="AV402" s="33" t="str">
        <f aca="false">IF(AT402&lt;&gt;"",IF(AT402&lt;&gt;"LIBSETS_DROP_MECHANIC_MONSTER_NAME",VLOOKUP(AT402,'LibSets constants'!$I$4:$L$1000,4,0),""),"")</f>
        <v/>
      </c>
      <c r="AW402" s="6" t="str">
        <f aca="false">IF(A402="???","--","")&amp;IF(F402&lt;&gt;"Not in the game (anymore)",IF(A402&lt;&gt;"",CONCATENATE("[",A402,"] = {wayshrines={")&amp;IF(K402&lt;&gt;"",CONCATENATE(K402,","),"")&amp;IF(L402&lt;&gt;"",CONCATENATE(L402,","),"")&amp;IF(M402&lt;&gt;"",CONCATENATE(M402,","),"")&amp;CONCATENATE("}")&amp;IF(VALUE(N402)&gt;0,CONCATENATE(", traitsNeeded=",N402),"")&amp;CONCATENATE(", dlcId=",IF(S402&lt;&gt;"",S402,"DLC_BASE_GAME")),""),"")</f>
        <v>[456] = {wayshrines={-1,-1,-1,}, dlcId=DLC_SCALEBREAKER</v>
      </c>
      <c r="AX402" s="6" t="str">
        <f aca="false">IF(F402&lt;&gt;"Not in the game (anymore)",IF(A402&lt;&gt;"",IF(P402&lt;&gt;"",CONCATENATE(", zoneIds={",P402),"")&amp;IF(X402&lt;&gt;"",CONCATENATE(",",X402),"")&amp;IF(AC402&lt;&gt;"",CONCATENATE(",",AC402),"")&amp;IF(AH402&lt;&gt;"",CONCATENATE(",",AH402),"")&amp;IF(AM402&lt;&gt;"",CONCATENATE(",",AM402),"")&amp;IF(AR402&lt;&gt;"",CONCATENATE(",",AR402),"")&amp;IF(P402&lt;&gt;"",CONCATENATE("}",""),"")&amp;IF(OR(I402="true",I402="false",I402&lt;&gt;""), CONCATENATE(", veteran=", I402), ""),""),"")</f>
        <v>, zoneIds={1123}, veteran=false</v>
      </c>
      <c r="AY402" s="6" t="str">
        <f aca="false">IF(F402&lt;&gt;"Not in the game (anymore)",IF(A402&lt;&gt;"",", setType="&amp;G402,"")&amp;IF(J402="true",", multiTrialSet=true",""),"")</f>
        <v>, setType=LIBSETS_SETTYPE_DUNGEON</v>
      </c>
      <c r="AZ402" s="6" t="str">
        <f aca="false">IF(F402&lt;&gt;"Not in the game (anymore)",IF(U402&lt;&gt;"",", dropMechanic={"&amp;U402&amp;IF(Z402&lt;&gt;"",","&amp;Z402,"")&amp;IF(AE402&lt;&gt;"",","&amp;AE402,"")&amp;IF(AJ402&lt;&gt;"",","&amp;AJ402,"")&amp;IF(AO402&lt;&gt;"",","&amp;AO402,"")&amp;IF(AT402&lt;&gt;"",","&amp;AT402,"")&amp;"}"&amp;IF(U402="LIBSETS_DROP_MECHANIC_MONSTER_NAME",", dropMechanicNames={" &amp; IF(V402&lt;&gt;"","['en']='"&amp;V402&amp;"'","") &amp; IF(W402&lt;&gt;"",", ['de']='" &amp; W402&amp;"'","") &amp; "}",""),"")&amp;"},","")</f>
        <v>},</v>
      </c>
      <c r="BA402" s="6" t="str">
        <f aca="false">IF(F402&lt;&gt;"Not in the game (anymore)",IF(C402&lt;&gt;"",CONCATENATE(" --",C402," / ",B402,"   [",IF(Q402&lt;&gt;"",Q402,""),IF(Y402&lt;&gt;"",", "&amp;Y402,""),IF(AD402&lt;&gt;"",", "&amp;AD402,""),IF(AI402&lt;&gt;"",", "&amp;AI402,""),IF(AN402&lt;&gt;"",", "&amp;AN402,""),IF(AS402&lt;&gt;"",", "&amp;AS402,""),"]")),"")</f>
        <v> --Azureblight Reaper / Azurfäuleschnitter   [Lair of Maarselok]</v>
      </c>
    </row>
    <row r="403" customFormat="false" ht="15" hidden="false" customHeight="false" outlineLevel="0" collapsed="false">
      <c r="A403" s="1" t="n">
        <v>457</v>
      </c>
      <c r="B403" s="0" t="s">
        <v>1001</v>
      </c>
      <c r="C403" s="0" t="s">
        <v>1002</v>
      </c>
      <c r="D403" s="2" t="n">
        <f aca="false">A403</f>
        <v>457</v>
      </c>
      <c r="G403" s="2" t="s">
        <v>55</v>
      </c>
      <c r="I403" s="0" t="s">
        <v>56</v>
      </c>
      <c r="J403" s="0" t="s">
        <v>56</v>
      </c>
      <c r="K403" s="0" t="n">
        <v>-1</v>
      </c>
      <c r="L403" s="0" t="n">
        <v>-1</v>
      </c>
      <c r="M403" s="0" t="n">
        <v>-1</v>
      </c>
      <c r="N403" s="0" t="n">
        <v>0</v>
      </c>
      <c r="O403" s="3" t="s">
        <v>998</v>
      </c>
      <c r="P403" s="2" t="n">
        <f aca="false">IF(AND(G403&lt;&gt;"LIBSETS_SETTYPE_BATTLEGROUND",G403&lt;&gt;"LIBSETS_SETTYPE_SPECIAL",G403&lt;&gt;"LIBSETS_SETTYPE_MYTHIC"), IF(Q403&lt;&gt;"",VLOOKUP(Q403,'ESO zone constants'!$D$2:$H$4950,5,0),""),"")</f>
        <v>1123</v>
      </c>
      <c r="Q403" s="0" t="str">
        <f aca="false">IF(OR(K403="",K403&lt;=0,ISERROR(K403)),IF(AND(O403&lt;&gt;"",NOT(ISERROR(O403))),O403, ""),VLOOKUP(K403,'ESO wayshrine node constants'!$A$3:$D$10003,4,0))</f>
        <v>Lair of Maarselok</v>
      </c>
      <c r="R403" s="0"/>
      <c r="S403" s="4" t="str">
        <f aca="false">IF(AND(R403&lt;&gt;"",NOT(ISERROR(R403))),R403,IF(P403&lt;&gt;"",IF(NOT(ISERROR(VLOOKUP(P403,'ESO Dungeon constants'!$D$3:$H$9999,5,0))),VLOOKUP(P403,'ESO Dungeon constants'!$D$3:$I$9999,6,0),VLOOKUP(P403,'ESO zone constants'!$H$2:$K$9984,4,0)),""))</f>
        <v>DLC_SCALEBREAKER</v>
      </c>
      <c r="T403" s="2" t="str">
        <f aca="false">IF(S403&lt;&gt;"",VLOOKUP(S403,'LibSets constants'!$B$4:$C$1000,2,0),"")</f>
        <v>Scalebraker</v>
      </c>
      <c r="U403" s="0"/>
      <c r="V403" s="33" t="str">
        <f aca="false">IF(U403&lt;&gt;"",IF(U403&lt;&gt;"LIBSETS_DROP_MECHANIC_MONSTER_NAME",VLOOKUP(U403,'LibSets constants'!$I$4:$L$1000,3,0),""),"")</f>
        <v/>
      </c>
      <c r="W403" s="33" t="str">
        <f aca="false">IF(U403&lt;&gt;"",IF(U403&lt;&gt;"LIBSETS_DROP_MECHANIC_MONSTER_NAME",VLOOKUP(U403,'LibSets constants'!$I$4:$L$1000,4,0),""),"")</f>
        <v/>
      </c>
      <c r="X403" s="2" t="str">
        <f aca="false">IF(G403&lt;&gt;"LIBSETS_SETTYPE_BATTLEGROUND",IF(G403&lt;&gt;"LIBSETS_SETTYPE_SPECIAL",IF(Y403&lt;&gt;"",VLOOKUP(Y403,'ESO zone constants'!$D$2:$H$4950,5,0),""),""),"")</f>
        <v/>
      </c>
      <c r="Z403" s="34"/>
      <c r="AA403" s="33" t="str">
        <f aca="false">IF(Z403&lt;&gt;"",IF(Z403&lt;&gt;"LIBSETS_DROP_MECHANIC_MONSTER_NAME",VLOOKUP(Z403,'LibSets constants'!$I$4:$L$1000,3,0),""),"")</f>
        <v/>
      </c>
      <c r="AB403" s="33" t="str">
        <f aca="false">IF(Z403&lt;&gt;"",IF(Z403&lt;&gt;"LIBSETS_DROP_MECHANIC_MONSTER_NAME",VLOOKUP(Z403,'LibSets constants'!$I$4:$L$1000,4,0),""),"")</f>
        <v/>
      </c>
      <c r="AC403" s="2" t="str">
        <f aca="false">IF(G403&lt;&gt;"LIBSETS_SETTYPE_BATTLEGROUND",IF(G403&lt;&gt;"LIBSETS_SETTYPE_SPECIAL",IF(AD403&lt;&gt;"",VLOOKUP(AD403,'ESO zone constants'!$D$2:$H$4950,5,0),""),""),"")</f>
        <v/>
      </c>
      <c r="AE403" s="34"/>
      <c r="AF403" s="33" t="str">
        <f aca="false">IF(AE403&lt;&gt;"",IF(AE403&lt;&gt;"LIBSETS_DROP_MECHANIC_MONSTER_NAME",VLOOKUP(AE403,'LibSets constants'!$I$4:$L$1000,3,0),""),"")</f>
        <v/>
      </c>
      <c r="AG403" s="33" t="str">
        <f aca="false">IF(AE403&lt;&gt;"",IF(AE403&lt;&gt;"LIBSETS_DROP_MECHANIC_MONSTER_NAME",VLOOKUP(AE403,'LibSets constants'!$I$4:$L$1000,4,0),""),"")</f>
        <v/>
      </c>
      <c r="AH403" s="2" t="str">
        <f aca="false">IF(G403&lt;&gt;"LIBSETS_SETTYPE_BATTLEGROUND",IF(G403&lt;&gt;"LIBSETS_SETTYPE_SPECIAL",IF(AI403&lt;&gt;"",VLOOKUP(AI403,'ESO zone constants'!$D$2:$H$4950,5,0),""),""),"")</f>
        <v/>
      </c>
      <c r="AJ403" s="34"/>
      <c r="AK403" s="33" t="str">
        <f aca="false">IF(AJ403&lt;&gt;"",IF(AJ403&lt;&gt;"LIBSETS_DROP_MECHANIC_MONSTER_NAME",VLOOKUP(AJ403,'LibSets constants'!$I$4:$L$1000,3,0),""),"")</f>
        <v/>
      </c>
      <c r="AL403" s="33" t="str">
        <f aca="false">IF(AJ403&lt;&gt;"",IF(AJ403&lt;&gt;"LIBSETS_DROP_MECHANIC_MONSTER_NAME",VLOOKUP(AJ403,'LibSets constants'!$I$4:$L$1000,4,0),""),"")</f>
        <v/>
      </c>
      <c r="AM403" s="2" t="str">
        <f aca="false">IF(G403&lt;&gt;"LIBSETS_SETTYPE_BATTLEGROUND",IF(G403&lt;&gt;"LIBSETS_SETTYPE_SPECIAL",IF(AN403&lt;&gt;"",VLOOKUP(AN403,'ESO zone constants'!$D$2:$H$4950,5,0),""),""),"")</f>
        <v/>
      </c>
      <c r="AO403" s="34"/>
      <c r="AP403" s="33" t="str">
        <f aca="false">IF(AO403&lt;&gt;"",IF(AO403&lt;&gt;"LIBSETS_DROP_MECHANIC_MONSTER_NAME",VLOOKUP(AO403,'LibSets constants'!$I$4:$L$1000,3,0),""),"")</f>
        <v/>
      </c>
      <c r="AQ403" s="33" t="str">
        <f aca="false">IF(AO403&lt;&gt;"",IF(AO403&lt;&gt;"LIBSETS_DROP_MECHANIC_MONSTER_NAME",VLOOKUP(AO403,'LibSets constants'!$I$4:$L$1000,4,0),""),"")</f>
        <v/>
      </c>
      <c r="AR403" s="2" t="str">
        <f aca="false">IF(G403&lt;&gt;"LIBSETS_SETTYPE_BATTLEGROUND",IF(G403&lt;&gt;"LIBSETS_SETTYPE_SPECIAL",IF(AS403&lt;&gt;"",VLOOKUP(AS403,'ESO zone constants'!$D$2:$H$4950,5,0),""),""),"")</f>
        <v/>
      </c>
      <c r="AT403" s="34"/>
      <c r="AU403" s="33" t="str">
        <f aca="false">IF(AT403&lt;&gt;"",IF(AT403&lt;&gt;"LIBSETS_DROP_MECHANIC_MONSTER_NAME",VLOOKUP(AT403,'LibSets constants'!$I$4:$L$1000,3,0),""),"")</f>
        <v/>
      </c>
      <c r="AV403" s="33" t="str">
        <f aca="false">IF(AT403&lt;&gt;"",IF(AT403&lt;&gt;"LIBSETS_DROP_MECHANIC_MONSTER_NAME",VLOOKUP(AT403,'LibSets constants'!$I$4:$L$1000,4,0),""),"")</f>
        <v/>
      </c>
      <c r="AW403" s="6" t="str">
        <f aca="false">IF(A403="???","--","")&amp;IF(F403&lt;&gt;"Not in the game (anymore)",IF(A403&lt;&gt;"",CONCATENATE("[",A403,"] = {wayshrines={")&amp;IF(K403&lt;&gt;"",CONCATENATE(K403,","),"")&amp;IF(L403&lt;&gt;"",CONCATENATE(L403,","),"")&amp;IF(M403&lt;&gt;"",CONCATENATE(M403,","),"")&amp;CONCATENATE("}")&amp;IF(VALUE(N403)&gt;0,CONCATENATE(", traitsNeeded=",N403),"")&amp;CONCATENATE(", dlcId=",IF(S403&lt;&gt;"",S403,"DLC_BASE_GAME")),""),"")</f>
        <v>[457] = {wayshrines={-1,-1,-1,}, dlcId=DLC_SCALEBREAKER</v>
      </c>
      <c r="AX403" s="6" t="str">
        <f aca="false">IF(F403&lt;&gt;"Not in the game (anymore)",IF(A403&lt;&gt;"",IF(P403&lt;&gt;"",CONCATENATE(", zoneIds={",P403),"")&amp;IF(X403&lt;&gt;"",CONCATENATE(",",X403),"")&amp;IF(AC403&lt;&gt;"",CONCATENATE(",",AC403),"")&amp;IF(AH403&lt;&gt;"",CONCATENATE(",",AH403),"")&amp;IF(AM403&lt;&gt;"",CONCATENATE(",",AM403),"")&amp;IF(AR403&lt;&gt;"",CONCATENATE(",",AR403),"")&amp;IF(P403&lt;&gt;"",CONCATENATE("}",""),"")&amp;IF(OR(I403="true",I403="false",I403&lt;&gt;""), CONCATENATE(", veteran=", I403), ""),""),"")</f>
        <v>, zoneIds={1123}, veteran=false</v>
      </c>
      <c r="AY403" s="6" t="str">
        <f aca="false">IF(F403&lt;&gt;"Not in the game (anymore)",IF(A403&lt;&gt;"",", setType="&amp;G403,"")&amp;IF(J403="true",", multiTrialSet=true",""),"")</f>
        <v>, setType=LIBSETS_SETTYPE_DUNGEON</v>
      </c>
      <c r="AZ403" s="6" t="str">
        <f aca="false">IF(F403&lt;&gt;"Not in the game (anymore)",IF(U403&lt;&gt;"",", dropMechanic={"&amp;U403&amp;IF(Z403&lt;&gt;"",","&amp;Z403,"")&amp;IF(AE403&lt;&gt;"",","&amp;AE403,"")&amp;IF(AJ403&lt;&gt;"",","&amp;AJ403,"")&amp;IF(AO403&lt;&gt;"",","&amp;AO403,"")&amp;IF(AT403&lt;&gt;"",","&amp;AT403,"")&amp;"}"&amp;IF(U403="LIBSETS_DROP_MECHANIC_MONSTER_NAME",", dropMechanicNames={" &amp; IF(V403&lt;&gt;"","['en']='"&amp;V403&amp;"'","") &amp; IF(W403&lt;&gt;"",", ['de']='" &amp; W403&amp;"'","") &amp; "}",""),"")&amp;"},","")</f>
        <v>},</v>
      </c>
      <c r="BA403" s="6" t="str">
        <f aca="false">IF(F403&lt;&gt;"Not in the game (anymore)",IF(C403&lt;&gt;"",CONCATENATE(" --",C403," / ",B403,"   [",IF(Q403&lt;&gt;"",Q403,""),IF(Y403&lt;&gt;"",", "&amp;Y403,""),IF(AD403&lt;&gt;"",", "&amp;AD403,""),IF(AI403&lt;&gt;"",", "&amp;AI403,""),IF(AN403&lt;&gt;"",", "&amp;AN403,""),IF(AS403&lt;&gt;"",", "&amp;AS403,""),"]")),"")</f>
        <v> --Dragon's Defilement / Drachenschändung   [Lair of Maarselok]</v>
      </c>
    </row>
    <row r="404" customFormat="false" ht="15" hidden="false" customHeight="false" outlineLevel="0" collapsed="false">
      <c r="A404" s="1" t="n">
        <v>458</v>
      </c>
      <c r="B404" s="0" t="s">
        <v>1003</v>
      </c>
      <c r="C404" s="0" t="s">
        <v>1003</v>
      </c>
      <c r="D404" s="2" t="n">
        <f aca="false">A404</f>
        <v>458</v>
      </c>
      <c r="G404" s="2" t="s">
        <v>388</v>
      </c>
      <c r="H404" s="0" t="n">
        <v>3</v>
      </c>
      <c r="I404" s="0" t="s">
        <v>389</v>
      </c>
      <c r="J404" s="0" t="s">
        <v>56</v>
      </c>
      <c r="K404" s="0" t="n">
        <v>-1</v>
      </c>
      <c r="L404" s="0" t="n">
        <v>-1</v>
      </c>
      <c r="M404" s="0" t="n">
        <v>-1</v>
      </c>
      <c r="N404" s="0" t="n">
        <v>0</v>
      </c>
      <c r="O404" s="3" t="s">
        <v>991</v>
      </c>
      <c r="P404" s="2" t="n">
        <f aca="false">IF(AND(G404&lt;&gt;"LIBSETS_SETTYPE_BATTLEGROUND",G404&lt;&gt;"LIBSETS_SETTYPE_SPECIAL",G404&lt;&gt;"LIBSETS_SETTYPE_MYTHIC"), IF(Q404&lt;&gt;"",VLOOKUP(Q404,'ESO zone constants'!$D$2:$H$4950,5,0),""),"")</f>
        <v>1122</v>
      </c>
      <c r="Q404" s="0" t="str">
        <f aca="false">IF(OR(K404="",K404&lt;=0,ISERROR(K404)),IF(AND(O404&lt;&gt;"",NOT(ISERROR(O404))),O404, ""),VLOOKUP(K404,'ESO wayshrine node constants'!$A$3:$D$10003,4,0))</f>
        <v>Moongrave Fane</v>
      </c>
      <c r="R404" s="0"/>
      <c r="S404" s="4" t="str">
        <f aca="false">IF(AND(R404&lt;&gt;"",NOT(ISERROR(R404))),R404,IF(P404&lt;&gt;"",IF(NOT(ISERROR(VLOOKUP(P404,'ESO Dungeon constants'!$D$3:$H$9999,5,0))),VLOOKUP(P404,'ESO Dungeon constants'!$D$3:$I$9999,6,0),VLOOKUP(P404,'ESO zone constants'!$H$2:$K$9984,4,0)),""))</f>
        <v>DLC_SCALEBREAKER</v>
      </c>
      <c r="T404" s="2" t="str">
        <f aca="false">IF(S404&lt;&gt;"",VLOOKUP(S404,'LibSets constants'!$B$4:$C$1000,2,0),"")</f>
        <v>Scalebraker</v>
      </c>
      <c r="U404" s="5" t="s">
        <v>340</v>
      </c>
      <c r="V404" s="35" t="s">
        <v>1003</v>
      </c>
      <c r="W404" s="35" t="s">
        <v>1003</v>
      </c>
      <c r="X404" s="2" t="str">
        <f aca="false">IF(G404&lt;&gt;"LIBSETS_SETTYPE_BATTLEGROUND",IF(G404&lt;&gt;"LIBSETS_SETTYPE_SPECIAL",IF(Y404&lt;&gt;"",VLOOKUP(Y404,'ESO zone constants'!$D$2:$H$4950,5,0),""),""),"")</f>
        <v/>
      </c>
      <c r="Z404" s="35"/>
      <c r="AA404" s="35"/>
      <c r="AB404" s="35"/>
      <c r="AC404" s="2" t="str">
        <f aca="false">IF(G404&lt;&gt;"LIBSETS_SETTYPE_BATTLEGROUND",IF(G404&lt;&gt;"LIBSETS_SETTYPE_SPECIAL",IF(AD404&lt;&gt;"",VLOOKUP(AD404,'ESO zone constants'!$D$2:$H$4950,5,0),""),""),"")</f>
        <v/>
      </c>
      <c r="AE404" s="35"/>
      <c r="AF404" s="35"/>
      <c r="AG404" s="35"/>
      <c r="AH404" s="2" t="str">
        <f aca="false">IF(G404&lt;&gt;"LIBSETS_SETTYPE_BATTLEGROUND",IF(G404&lt;&gt;"LIBSETS_SETTYPE_SPECIAL",IF(AI404&lt;&gt;"",VLOOKUP(AI404,'ESO zone constants'!$D$2:$H$4950,5,0),""),""),"")</f>
        <v/>
      </c>
      <c r="AJ404" s="35"/>
      <c r="AK404" s="35"/>
      <c r="AL404" s="35"/>
      <c r="AM404" s="2" t="str">
        <f aca="false">IF(G404&lt;&gt;"LIBSETS_SETTYPE_BATTLEGROUND",IF(G404&lt;&gt;"LIBSETS_SETTYPE_SPECIAL",IF(AN404&lt;&gt;"",VLOOKUP(AN404,'ESO zone constants'!$D$2:$H$4950,5,0),""),""),"")</f>
        <v/>
      </c>
      <c r="AO404" s="35"/>
      <c r="AP404" s="35"/>
      <c r="AQ404" s="35"/>
      <c r="AR404" s="2" t="str">
        <f aca="false">IF(G404&lt;&gt;"LIBSETS_SETTYPE_BATTLEGROUND",IF(G404&lt;&gt;"LIBSETS_SETTYPE_SPECIAL",IF(AS404&lt;&gt;"",VLOOKUP(AS404,'ESO zone constants'!$D$2:$H$4950,5,0),""),""),"")</f>
        <v/>
      </c>
      <c r="AT404" s="35"/>
      <c r="AU404" s="35"/>
      <c r="AV404" s="35"/>
      <c r="AW404" s="6" t="str">
        <f aca="false">IF(A404="???","--","")&amp;IF(F404&lt;&gt;"Not in the game (anymore)",IF(A404&lt;&gt;"",CONCATENATE("[",A404,"] = {wayshrines={")&amp;IF(K404&lt;&gt;"",CONCATENATE(K404,","),"")&amp;IF(L404&lt;&gt;"",CONCATENATE(L404,","),"")&amp;IF(M404&lt;&gt;"",CONCATENATE(M404,","),"")&amp;CONCATENATE("}")&amp;IF(VALUE(N404)&gt;0,CONCATENATE(", traitsNeeded=",N404),"")&amp;CONCATENATE(", dlcId=",IF(S404&lt;&gt;"",S404,"DLC_BASE_GAME")),""),"")</f>
        <v>[458] = {wayshrines={-1,-1,-1,}, dlcId=DLC_SCALEBREAKER</v>
      </c>
      <c r="AX404" s="6" t="str">
        <f aca="false">IF(F404&lt;&gt;"Not in the game (anymore)",IF(A404&lt;&gt;"",IF(P404&lt;&gt;"",CONCATENATE(", zoneIds={",P404),"")&amp;IF(X404&lt;&gt;"",CONCATENATE(",",X404),"")&amp;IF(AC404&lt;&gt;"",CONCATENATE(",",AC404),"")&amp;IF(AH404&lt;&gt;"",CONCATENATE(",",AH404),"")&amp;IF(AM404&lt;&gt;"",CONCATENATE(",",AM404),"")&amp;IF(AR404&lt;&gt;"",CONCATENATE(",",AR404),"")&amp;IF(P404&lt;&gt;"",CONCATENATE("}",""),"")&amp;IF(OR(I404="true",I404="false",I404&lt;&gt;""), CONCATENATE(", veteran=", I404), ""),""),"")</f>
        <v>, zoneIds={1122}, veteran={[EQUIP_TYPE_HEAD]=true, [EQUIP_TYPE_SHOULDERS]=false}</v>
      </c>
      <c r="AY404" s="6" t="str">
        <f aca="false">IF(F404&lt;&gt;"Not in the game (anymore)",IF(A404&lt;&gt;"",", setType="&amp;G404,"")&amp;IF(J404="true",", multiTrialSet=true",""),"")</f>
        <v>, setType=LIBSETS_SETTYPE_MONSTER</v>
      </c>
      <c r="AZ404" s="6" t="str">
        <f aca="false">IF(F404&lt;&gt;"Not in the game (anymore)",IF(U404&lt;&gt;"",", dropMechanic={"&amp;U404&amp;IF(Z404&lt;&gt;"",","&amp;Z404,"")&amp;IF(AE404&lt;&gt;"",","&amp;AE404,"")&amp;IF(AJ404&lt;&gt;"",","&amp;AJ404,"")&amp;IF(AO404&lt;&gt;"",","&amp;AO404,"")&amp;IF(AT404&lt;&gt;"",","&amp;AT404,"")&amp;"}"&amp;IF(U404="LIBSETS_DROP_MECHANIC_MONSTER_NAME",", dropMechanicNames={" &amp; IF(V404&lt;&gt;"","['en']='"&amp;V404&amp;"'","") &amp; IF(W404&lt;&gt;"",", ['de']='" &amp; W404&amp;"'","") &amp; "}",""),"")&amp;"},","")</f>
        <v>, dropMechanic={LIBSETS_DROP_MECHANIC_MONSTER_NAME}, dropMechanicNames={['en']='Grundwulf', ['de']='Grundwulf'}},</v>
      </c>
      <c r="BA404" s="6" t="str">
        <f aca="false">IF(F404&lt;&gt;"Not in the game (anymore)",IF(C404&lt;&gt;"",CONCATENATE(" --",C404," / ",B404,"   [",IF(Q404&lt;&gt;"",Q404,""),IF(Y404&lt;&gt;"",", "&amp;Y404,""),IF(AD404&lt;&gt;"",", "&amp;AD404,""),IF(AI404&lt;&gt;"",", "&amp;AI404,""),IF(AN404&lt;&gt;"",", "&amp;AN404,""),IF(AS404&lt;&gt;"",", "&amp;AS404,""),"]")),"")</f>
        <v> --Grundwulf / Grundwulf   [Moongrave Fane]</v>
      </c>
    </row>
    <row r="405" customFormat="false" ht="15" hidden="false" customHeight="false" outlineLevel="0" collapsed="false">
      <c r="A405" s="1" t="n">
        <v>459</v>
      </c>
      <c r="B405" s="0" t="s">
        <v>1004</v>
      </c>
      <c r="C405" s="0" t="s">
        <v>1004</v>
      </c>
      <c r="D405" s="2" t="n">
        <f aca="false">A405</f>
        <v>459</v>
      </c>
      <c r="G405" s="2" t="s">
        <v>388</v>
      </c>
      <c r="H405" s="0" t="n">
        <v>3</v>
      </c>
      <c r="I405" s="0" t="s">
        <v>389</v>
      </c>
      <c r="J405" s="0" t="s">
        <v>56</v>
      </c>
      <c r="K405" s="0" t="n">
        <v>-1</v>
      </c>
      <c r="L405" s="0" t="n">
        <v>-1</v>
      </c>
      <c r="M405" s="0" t="n">
        <v>-1</v>
      </c>
      <c r="N405" s="0" t="n">
        <v>0</v>
      </c>
      <c r="O405" s="3" t="s">
        <v>998</v>
      </c>
      <c r="P405" s="2" t="n">
        <f aca="false">IF(AND(G405&lt;&gt;"LIBSETS_SETTYPE_BATTLEGROUND",G405&lt;&gt;"LIBSETS_SETTYPE_SPECIAL",G405&lt;&gt;"LIBSETS_SETTYPE_MYTHIC"), IF(Q405&lt;&gt;"",VLOOKUP(Q405,'ESO zone constants'!$D$2:$H$4950,5,0),""),"")</f>
        <v>1123</v>
      </c>
      <c r="Q405" s="0" t="str">
        <f aca="false">IF(OR(K405="",K405&lt;=0,ISERROR(K405)),IF(AND(O405&lt;&gt;"",NOT(ISERROR(O405))),O405, ""),VLOOKUP(K405,'ESO wayshrine node constants'!$A$3:$D$10003,4,0))</f>
        <v>Lair of Maarselok</v>
      </c>
      <c r="R405" s="0"/>
      <c r="S405" s="4" t="str">
        <f aca="false">IF(AND(R405&lt;&gt;"",NOT(ISERROR(R405))),R405,IF(P405&lt;&gt;"",IF(NOT(ISERROR(VLOOKUP(P405,'ESO Dungeon constants'!$D$3:$H$9999,5,0))),VLOOKUP(P405,'ESO Dungeon constants'!$D$3:$I$9999,6,0),VLOOKUP(P405,'ESO zone constants'!$H$2:$K$9984,4,0)),""))</f>
        <v>DLC_SCALEBREAKER</v>
      </c>
      <c r="T405" s="2" t="str">
        <f aca="false">IF(S405&lt;&gt;"",VLOOKUP(S405,'LibSets constants'!$B$4:$C$1000,2,0),"")</f>
        <v>Scalebraker</v>
      </c>
      <c r="U405" s="5" t="s">
        <v>340</v>
      </c>
      <c r="V405" s="35" t="s">
        <v>1004</v>
      </c>
      <c r="W405" s="35" t="s">
        <v>1004</v>
      </c>
      <c r="X405" s="2" t="str">
        <f aca="false">IF(G405&lt;&gt;"LIBSETS_SETTYPE_BATTLEGROUND",IF(G405&lt;&gt;"LIBSETS_SETTYPE_SPECIAL",IF(Y405&lt;&gt;"",VLOOKUP(Y405,'ESO zone constants'!$D$2:$H$4950,5,0),""),""),"")</f>
        <v/>
      </c>
      <c r="Z405" s="35"/>
      <c r="AA405" s="35"/>
      <c r="AB405" s="35"/>
      <c r="AC405" s="2" t="str">
        <f aca="false">IF(G405&lt;&gt;"LIBSETS_SETTYPE_BATTLEGROUND",IF(G405&lt;&gt;"LIBSETS_SETTYPE_SPECIAL",IF(AD405&lt;&gt;"",VLOOKUP(AD405,'ESO zone constants'!$D$2:$H$4950,5,0),""),""),"")</f>
        <v/>
      </c>
      <c r="AE405" s="35"/>
      <c r="AF405" s="35"/>
      <c r="AG405" s="35"/>
      <c r="AH405" s="2" t="str">
        <f aca="false">IF(G405&lt;&gt;"LIBSETS_SETTYPE_BATTLEGROUND",IF(G405&lt;&gt;"LIBSETS_SETTYPE_SPECIAL",IF(AI405&lt;&gt;"",VLOOKUP(AI405,'ESO zone constants'!$D$2:$H$4950,5,0),""),""),"")</f>
        <v/>
      </c>
      <c r="AJ405" s="35"/>
      <c r="AK405" s="35"/>
      <c r="AL405" s="35"/>
      <c r="AM405" s="2" t="str">
        <f aca="false">IF(G405&lt;&gt;"LIBSETS_SETTYPE_BATTLEGROUND",IF(G405&lt;&gt;"LIBSETS_SETTYPE_SPECIAL",IF(AN405&lt;&gt;"",VLOOKUP(AN405,'ESO zone constants'!$D$2:$H$4950,5,0),""),""),"")</f>
        <v/>
      </c>
      <c r="AO405" s="35"/>
      <c r="AP405" s="35"/>
      <c r="AQ405" s="35"/>
      <c r="AR405" s="2" t="str">
        <f aca="false">IF(G405&lt;&gt;"LIBSETS_SETTYPE_BATTLEGROUND",IF(G405&lt;&gt;"LIBSETS_SETTYPE_SPECIAL",IF(AS405&lt;&gt;"",VLOOKUP(AS405,'ESO zone constants'!$D$2:$H$4950,5,0),""),""),"")</f>
        <v/>
      </c>
      <c r="AT405" s="35"/>
      <c r="AU405" s="35"/>
      <c r="AV405" s="35"/>
      <c r="AW405" s="6" t="str">
        <f aca="false">IF(A405="???","--","")&amp;IF(F405&lt;&gt;"Not in the game (anymore)",IF(A405&lt;&gt;"",CONCATENATE("[",A405,"] = {wayshrines={")&amp;IF(K405&lt;&gt;"",CONCATENATE(K405,","),"")&amp;IF(L405&lt;&gt;"",CONCATENATE(L405,","),"")&amp;IF(M405&lt;&gt;"",CONCATENATE(M405,","),"")&amp;CONCATENATE("}")&amp;IF(VALUE(N405)&gt;0,CONCATENATE(", traitsNeeded=",N405),"")&amp;CONCATENATE(", dlcId=",IF(S405&lt;&gt;"",S405,"DLC_BASE_GAME")),""),"")</f>
        <v>[459] = {wayshrines={-1,-1,-1,}, dlcId=DLC_SCALEBREAKER</v>
      </c>
      <c r="AX405" s="6" t="str">
        <f aca="false">IF(F405&lt;&gt;"Not in the game (anymore)",IF(A405&lt;&gt;"",IF(P405&lt;&gt;"",CONCATENATE(", zoneIds={",P405),"")&amp;IF(X405&lt;&gt;"",CONCATENATE(",",X405),"")&amp;IF(AC405&lt;&gt;"",CONCATENATE(",",AC405),"")&amp;IF(AH405&lt;&gt;"",CONCATENATE(",",AH405),"")&amp;IF(AM405&lt;&gt;"",CONCATENATE(",",AM405),"")&amp;IF(AR405&lt;&gt;"",CONCATENATE(",",AR405),"")&amp;IF(P405&lt;&gt;"",CONCATENATE("}",""),"")&amp;IF(OR(I405="true",I405="false",I405&lt;&gt;""), CONCATENATE(", veteran=", I405), ""),""),"")</f>
        <v>, zoneIds={1123}, veteran={[EQUIP_TYPE_HEAD]=true, [EQUIP_TYPE_SHOULDERS]=false}</v>
      </c>
      <c r="AY405" s="6" t="str">
        <f aca="false">IF(F405&lt;&gt;"Not in the game (anymore)",IF(A405&lt;&gt;"",", setType="&amp;G405,"")&amp;IF(J405="true",", multiTrialSet=true",""),"")</f>
        <v>, setType=LIBSETS_SETTYPE_MONSTER</v>
      </c>
      <c r="AZ405" s="6" t="str">
        <f aca="false">IF(F405&lt;&gt;"Not in the game (anymore)",IF(U405&lt;&gt;"",", dropMechanic={"&amp;U405&amp;IF(Z405&lt;&gt;"",","&amp;Z405,"")&amp;IF(AE405&lt;&gt;"",","&amp;AE405,"")&amp;IF(AJ405&lt;&gt;"",","&amp;AJ405,"")&amp;IF(AO405&lt;&gt;"",","&amp;AO405,"")&amp;IF(AT405&lt;&gt;"",","&amp;AT405,"")&amp;"}"&amp;IF(U405="LIBSETS_DROP_MECHANIC_MONSTER_NAME",", dropMechanicNames={" &amp; IF(V405&lt;&gt;"","['en']='"&amp;V405&amp;"'","") &amp; IF(W405&lt;&gt;"",", ['de']='" &amp; W405&amp;"'","") &amp; "}",""),"")&amp;"},","")</f>
        <v>, dropMechanic={LIBSETS_DROP_MECHANIC_MONSTER_NAME}, dropMechanicNames={['en']='Maarselok', ['de']='Maarselok'}},</v>
      </c>
      <c r="BA405" s="6" t="str">
        <f aca="false">IF(F405&lt;&gt;"Not in the game (anymore)",IF(C405&lt;&gt;"",CONCATENATE(" --",C405," / ",B405,"   [",IF(Q405&lt;&gt;"",Q405,""),IF(Y405&lt;&gt;"",", "&amp;Y405,""),IF(AD405&lt;&gt;"",", "&amp;AD405,""),IF(AI405&lt;&gt;"",", "&amp;AI405,""),IF(AN405&lt;&gt;"",", "&amp;AN405,""),IF(AS405&lt;&gt;"",", "&amp;AS405,""),"]")),"")</f>
        <v> --Maarselok / Maarselok   [Lair of Maarselok]</v>
      </c>
    </row>
    <row r="406" customFormat="false" ht="15" hidden="false" customHeight="false" outlineLevel="0" collapsed="false">
      <c r="A406" s="1" t="n">
        <v>465</v>
      </c>
      <c r="B406" s="0" t="s">
        <v>1005</v>
      </c>
      <c r="C406" s="0" t="s">
        <v>1006</v>
      </c>
      <c r="D406" s="2" t="n">
        <f aca="false">A406</f>
        <v>465</v>
      </c>
      <c r="G406" s="22" t="s">
        <v>60</v>
      </c>
      <c r="I406" s="0" t="s">
        <v>56</v>
      </c>
      <c r="J406" s="0" t="s">
        <v>56</v>
      </c>
      <c r="K406" s="0" t="n">
        <v>402</v>
      </c>
      <c r="L406" s="0" t="n">
        <v>402</v>
      </c>
      <c r="M406" s="0" t="n">
        <v>402</v>
      </c>
      <c r="N406" s="0" t="n">
        <v>0</v>
      </c>
      <c r="O406" s="0"/>
      <c r="P406" s="2" t="n">
        <f aca="false">IF(AND(G406&lt;&gt;"LIBSETS_SETTYPE_BATTLEGROUND",G406&lt;&gt;"LIBSETS_SETTYPE_SPECIAL",G406&lt;&gt;"LIBSETS_SETTYPE_MYTHIC"), IF(Q406&lt;&gt;"",VLOOKUP(Q406,'ESO zone constants'!$D$2:$H$4950,5,0),""),"")</f>
        <v>1133</v>
      </c>
      <c r="Q406" s="0" t="str">
        <f aca="false">IF(OR(K406="",K406&lt;=0,ISERROR(K406)),IF(AND(O406&lt;&gt;"",NOT(ISERROR(O406))),O406, ""),VLOOKUP(K406,'ESO wayshrine node constants'!$A$3:$D$10003,4,0))</f>
        <v>Southern Elsweyr</v>
      </c>
      <c r="R406" s="0"/>
      <c r="S406" s="4" t="str">
        <f aca="false">IF(AND(R406&lt;&gt;"",NOT(ISERROR(R406))),R406,IF(P406&lt;&gt;"",IF(NOT(ISERROR(VLOOKUP(P406,'ESO Dungeon constants'!$D$3:$H$9999,5,0))),VLOOKUP(P406,'ESO Dungeon constants'!$D$3:$I$9999,6,0),VLOOKUP(P406,'ESO zone constants'!$H$2:$K$9984,4,0)),""))</f>
        <v>DLC_DRAGONHOLD</v>
      </c>
      <c r="T406" s="2" t="str">
        <f aca="false">IF(S406&lt;&gt;"",VLOOKUP(S406,'LibSets constants'!$B$4:$C$1000,2,0),"")</f>
        <v>Dragonhold</v>
      </c>
      <c r="U406" s="5" t="s">
        <v>62</v>
      </c>
      <c r="V406" s="33" t="str">
        <f aca="false">IF(U406&lt;&gt;"",IF(U406&lt;&gt;"LIBSETS_DROP_MECHANIC_MONSTER_NAME",VLOOKUP(U406,'LibSets constants'!$I$4:$L$1000,3,0),""),"")</f>
        <v>Delve bosses have a chance to drop a waist or feet.</v>
      </c>
      <c r="W406" s="33"/>
      <c r="X406" s="2" t="str">
        <f aca="false">IF(G406&lt;&gt;"LIBSETS_SETTYPE_BATTLEGROUND",IF(G406&lt;&gt;"LIBSETS_SETTYPE_SPECIAL",IF(Y406&lt;&gt;"",VLOOKUP(Y406,'ESO zone constants'!$D$2:$H$4950,5,0),""),""),"")</f>
        <v/>
      </c>
      <c r="Z406" s="34" t="s">
        <v>62</v>
      </c>
      <c r="AA406" s="33"/>
      <c r="AB406" s="33"/>
      <c r="AC406" s="2" t="str">
        <f aca="false">IF(G406&lt;&gt;"LIBSETS_SETTYPE_BATTLEGROUND",IF(G406&lt;&gt;"LIBSETS_SETTYPE_SPECIAL",IF(AD406&lt;&gt;"",VLOOKUP(AD406,'ESO zone constants'!$D$2:$H$4950,5,0),""),""),"")</f>
        <v/>
      </c>
      <c r="AE406" s="34" t="s">
        <v>62</v>
      </c>
      <c r="AF406" s="33"/>
      <c r="AG406" s="33"/>
      <c r="AH406" s="2" t="str">
        <f aca="false">IF(G406&lt;&gt;"LIBSETS_SETTYPE_BATTLEGROUND",IF(G406&lt;&gt;"LIBSETS_SETTYPE_SPECIAL",IF(AI406&lt;&gt;"",VLOOKUP(AI406,'ESO zone constants'!$D$2:$H$4950,5,0),""),""),"")</f>
        <v/>
      </c>
      <c r="AJ406" s="34" t="s">
        <v>62</v>
      </c>
      <c r="AK406" s="33"/>
      <c r="AL406" s="33"/>
      <c r="AM406" s="2" t="str">
        <f aca="false">IF(G406&lt;&gt;"LIBSETS_SETTYPE_BATTLEGROUND",IF(G406&lt;&gt;"LIBSETS_SETTYPE_SPECIAL",IF(AN406&lt;&gt;"",VLOOKUP(AN406,'ESO zone constants'!$D$2:$H$4950,5,0),""),""),"")</f>
        <v/>
      </c>
      <c r="AO406" s="34" t="s">
        <v>62</v>
      </c>
      <c r="AP406" s="33"/>
      <c r="AQ406" s="33"/>
      <c r="AR406" s="2" t="str">
        <f aca="false">IF(G406&lt;&gt;"LIBSETS_SETTYPE_BATTLEGROUND",IF(G406&lt;&gt;"LIBSETS_SETTYPE_SPECIAL",IF(AS406&lt;&gt;"",VLOOKUP(AS406,'ESO zone constants'!$D$2:$H$4950,5,0),""),""),"")</f>
        <v/>
      </c>
      <c r="AT406" s="34" t="s">
        <v>62</v>
      </c>
      <c r="AU406" s="33"/>
      <c r="AV406" s="33"/>
      <c r="AW406" s="6" t="str">
        <f aca="false">IF(A406="???","--","")&amp;IF(F406&lt;&gt;"Not in the game (anymore)",IF(A406&lt;&gt;"",CONCATENATE("[",A406,"] = {wayshrines={")&amp;IF(K406&lt;&gt;"",CONCATENATE(K406,","),"")&amp;IF(L406&lt;&gt;"",CONCATENATE(L406,","),"")&amp;IF(M406&lt;&gt;"",CONCATENATE(M406,","),"")&amp;CONCATENATE("}")&amp;IF(VALUE(N406)&gt;0,CONCATENATE(", traitsNeeded=",N406),"")&amp;CONCATENATE(", dlcId=",IF(S406&lt;&gt;"",S406,"DLC_BASE_GAME")),""),"")</f>
        <v>[465] = {wayshrines={402,402,402,}, dlcId=DLC_DRAGONHOLD</v>
      </c>
      <c r="AX406" s="6" t="str">
        <f aca="false">IF(F406&lt;&gt;"Not in the game (anymore)",IF(A406&lt;&gt;"",IF(P406&lt;&gt;"",CONCATENATE(", zoneIds={",P406),"")&amp;IF(X406&lt;&gt;"",CONCATENATE(",",X406),"")&amp;IF(AC406&lt;&gt;"",CONCATENATE(",",AC406),"")&amp;IF(AH406&lt;&gt;"",CONCATENATE(",",AH406),"")&amp;IF(AM406&lt;&gt;"",CONCATENATE(",",AM406),"")&amp;IF(AR406&lt;&gt;"",CONCATENATE(",",AR406),"")&amp;IF(P406&lt;&gt;"",CONCATENATE("}",""),"")&amp;IF(OR(I406="true",I406="false",I406&lt;&gt;""), CONCATENATE(", veteran=", I406), ""),""),"")</f>
        <v>, zoneIds={1133}, veteran=false</v>
      </c>
      <c r="AY406" s="6" t="str">
        <f aca="false">IF(F406&lt;&gt;"Not in the game (anymore)",IF(A406&lt;&gt;"",", setType="&amp;G406,"")&amp;IF(J406="true",", multiTrialSet=true",""),"")</f>
        <v>, setType=LIBSETS_SETTYPE_OVERLAND</v>
      </c>
      <c r="AZ406" s="6" t="str">
        <f aca="false">IF(F406&lt;&gt;"Not in the game (anymore)",IF(U406&lt;&gt;"",", dropMechanic={"&amp;U406&amp;IF(Z406&lt;&gt;"",","&amp;Z406,"")&amp;IF(AE406&lt;&gt;"",","&amp;AE406,"")&amp;IF(AJ406&lt;&gt;"",","&amp;AJ406,"")&amp;IF(AO406&lt;&gt;"",","&amp;AO406,"")&amp;IF(AT406&lt;&gt;"",","&amp;AT406,"")&amp;"}"&amp;IF(U406="LIBSETS_DROP_MECHANIC_MONSTER_NAME",", dropMechanicNames={" &amp; IF(V406&lt;&gt;"","['en']='"&amp;V406&amp;"'","") &amp; IF(W406&lt;&gt;"",", ['de']='" &amp; W406&amp;"'","") &amp; "}",""),"")&amp;"},","")</f>
        <v>, dropMechanic={LIBSETS_DROP_MECHANIC_OVERLAND_BOSS_DELVE,LIBSETS_DROP_MECHANIC_OVERLAND_BOSS_DELVE,LIBSETS_DROP_MECHANIC_OVERLAND_BOSS_DELVE,LIBSETS_DROP_MECHANIC_OVERLAND_BOSS_DELVE,LIBSETS_DROP_MECHANIC_OVERLAND_BOSS_DELVE,LIBSETS_DROP_MECHANIC_OVERLAND_BOSS_DELVE}},</v>
      </c>
      <c r="BA406" s="6" t="str">
        <f aca="false">IF(F406&lt;&gt;"Not in the game (anymore)",IF(C406&lt;&gt;"",CONCATENATE(" --",C406," / ",B406,"   [",IF(Q406&lt;&gt;"",Q406,""),IF(Y406&lt;&gt;"",", "&amp;Y406,""),IF(AD406&lt;&gt;"",", "&amp;AD406,""),IF(AI406&lt;&gt;"",", "&amp;AI406,""),IF(AN406&lt;&gt;"",", "&amp;AN406,""),IF(AS406&lt;&gt;"",", "&amp;AS406,""),"]")),"")</f>
        <v> --Senchal Defender / Verteidiger von Senchal   [Southern Elsweyr]</v>
      </c>
    </row>
    <row r="407" customFormat="false" ht="15" hidden="false" customHeight="false" outlineLevel="0" collapsed="false">
      <c r="A407" s="1" t="n">
        <v>466</v>
      </c>
      <c r="B407" s="0" t="s">
        <v>1007</v>
      </c>
      <c r="C407" s="0" t="s">
        <v>1008</v>
      </c>
      <c r="D407" s="2" t="n">
        <f aca="false">A407</f>
        <v>466</v>
      </c>
      <c r="G407" s="22" t="s">
        <v>60</v>
      </c>
      <c r="I407" s="0" t="s">
        <v>56</v>
      </c>
      <c r="J407" s="0" t="s">
        <v>56</v>
      </c>
      <c r="K407" s="0" t="n">
        <v>402</v>
      </c>
      <c r="L407" s="0" t="n">
        <v>402</v>
      </c>
      <c r="M407" s="0" t="n">
        <v>402</v>
      </c>
      <c r="N407" s="0" t="n">
        <v>0</v>
      </c>
      <c r="O407" s="0"/>
      <c r="P407" s="2" t="n">
        <f aca="false">IF(AND(G407&lt;&gt;"LIBSETS_SETTYPE_BATTLEGROUND",G407&lt;&gt;"LIBSETS_SETTYPE_SPECIAL",G407&lt;&gt;"LIBSETS_SETTYPE_MYTHIC"), IF(Q407&lt;&gt;"",VLOOKUP(Q407,'ESO zone constants'!$D$2:$H$4950,5,0),""),"")</f>
        <v>1133</v>
      </c>
      <c r="Q407" s="0" t="str">
        <f aca="false">IF(OR(K407="",K407&lt;=0,ISERROR(K407)),IF(AND(O407&lt;&gt;"",NOT(ISERROR(O407))),O407, ""),VLOOKUP(K407,'ESO wayshrine node constants'!$A$3:$D$10003,4,0))</f>
        <v>Southern Elsweyr</v>
      </c>
      <c r="R407" s="0"/>
      <c r="S407" s="4" t="str">
        <f aca="false">IF(AND(R407&lt;&gt;"",NOT(ISERROR(R407))),R407,IF(P407&lt;&gt;"",IF(NOT(ISERROR(VLOOKUP(P407,'ESO Dungeon constants'!$D$3:$H$9999,5,0))),VLOOKUP(P407,'ESO Dungeon constants'!$D$3:$I$9999,6,0),VLOOKUP(P407,'ESO zone constants'!$H$2:$K$9984,4,0)),""))</f>
        <v>DLC_DRAGONHOLD</v>
      </c>
      <c r="T407" s="2" t="str">
        <f aca="false">IF(S407&lt;&gt;"",VLOOKUP(S407,'LibSets constants'!$B$4:$C$1000,2,0),"")</f>
        <v>Dragonhold</v>
      </c>
      <c r="U407" s="5" t="s">
        <v>62</v>
      </c>
      <c r="V407" s="33" t="str">
        <f aca="false">IF(U407&lt;&gt;"",IF(U407&lt;&gt;"LIBSETS_DROP_MECHANIC_MONSTER_NAME",VLOOKUP(U407,'LibSets constants'!$I$4:$L$1000,3,0),""),"")</f>
        <v>Delve bosses have a chance to drop a waist or feet.</v>
      </c>
      <c r="W407" s="33"/>
      <c r="X407" s="2" t="str">
        <f aca="false">IF(G407&lt;&gt;"LIBSETS_SETTYPE_BATTLEGROUND",IF(G407&lt;&gt;"LIBSETS_SETTYPE_SPECIAL",IF(Y407&lt;&gt;"",VLOOKUP(Y407,'ESO zone constants'!$D$2:$H$4950,5,0),""),""),"")</f>
        <v/>
      </c>
      <c r="Z407" s="34" t="s">
        <v>62</v>
      </c>
      <c r="AA407" s="33"/>
      <c r="AB407" s="33"/>
      <c r="AC407" s="2" t="str">
        <f aca="false">IF(G407&lt;&gt;"LIBSETS_SETTYPE_BATTLEGROUND",IF(G407&lt;&gt;"LIBSETS_SETTYPE_SPECIAL",IF(AD407&lt;&gt;"",VLOOKUP(AD407,'ESO zone constants'!$D$2:$H$4950,5,0),""),""),"")</f>
        <v/>
      </c>
      <c r="AE407" s="34" t="s">
        <v>62</v>
      </c>
      <c r="AF407" s="33"/>
      <c r="AG407" s="33"/>
      <c r="AH407" s="2" t="str">
        <f aca="false">IF(G407&lt;&gt;"LIBSETS_SETTYPE_BATTLEGROUND",IF(G407&lt;&gt;"LIBSETS_SETTYPE_SPECIAL",IF(AI407&lt;&gt;"",VLOOKUP(AI407,'ESO zone constants'!$D$2:$H$4950,5,0),""),""),"")</f>
        <v/>
      </c>
      <c r="AJ407" s="34" t="s">
        <v>62</v>
      </c>
      <c r="AK407" s="33"/>
      <c r="AL407" s="33"/>
      <c r="AM407" s="2" t="str">
        <f aca="false">IF(G407&lt;&gt;"LIBSETS_SETTYPE_BATTLEGROUND",IF(G407&lt;&gt;"LIBSETS_SETTYPE_SPECIAL",IF(AN407&lt;&gt;"",VLOOKUP(AN407,'ESO zone constants'!$D$2:$H$4950,5,0),""),""),"")</f>
        <v/>
      </c>
      <c r="AO407" s="34" t="s">
        <v>62</v>
      </c>
      <c r="AP407" s="33"/>
      <c r="AQ407" s="33"/>
      <c r="AR407" s="2" t="str">
        <f aca="false">IF(G407&lt;&gt;"LIBSETS_SETTYPE_BATTLEGROUND",IF(G407&lt;&gt;"LIBSETS_SETTYPE_SPECIAL",IF(AS407&lt;&gt;"",VLOOKUP(AS407,'ESO zone constants'!$D$2:$H$4950,5,0),""),""),"")</f>
        <v/>
      </c>
      <c r="AT407" s="34" t="s">
        <v>62</v>
      </c>
      <c r="AU407" s="33"/>
      <c r="AV407" s="33"/>
      <c r="AW407" s="6" t="str">
        <f aca="false">IF(A407="???","--","")&amp;IF(F407&lt;&gt;"Not in the game (anymore)",IF(A407&lt;&gt;"",CONCATENATE("[",A407,"] = {wayshrines={")&amp;IF(K407&lt;&gt;"",CONCATENATE(K407,","),"")&amp;IF(L407&lt;&gt;"",CONCATENATE(L407,","),"")&amp;IF(M407&lt;&gt;"",CONCATENATE(M407,","),"")&amp;CONCATENATE("}")&amp;IF(VALUE(N407)&gt;0,CONCATENATE(", traitsNeeded=",N407),"")&amp;CONCATENATE(", dlcId=",IF(S407&lt;&gt;"",S407,"DLC_BASE_GAME")),""),"")</f>
        <v>[466] = {wayshrines={402,402,402,}, dlcId=DLC_DRAGONHOLD</v>
      </c>
      <c r="AX407" s="6" t="str">
        <f aca="false">IF(F407&lt;&gt;"Not in the game (anymore)",IF(A407&lt;&gt;"",IF(P407&lt;&gt;"",CONCATENATE(", zoneIds={",P407),"")&amp;IF(X407&lt;&gt;"",CONCATENATE(",",X407),"")&amp;IF(AC407&lt;&gt;"",CONCATENATE(",",AC407),"")&amp;IF(AH407&lt;&gt;"",CONCATENATE(",",AH407),"")&amp;IF(AM407&lt;&gt;"",CONCATENATE(",",AM407),"")&amp;IF(AR407&lt;&gt;"",CONCATENATE(",",AR407),"")&amp;IF(P407&lt;&gt;"",CONCATENATE("}",""),"")&amp;IF(OR(I407="true",I407="false",I407&lt;&gt;""), CONCATENATE(", veteran=", I407), ""),""),"")</f>
        <v>, zoneIds={1133}, veteran=false</v>
      </c>
      <c r="AY407" s="6" t="str">
        <f aca="false">IF(F407&lt;&gt;"Not in the game (anymore)",IF(A407&lt;&gt;"",", setType="&amp;G407,"")&amp;IF(J407="true",", multiTrialSet=true",""),"")</f>
        <v>, setType=LIBSETS_SETTYPE_OVERLAND</v>
      </c>
      <c r="AZ407" s="6" t="str">
        <f aca="false">IF(F407&lt;&gt;"Not in the game (anymore)",IF(U407&lt;&gt;"",", dropMechanic={"&amp;U407&amp;IF(Z407&lt;&gt;"",","&amp;Z407,"")&amp;IF(AE407&lt;&gt;"",","&amp;AE407,"")&amp;IF(AJ407&lt;&gt;"",","&amp;AJ407,"")&amp;IF(AO407&lt;&gt;"",","&amp;AO407,"")&amp;IF(AT407&lt;&gt;"",","&amp;AT407,"")&amp;"}"&amp;IF(U407="LIBSETS_DROP_MECHANIC_MONSTER_NAME",", dropMechanicNames={" &amp; IF(V407&lt;&gt;"","['en']='"&amp;V407&amp;"'","") &amp; IF(W407&lt;&gt;"",", ['de']='" &amp; W407&amp;"'","") &amp; "}",""),"")&amp;"},","")</f>
        <v>, dropMechanic={LIBSETS_DROP_MECHANIC_OVERLAND_BOSS_DELVE,LIBSETS_DROP_MECHANIC_OVERLAND_BOSS_DELVE,LIBSETS_DROP_MECHANIC_OVERLAND_BOSS_DELVE,LIBSETS_DROP_MECHANIC_OVERLAND_BOSS_DELVE,LIBSETS_DROP_MECHANIC_OVERLAND_BOSS_DELVE,LIBSETS_DROP_MECHANIC_OVERLAND_BOSS_DELVE}},</v>
      </c>
      <c r="BA407" s="6" t="str">
        <f aca="false">IF(F407&lt;&gt;"Not in the game (anymore)",IF(C407&lt;&gt;"",CONCATENATE(" --",C407," / ",B407,"   [",IF(Q407&lt;&gt;"",Q407,""),IF(Y407&lt;&gt;"",", "&amp;Y407,""),IF(AD407&lt;&gt;"",", "&amp;AD407,""),IF(AI407&lt;&gt;"",", "&amp;AI407,""),IF(AN407&lt;&gt;"",", "&amp;AN407,""),IF(AS407&lt;&gt;"",", "&amp;AS407,""),"]")),"")</f>
        <v> --Marauder's Haste / Marodeurshast   [Southern Elsweyr]</v>
      </c>
    </row>
    <row r="408" customFormat="false" ht="15" hidden="false" customHeight="false" outlineLevel="0" collapsed="false">
      <c r="A408" s="1" t="n">
        <v>467</v>
      </c>
      <c r="B408" s="0" t="s">
        <v>1009</v>
      </c>
      <c r="C408" s="0" t="s">
        <v>1010</v>
      </c>
      <c r="D408" s="2" t="n">
        <f aca="false">A408</f>
        <v>467</v>
      </c>
      <c r="G408" s="22" t="s">
        <v>60</v>
      </c>
      <c r="I408" s="0" t="s">
        <v>56</v>
      </c>
      <c r="J408" s="0" t="s">
        <v>56</v>
      </c>
      <c r="K408" s="0" t="n">
        <v>402</v>
      </c>
      <c r="L408" s="0" t="n">
        <v>402</v>
      </c>
      <c r="M408" s="0" t="n">
        <v>402</v>
      </c>
      <c r="N408" s="0" t="n">
        <v>0</v>
      </c>
      <c r="O408" s="0"/>
      <c r="P408" s="2" t="n">
        <f aca="false">IF(AND(G408&lt;&gt;"LIBSETS_SETTYPE_BATTLEGROUND",G408&lt;&gt;"LIBSETS_SETTYPE_SPECIAL",G408&lt;&gt;"LIBSETS_SETTYPE_MYTHIC"), IF(Q408&lt;&gt;"",VLOOKUP(Q408,'ESO zone constants'!$D$2:$H$4950,5,0),""),"")</f>
        <v>1133</v>
      </c>
      <c r="Q408" s="0" t="str">
        <f aca="false">IF(OR(K408="",K408&lt;=0,ISERROR(K408)),IF(AND(O408&lt;&gt;"",NOT(ISERROR(O408))),O408, ""),VLOOKUP(K408,'ESO wayshrine node constants'!$A$3:$D$10003,4,0))</f>
        <v>Southern Elsweyr</v>
      </c>
      <c r="R408" s="0"/>
      <c r="S408" s="4" t="str">
        <f aca="false">IF(AND(R408&lt;&gt;"",NOT(ISERROR(R408))),R408,IF(P408&lt;&gt;"",IF(NOT(ISERROR(VLOOKUP(P408,'ESO Dungeon constants'!$D$3:$H$9999,5,0))),VLOOKUP(P408,'ESO Dungeon constants'!$D$3:$I$9999,6,0),VLOOKUP(P408,'ESO zone constants'!$H$2:$K$9984,4,0)),""))</f>
        <v>DLC_DRAGONHOLD</v>
      </c>
      <c r="T408" s="2" t="str">
        <f aca="false">IF(S408&lt;&gt;"",VLOOKUP(S408,'LibSets constants'!$B$4:$C$1000,2,0),"")</f>
        <v>Dragonhold</v>
      </c>
      <c r="U408" s="5" t="s">
        <v>62</v>
      </c>
      <c r="V408" s="33" t="str">
        <f aca="false">IF(U408&lt;&gt;"",IF(U408&lt;&gt;"LIBSETS_DROP_MECHANIC_MONSTER_NAME",VLOOKUP(U408,'LibSets constants'!$I$4:$L$1000,3,0),""),"")</f>
        <v>Delve bosses have a chance to drop a waist or feet.</v>
      </c>
      <c r="W408" s="33"/>
      <c r="X408" s="2" t="str">
        <f aca="false">IF(G408&lt;&gt;"LIBSETS_SETTYPE_BATTLEGROUND",IF(G408&lt;&gt;"LIBSETS_SETTYPE_SPECIAL",IF(Y408&lt;&gt;"",VLOOKUP(Y408,'ESO zone constants'!$D$2:$H$4950,5,0),""),""),"")</f>
        <v/>
      </c>
      <c r="Z408" s="34" t="s">
        <v>62</v>
      </c>
      <c r="AA408" s="33"/>
      <c r="AB408" s="33"/>
      <c r="AC408" s="2" t="str">
        <f aca="false">IF(G408&lt;&gt;"LIBSETS_SETTYPE_BATTLEGROUND",IF(G408&lt;&gt;"LIBSETS_SETTYPE_SPECIAL",IF(AD408&lt;&gt;"",VLOOKUP(AD408,'ESO zone constants'!$D$2:$H$4950,5,0),""),""),"")</f>
        <v/>
      </c>
      <c r="AE408" s="34" t="s">
        <v>62</v>
      </c>
      <c r="AF408" s="33"/>
      <c r="AG408" s="33"/>
      <c r="AH408" s="2" t="str">
        <f aca="false">IF(G408&lt;&gt;"LIBSETS_SETTYPE_BATTLEGROUND",IF(G408&lt;&gt;"LIBSETS_SETTYPE_SPECIAL",IF(AI408&lt;&gt;"",VLOOKUP(AI408,'ESO zone constants'!$D$2:$H$4950,5,0),""),""),"")</f>
        <v/>
      </c>
      <c r="AJ408" s="34" t="s">
        <v>62</v>
      </c>
      <c r="AK408" s="33"/>
      <c r="AL408" s="33"/>
      <c r="AM408" s="2" t="str">
        <f aca="false">IF(G408&lt;&gt;"LIBSETS_SETTYPE_BATTLEGROUND",IF(G408&lt;&gt;"LIBSETS_SETTYPE_SPECIAL",IF(AN408&lt;&gt;"",VLOOKUP(AN408,'ESO zone constants'!$D$2:$H$4950,5,0),""),""),"")</f>
        <v/>
      </c>
      <c r="AO408" s="34" t="s">
        <v>62</v>
      </c>
      <c r="AP408" s="33"/>
      <c r="AQ408" s="33"/>
      <c r="AR408" s="2" t="str">
        <f aca="false">IF(G408&lt;&gt;"LIBSETS_SETTYPE_BATTLEGROUND",IF(G408&lt;&gt;"LIBSETS_SETTYPE_SPECIAL",IF(AS408&lt;&gt;"",VLOOKUP(AS408,'ESO zone constants'!$D$2:$H$4950,5,0),""),""),"")</f>
        <v/>
      </c>
      <c r="AT408" s="34" t="s">
        <v>62</v>
      </c>
      <c r="AU408" s="33"/>
      <c r="AV408" s="33"/>
      <c r="AW408" s="6" t="str">
        <f aca="false">IF(A408="???","--","")&amp;IF(F408&lt;&gt;"Not in the game (anymore)",IF(A408&lt;&gt;"",CONCATENATE("[",A408,"] = {wayshrines={")&amp;IF(K408&lt;&gt;"",CONCATENATE(K408,","),"")&amp;IF(L408&lt;&gt;"",CONCATENATE(L408,","),"")&amp;IF(M408&lt;&gt;"",CONCATENATE(M408,","),"")&amp;CONCATENATE("}")&amp;IF(VALUE(N408)&gt;0,CONCATENATE(", traitsNeeded=",N408),"")&amp;CONCATENATE(", dlcId=",IF(S408&lt;&gt;"",S408,"DLC_BASE_GAME")),""),"")</f>
        <v>[467] = {wayshrines={402,402,402,}, dlcId=DLC_DRAGONHOLD</v>
      </c>
      <c r="AX408" s="6" t="str">
        <f aca="false">IF(F408&lt;&gt;"Not in the game (anymore)",IF(A408&lt;&gt;"",IF(P408&lt;&gt;"",CONCATENATE(", zoneIds={",P408),"")&amp;IF(X408&lt;&gt;"",CONCATENATE(",",X408),"")&amp;IF(AC408&lt;&gt;"",CONCATENATE(",",AC408),"")&amp;IF(AH408&lt;&gt;"",CONCATENATE(",",AH408),"")&amp;IF(AM408&lt;&gt;"",CONCATENATE(",",AM408),"")&amp;IF(AR408&lt;&gt;"",CONCATENATE(",",AR408),"")&amp;IF(P408&lt;&gt;"",CONCATENATE("}",""),"")&amp;IF(OR(I408="true",I408="false",I408&lt;&gt;""), CONCATENATE(", veteran=", I408), ""),""),"")</f>
        <v>, zoneIds={1133}, veteran=false</v>
      </c>
      <c r="AY408" s="6" t="str">
        <f aca="false">IF(F408&lt;&gt;"Not in the game (anymore)",IF(A408&lt;&gt;"",", setType="&amp;G408,"")&amp;IF(J408="true",", multiTrialSet=true",""),"")</f>
        <v>, setType=LIBSETS_SETTYPE_OVERLAND</v>
      </c>
      <c r="AZ408" s="6" t="str">
        <f aca="false">IF(F408&lt;&gt;"Not in the game (anymore)",IF(U408&lt;&gt;"",", dropMechanic={"&amp;U408&amp;IF(Z408&lt;&gt;"",","&amp;Z408,"")&amp;IF(AE408&lt;&gt;"",","&amp;AE408,"")&amp;IF(AJ408&lt;&gt;"",","&amp;AJ408,"")&amp;IF(AO408&lt;&gt;"",","&amp;AO408,"")&amp;IF(AT408&lt;&gt;"",","&amp;AT408,"")&amp;"}"&amp;IF(U408="LIBSETS_DROP_MECHANIC_MONSTER_NAME",", dropMechanicNames={" &amp; IF(V408&lt;&gt;"","['en']='"&amp;V408&amp;"'","") &amp; IF(W408&lt;&gt;"",", ['de']='" &amp; W408&amp;"'","") &amp; "}",""),"")&amp;"},","")</f>
        <v>, dropMechanic={LIBSETS_DROP_MECHANIC_OVERLAND_BOSS_DELVE,LIBSETS_DROP_MECHANIC_OVERLAND_BOSS_DELVE,LIBSETS_DROP_MECHANIC_OVERLAND_BOSS_DELVE,LIBSETS_DROP_MECHANIC_OVERLAND_BOSS_DELVE,LIBSETS_DROP_MECHANIC_OVERLAND_BOSS_DELVE,LIBSETS_DROP_MECHANIC_OVERLAND_BOSS_DELVE}},</v>
      </c>
      <c r="BA408" s="6" t="str">
        <f aca="false">IF(F408&lt;&gt;"Not in the game (anymore)",IF(C408&lt;&gt;"",CONCATENATE(" --",C408," / ",B408,"   [",IF(Q408&lt;&gt;"",Q408,""),IF(Y408&lt;&gt;"",", "&amp;Y408,""),IF(AD408&lt;&gt;"",", "&amp;AD408,""),IF(AI408&lt;&gt;"",", "&amp;AI408,""),IF(AN408&lt;&gt;"",", "&amp;AN408,""),IF(AS408&lt;&gt;"",", "&amp;AS408,""),"]")),"")</f>
        <v> --Dragonguard Elite / Drachengardeelite   [Southern Elsweyr]</v>
      </c>
    </row>
    <row r="409" customFormat="false" ht="15" hidden="false" customHeight="false" outlineLevel="0" collapsed="false">
      <c r="A409" s="1" t="n">
        <v>468</v>
      </c>
      <c r="B409" s="0" t="s">
        <v>1011</v>
      </c>
      <c r="C409" s="0" t="s">
        <v>1012</v>
      </c>
      <c r="D409" s="2" t="n">
        <f aca="false">A409</f>
        <v>468</v>
      </c>
      <c r="G409" s="22" t="s">
        <v>122</v>
      </c>
      <c r="I409" s="0" t="s">
        <v>56</v>
      </c>
      <c r="J409" s="0" t="s">
        <v>56</v>
      </c>
      <c r="K409" s="0" t="n">
        <v>403</v>
      </c>
      <c r="L409" s="0" t="n">
        <v>403</v>
      </c>
      <c r="M409" s="0" t="n">
        <v>403</v>
      </c>
      <c r="N409" s="0" t="n">
        <v>3</v>
      </c>
      <c r="O409" s="0"/>
      <c r="P409" s="2" t="n">
        <f aca="false">IF(AND(G409&lt;&gt;"LIBSETS_SETTYPE_BATTLEGROUND",G409&lt;&gt;"LIBSETS_SETTYPE_SPECIAL",G409&lt;&gt;"LIBSETS_SETTYPE_MYTHIC"), IF(Q409&lt;&gt;"",VLOOKUP(Q409,'ESO zone constants'!$D$2:$H$4950,5,0),""),"")</f>
        <v>1133</v>
      </c>
      <c r="Q409" s="0" t="str">
        <f aca="false">IF(OR(K409="",K409&lt;=0,ISERROR(K409)),IF(AND(O409&lt;&gt;"",NOT(ISERROR(O409))),O409, ""),VLOOKUP(K409,'ESO wayshrine node constants'!$A$3:$D$10003,4,0))</f>
        <v>Southern Elsweyr</v>
      </c>
      <c r="R409" s="0"/>
      <c r="S409" s="4" t="str">
        <f aca="false">IF(AND(R409&lt;&gt;"",NOT(ISERROR(R409))),R409,IF(P409&lt;&gt;"",IF(NOT(ISERROR(VLOOKUP(P409,'ESO Dungeon constants'!$D$3:$H$9999,5,0))),VLOOKUP(P409,'ESO Dungeon constants'!$D$3:$I$9999,6,0),VLOOKUP(P409,'ESO zone constants'!$H$2:$K$9984,4,0)),""))</f>
        <v>DLC_DRAGONHOLD</v>
      </c>
      <c r="T409" s="2" t="str">
        <f aca="false">IF(S409&lt;&gt;"",VLOOKUP(S409,'LibSets constants'!$B$4:$C$1000,2,0),"")</f>
        <v>Dragonhold</v>
      </c>
      <c r="U409" s="0"/>
      <c r="V409" s="33" t="str">
        <f aca="false">IF(U409&lt;&gt;"",IF(U409&lt;&gt;"LIBSETS_DROP_MECHANIC_MONSTER_NAME",VLOOKUP(U409,'LibSets constants'!$I$4:$L$1000,3,0),""),"")</f>
        <v/>
      </c>
      <c r="W409" s="33"/>
      <c r="X409" s="2" t="str">
        <f aca="false">IF(G409&lt;&gt;"LIBSETS_SETTYPE_BATTLEGROUND",IF(G409&lt;&gt;"LIBSETS_SETTYPE_SPECIAL",IF(Y409&lt;&gt;"",VLOOKUP(Y409,'ESO zone constants'!$D$2:$H$4950,5,0),""),""),"")</f>
        <v/>
      </c>
      <c r="Z409" s="34"/>
      <c r="AA409" s="33"/>
      <c r="AB409" s="33"/>
      <c r="AC409" s="2" t="str">
        <f aca="false">IF(G409&lt;&gt;"LIBSETS_SETTYPE_BATTLEGROUND",IF(G409&lt;&gt;"LIBSETS_SETTYPE_SPECIAL",IF(AD409&lt;&gt;"",VLOOKUP(AD409,'ESO zone constants'!$D$2:$H$4950,5,0),""),""),"")</f>
        <v/>
      </c>
      <c r="AE409" s="34"/>
      <c r="AF409" s="33"/>
      <c r="AG409" s="33"/>
      <c r="AH409" s="2" t="str">
        <f aca="false">IF(G409&lt;&gt;"LIBSETS_SETTYPE_BATTLEGROUND",IF(G409&lt;&gt;"LIBSETS_SETTYPE_SPECIAL",IF(AI409&lt;&gt;"",VLOOKUP(AI409,'ESO zone constants'!$D$2:$H$4950,5,0),""),""),"")</f>
        <v/>
      </c>
      <c r="AJ409" s="34"/>
      <c r="AK409" s="33"/>
      <c r="AL409" s="33"/>
      <c r="AM409" s="2" t="str">
        <f aca="false">IF(G409&lt;&gt;"LIBSETS_SETTYPE_BATTLEGROUND",IF(G409&lt;&gt;"LIBSETS_SETTYPE_SPECIAL",IF(AN409&lt;&gt;"",VLOOKUP(AN409,'ESO zone constants'!$D$2:$H$4950,5,0),""),""),"")</f>
        <v/>
      </c>
      <c r="AO409" s="34"/>
      <c r="AP409" s="33"/>
      <c r="AQ409" s="33"/>
      <c r="AR409" s="2" t="str">
        <f aca="false">IF(G409&lt;&gt;"LIBSETS_SETTYPE_BATTLEGROUND",IF(G409&lt;&gt;"LIBSETS_SETTYPE_SPECIAL",IF(AS409&lt;&gt;"",VLOOKUP(AS409,'ESO zone constants'!$D$2:$H$4950,5,0),""),""),"")</f>
        <v/>
      </c>
      <c r="AT409" s="34"/>
      <c r="AU409" s="33"/>
      <c r="AV409" s="33"/>
      <c r="AW409" s="6" t="str">
        <f aca="false">IF(A409="???","--","")&amp;IF(F409&lt;&gt;"Not in the game (anymore)",IF(A409&lt;&gt;"",CONCATENATE("[",A409,"] = {wayshrines={")&amp;IF(K409&lt;&gt;"",CONCATENATE(K409,","),"")&amp;IF(L409&lt;&gt;"",CONCATENATE(L409,","),"")&amp;IF(M409&lt;&gt;"",CONCATENATE(M409,","),"")&amp;CONCATENATE("}")&amp;IF(VALUE(N409)&gt;0,CONCATENATE(", traitsNeeded=",N409),"")&amp;CONCATENATE(", dlcId=",IF(S409&lt;&gt;"",S409,"DLC_BASE_GAME")),""),"")</f>
        <v>[468] = {wayshrines={403,403,403,}, traitsNeeded=3, dlcId=DLC_DRAGONHOLD</v>
      </c>
      <c r="AX409" s="6" t="str">
        <f aca="false">IF(F409&lt;&gt;"Not in the game (anymore)",IF(A409&lt;&gt;"",IF(P409&lt;&gt;"",CONCATENATE(", zoneIds={",P409),"")&amp;IF(X409&lt;&gt;"",CONCATENATE(",",X409),"")&amp;IF(AC409&lt;&gt;"",CONCATENATE(",",AC409),"")&amp;IF(AH409&lt;&gt;"",CONCATENATE(",",AH409),"")&amp;IF(AM409&lt;&gt;"",CONCATENATE(",",AM409),"")&amp;IF(AR409&lt;&gt;"",CONCATENATE(",",AR409),"")&amp;IF(P409&lt;&gt;"",CONCATENATE("}",""),"")&amp;IF(OR(I409="true",I409="false",I409&lt;&gt;""), CONCATENATE(", veteran=", I409), ""),""),"")</f>
        <v>, zoneIds={1133}, veteran=false</v>
      </c>
      <c r="AY409" s="6" t="str">
        <f aca="false">IF(F409&lt;&gt;"Not in the game (anymore)",IF(A409&lt;&gt;"",", setType="&amp;G409,"")&amp;IF(J409="true",", multiTrialSet=true",""),"")</f>
        <v>, setType=LIBSETS_SETTYPE_CRAFTED</v>
      </c>
      <c r="AZ409" s="6" t="str">
        <f aca="false">IF(F409&lt;&gt;"Not in the game (anymore)",IF(U409&lt;&gt;"",", dropMechanic={"&amp;U409&amp;IF(Z409&lt;&gt;"",","&amp;Z409,"")&amp;IF(AE409&lt;&gt;"",","&amp;AE409,"")&amp;IF(AJ409&lt;&gt;"",","&amp;AJ409,"")&amp;IF(AO409&lt;&gt;"",","&amp;AO409,"")&amp;IF(AT409&lt;&gt;"",","&amp;AT409,"")&amp;"}"&amp;IF(U409="LIBSETS_DROP_MECHANIC_MONSTER_NAME",", dropMechanicNames={" &amp; IF(V409&lt;&gt;"","['en']='"&amp;V409&amp;"'","") &amp; IF(W409&lt;&gt;"",", ['de']='" &amp; W409&amp;"'","") &amp; "}",""),"")&amp;"},","")</f>
        <v>},</v>
      </c>
      <c r="BA409" s="6" t="str">
        <f aca="false">IF(F409&lt;&gt;"Not in the game (anymore)",IF(C409&lt;&gt;"",CONCATENATE(" --",C409," / ",B409,"   [",IF(Q409&lt;&gt;"",Q409,""),IF(Y409&lt;&gt;"",", "&amp;Y409,""),IF(AD409&lt;&gt;"",", "&amp;AD409,""),IF(AI409&lt;&gt;"",", "&amp;AI409,""),IF(AN409&lt;&gt;"",", "&amp;AN409,""),IF(AS409&lt;&gt;"",", "&amp;AS409,""),"]")),"")</f>
        <v> --Daring Corsair / Kühner Korsar   [Southern Elsweyr]</v>
      </c>
    </row>
    <row r="410" customFormat="false" ht="15" hidden="false" customHeight="false" outlineLevel="0" collapsed="false">
      <c r="A410" s="1" t="n">
        <v>469</v>
      </c>
      <c r="B410" s="0" t="s">
        <v>1013</v>
      </c>
      <c r="C410" s="0" t="s">
        <v>1014</v>
      </c>
      <c r="D410" s="2" t="n">
        <f aca="false">A410</f>
        <v>469</v>
      </c>
      <c r="G410" s="22" t="s">
        <v>122</v>
      </c>
      <c r="I410" s="0" t="s">
        <v>56</v>
      </c>
      <c r="J410" s="0" t="s">
        <v>56</v>
      </c>
      <c r="K410" s="0" t="n">
        <v>403</v>
      </c>
      <c r="L410" s="0" t="n">
        <v>403</v>
      </c>
      <c r="M410" s="0" t="n">
        <v>403</v>
      </c>
      <c r="N410" s="0" t="n">
        <v>6</v>
      </c>
      <c r="O410" s="0"/>
      <c r="P410" s="2" t="n">
        <f aca="false">IF(AND(G410&lt;&gt;"LIBSETS_SETTYPE_BATTLEGROUND",G410&lt;&gt;"LIBSETS_SETTYPE_SPECIAL",G410&lt;&gt;"LIBSETS_SETTYPE_MYTHIC"), IF(Q410&lt;&gt;"",VLOOKUP(Q410,'ESO zone constants'!$D$2:$H$4950,5,0),""),"")</f>
        <v>1133</v>
      </c>
      <c r="Q410" s="0" t="str">
        <f aca="false">IF(OR(K410="",K410&lt;=0,ISERROR(K410)),IF(AND(O410&lt;&gt;"",NOT(ISERROR(O410))),O410, ""),VLOOKUP(K410,'ESO wayshrine node constants'!$A$3:$D$10003,4,0))</f>
        <v>Southern Elsweyr</v>
      </c>
      <c r="R410" s="0"/>
      <c r="S410" s="4" t="str">
        <f aca="false">IF(AND(R410&lt;&gt;"",NOT(ISERROR(R410))),R410,IF(P410&lt;&gt;"",IF(NOT(ISERROR(VLOOKUP(P410,'ESO Dungeon constants'!$D$3:$H$9999,5,0))),VLOOKUP(P410,'ESO Dungeon constants'!$D$3:$I$9999,6,0),VLOOKUP(P410,'ESO zone constants'!$H$2:$K$9984,4,0)),""))</f>
        <v>DLC_DRAGONHOLD</v>
      </c>
      <c r="T410" s="2" t="str">
        <f aca="false">IF(S410&lt;&gt;"",VLOOKUP(S410,'LibSets constants'!$B$4:$C$1000,2,0),"")</f>
        <v>Dragonhold</v>
      </c>
      <c r="U410" s="0"/>
      <c r="V410" s="33" t="str">
        <f aca="false">IF(U410&lt;&gt;"",IF(U410&lt;&gt;"LIBSETS_DROP_MECHANIC_MONSTER_NAME",VLOOKUP(U410,'LibSets constants'!$I$4:$L$1000,3,0),""),"")</f>
        <v/>
      </c>
      <c r="W410" s="33"/>
      <c r="X410" s="2" t="str">
        <f aca="false">IF(G410&lt;&gt;"LIBSETS_SETTYPE_BATTLEGROUND",IF(G410&lt;&gt;"LIBSETS_SETTYPE_SPECIAL",IF(Y410&lt;&gt;"",VLOOKUP(Y410,'ESO zone constants'!$D$2:$H$4950,5,0),""),""),"")</f>
        <v/>
      </c>
      <c r="Z410" s="34"/>
      <c r="AA410" s="33"/>
      <c r="AB410" s="33"/>
      <c r="AC410" s="2" t="str">
        <f aca="false">IF(G410&lt;&gt;"LIBSETS_SETTYPE_BATTLEGROUND",IF(G410&lt;&gt;"LIBSETS_SETTYPE_SPECIAL",IF(AD410&lt;&gt;"",VLOOKUP(AD410,'ESO zone constants'!$D$2:$H$4950,5,0),""),""),"")</f>
        <v/>
      </c>
      <c r="AE410" s="34"/>
      <c r="AF410" s="33"/>
      <c r="AG410" s="33"/>
      <c r="AH410" s="2" t="str">
        <f aca="false">IF(G410&lt;&gt;"LIBSETS_SETTYPE_BATTLEGROUND",IF(G410&lt;&gt;"LIBSETS_SETTYPE_SPECIAL",IF(AI410&lt;&gt;"",VLOOKUP(AI410,'ESO zone constants'!$D$2:$H$4950,5,0),""),""),"")</f>
        <v/>
      </c>
      <c r="AJ410" s="34"/>
      <c r="AK410" s="33"/>
      <c r="AL410" s="33"/>
      <c r="AM410" s="2" t="str">
        <f aca="false">IF(G410&lt;&gt;"LIBSETS_SETTYPE_BATTLEGROUND",IF(G410&lt;&gt;"LIBSETS_SETTYPE_SPECIAL",IF(AN410&lt;&gt;"",VLOOKUP(AN410,'ESO zone constants'!$D$2:$H$4950,5,0),""),""),"")</f>
        <v/>
      </c>
      <c r="AO410" s="34"/>
      <c r="AP410" s="33"/>
      <c r="AQ410" s="33"/>
      <c r="AR410" s="2" t="str">
        <f aca="false">IF(G410&lt;&gt;"LIBSETS_SETTYPE_BATTLEGROUND",IF(G410&lt;&gt;"LIBSETS_SETTYPE_SPECIAL",IF(AS410&lt;&gt;"",VLOOKUP(AS410,'ESO zone constants'!$D$2:$H$4950,5,0),""),""),"")</f>
        <v/>
      </c>
      <c r="AT410" s="34"/>
      <c r="AU410" s="33"/>
      <c r="AV410" s="33"/>
      <c r="AW410" s="6" t="str">
        <f aca="false">IF(A410="???","--","")&amp;IF(F410&lt;&gt;"Not in the game (anymore)",IF(A410&lt;&gt;"",CONCATENATE("[",A410,"] = {wayshrines={")&amp;IF(K410&lt;&gt;"",CONCATENATE(K410,","),"")&amp;IF(L410&lt;&gt;"",CONCATENATE(L410,","),"")&amp;IF(M410&lt;&gt;"",CONCATENATE(M410,","),"")&amp;CONCATENATE("}")&amp;IF(VALUE(N410)&gt;0,CONCATENATE(", traitsNeeded=",N410),"")&amp;CONCATENATE(", dlcId=",IF(S410&lt;&gt;"",S410,"DLC_BASE_GAME")),""),"")</f>
        <v>[469] = {wayshrines={403,403,403,}, traitsNeeded=6, dlcId=DLC_DRAGONHOLD</v>
      </c>
      <c r="AX410" s="6" t="str">
        <f aca="false">IF(F410&lt;&gt;"Not in the game (anymore)",IF(A410&lt;&gt;"",IF(P410&lt;&gt;"",CONCATENATE(", zoneIds={",P410),"")&amp;IF(X410&lt;&gt;"",CONCATENATE(",",X410),"")&amp;IF(AC410&lt;&gt;"",CONCATENATE(",",AC410),"")&amp;IF(AH410&lt;&gt;"",CONCATENATE(",",AH410),"")&amp;IF(AM410&lt;&gt;"",CONCATENATE(",",AM410),"")&amp;IF(AR410&lt;&gt;"",CONCATENATE(",",AR410),"")&amp;IF(P410&lt;&gt;"",CONCATENATE("}",""),"")&amp;IF(OR(I410="true",I410="false",I410&lt;&gt;""), CONCATENATE(", veteran=", I410), ""),""),"")</f>
        <v>, zoneIds={1133}, veteran=false</v>
      </c>
      <c r="AY410" s="6" t="str">
        <f aca="false">IF(F410&lt;&gt;"Not in the game (anymore)",IF(A410&lt;&gt;"",", setType="&amp;G410,"")&amp;IF(J410="true",", multiTrialSet=true",""),"")</f>
        <v>, setType=LIBSETS_SETTYPE_CRAFTED</v>
      </c>
      <c r="AZ410" s="6" t="str">
        <f aca="false">IF(F410&lt;&gt;"Not in the game (anymore)",IF(U410&lt;&gt;"",", dropMechanic={"&amp;U410&amp;IF(Z410&lt;&gt;"",","&amp;Z410,"")&amp;IF(AE410&lt;&gt;"",","&amp;AE410,"")&amp;IF(AJ410&lt;&gt;"",","&amp;AJ410,"")&amp;IF(AO410&lt;&gt;"",","&amp;AO410,"")&amp;IF(AT410&lt;&gt;"",","&amp;AT410,"")&amp;"}"&amp;IF(U410="LIBSETS_DROP_MECHANIC_MONSTER_NAME",", dropMechanicNames={" &amp; IF(V410&lt;&gt;"","['en']='"&amp;V410&amp;"'","") &amp; IF(W410&lt;&gt;"",", ['de']='" &amp; W410&amp;"'","") &amp; "}",""),"")&amp;"},","")</f>
        <v>},</v>
      </c>
      <c r="BA410" s="6" t="str">
        <f aca="false">IF(F410&lt;&gt;"Not in the game (anymore)",IF(C410&lt;&gt;"",CONCATENATE(" --",C410," / ",B410,"   [",IF(Q410&lt;&gt;"",Q410,""),IF(Y410&lt;&gt;"",", "&amp;Y410,""),IF(AD410&lt;&gt;"",", "&amp;AD410,""),IF(AI410&lt;&gt;"",", "&amp;AI410,""),IF(AN410&lt;&gt;"",", "&amp;AN410,""),IF(AS410&lt;&gt;"",", "&amp;AS410,""),"]")),"")</f>
        <v> --Ancient Dragonguard / Alte Drachengarde   [Southern Elsweyr]</v>
      </c>
    </row>
    <row r="411" customFormat="false" ht="15" hidden="false" customHeight="false" outlineLevel="0" collapsed="false">
      <c r="A411" s="1" t="n">
        <v>470</v>
      </c>
      <c r="B411" s="0" t="s">
        <v>1015</v>
      </c>
      <c r="C411" s="0" t="s">
        <v>1016</v>
      </c>
      <c r="D411" s="2" t="n">
        <f aca="false">A411</f>
        <v>470</v>
      </c>
      <c r="G411" s="22" t="s">
        <v>122</v>
      </c>
      <c r="I411" s="0" t="s">
        <v>56</v>
      </c>
      <c r="J411" s="0" t="s">
        <v>56</v>
      </c>
      <c r="K411" s="0" t="n">
        <v>406</v>
      </c>
      <c r="L411" s="0" t="n">
        <v>406</v>
      </c>
      <c r="M411" s="0" t="n">
        <v>406</v>
      </c>
      <c r="N411" s="0" t="n">
        <v>9</v>
      </c>
      <c r="O411" s="0"/>
      <c r="P411" s="2" t="n">
        <f aca="false">IF(AND(G411&lt;&gt;"LIBSETS_SETTYPE_BATTLEGROUND",G411&lt;&gt;"LIBSETS_SETTYPE_SPECIAL",G411&lt;&gt;"LIBSETS_SETTYPE_MYTHIC"), IF(Q411&lt;&gt;"",VLOOKUP(Q411,'ESO zone constants'!$D$2:$H$4950,5,0),""),"")</f>
        <v>1133</v>
      </c>
      <c r="Q411" s="0" t="str">
        <f aca="false">IF(OR(K411="",K411&lt;=0,ISERROR(K411)),IF(AND(O411&lt;&gt;"",NOT(ISERROR(O411))),O411, ""),VLOOKUP(K411,'ESO wayshrine node constants'!$A$3:$D$10003,4,0))</f>
        <v>Southern Elsweyr</v>
      </c>
      <c r="R411" s="0"/>
      <c r="S411" s="4" t="str">
        <f aca="false">IF(AND(R411&lt;&gt;"",NOT(ISERROR(R411))),R411,IF(P411&lt;&gt;"",IF(NOT(ISERROR(VLOOKUP(P411,'ESO Dungeon constants'!$D$3:$H$9999,5,0))),VLOOKUP(P411,'ESO Dungeon constants'!$D$3:$I$9999,6,0),VLOOKUP(P411,'ESO zone constants'!$H$2:$K$9984,4,0)),""))</f>
        <v>DLC_DRAGONHOLD</v>
      </c>
      <c r="T411" s="2" t="str">
        <f aca="false">IF(S411&lt;&gt;"",VLOOKUP(S411,'LibSets constants'!$B$4:$C$1000,2,0),"")</f>
        <v>Dragonhold</v>
      </c>
      <c r="U411" s="0"/>
      <c r="V411" s="33" t="str">
        <f aca="false">IF(U411&lt;&gt;"",IF(U411&lt;&gt;"LIBSETS_DROP_MECHANIC_MONSTER_NAME",VLOOKUP(U411,'LibSets constants'!$I$4:$L$1000,3,0),""),"")</f>
        <v/>
      </c>
      <c r="W411" s="33"/>
      <c r="X411" s="2" t="str">
        <f aca="false">IF(G411&lt;&gt;"LIBSETS_SETTYPE_BATTLEGROUND",IF(G411&lt;&gt;"LIBSETS_SETTYPE_SPECIAL",IF(Y411&lt;&gt;"",VLOOKUP(Y411,'ESO zone constants'!$D$2:$H$4950,5,0),""),""),"")</f>
        <v/>
      </c>
      <c r="Z411" s="34"/>
      <c r="AA411" s="33"/>
      <c r="AB411" s="33"/>
      <c r="AC411" s="2" t="str">
        <f aca="false">IF(G411&lt;&gt;"LIBSETS_SETTYPE_BATTLEGROUND",IF(G411&lt;&gt;"LIBSETS_SETTYPE_SPECIAL",IF(AD411&lt;&gt;"",VLOOKUP(AD411,'ESO zone constants'!$D$2:$H$4950,5,0),""),""),"")</f>
        <v/>
      </c>
      <c r="AE411" s="34"/>
      <c r="AF411" s="33"/>
      <c r="AG411" s="33"/>
      <c r="AH411" s="2" t="str">
        <f aca="false">IF(G411&lt;&gt;"LIBSETS_SETTYPE_BATTLEGROUND",IF(G411&lt;&gt;"LIBSETS_SETTYPE_SPECIAL",IF(AI411&lt;&gt;"",VLOOKUP(AI411,'ESO zone constants'!$D$2:$H$4950,5,0),""),""),"")</f>
        <v/>
      </c>
      <c r="AJ411" s="34"/>
      <c r="AK411" s="33"/>
      <c r="AL411" s="33"/>
      <c r="AM411" s="2" t="str">
        <f aca="false">IF(G411&lt;&gt;"LIBSETS_SETTYPE_BATTLEGROUND",IF(G411&lt;&gt;"LIBSETS_SETTYPE_SPECIAL",IF(AN411&lt;&gt;"",VLOOKUP(AN411,'ESO zone constants'!$D$2:$H$4950,5,0),""),""),"")</f>
        <v/>
      </c>
      <c r="AO411" s="34"/>
      <c r="AP411" s="33"/>
      <c r="AQ411" s="33"/>
      <c r="AR411" s="2" t="str">
        <f aca="false">IF(G411&lt;&gt;"LIBSETS_SETTYPE_BATTLEGROUND",IF(G411&lt;&gt;"LIBSETS_SETTYPE_SPECIAL",IF(AS411&lt;&gt;"",VLOOKUP(AS411,'ESO zone constants'!$D$2:$H$4950,5,0),""),""),"")</f>
        <v/>
      </c>
      <c r="AT411" s="34"/>
      <c r="AU411" s="33"/>
      <c r="AV411" s="33"/>
      <c r="AW411" s="6" t="str">
        <f aca="false">IF(A411="???","--","")&amp;IF(F411&lt;&gt;"Not in the game (anymore)",IF(A411&lt;&gt;"",CONCATENATE("[",A411,"] = {wayshrines={")&amp;IF(K411&lt;&gt;"",CONCATENATE(K411,","),"")&amp;IF(L411&lt;&gt;"",CONCATENATE(L411,","),"")&amp;IF(M411&lt;&gt;"",CONCATENATE(M411,","),"")&amp;CONCATENATE("}")&amp;IF(VALUE(N411)&gt;0,CONCATENATE(", traitsNeeded=",N411),"")&amp;CONCATENATE(", dlcId=",IF(S411&lt;&gt;"",S411,"DLC_BASE_GAME")),""),"")</f>
        <v>[470] = {wayshrines={406,406,406,}, traitsNeeded=9, dlcId=DLC_DRAGONHOLD</v>
      </c>
      <c r="AX411" s="6" t="str">
        <f aca="false">IF(F411&lt;&gt;"Not in the game (anymore)",IF(A411&lt;&gt;"",IF(P411&lt;&gt;"",CONCATENATE(", zoneIds={",P411),"")&amp;IF(X411&lt;&gt;"",CONCATENATE(",",X411),"")&amp;IF(AC411&lt;&gt;"",CONCATENATE(",",AC411),"")&amp;IF(AH411&lt;&gt;"",CONCATENATE(",",AH411),"")&amp;IF(AM411&lt;&gt;"",CONCATENATE(",",AM411),"")&amp;IF(AR411&lt;&gt;"",CONCATENATE(",",AR411),"")&amp;IF(P411&lt;&gt;"",CONCATENATE("}",""),"")&amp;IF(OR(I411="true",I411="false",I411&lt;&gt;""), CONCATENATE(", veteran=", I411), ""),""),"")</f>
        <v>, zoneIds={1133}, veteran=false</v>
      </c>
      <c r="AY411" s="6" t="str">
        <f aca="false">IF(F411&lt;&gt;"Not in the game (anymore)",IF(A411&lt;&gt;"",", setType="&amp;G411,"")&amp;IF(J411="true",", multiTrialSet=true",""),"")</f>
        <v>, setType=LIBSETS_SETTYPE_CRAFTED</v>
      </c>
      <c r="AZ411" s="6" t="str">
        <f aca="false">IF(F411&lt;&gt;"Not in the game (anymore)",IF(U411&lt;&gt;"",", dropMechanic={"&amp;U411&amp;IF(Z411&lt;&gt;"",","&amp;Z411,"")&amp;IF(AE411&lt;&gt;"",","&amp;AE411,"")&amp;IF(AJ411&lt;&gt;"",","&amp;AJ411,"")&amp;IF(AO411&lt;&gt;"",","&amp;AO411,"")&amp;IF(AT411&lt;&gt;"",","&amp;AT411,"")&amp;"}"&amp;IF(U411="LIBSETS_DROP_MECHANIC_MONSTER_NAME",", dropMechanicNames={" &amp; IF(V411&lt;&gt;"","['en']='"&amp;V411&amp;"'","") &amp; IF(W411&lt;&gt;"",", ['de']='" &amp; W411&amp;"'","") &amp; "}",""),"")&amp;"},","")</f>
        <v>},</v>
      </c>
      <c r="BA411" s="6" t="str">
        <f aca="false">IF(F411&lt;&gt;"Not in the game (anymore)",IF(C411&lt;&gt;"",CONCATENATE(" --",C411," / ",B411,"   [",IF(Q411&lt;&gt;"",Q411,""),IF(Y411&lt;&gt;"",", "&amp;Y411,""),IF(AD411&lt;&gt;"",", "&amp;AD411,""),IF(AI411&lt;&gt;"",", "&amp;AI411,""),IF(AN411&lt;&gt;"",", "&amp;AN411,""),IF(AS411&lt;&gt;"",", "&amp;AS411,""),"]")),"")</f>
        <v> --New Moon Acolyte / Akolythin des Neuen Mondes   [Southern Elsweyr]</v>
      </c>
    </row>
    <row r="412" customFormat="false" ht="15" hidden="false" customHeight="false" outlineLevel="0" collapsed="false">
      <c r="A412" s="1" t="n">
        <v>471</v>
      </c>
      <c r="B412" s="0" t="s">
        <v>1017</v>
      </c>
      <c r="C412" s="0" t="s">
        <v>1018</v>
      </c>
      <c r="D412" s="2" t="n">
        <f aca="false">A412</f>
        <v>471</v>
      </c>
      <c r="G412" s="2" t="s">
        <v>55</v>
      </c>
      <c r="I412" s="0" t="s">
        <v>56</v>
      </c>
      <c r="J412" s="0" t="s">
        <v>56</v>
      </c>
      <c r="K412" s="0" t="n">
        <v>-1</v>
      </c>
      <c r="L412" s="0" t="n">
        <v>-1</v>
      </c>
      <c r="M412" s="0" t="n">
        <v>-1</v>
      </c>
      <c r="N412" s="0" t="n">
        <v>0</v>
      </c>
      <c r="O412" s="3" t="s">
        <v>1019</v>
      </c>
      <c r="P412" s="2" t="n">
        <f aca="false">IF(AND(G412&lt;&gt;"LIBSETS_SETTYPE_BATTLEGROUND",G412&lt;&gt;"LIBSETS_SETTYPE_SPECIAL",G412&lt;&gt;"LIBSETS_SETTYPE_MYTHIC"), IF(Q412&lt;&gt;"",VLOOKUP(Q412,'ESO zone constants'!$D$2:$H$4950,5,0),""),"")</f>
        <v>1152</v>
      </c>
      <c r="Q412" s="0" t="str">
        <f aca="false">IF(OR(K412="",K412&lt;=0,ISERROR(K412)),IF(AND(O412&lt;&gt;"",NOT(ISERROR(O412))),O412, ""),VLOOKUP(K412,'ESO wayshrine node constants'!$A$3:$D$10003,4,0))</f>
        <v>Icereach</v>
      </c>
      <c r="R412" s="0"/>
      <c r="S412" s="4" t="str">
        <f aca="false">IF(AND(R412&lt;&gt;"",NOT(ISERROR(R412))),R412,IF(P412&lt;&gt;"",IF(NOT(ISERROR(VLOOKUP(P412,'ESO Dungeon constants'!$D$3:$H$9999,5,0))),VLOOKUP(P412,'ESO Dungeon constants'!$D$3:$I$9999,6,0),VLOOKUP(P412,'ESO zone constants'!$H$2:$K$9984,4,0)),""))</f>
        <v>DLC_HARROWSTORM</v>
      </c>
      <c r="T412" s="2" t="str">
        <f aca="false">IF(S412&lt;&gt;"",VLOOKUP(S412,'LibSets constants'!$B$4:$C$1000,2,0),"")</f>
        <v>Harrowstorm</v>
      </c>
      <c r="U412" s="5" t="s">
        <v>340</v>
      </c>
      <c r="V412" s="35"/>
      <c r="W412" s="35"/>
      <c r="X412" s="2" t="str">
        <f aca="false">IF(G412&lt;&gt;"LIBSETS_SETTYPE_BATTLEGROUND",IF(G412&lt;&gt;"LIBSETS_SETTYPE_SPECIAL",IF(Y412&lt;&gt;"",VLOOKUP(Y412,'ESO zone constants'!$D$2:$H$4950,5,0),""),""),"")</f>
        <v/>
      </c>
      <c r="Z412" s="35"/>
      <c r="AA412" s="35"/>
      <c r="AB412" s="35"/>
      <c r="AC412" s="2" t="str">
        <f aca="false">IF(G412&lt;&gt;"LIBSETS_SETTYPE_BATTLEGROUND",IF(G412&lt;&gt;"LIBSETS_SETTYPE_SPECIAL",IF(AD412&lt;&gt;"",VLOOKUP(AD412,'ESO zone constants'!$D$2:$H$4950,5,0),""),""),"")</f>
        <v/>
      </c>
      <c r="AE412" s="35"/>
      <c r="AF412" s="35"/>
      <c r="AG412" s="35"/>
      <c r="AH412" s="2" t="str">
        <f aca="false">IF(G412&lt;&gt;"LIBSETS_SETTYPE_BATTLEGROUND",IF(G412&lt;&gt;"LIBSETS_SETTYPE_SPECIAL",IF(AI412&lt;&gt;"",VLOOKUP(AI412,'ESO zone constants'!$D$2:$H$4950,5,0),""),""),"")</f>
        <v/>
      </c>
      <c r="AJ412" s="35"/>
      <c r="AK412" s="35"/>
      <c r="AL412" s="35"/>
      <c r="AM412" s="2" t="str">
        <f aca="false">IF(G412&lt;&gt;"LIBSETS_SETTYPE_BATTLEGROUND",IF(G412&lt;&gt;"LIBSETS_SETTYPE_SPECIAL",IF(AN412&lt;&gt;"",VLOOKUP(AN412,'ESO zone constants'!$D$2:$H$4950,5,0),""),""),"")</f>
        <v/>
      </c>
      <c r="AO412" s="35"/>
      <c r="AP412" s="35"/>
      <c r="AQ412" s="35"/>
      <c r="AR412" s="2" t="str">
        <f aca="false">IF(G412&lt;&gt;"LIBSETS_SETTYPE_BATTLEGROUND",IF(G412&lt;&gt;"LIBSETS_SETTYPE_SPECIAL",IF(AS412&lt;&gt;"",VLOOKUP(AS412,'ESO zone constants'!$D$2:$H$4950,5,0),""),""),"")</f>
        <v/>
      </c>
      <c r="AT412" s="35"/>
      <c r="AU412" s="35"/>
      <c r="AV412" s="35"/>
      <c r="AW412" s="6" t="str">
        <f aca="false">IF(A412="???","--","")&amp;IF(F412&lt;&gt;"Not in the game (anymore)",IF(A412&lt;&gt;"",CONCATENATE("[",A412,"] = {wayshrines={")&amp;IF(K412&lt;&gt;"",CONCATENATE(K412,","),"")&amp;IF(L412&lt;&gt;"",CONCATENATE(L412,","),"")&amp;IF(M412&lt;&gt;"",CONCATENATE(M412,","),"")&amp;CONCATENATE("}")&amp;IF(VALUE(N412)&gt;0,CONCATENATE(", traitsNeeded=",N412),"")&amp;CONCATENATE(", dlcId=",IF(S412&lt;&gt;"",S412,"DLC_BASE_GAME")),""),"")</f>
        <v>[471] = {wayshrines={-1,-1,-1,}, dlcId=DLC_HARROWSTORM</v>
      </c>
      <c r="AX412" s="6" t="str">
        <f aca="false">IF(F412&lt;&gt;"Not in the game (anymore)",IF(A412&lt;&gt;"",IF(P412&lt;&gt;"",CONCATENATE(", zoneIds={",P412),"")&amp;IF(X412&lt;&gt;"",CONCATENATE(",",X412),"")&amp;IF(AC412&lt;&gt;"",CONCATENATE(",",AC412),"")&amp;IF(AH412&lt;&gt;"",CONCATENATE(",",AH412),"")&amp;IF(AM412&lt;&gt;"",CONCATENATE(",",AM412),"")&amp;IF(AR412&lt;&gt;"",CONCATENATE(",",AR412),"")&amp;IF(P412&lt;&gt;"",CONCATENATE("}",""),"")&amp;IF(OR(I412="true",I412="false",I412&lt;&gt;""), CONCATENATE(", veteran=", I412), ""),""),"")</f>
        <v>, zoneIds={1152}, veteran=false</v>
      </c>
      <c r="AY412" s="6" t="str">
        <f aca="false">IF(F412&lt;&gt;"Not in the game (anymore)",IF(A412&lt;&gt;"",", setType="&amp;G412,"")&amp;IF(J412="true",", multiTrialSet=true",""),"")</f>
        <v>, setType=LIBSETS_SETTYPE_DUNGEON</v>
      </c>
      <c r="AZ412" s="6" t="str">
        <f aca="false">IF(F412&lt;&gt;"Not in the game (anymore)",IF(U412&lt;&gt;"",", dropMechanic={"&amp;U412&amp;IF(Z412&lt;&gt;"",","&amp;Z412,"")&amp;IF(AE412&lt;&gt;"",","&amp;AE412,"")&amp;IF(AJ412&lt;&gt;"",","&amp;AJ412,"")&amp;IF(AO412&lt;&gt;"",","&amp;AO412,"")&amp;IF(AT412&lt;&gt;"",","&amp;AT412,"")&amp;"}"&amp;IF(U412="LIBSETS_DROP_MECHANIC_MONSTER_NAME",", dropMechanicNames={" &amp; IF(V412&lt;&gt;"","['en']='"&amp;V412&amp;"'","") &amp; IF(W412&lt;&gt;"",", ['de']='" &amp; W412&amp;"'","") &amp; "}",""),"")&amp;"},","")</f>
        <v>, dropMechanic={LIBSETS_DROP_MECHANIC_MONSTER_NAME}, dropMechanicNames={}},</v>
      </c>
      <c r="BA412" s="6" t="str">
        <f aca="false">IF(F412&lt;&gt;"Not in the game (anymore)",IF(C412&lt;&gt;"",CONCATENATE(" --",C412," / ",B412,"   [",IF(Q412&lt;&gt;"",Q412,""),IF(Y412&lt;&gt;"",", "&amp;Y412,""),IF(AD412&lt;&gt;"",", "&amp;AD412,""),IF(AI412&lt;&gt;"",", "&amp;AI412,""),IF(AN412&lt;&gt;"",", "&amp;AN412,""),IF(AS412&lt;&gt;"",", "&amp;AS412,""),"]")),"")</f>
        <v> --Hiti\'s Hearth / Hitis Feuerstelle   [Icereach]</v>
      </c>
    </row>
    <row r="413" customFormat="false" ht="15" hidden="false" customHeight="false" outlineLevel="0" collapsed="false">
      <c r="A413" s="1" t="n">
        <v>472</v>
      </c>
      <c r="B413" s="0" t="s">
        <v>1020</v>
      </c>
      <c r="C413" s="0" t="s">
        <v>1021</v>
      </c>
      <c r="D413" s="2" t="n">
        <f aca="false">A413</f>
        <v>472</v>
      </c>
      <c r="G413" s="2" t="s">
        <v>55</v>
      </c>
      <c r="I413" s="0" t="s">
        <v>56</v>
      </c>
      <c r="J413" s="0" t="s">
        <v>56</v>
      </c>
      <c r="K413" s="0" t="n">
        <v>-1</v>
      </c>
      <c r="L413" s="0" t="n">
        <v>-1</v>
      </c>
      <c r="M413" s="0" t="n">
        <v>-1</v>
      </c>
      <c r="N413" s="0" t="n">
        <v>0</v>
      </c>
      <c r="O413" s="3" t="s">
        <v>1019</v>
      </c>
      <c r="P413" s="2" t="n">
        <f aca="false">IF(AND(G413&lt;&gt;"LIBSETS_SETTYPE_BATTLEGROUND",G413&lt;&gt;"LIBSETS_SETTYPE_SPECIAL",G413&lt;&gt;"LIBSETS_SETTYPE_MYTHIC"), IF(Q413&lt;&gt;"",VLOOKUP(Q413,'ESO zone constants'!$D$2:$H$4950,5,0),""),"")</f>
        <v>1152</v>
      </c>
      <c r="Q413" s="0" t="str">
        <f aca="false">IF(OR(K413="",K413&lt;=0,ISERROR(K413)),IF(AND(O413&lt;&gt;"",NOT(ISERROR(O413))),O413, ""),VLOOKUP(K413,'ESO wayshrine node constants'!$A$3:$D$10003,4,0))</f>
        <v>Icereach</v>
      </c>
      <c r="R413" s="0"/>
      <c r="S413" s="4" t="str">
        <f aca="false">IF(AND(R413&lt;&gt;"",NOT(ISERROR(R413))),R413,IF(P413&lt;&gt;"",IF(NOT(ISERROR(VLOOKUP(P413,'ESO Dungeon constants'!$D$3:$H$9999,5,0))),VLOOKUP(P413,'ESO Dungeon constants'!$D$3:$I$9999,6,0),VLOOKUP(P413,'ESO zone constants'!$H$2:$K$9984,4,0)),""))</f>
        <v>DLC_HARROWSTORM</v>
      </c>
      <c r="T413" s="2" t="str">
        <f aca="false">IF(S413&lt;&gt;"",VLOOKUP(S413,'LibSets constants'!$B$4:$C$1000,2,0),"")</f>
        <v>Harrowstorm</v>
      </c>
      <c r="U413" s="5" t="s">
        <v>340</v>
      </c>
      <c r="V413" s="35"/>
      <c r="W413" s="35"/>
      <c r="X413" s="2" t="str">
        <f aca="false">IF(G413&lt;&gt;"LIBSETS_SETTYPE_BATTLEGROUND",IF(G413&lt;&gt;"LIBSETS_SETTYPE_SPECIAL",IF(Y413&lt;&gt;"",VLOOKUP(Y413,'ESO zone constants'!$D$2:$H$4950,5,0),""),""),"")</f>
        <v/>
      </c>
      <c r="Z413" s="35"/>
      <c r="AA413" s="35"/>
      <c r="AB413" s="35"/>
      <c r="AC413" s="2" t="str">
        <f aca="false">IF(G413&lt;&gt;"LIBSETS_SETTYPE_BATTLEGROUND",IF(G413&lt;&gt;"LIBSETS_SETTYPE_SPECIAL",IF(AD413&lt;&gt;"",VLOOKUP(AD413,'ESO zone constants'!$D$2:$H$4950,5,0),""),""),"")</f>
        <v/>
      </c>
      <c r="AE413" s="35"/>
      <c r="AF413" s="35"/>
      <c r="AG413" s="35"/>
      <c r="AH413" s="2" t="str">
        <f aca="false">IF(G413&lt;&gt;"LIBSETS_SETTYPE_BATTLEGROUND",IF(G413&lt;&gt;"LIBSETS_SETTYPE_SPECIAL",IF(AI413&lt;&gt;"",VLOOKUP(AI413,'ESO zone constants'!$D$2:$H$4950,5,0),""),""),"")</f>
        <v/>
      </c>
      <c r="AJ413" s="35"/>
      <c r="AK413" s="35"/>
      <c r="AL413" s="35"/>
      <c r="AM413" s="2" t="str">
        <f aca="false">IF(G413&lt;&gt;"LIBSETS_SETTYPE_BATTLEGROUND",IF(G413&lt;&gt;"LIBSETS_SETTYPE_SPECIAL",IF(AN413&lt;&gt;"",VLOOKUP(AN413,'ESO zone constants'!$D$2:$H$4950,5,0),""),""),"")</f>
        <v/>
      </c>
      <c r="AO413" s="35"/>
      <c r="AP413" s="35"/>
      <c r="AQ413" s="35"/>
      <c r="AR413" s="2" t="str">
        <f aca="false">IF(G413&lt;&gt;"LIBSETS_SETTYPE_BATTLEGROUND",IF(G413&lt;&gt;"LIBSETS_SETTYPE_SPECIAL",IF(AS413&lt;&gt;"",VLOOKUP(AS413,'ESO zone constants'!$D$2:$H$4950,5,0),""),""),"")</f>
        <v/>
      </c>
      <c r="AT413" s="35"/>
      <c r="AU413" s="35"/>
      <c r="AV413" s="35"/>
      <c r="AW413" s="6" t="str">
        <f aca="false">IF(A413="???","--","")&amp;IF(F413&lt;&gt;"Not in the game (anymore)",IF(A413&lt;&gt;"",CONCATENATE("[",A413,"] = {wayshrines={")&amp;IF(K413&lt;&gt;"",CONCATENATE(K413,","),"")&amp;IF(L413&lt;&gt;"",CONCATENATE(L413,","),"")&amp;IF(M413&lt;&gt;"",CONCATENATE(M413,","),"")&amp;CONCATENATE("}")&amp;IF(VALUE(N413)&gt;0,CONCATENATE(", traitsNeeded=",N413),"")&amp;CONCATENATE(", dlcId=",IF(S413&lt;&gt;"",S413,"DLC_BASE_GAME")),""),"")</f>
        <v>[472] = {wayshrines={-1,-1,-1,}, dlcId=DLC_HARROWSTORM</v>
      </c>
      <c r="AX413" s="6" t="str">
        <f aca="false">IF(F413&lt;&gt;"Not in the game (anymore)",IF(A413&lt;&gt;"",IF(P413&lt;&gt;"",CONCATENATE(", zoneIds={",P413),"")&amp;IF(X413&lt;&gt;"",CONCATENATE(",",X413),"")&amp;IF(AC413&lt;&gt;"",CONCATENATE(",",AC413),"")&amp;IF(AH413&lt;&gt;"",CONCATENATE(",",AH413),"")&amp;IF(AM413&lt;&gt;"",CONCATENATE(",",AM413),"")&amp;IF(AR413&lt;&gt;"",CONCATENATE(",",AR413),"")&amp;IF(P413&lt;&gt;"",CONCATENATE("}",""),"")&amp;IF(OR(I413="true",I413="false",I413&lt;&gt;""), CONCATENATE(", veteran=", I413), ""),""),"")</f>
        <v>, zoneIds={1152}, veteran=false</v>
      </c>
      <c r="AY413" s="6" t="str">
        <f aca="false">IF(F413&lt;&gt;"Not in the game (anymore)",IF(A413&lt;&gt;"",", setType="&amp;G413,"")&amp;IF(J413="true",", multiTrialSet=true",""),"")</f>
        <v>, setType=LIBSETS_SETTYPE_DUNGEON</v>
      </c>
      <c r="AZ413" s="6" t="str">
        <f aca="false">IF(F413&lt;&gt;"Not in the game (anymore)",IF(U413&lt;&gt;"",", dropMechanic={"&amp;U413&amp;IF(Z413&lt;&gt;"",","&amp;Z413,"")&amp;IF(AE413&lt;&gt;"",","&amp;AE413,"")&amp;IF(AJ413&lt;&gt;"",","&amp;AJ413,"")&amp;IF(AO413&lt;&gt;"",","&amp;AO413,"")&amp;IF(AT413&lt;&gt;"",","&amp;AT413,"")&amp;"}"&amp;IF(U413="LIBSETS_DROP_MECHANIC_MONSTER_NAME",", dropMechanicNames={" &amp; IF(V413&lt;&gt;"","['en']='"&amp;V413&amp;"'","") &amp; IF(W413&lt;&gt;"",", ['de']='" &amp; W413&amp;"'","") &amp; "}",""),"")&amp;"},","")</f>
        <v>, dropMechanic={LIBSETS_DROP_MECHANIC_MONSTER_NAME}, dropMechanicNames={}},</v>
      </c>
      <c r="BA413" s="6" t="str">
        <f aca="false">IF(F413&lt;&gt;"Not in the game (anymore)",IF(C413&lt;&gt;"",CONCATENATE(" --",C413," / ",B413,"   [",IF(Q413&lt;&gt;"",Q413,""),IF(Y413&lt;&gt;"",", "&amp;Y413,""),IF(AD413&lt;&gt;"",", "&amp;AD413,""),IF(AI413&lt;&gt;"",", "&amp;AI413,""),IF(AN413&lt;&gt;"",", "&amp;AN413,""),IF(AS413&lt;&gt;"",", "&amp;AS413,""),"]")),"")</f>
        <v> --Titanborn Strength / Titanenkinds Stärke   [Icereach]</v>
      </c>
    </row>
    <row r="414" customFormat="false" ht="15" hidden="false" customHeight="false" outlineLevel="0" collapsed="false">
      <c r="A414" s="1" t="n">
        <v>473</v>
      </c>
      <c r="B414" s="0" t="s">
        <v>1022</v>
      </c>
      <c r="C414" s="0" t="s">
        <v>1023</v>
      </c>
      <c r="D414" s="2" t="n">
        <f aca="false">A414</f>
        <v>473</v>
      </c>
      <c r="G414" s="2" t="s">
        <v>55</v>
      </c>
      <c r="I414" s="0" t="s">
        <v>56</v>
      </c>
      <c r="J414" s="0" t="s">
        <v>56</v>
      </c>
      <c r="K414" s="0" t="n">
        <v>-1</v>
      </c>
      <c r="L414" s="0" t="n">
        <v>-1</v>
      </c>
      <c r="M414" s="0" t="n">
        <v>-1</v>
      </c>
      <c r="N414" s="0" t="n">
        <v>0</v>
      </c>
      <c r="O414" s="3" t="s">
        <v>1019</v>
      </c>
      <c r="P414" s="2" t="n">
        <f aca="false">IF(AND(G414&lt;&gt;"LIBSETS_SETTYPE_BATTLEGROUND",G414&lt;&gt;"LIBSETS_SETTYPE_SPECIAL",G414&lt;&gt;"LIBSETS_SETTYPE_MYTHIC"), IF(Q414&lt;&gt;"",VLOOKUP(Q414,'ESO zone constants'!$D$2:$H$4950,5,0),""),"")</f>
        <v>1152</v>
      </c>
      <c r="Q414" s="0" t="str">
        <f aca="false">IF(OR(K414="",K414&lt;=0,ISERROR(K414)),IF(AND(O414&lt;&gt;"",NOT(ISERROR(O414))),O414, ""),VLOOKUP(K414,'ESO wayshrine node constants'!$A$3:$D$10003,4,0))</f>
        <v>Icereach</v>
      </c>
      <c r="R414" s="0"/>
      <c r="S414" s="4" t="str">
        <f aca="false">IF(AND(R414&lt;&gt;"",NOT(ISERROR(R414))),R414,IF(P414&lt;&gt;"",IF(NOT(ISERROR(VLOOKUP(P414,'ESO Dungeon constants'!$D$3:$H$9999,5,0))),VLOOKUP(P414,'ESO Dungeon constants'!$D$3:$I$9999,6,0),VLOOKUP(P414,'ESO zone constants'!$H$2:$K$9984,4,0)),""))</f>
        <v>DLC_HARROWSTORM</v>
      </c>
      <c r="T414" s="2" t="str">
        <f aca="false">IF(S414&lt;&gt;"",VLOOKUP(S414,'LibSets constants'!$B$4:$C$1000,2,0),"")</f>
        <v>Harrowstorm</v>
      </c>
      <c r="U414" s="5" t="s">
        <v>340</v>
      </c>
      <c r="V414" s="35"/>
      <c r="W414" s="35"/>
      <c r="X414" s="2" t="str">
        <f aca="false">IF(G414&lt;&gt;"LIBSETS_SETTYPE_BATTLEGROUND",IF(G414&lt;&gt;"LIBSETS_SETTYPE_SPECIAL",IF(Y414&lt;&gt;"",VLOOKUP(Y414,'ESO zone constants'!$D$2:$H$4950,5,0),""),""),"")</f>
        <v/>
      </c>
      <c r="Z414" s="35"/>
      <c r="AA414" s="35"/>
      <c r="AB414" s="35"/>
      <c r="AC414" s="2" t="str">
        <f aca="false">IF(G414&lt;&gt;"LIBSETS_SETTYPE_BATTLEGROUND",IF(G414&lt;&gt;"LIBSETS_SETTYPE_SPECIAL",IF(AD414&lt;&gt;"",VLOOKUP(AD414,'ESO zone constants'!$D$2:$H$4950,5,0),""),""),"")</f>
        <v/>
      </c>
      <c r="AE414" s="35"/>
      <c r="AF414" s="35"/>
      <c r="AG414" s="35"/>
      <c r="AH414" s="2" t="str">
        <f aca="false">IF(G414&lt;&gt;"LIBSETS_SETTYPE_BATTLEGROUND",IF(G414&lt;&gt;"LIBSETS_SETTYPE_SPECIAL",IF(AI414&lt;&gt;"",VLOOKUP(AI414,'ESO zone constants'!$D$2:$H$4950,5,0),""),""),"")</f>
        <v/>
      </c>
      <c r="AJ414" s="35"/>
      <c r="AK414" s="35"/>
      <c r="AL414" s="35"/>
      <c r="AM414" s="2" t="str">
        <f aca="false">IF(G414&lt;&gt;"LIBSETS_SETTYPE_BATTLEGROUND",IF(G414&lt;&gt;"LIBSETS_SETTYPE_SPECIAL",IF(AN414&lt;&gt;"",VLOOKUP(AN414,'ESO zone constants'!$D$2:$H$4950,5,0),""),""),"")</f>
        <v/>
      </c>
      <c r="AO414" s="35"/>
      <c r="AP414" s="35"/>
      <c r="AQ414" s="35"/>
      <c r="AR414" s="2" t="str">
        <f aca="false">IF(G414&lt;&gt;"LIBSETS_SETTYPE_BATTLEGROUND",IF(G414&lt;&gt;"LIBSETS_SETTYPE_SPECIAL",IF(AS414&lt;&gt;"",VLOOKUP(AS414,'ESO zone constants'!$D$2:$H$4950,5,0),""),""),"")</f>
        <v/>
      </c>
      <c r="AT414" s="35"/>
      <c r="AU414" s="35"/>
      <c r="AV414" s="35"/>
      <c r="AW414" s="6" t="str">
        <f aca="false">IF(A414="???","--","")&amp;IF(F414&lt;&gt;"Not in the game (anymore)",IF(A414&lt;&gt;"",CONCATENATE("[",A414,"] = {wayshrines={")&amp;IF(K414&lt;&gt;"",CONCATENATE(K414,","),"")&amp;IF(L414&lt;&gt;"",CONCATENATE(L414,","),"")&amp;IF(M414&lt;&gt;"",CONCATENATE(M414,","),"")&amp;CONCATENATE("}")&amp;IF(VALUE(N414)&gt;0,CONCATENATE(", traitsNeeded=",N414),"")&amp;CONCATENATE(", dlcId=",IF(S414&lt;&gt;"",S414,"DLC_BASE_GAME")),""),"")</f>
        <v>[473] = {wayshrines={-1,-1,-1,}, dlcId=DLC_HARROWSTORM</v>
      </c>
      <c r="AX414" s="6" t="str">
        <f aca="false">IF(F414&lt;&gt;"Not in the game (anymore)",IF(A414&lt;&gt;"",IF(P414&lt;&gt;"",CONCATENATE(", zoneIds={",P414),"")&amp;IF(X414&lt;&gt;"",CONCATENATE(",",X414),"")&amp;IF(AC414&lt;&gt;"",CONCATENATE(",",AC414),"")&amp;IF(AH414&lt;&gt;"",CONCATENATE(",",AH414),"")&amp;IF(AM414&lt;&gt;"",CONCATENATE(",",AM414),"")&amp;IF(AR414&lt;&gt;"",CONCATENATE(",",AR414),"")&amp;IF(P414&lt;&gt;"",CONCATENATE("}",""),"")&amp;IF(OR(I414="true",I414="false",I414&lt;&gt;""), CONCATENATE(", veteran=", I414), ""),""),"")</f>
        <v>, zoneIds={1152}, veteran=false</v>
      </c>
      <c r="AY414" s="6" t="str">
        <f aca="false">IF(F414&lt;&gt;"Not in the game (anymore)",IF(A414&lt;&gt;"",", setType="&amp;G414,"")&amp;IF(J414="true",", multiTrialSet=true",""),"")</f>
        <v>, setType=LIBSETS_SETTYPE_DUNGEON</v>
      </c>
      <c r="AZ414" s="6" t="str">
        <f aca="false">IF(F414&lt;&gt;"Not in the game (anymore)",IF(U414&lt;&gt;"",", dropMechanic={"&amp;U414&amp;IF(Z414&lt;&gt;"",","&amp;Z414,"")&amp;IF(AE414&lt;&gt;"",","&amp;AE414,"")&amp;IF(AJ414&lt;&gt;"",","&amp;AJ414,"")&amp;IF(AO414&lt;&gt;"",","&amp;AO414,"")&amp;IF(AT414&lt;&gt;"",","&amp;AT414,"")&amp;"}"&amp;IF(U414="LIBSETS_DROP_MECHANIC_MONSTER_NAME",", dropMechanicNames={" &amp; IF(V414&lt;&gt;"","['en']='"&amp;V414&amp;"'","") &amp; IF(W414&lt;&gt;"",", ['de']='" &amp; W414&amp;"'","") &amp; "}",""),"")&amp;"},","")</f>
        <v>, dropMechanic={LIBSETS_DROP_MECHANIC_MONSTER_NAME}, dropMechanicNames={}},</v>
      </c>
      <c r="BA414" s="6" t="str">
        <f aca="false">IF(F414&lt;&gt;"Not in the game (anymore)",IF(C414&lt;&gt;"",CONCATENATE(" --",C414," / ",B414,"   [",IF(Q414&lt;&gt;"",Q414,""),IF(Y414&lt;&gt;"",", "&amp;Y414,""),IF(AD414&lt;&gt;"",", "&amp;AD414,""),IF(AI414&lt;&gt;"",", "&amp;AI414,""),IF(AN414&lt;&gt;"",", "&amp;AN414,""),IF(AS414&lt;&gt;"",", "&amp;AS414,""),"]")),"")</f>
        <v> --Bani’s Torment / Banis Qual   [Icereach]</v>
      </c>
    </row>
    <row r="415" customFormat="false" ht="15" hidden="false" customHeight="false" outlineLevel="0" collapsed="false">
      <c r="A415" s="1" t="n">
        <v>474</v>
      </c>
      <c r="B415" s="0" t="s">
        <v>1024</v>
      </c>
      <c r="C415" s="0" t="s">
        <v>1025</v>
      </c>
      <c r="D415" s="2" t="n">
        <f aca="false">A415</f>
        <v>474</v>
      </c>
      <c r="G415" s="2" t="s">
        <v>55</v>
      </c>
      <c r="I415" s="0" t="s">
        <v>56</v>
      </c>
      <c r="J415" s="0" t="s">
        <v>56</v>
      </c>
      <c r="K415" s="0" t="n">
        <v>-1</v>
      </c>
      <c r="L415" s="0" t="n">
        <v>-1</v>
      </c>
      <c r="M415" s="0" t="n">
        <v>-1</v>
      </c>
      <c r="N415" s="0" t="n">
        <v>0</v>
      </c>
      <c r="O415" s="3" t="s">
        <v>1026</v>
      </c>
      <c r="P415" s="2" t="n">
        <f aca="false">IF(AND(G415&lt;&gt;"LIBSETS_SETTYPE_BATTLEGROUND",G415&lt;&gt;"LIBSETS_SETTYPE_SPECIAL",G415&lt;&gt;"LIBSETS_SETTYPE_MYTHIC"), IF(Q415&lt;&gt;"",VLOOKUP(Q415,'ESO zone constants'!$D$2:$H$4950,5,0),""),"")</f>
        <v>1153</v>
      </c>
      <c r="Q415" s="0" t="str">
        <f aca="false">IF(OR(K415="",K415&lt;=0,ISERROR(K415)),IF(AND(O415&lt;&gt;"",NOT(ISERROR(O415))),O415, ""),VLOOKUP(K415,'ESO wayshrine node constants'!$A$3:$D$10003,4,0))</f>
        <v>Unhallowed Grave</v>
      </c>
      <c r="R415" s="0"/>
      <c r="S415" s="4" t="str">
        <f aca="false">IF(AND(R415&lt;&gt;"",NOT(ISERROR(R415))),R415,IF(P415&lt;&gt;"",IF(NOT(ISERROR(VLOOKUP(P415,'ESO Dungeon constants'!$D$3:$H$9999,5,0))),VLOOKUP(P415,'ESO Dungeon constants'!$D$3:$I$9999,6,0),VLOOKUP(P415,'ESO zone constants'!$H$2:$K$9984,4,0)),""))</f>
        <v>DLC_HARROWSTORM</v>
      </c>
      <c r="T415" s="2" t="str">
        <f aca="false">IF(S415&lt;&gt;"",VLOOKUP(S415,'LibSets constants'!$B$4:$C$1000,2,0),"")</f>
        <v>Harrowstorm</v>
      </c>
      <c r="U415" s="5" t="s">
        <v>340</v>
      </c>
      <c r="V415" s="35"/>
      <c r="W415" s="35"/>
      <c r="X415" s="2" t="str">
        <f aca="false">IF(G415&lt;&gt;"LIBSETS_SETTYPE_BATTLEGROUND",IF(G415&lt;&gt;"LIBSETS_SETTYPE_SPECIAL",IF(Y415&lt;&gt;"",VLOOKUP(Y415,'ESO zone constants'!$D$2:$H$4950,5,0),""),""),"")</f>
        <v/>
      </c>
      <c r="Z415" s="35"/>
      <c r="AA415" s="35"/>
      <c r="AB415" s="35"/>
      <c r="AC415" s="2" t="str">
        <f aca="false">IF(G415&lt;&gt;"LIBSETS_SETTYPE_BATTLEGROUND",IF(G415&lt;&gt;"LIBSETS_SETTYPE_SPECIAL",IF(AD415&lt;&gt;"",VLOOKUP(AD415,'ESO zone constants'!$D$2:$H$4950,5,0),""),""),"")</f>
        <v/>
      </c>
      <c r="AE415" s="35"/>
      <c r="AF415" s="35"/>
      <c r="AG415" s="35"/>
      <c r="AH415" s="2" t="str">
        <f aca="false">IF(G415&lt;&gt;"LIBSETS_SETTYPE_BATTLEGROUND",IF(G415&lt;&gt;"LIBSETS_SETTYPE_SPECIAL",IF(AI415&lt;&gt;"",VLOOKUP(AI415,'ESO zone constants'!$D$2:$H$4950,5,0),""),""),"")</f>
        <v/>
      </c>
      <c r="AJ415" s="35"/>
      <c r="AK415" s="35"/>
      <c r="AL415" s="35"/>
      <c r="AM415" s="2" t="str">
        <f aca="false">IF(G415&lt;&gt;"LIBSETS_SETTYPE_BATTLEGROUND",IF(G415&lt;&gt;"LIBSETS_SETTYPE_SPECIAL",IF(AN415&lt;&gt;"",VLOOKUP(AN415,'ESO zone constants'!$D$2:$H$4950,5,0),""),""),"")</f>
        <v/>
      </c>
      <c r="AO415" s="35"/>
      <c r="AP415" s="35"/>
      <c r="AQ415" s="35"/>
      <c r="AR415" s="2" t="str">
        <f aca="false">IF(G415&lt;&gt;"LIBSETS_SETTYPE_BATTLEGROUND",IF(G415&lt;&gt;"LIBSETS_SETTYPE_SPECIAL",IF(AS415&lt;&gt;"",VLOOKUP(AS415,'ESO zone constants'!$D$2:$H$4950,5,0),""),""),"")</f>
        <v/>
      </c>
      <c r="AT415" s="35"/>
      <c r="AU415" s="35"/>
      <c r="AV415" s="35"/>
      <c r="AW415" s="6" t="str">
        <f aca="false">IF(A415="???","--","")&amp;IF(F415&lt;&gt;"Not in the game (anymore)",IF(A415&lt;&gt;"",CONCATENATE("[",A415,"] = {wayshrines={")&amp;IF(K415&lt;&gt;"",CONCATENATE(K415,","),"")&amp;IF(L415&lt;&gt;"",CONCATENATE(L415,","),"")&amp;IF(M415&lt;&gt;"",CONCATENATE(M415,","),"")&amp;CONCATENATE("}")&amp;IF(VALUE(N415)&gt;0,CONCATENATE(", traitsNeeded=",N415),"")&amp;CONCATENATE(", dlcId=",IF(S415&lt;&gt;"",S415,"DLC_BASE_GAME")),""),"")</f>
        <v>[474] = {wayshrines={-1,-1,-1,}, dlcId=DLC_HARROWSTORM</v>
      </c>
      <c r="AX415" s="6" t="str">
        <f aca="false">IF(F415&lt;&gt;"Not in the game (anymore)",IF(A415&lt;&gt;"",IF(P415&lt;&gt;"",CONCATENATE(", zoneIds={",P415),"")&amp;IF(X415&lt;&gt;"",CONCATENATE(",",X415),"")&amp;IF(AC415&lt;&gt;"",CONCATENATE(",",AC415),"")&amp;IF(AH415&lt;&gt;"",CONCATENATE(",",AH415),"")&amp;IF(AM415&lt;&gt;"",CONCATENATE(",",AM415),"")&amp;IF(AR415&lt;&gt;"",CONCATENATE(",",AR415),"")&amp;IF(P415&lt;&gt;"",CONCATENATE("}",""),"")&amp;IF(OR(I415="true",I415="false",I415&lt;&gt;""), CONCATENATE(", veteran=", I415), ""),""),"")</f>
        <v>, zoneIds={1153}, veteran=false</v>
      </c>
      <c r="AY415" s="6" t="str">
        <f aca="false">IF(F415&lt;&gt;"Not in the game (anymore)",IF(A415&lt;&gt;"",", setType="&amp;G415,"")&amp;IF(J415="true",", multiTrialSet=true",""),"")</f>
        <v>, setType=LIBSETS_SETTYPE_DUNGEON</v>
      </c>
      <c r="AZ415" s="6" t="str">
        <f aca="false">IF(F415&lt;&gt;"Not in the game (anymore)",IF(U415&lt;&gt;"",", dropMechanic={"&amp;U415&amp;IF(Z415&lt;&gt;"",","&amp;Z415,"")&amp;IF(AE415&lt;&gt;"",","&amp;AE415,"")&amp;IF(AJ415&lt;&gt;"",","&amp;AJ415,"")&amp;IF(AO415&lt;&gt;"",","&amp;AO415,"")&amp;IF(AT415&lt;&gt;"",","&amp;AT415,"")&amp;"}"&amp;IF(U415="LIBSETS_DROP_MECHANIC_MONSTER_NAME",", dropMechanicNames={" &amp; IF(V415&lt;&gt;"","['en']='"&amp;V415&amp;"'","") &amp; IF(W415&lt;&gt;"",", ['de']='" &amp; W415&amp;"'","") &amp; "}",""),"")&amp;"},","")</f>
        <v>, dropMechanic={LIBSETS_DROP_MECHANIC_MONSTER_NAME}, dropMechanicNames={}},</v>
      </c>
      <c r="BA415" s="6" t="str">
        <f aca="false">IF(F415&lt;&gt;"Not in the game (anymore)",IF(C415&lt;&gt;"",CONCATENATE(" --",C415," / ",B415,"   [",IF(Q415&lt;&gt;"",Q415,""),IF(Y415&lt;&gt;"",", "&amp;Y415,""),IF(AD415&lt;&gt;"",", "&amp;AD415,""),IF(AI415&lt;&gt;"",", "&amp;AI415,""),IF(AN415&lt;&gt;"",", "&amp;AN415,""),IF(AS415&lt;&gt;"",", "&amp;AS415,""),"]")),"")</f>
        <v> --Draugrkin’s Grip / Griff der Draugrbrut   [Unhallowed Grave]</v>
      </c>
    </row>
    <row r="416" customFormat="false" ht="15" hidden="false" customHeight="false" outlineLevel="0" collapsed="false">
      <c r="A416" s="1" t="n">
        <v>475</v>
      </c>
      <c r="B416" s="0" t="s">
        <v>1027</v>
      </c>
      <c r="C416" s="0" t="s">
        <v>1028</v>
      </c>
      <c r="D416" s="2" t="n">
        <f aca="false">A416</f>
        <v>475</v>
      </c>
      <c r="G416" s="2" t="s">
        <v>55</v>
      </c>
      <c r="I416" s="0" t="s">
        <v>56</v>
      </c>
      <c r="J416" s="0" t="s">
        <v>56</v>
      </c>
      <c r="K416" s="0" t="n">
        <v>-1</v>
      </c>
      <c r="L416" s="0" t="n">
        <v>-1</v>
      </c>
      <c r="M416" s="0" t="n">
        <v>-1</v>
      </c>
      <c r="N416" s="0" t="n">
        <v>0</v>
      </c>
      <c r="O416" s="3" t="s">
        <v>1026</v>
      </c>
      <c r="P416" s="2" t="n">
        <f aca="false">IF(AND(G416&lt;&gt;"LIBSETS_SETTYPE_BATTLEGROUND",G416&lt;&gt;"LIBSETS_SETTYPE_SPECIAL",G416&lt;&gt;"LIBSETS_SETTYPE_MYTHIC"), IF(Q416&lt;&gt;"",VLOOKUP(Q416,'ESO zone constants'!$D$2:$H$4950,5,0),""),"")</f>
        <v>1153</v>
      </c>
      <c r="Q416" s="0" t="str">
        <f aca="false">IF(OR(K416="",K416&lt;=0,ISERROR(K416)),IF(AND(O416&lt;&gt;"",NOT(ISERROR(O416))),O416, ""),VLOOKUP(K416,'ESO wayshrine node constants'!$A$3:$D$10003,4,0))</f>
        <v>Unhallowed Grave</v>
      </c>
      <c r="R416" s="0"/>
      <c r="S416" s="4" t="str">
        <f aca="false">IF(AND(R416&lt;&gt;"",NOT(ISERROR(R416))),R416,IF(P416&lt;&gt;"",IF(NOT(ISERROR(VLOOKUP(P416,'ESO Dungeon constants'!$D$3:$H$9999,5,0))),VLOOKUP(P416,'ESO Dungeon constants'!$D$3:$I$9999,6,0),VLOOKUP(P416,'ESO zone constants'!$H$2:$K$9984,4,0)),""))</f>
        <v>DLC_HARROWSTORM</v>
      </c>
      <c r="T416" s="2" t="str">
        <f aca="false">IF(S416&lt;&gt;"",VLOOKUP(S416,'LibSets constants'!$B$4:$C$1000,2,0),"")</f>
        <v>Harrowstorm</v>
      </c>
      <c r="U416" s="5" t="s">
        <v>340</v>
      </c>
      <c r="V416" s="35"/>
      <c r="W416" s="35"/>
      <c r="X416" s="2" t="str">
        <f aca="false">IF(G416&lt;&gt;"LIBSETS_SETTYPE_BATTLEGROUND",IF(G416&lt;&gt;"LIBSETS_SETTYPE_SPECIAL",IF(Y416&lt;&gt;"",VLOOKUP(Y416,'ESO zone constants'!$D$2:$H$4950,5,0),""),""),"")</f>
        <v/>
      </c>
      <c r="Z416" s="35"/>
      <c r="AA416" s="35"/>
      <c r="AB416" s="35"/>
      <c r="AC416" s="2" t="str">
        <f aca="false">IF(G416&lt;&gt;"LIBSETS_SETTYPE_BATTLEGROUND",IF(G416&lt;&gt;"LIBSETS_SETTYPE_SPECIAL",IF(AD416&lt;&gt;"",VLOOKUP(AD416,'ESO zone constants'!$D$2:$H$4950,5,0),""),""),"")</f>
        <v/>
      </c>
      <c r="AE416" s="35"/>
      <c r="AF416" s="35"/>
      <c r="AG416" s="35"/>
      <c r="AH416" s="2" t="str">
        <f aca="false">IF(G416&lt;&gt;"LIBSETS_SETTYPE_BATTLEGROUND",IF(G416&lt;&gt;"LIBSETS_SETTYPE_SPECIAL",IF(AI416&lt;&gt;"",VLOOKUP(AI416,'ESO zone constants'!$D$2:$H$4950,5,0),""),""),"")</f>
        <v/>
      </c>
      <c r="AJ416" s="35"/>
      <c r="AK416" s="35"/>
      <c r="AL416" s="35"/>
      <c r="AM416" s="2" t="str">
        <f aca="false">IF(G416&lt;&gt;"LIBSETS_SETTYPE_BATTLEGROUND",IF(G416&lt;&gt;"LIBSETS_SETTYPE_SPECIAL",IF(AN416&lt;&gt;"",VLOOKUP(AN416,'ESO zone constants'!$D$2:$H$4950,5,0),""),""),"")</f>
        <v/>
      </c>
      <c r="AO416" s="35"/>
      <c r="AP416" s="35"/>
      <c r="AQ416" s="35"/>
      <c r="AR416" s="2" t="str">
        <f aca="false">IF(G416&lt;&gt;"LIBSETS_SETTYPE_BATTLEGROUND",IF(G416&lt;&gt;"LIBSETS_SETTYPE_SPECIAL",IF(AS416&lt;&gt;"",VLOOKUP(AS416,'ESO zone constants'!$D$2:$H$4950,5,0),""),""),"")</f>
        <v/>
      </c>
      <c r="AT416" s="35"/>
      <c r="AU416" s="35"/>
      <c r="AV416" s="35"/>
      <c r="AW416" s="6" t="str">
        <f aca="false">IF(A416="???","--","")&amp;IF(F416&lt;&gt;"Not in the game (anymore)",IF(A416&lt;&gt;"",CONCATENATE("[",A416,"] = {wayshrines={")&amp;IF(K416&lt;&gt;"",CONCATENATE(K416,","),"")&amp;IF(L416&lt;&gt;"",CONCATENATE(L416,","),"")&amp;IF(M416&lt;&gt;"",CONCATENATE(M416,","),"")&amp;CONCATENATE("}")&amp;IF(VALUE(N416)&gt;0,CONCATENATE(", traitsNeeded=",N416),"")&amp;CONCATENATE(", dlcId=",IF(S416&lt;&gt;"",S416,"DLC_BASE_GAME")),""),"")</f>
        <v>[475] = {wayshrines={-1,-1,-1,}, dlcId=DLC_HARROWSTORM</v>
      </c>
      <c r="AX416" s="6" t="str">
        <f aca="false">IF(F416&lt;&gt;"Not in the game (anymore)",IF(A416&lt;&gt;"",IF(P416&lt;&gt;"",CONCATENATE(", zoneIds={",P416),"")&amp;IF(X416&lt;&gt;"",CONCATENATE(",",X416),"")&amp;IF(AC416&lt;&gt;"",CONCATENATE(",",AC416),"")&amp;IF(AH416&lt;&gt;"",CONCATENATE(",",AH416),"")&amp;IF(AM416&lt;&gt;"",CONCATENATE(",",AM416),"")&amp;IF(AR416&lt;&gt;"",CONCATENATE(",",AR416),"")&amp;IF(P416&lt;&gt;"",CONCATENATE("}",""),"")&amp;IF(OR(I416="true",I416="false",I416&lt;&gt;""), CONCATENATE(", veteran=", I416), ""),""),"")</f>
        <v>, zoneIds={1153}, veteran=false</v>
      </c>
      <c r="AY416" s="6" t="str">
        <f aca="false">IF(F416&lt;&gt;"Not in the game (anymore)",IF(A416&lt;&gt;"",", setType="&amp;G416,"")&amp;IF(J416="true",", multiTrialSet=true",""),"")</f>
        <v>, setType=LIBSETS_SETTYPE_DUNGEON</v>
      </c>
      <c r="AZ416" s="6" t="str">
        <f aca="false">IF(F416&lt;&gt;"Not in the game (anymore)",IF(U416&lt;&gt;"",", dropMechanic={"&amp;U416&amp;IF(Z416&lt;&gt;"",","&amp;Z416,"")&amp;IF(AE416&lt;&gt;"",","&amp;AE416,"")&amp;IF(AJ416&lt;&gt;"",","&amp;AJ416,"")&amp;IF(AO416&lt;&gt;"",","&amp;AO416,"")&amp;IF(AT416&lt;&gt;"",","&amp;AT416,"")&amp;"}"&amp;IF(U416="LIBSETS_DROP_MECHANIC_MONSTER_NAME",", dropMechanicNames={" &amp; IF(V416&lt;&gt;"","['en']='"&amp;V416&amp;"'","") &amp; IF(W416&lt;&gt;"",", ['de']='" &amp; W416&amp;"'","") &amp; "}",""),"")&amp;"},","")</f>
        <v>, dropMechanic={LIBSETS_DROP_MECHANIC_MONSTER_NAME}, dropMechanicNames={}},</v>
      </c>
      <c r="BA416" s="6" t="str">
        <f aca="false">IF(F416&lt;&gt;"Not in the game (anymore)",IF(C416&lt;&gt;"",CONCATENATE(" --",C416," / ",B416,"   [",IF(Q416&lt;&gt;"",Q416,""),IF(Y416&lt;&gt;"",", "&amp;Y416,""),IF(AD416&lt;&gt;"",", "&amp;AD416,""),IF(AI416&lt;&gt;"",", "&amp;AI416,""),IF(AN416&lt;&gt;"",", "&amp;AN416,""),IF(AS416&lt;&gt;"",", "&amp;AS416,""),"]")),"")</f>
        <v> --Aegis Caller / Ägisrufer   [Unhallowed Grave]</v>
      </c>
    </row>
    <row r="417" customFormat="false" ht="15" hidden="false" customHeight="false" outlineLevel="0" collapsed="false">
      <c r="A417" s="1" t="n">
        <v>476</v>
      </c>
      <c r="B417" s="0" t="s">
        <v>1029</v>
      </c>
      <c r="C417" s="0" t="s">
        <v>1030</v>
      </c>
      <c r="D417" s="2" t="n">
        <f aca="false">A417</f>
        <v>476</v>
      </c>
      <c r="G417" s="2" t="s">
        <v>55</v>
      </c>
      <c r="I417" s="0" t="s">
        <v>56</v>
      </c>
      <c r="J417" s="0" t="s">
        <v>56</v>
      </c>
      <c r="K417" s="0" t="n">
        <v>-1</v>
      </c>
      <c r="L417" s="0" t="n">
        <v>-1</v>
      </c>
      <c r="M417" s="0" t="n">
        <v>-1</v>
      </c>
      <c r="N417" s="0" t="n">
        <v>0</v>
      </c>
      <c r="O417" s="3" t="s">
        <v>1026</v>
      </c>
      <c r="P417" s="2" t="n">
        <f aca="false">IF(AND(G417&lt;&gt;"LIBSETS_SETTYPE_BATTLEGROUND",G417&lt;&gt;"LIBSETS_SETTYPE_SPECIAL",G417&lt;&gt;"LIBSETS_SETTYPE_MYTHIC"), IF(Q417&lt;&gt;"",VLOOKUP(Q417,'ESO zone constants'!$D$2:$H$4950,5,0),""),"")</f>
        <v>1153</v>
      </c>
      <c r="Q417" s="0" t="str">
        <f aca="false">IF(OR(K417="",K417&lt;=0,ISERROR(K417)),IF(AND(O417&lt;&gt;"",NOT(ISERROR(O417))),O417, ""),VLOOKUP(K417,'ESO wayshrine node constants'!$A$3:$D$10003,4,0))</f>
        <v>Unhallowed Grave</v>
      </c>
      <c r="R417" s="0"/>
      <c r="S417" s="4" t="str">
        <f aca="false">IF(AND(R417&lt;&gt;"",NOT(ISERROR(R417))),R417,IF(P417&lt;&gt;"",IF(NOT(ISERROR(VLOOKUP(P417,'ESO Dungeon constants'!$D$3:$H$9999,5,0))),VLOOKUP(P417,'ESO Dungeon constants'!$D$3:$I$9999,6,0),VLOOKUP(P417,'ESO zone constants'!$H$2:$K$9984,4,0)),""))</f>
        <v>DLC_HARROWSTORM</v>
      </c>
      <c r="T417" s="2" t="str">
        <f aca="false">IF(S417&lt;&gt;"",VLOOKUP(S417,'LibSets constants'!$B$4:$C$1000,2,0),"")</f>
        <v>Harrowstorm</v>
      </c>
      <c r="U417" s="5" t="s">
        <v>340</v>
      </c>
      <c r="V417" s="35"/>
      <c r="W417" s="35"/>
      <c r="X417" s="2" t="str">
        <f aca="false">IF(G417&lt;&gt;"LIBSETS_SETTYPE_BATTLEGROUND",IF(G417&lt;&gt;"LIBSETS_SETTYPE_SPECIAL",IF(Y417&lt;&gt;"",VLOOKUP(Y417,'ESO zone constants'!$D$2:$H$4950,5,0),""),""),"")</f>
        <v/>
      </c>
      <c r="Z417" s="35"/>
      <c r="AA417" s="35"/>
      <c r="AB417" s="35"/>
      <c r="AC417" s="2" t="str">
        <f aca="false">IF(G417&lt;&gt;"LIBSETS_SETTYPE_BATTLEGROUND",IF(G417&lt;&gt;"LIBSETS_SETTYPE_SPECIAL",IF(AD417&lt;&gt;"",VLOOKUP(AD417,'ESO zone constants'!$D$2:$H$4950,5,0),""),""),"")</f>
        <v/>
      </c>
      <c r="AE417" s="35"/>
      <c r="AF417" s="35"/>
      <c r="AG417" s="35"/>
      <c r="AH417" s="2" t="str">
        <f aca="false">IF(G417&lt;&gt;"LIBSETS_SETTYPE_BATTLEGROUND",IF(G417&lt;&gt;"LIBSETS_SETTYPE_SPECIAL",IF(AI417&lt;&gt;"",VLOOKUP(AI417,'ESO zone constants'!$D$2:$H$4950,5,0),""),""),"")</f>
        <v/>
      </c>
      <c r="AJ417" s="35"/>
      <c r="AK417" s="35"/>
      <c r="AL417" s="35"/>
      <c r="AM417" s="2" t="str">
        <f aca="false">IF(G417&lt;&gt;"LIBSETS_SETTYPE_BATTLEGROUND",IF(G417&lt;&gt;"LIBSETS_SETTYPE_SPECIAL",IF(AN417&lt;&gt;"",VLOOKUP(AN417,'ESO zone constants'!$D$2:$H$4950,5,0),""),""),"")</f>
        <v/>
      </c>
      <c r="AO417" s="35"/>
      <c r="AP417" s="35"/>
      <c r="AQ417" s="35"/>
      <c r="AR417" s="2" t="str">
        <f aca="false">IF(G417&lt;&gt;"LIBSETS_SETTYPE_BATTLEGROUND",IF(G417&lt;&gt;"LIBSETS_SETTYPE_SPECIAL",IF(AS417&lt;&gt;"",VLOOKUP(AS417,'ESO zone constants'!$D$2:$H$4950,5,0),""),""),"")</f>
        <v/>
      </c>
      <c r="AT417" s="35"/>
      <c r="AU417" s="35"/>
      <c r="AV417" s="35"/>
      <c r="AW417" s="6" t="str">
        <f aca="false">IF(A417="???","--","")&amp;IF(F417&lt;&gt;"Not in the game (anymore)",IF(A417&lt;&gt;"",CONCATENATE("[",A417,"] = {wayshrines={")&amp;IF(K417&lt;&gt;"",CONCATENATE(K417,","),"")&amp;IF(L417&lt;&gt;"",CONCATENATE(L417,","),"")&amp;IF(M417&lt;&gt;"",CONCATENATE(M417,","),"")&amp;CONCATENATE("}")&amp;IF(VALUE(N417)&gt;0,CONCATENATE(", traitsNeeded=",N417),"")&amp;CONCATENATE(", dlcId=",IF(S417&lt;&gt;"",S417,"DLC_BASE_GAME")),""),"")</f>
        <v>[476] = {wayshrines={-1,-1,-1,}, dlcId=DLC_HARROWSTORM</v>
      </c>
      <c r="AX417" s="6" t="str">
        <f aca="false">IF(F417&lt;&gt;"Not in the game (anymore)",IF(A417&lt;&gt;"",IF(P417&lt;&gt;"",CONCATENATE(", zoneIds={",P417),"")&amp;IF(X417&lt;&gt;"",CONCATENATE(",",X417),"")&amp;IF(AC417&lt;&gt;"",CONCATENATE(",",AC417),"")&amp;IF(AH417&lt;&gt;"",CONCATENATE(",",AH417),"")&amp;IF(AM417&lt;&gt;"",CONCATENATE(",",AM417),"")&amp;IF(AR417&lt;&gt;"",CONCATENATE(",",AR417),"")&amp;IF(P417&lt;&gt;"",CONCATENATE("}",""),"")&amp;IF(OR(I417="true",I417="false",I417&lt;&gt;""), CONCATENATE(", veteran=", I417), ""),""),"")</f>
        <v>, zoneIds={1153}, veteran=false</v>
      </c>
      <c r="AY417" s="6" t="str">
        <f aca="false">IF(F417&lt;&gt;"Not in the game (anymore)",IF(A417&lt;&gt;"",", setType="&amp;G417,"")&amp;IF(J417="true",", multiTrialSet=true",""),"")</f>
        <v>, setType=LIBSETS_SETTYPE_DUNGEON</v>
      </c>
      <c r="AZ417" s="6" t="str">
        <f aca="false">IF(F417&lt;&gt;"Not in the game (anymore)",IF(U417&lt;&gt;"",", dropMechanic={"&amp;U417&amp;IF(Z417&lt;&gt;"",","&amp;Z417,"")&amp;IF(AE417&lt;&gt;"",","&amp;AE417,"")&amp;IF(AJ417&lt;&gt;"",","&amp;AJ417,"")&amp;IF(AO417&lt;&gt;"",","&amp;AO417,"")&amp;IF(AT417&lt;&gt;"",","&amp;AT417,"")&amp;"}"&amp;IF(U417="LIBSETS_DROP_MECHANIC_MONSTER_NAME",", dropMechanicNames={" &amp; IF(V417&lt;&gt;"","['en']='"&amp;V417&amp;"'","") &amp; IF(W417&lt;&gt;"",", ['de']='" &amp; W417&amp;"'","") &amp; "}",""),"")&amp;"},","")</f>
        <v>, dropMechanic={LIBSETS_DROP_MECHANIC_MONSTER_NAME}, dropMechanicNames={}},</v>
      </c>
      <c r="BA417" s="6" t="str">
        <f aca="false">IF(F417&lt;&gt;"Not in the game (anymore)",IF(C417&lt;&gt;"",CONCATENATE(" --",C417," / ",B417,"   [",IF(Q417&lt;&gt;"",Q417,""),IF(Y417&lt;&gt;"",", "&amp;Y417,""),IF(AD417&lt;&gt;"",", "&amp;AD417,""),IF(AI417&lt;&gt;"",", "&amp;AI417,""),IF(AN417&lt;&gt;"",", "&amp;AN417,""),IF(AS417&lt;&gt;"",", "&amp;AS417,""),"]")),"")</f>
        <v> --Grave Guardian  / Grabwächter   [Unhallowed Grave]</v>
      </c>
    </row>
    <row r="418" customFormat="false" ht="15" hidden="false" customHeight="false" outlineLevel="0" collapsed="false">
      <c r="A418" s="1" t="n">
        <v>478</v>
      </c>
      <c r="B418" s="0" t="s">
        <v>1031</v>
      </c>
      <c r="C418" s="0" t="s">
        <v>1032</v>
      </c>
      <c r="D418" s="2" t="n">
        <f aca="false">A418</f>
        <v>478</v>
      </c>
      <c r="G418" s="2" t="s">
        <v>388</v>
      </c>
      <c r="H418" s="0" t="n">
        <v>3</v>
      </c>
      <c r="I418" s="0" t="s">
        <v>389</v>
      </c>
      <c r="J418" s="0" t="s">
        <v>56</v>
      </c>
      <c r="K418" s="0" t="n">
        <v>-1</v>
      </c>
      <c r="L418" s="0" t="n">
        <v>-1</v>
      </c>
      <c r="M418" s="0" t="n">
        <v>-1</v>
      </c>
      <c r="N418" s="0" t="n">
        <v>0</v>
      </c>
      <c r="O418" s="3" t="s">
        <v>1019</v>
      </c>
      <c r="P418" s="2" t="n">
        <f aca="false">IF(AND(G418&lt;&gt;"LIBSETS_SETTYPE_BATTLEGROUND",G418&lt;&gt;"LIBSETS_SETTYPE_SPECIAL",G418&lt;&gt;"LIBSETS_SETTYPE_MYTHIC"), IF(Q418&lt;&gt;"",VLOOKUP(Q418,'ESO zone constants'!$D$2:$H$4950,5,0),""),"")</f>
        <v>1152</v>
      </c>
      <c r="Q418" s="0" t="str">
        <f aca="false">IF(OR(K418="",K418&lt;=0,ISERROR(K418)),IF(AND(O418&lt;&gt;"",NOT(ISERROR(O418))),O418, ""),VLOOKUP(K418,'ESO wayshrine node constants'!$A$3:$D$10003,4,0))</f>
        <v>Icereach</v>
      </c>
      <c r="R418" s="0"/>
      <c r="S418" s="4" t="str">
        <f aca="false">IF(AND(R418&lt;&gt;"",NOT(ISERROR(R418))),R418,IF(P418&lt;&gt;"",IF(NOT(ISERROR(VLOOKUP(P418,'ESO Dungeon constants'!$D$3:$H$9999,5,0))),VLOOKUP(P418,'ESO Dungeon constants'!$D$3:$I$9999,6,0),VLOOKUP(P418,'ESO zone constants'!$H$2:$K$9984,4,0)),""))</f>
        <v>DLC_HARROWSTORM</v>
      </c>
      <c r="T418" s="2" t="str">
        <f aca="false">IF(S418&lt;&gt;"",VLOOKUP(S418,'LibSets constants'!$B$4:$C$1000,2,0),"")</f>
        <v>Harrowstorm</v>
      </c>
      <c r="U418" s="5" t="s">
        <v>340</v>
      </c>
      <c r="V418" s="35" t="s">
        <v>1032</v>
      </c>
      <c r="W418" s="35" t="s">
        <v>1031</v>
      </c>
      <c r="X418" s="2" t="str">
        <f aca="false">IF(G418&lt;&gt;"LIBSETS_SETTYPE_BATTLEGROUND",IF(G418&lt;&gt;"LIBSETS_SETTYPE_SPECIAL",IF(Y418&lt;&gt;"",VLOOKUP(Y418,'ESO zone constants'!$D$2:$H$4950,5,0),""),""),"")</f>
        <v/>
      </c>
      <c r="Z418" s="35"/>
      <c r="AA418" s="35"/>
      <c r="AB418" s="35"/>
      <c r="AC418" s="2" t="str">
        <f aca="false">IF(G418&lt;&gt;"LIBSETS_SETTYPE_BATTLEGROUND",IF(G418&lt;&gt;"LIBSETS_SETTYPE_SPECIAL",IF(AD418&lt;&gt;"",VLOOKUP(AD418,'ESO zone constants'!$D$2:$H$4950,5,0),""),""),"")</f>
        <v/>
      </c>
      <c r="AE418" s="35"/>
      <c r="AF418" s="35"/>
      <c r="AG418" s="35"/>
      <c r="AH418" s="2" t="str">
        <f aca="false">IF(G418&lt;&gt;"LIBSETS_SETTYPE_BATTLEGROUND",IF(G418&lt;&gt;"LIBSETS_SETTYPE_SPECIAL",IF(AI418&lt;&gt;"",VLOOKUP(AI418,'ESO zone constants'!$D$2:$H$4950,5,0),""),""),"")</f>
        <v/>
      </c>
      <c r="AJ418" s="35"/>
      <c r="AK418" s="35"/>
      <c r="AL418" s="35"/>
      <c r="AM418" s="2" t="str">
        <f aca="false">IF(G418&lt;&gt;"LIBSETS_SETTYPE_BATTLEGROUND",IF(G418&lt;&gt;"LIBSETS_SETTYPE_SPECIAL",IF(AN418&lt;&gt;"",VLOOKUP(AN418,'ESO zone constants'!$D$2:$H$4950,5,0),""),""),"")</f>
        <v/>
      </c>
      <c r="AO418" s="35"/>
      <c r="AP418" s="35"/>
      <c r="AQ418" s="35"/>
      <c r="AR418" s="2" t="str">
        <f aca="false">IF(G418&lt;&gt;"LIBSETS_SETTYPE_BATTLEGROUND",IF(G418&lt;&gt;"LIBSETS_SETTYPE_SPECIAL",IF(AS418&lt;&gt;"",VLOOKUP(AS418,'ESO zone constants'!$D$2:$H$4950,5,0),""),""),"")</f>
        <v/>
      </c>
      <c r="AT418" s="35"/>
      <c r="AU418" s="35"/>
      <c r="AV418" s="35"/>
      <c r="AW418" s="6" t="str">
        <f aca="false">IF(A418="???","--","")&amp;IF(F418&lt;&gt;"Not in the game (anymore)",IF(A418&lt;&gt;"",CONCATENATE("[",A418,"] = {wayshrines={")&amp;IF(K418&lt;&gt;"",CONCATENATE(K418,","),"")&amp;IF(L418&lt;&gt;"",CONCATENATE(L418,","),"")&amp;IF(M418&lt;&gt;"",CONCATENATE(M418,","),"")&amp;CONCATENATE("}")&amp;IF(VALUE(N418)&gt;0,CONCATENATE(", traitsNeeded=",N418),"")&amp;CONCATENATE(", dlcId=",IF(S418&lt;&gt;"",S418,"DLC_BASE_GAME")),""),"")</f>
        <v>[478] = {wayshrines={-1,-1,-1,}, dlcId=DLC_HARROWSTORM</v>
      </c>
      <c r="AX418" s="6" t="str">
        <f aca="false">IF(F418&lt;&gt;"Not in the game (anymore)",IF(A418&lt;&gt;"",IF(P418&lt;&gt;"",CONCATENATE(", zoneIds={",P418),"")&amp;IF(X418&lt;&gt;"",CONCATENATE(",",X418),"")&amp;IF(AC418&lt;&gt;"",CONCATENATE(",",AC418),"")&amp;IF(AH418&lt;&gt;"",CONCATENATE(",",AH418),"")&amp;IF(AM418&lt;&gt;"",CONCATENATE(",",AM418),"")&amp;IF(AR418&lt;&gt;"",CONCATENATE(",",AR418),"")&amp;IF(P418&lt;&gt;"",CONCATENATE("}",""),"")&amp;IF(OR(I418="true",I418="false",I418&lt;&gt;""), CONCATENATE(", veteran=", I418), ""),""),"")</f>
        <v>, zoneIds={1152}, veteran={[EQUIP_TYPE_HEAD]=true, [EQUIP_TYPE_SHOULDERS]=false}</v>
      </c>
      <c r="AY418" s="6" t="str">
        <f aca="false">IF(F418&lt;&gt;"Not in the game (anymore)",IF(A418&lt;&gt;"",", setType="&amp;G418,"")&amp;IF(J418="true",", multiTrialSet=true",""),"")</f>
        <v>, setType=LIBSETS_SETTYPE_MONSTER</v>
      </c>
      <c r="AZ418" s="6" t="str">
        <f aca="false">IF(F418&lt;&gt;"Not in the game (anymore)",IF(U418&lt;&gt;"",", dropMechanic={"&amp;U418&amp;IF(Z418&lt;&gt;"",","&amp;Z418,"")&amp;IF(AE418&lt;&gt;"",","&amp;AE418,"")&amp;IF(AJ418&lt;&gt;"",","&amp;AJ418,"")&amp;IF(AO418&lt;&gt;"",","&amp;AO418,"")&amp;IF(AT418&lt;&gt;"",","&amp;AT418,"")&amp;"}"&amp;IF(U418="LIBSETS_DROP_MECHANIC_MONSTER_NAME",", dropMechanicNames={" &amp; IF(V418&lt;&gt;"","['en']='"&amp;V418&amp;"'","") &amp; IF(W418&lt;&gt;"",", ['de']='" &amp; W418&amp;"'","") &amp; "}",""),"")&amp;"},","")</f>
        <v>, dropMechanic={LIBSETS_DROP_MECHANIC_MONSTER_NAME}, dropMechanicNames={['en']='Mother Ciannait', ['de']='Mutter Ciannait'}},</v>
      </c>
      <c r="BA418" s="6" t="str">
        <f aca="false">IF(F418&lt;&gt;"Not in the game (anymore)",IF(C418&lt;&gt;"",CONCATENATE(" --",C418," / ",B418,"   [",IF(Q418&lt;&gt;"",Q418,""),IF(Y418&lt;&gt;"",", "&amp;Y418,""),IF(AD418&lt;&gt;"",", "&amp;AD418,""),IF(AI418&lt;&gt;"",", "&amp;AI418,""),IF(AN418&lt;&gt;"",", "&amp;AN418,""),IF(AS418&lt;&gt;"",", "&amp;AS418,""),"]")),"")</f>
        <v> --Mother Ciannait / Mutter Ciannait   [Icereach]</v>
      </c>
    </row>
    <row r="419" customFormat="false" ht="15" hidden="false" customHeight="false" outlineLevel="0" collapsed="false">
      <c r="A419" s="1" t="n">
        <v>479</v>
      </c>
      <c r="B419" s="0" t="s">
        <v>1033</v>
      </c>
      <c r="C419" s="0" t="s">
        <v>1034</v>
      </c>
      <c r="D419" s="2" t="n">
        <f aca="false">A419</f>
        <v>479</v>
      </c>
      <c r="G419" s="2" t="s">
        <v>388</v>
      </c>
      <c r="H419" s="0" t="n">
        <v>3</v>
      </c>
      <c r="I419" s="0" t="s">
        <v>389</v>
      </c>
      <c r="J419" s="0" t="s">
        <v>56</v>
      </c>
      <c r="K419" s="0" t="n">
        <v>-1</v>
      </c>
      <c r="L419" s="0" t="n">
        <v>-1</v>
      </c>
      <c r="M419" s="0" t="n">
        <v>-1</v>
      </c>
      <c r="N419" s="0" t="n">
        <v>0</v>
      </c>
      <c r="O419" s="3" t="s">
        <v>1026</v>
      </c>
      <c r="P419" s="2" t="n">
        <f aca="false">IF(AND(G419&lt;&gt;"LIBSETS_SETTYPE_BATTLEGROUND",G419&lt;&gt;"LIBSETS_SETTYPE_SPECIAL",G419&lt;&gt;"LIBSETS_SETTYPE_MYTHIC"), IF(Q419&lt;&gt;"",VLOOKUP(Q419,'ESO zone constants'!$D$2:$H$4950,5,0),""),"")</f>
        <v>1153</v>
      </c>
      <c r="Q419" s="0" t="str">
        <f aca="false">IF(OR(K419="",K419&lt;=0,ISERROR(K419)),IF(AND(O419&lt;&gt;"",NOT(ISERROR(O419))),O419, ""),VLOOKUP(K419,'ESO wayshrine node constants'!$A$3:$D$10003,4,0))</f>
        <v>Unhallowed Grave</v>
      </c>
      <c r="R419" s="0"/>
      <c r="S419" s="4" t="str">
        <f aca="false">IF(AND(R419&lt;&gt;"",NOT(ISERROR(R419))),R419,IF(P419&lt;&gt;"",IF(NOT(ISERROR(VLOOKUP(P419,'ESO Dungeon constants'!$D$3:$H$9999,5,0))),VLOOKUP(P419,'ESO Dungeon constants'!$D$3:$I$9999,6,0),VLOOKUP(P419,'ESO zone constants'!$H$2:$K$9984,4,0)),""))</f>
        <v>DLC_HARROWSTORM</v>
      </c>
      <c r="T419" s="2" t="str">
        <f aca="false">IF(S419&lt;&gt;"",VLOOKUP(S419,'LibSets constants'!$B$4:$C$1000,2,0),"")</f>
        <v>Harrowstorm</v>
      </c>
      <c r="U419" s="5" t="s">
        <v>340</v>
      </c>
      <c r="V419" s="35" t="s">
        <v>1034</v>
      </c>
      <c r="W419" s="35" t="s">
        <v>1033</v>
      </c>
      <c r="X419" s="2" t="str">
        <f aca="false">IF(G419&lt;&gt;"LIBSETS_SETTYPE_BATTLEGROUND",IF(G419&lt;&gt;"LIBSETS_SETTYPE_SPECIAL",IF(Y419&lt;&gt;"",VLOOKUP(Y419,'ESO zone constants'!$D$2:$H$4950,5,0),""),""),"")</f>
        <v/>
      </c>
      <c r="Z419" s="35"/>
      <c r="AA419" s="35"/>
      <c r="AB419" s="35"/>
      <c r="AC419" s="2" t="str">
        <f aca="false">IF(G419&lt;&gt;"LIBSETS_SETTYPE_BATTLEGROUND",IF(G419&lt;&gt;"LIBSETS_SETTYPE_SPECIAL",IF(AD419&lt;&gt;"",VLOOKUP(AD419,'ESO zone constants'!$D$2:$H$4950,5,0),""),""),"")</f>
        <v/>
      </c>
      <c r="AE419" s="35"/>
      <c r="AF419" s="35"/>
      <c r="AG419" s="35"/>
      <c r="AH419" s="2" t="str">
        <f aca="false">IF(G419&lt;&gt;"LIBSETS_SETTYPE_BATTLEGROUND",IF(G419&lt;&gt;"LIBSETS_SETTYPE_SPECIAL",IF(AI419&lt;&gt;"",VLOOKUP(AI419,'ESO zone constants'!$D$2:$H$4950,5,0),""),""),"")</f>
        <v/>
      </c>
      <c r="AJ419" s="35"/>
      <c r="AK419" s="35"/>
      <c r="AL419" s="35"/>
      <c r="AM419" s="2" t="str">
        <f aca="false">IF(G419&lt;&gt;"LIBSETS_SETTYPE_BATTLEGROUND",IF(G419&lt;&gt;"LIBSETS_SETTYPE_SPECIAL",IF(AN419&lt;&gt;"",VLOOKUP(AN419,'ESO zone constants'!$D$2:$H$4950,5,0),""),""),"")</f>
        <v/>
      </c>
      <c r="AO419" s="35"/>
      <c r="AP419" s="35"/>
      <c r="AQ419" s="35"/>
      <c r="AR419" s="2" t="str">
        <f aca="false">IF(G419&lt;&gt;"LIBSETS_SETTYPE_BATTLEGROUND",IF(G419&lt;&gt;"LIBSETS_SETTYPE_SPECIAL",IF(AS419&lt;&gt;"",VLOOKUP(AS419,'ESO zone constants'!$D$2:$H$4950,5,0),""),""),"")</f>
        <v/>
      </c>
      <c r="AT419" s="35"/>
      <c r="AU419" s="35"/>
      <c r="AV419" s="35"/>
      <c r="AW419" s="6" t="str">
        <f aca="false">IF(A419="???","--","")&amp;IF(F419&lt;&gt;"Not in the game (anymore)",IF(A419&lt;&gt;"",CONCATENATE("[",A419,"] = {wayshrines={")&amp;IF(K419&lt;&gt;"",CONCATENATE(K419,","),"")&amp;IF(L419&lt;&gt;"",CONCATENATE(L419,","),"")&amp;IF(M419&lt;&gt;"",CONCATENATE(M419,","),"")&amp;CONCATENATE("}")&amp;IF(VALUE(N419)&gt;0,CONCATENATE(", traitsNeeded=",N419),"")&amp;CONCATENATE(", dlcId=",IF(S419&lt;&gt;"",S419,"DLC_BASE_GAME")),""),"")</f>
        <v>[479] = {wayshrines={-1,-1,-1,}, dlcId=DLC_HARROWSTORM</v>
      </c>
      <c r="AX419" s="6" t="str">
        <f aca="false">IF(F419&lt;&gt;"Not in the game (anymore)",IF(A419&lt;&gt;"",IF(P419&lt;&gt;"",CONCATENATE(", zoneIds={",P419),"")&amp;IF(X419&lt;&gt;"",CONCATENATE(",",X419),"")&amp;IF(AC419&lt;&gt;"",CONCATENATE(",",AC419),"")&amp;IF(AH419&lt;&gt;"",CONCATENATE(",",AH419),"")&amp;IF(AM419&lt;&gt;"",CONCATENATE(",",AM419),"")&amp;IF(AR419&lt;&gt;"",CONCATENATE(",",AR419),"")&amp;IF(P419&lt;&gt;"",CONCATENATE("}",""),"")&amp;IF(OR(I419="true",I419="false",I419&lt;&gt;""), CONCATENATE(", veteran=", I419), ""),""),"")</f>
        <v>, zoneIds={1153}, veteran={[EQUIP_TYPE_HEAD]=true, [EQUIP_TYPE_SHOULDERS]=false}</v>
      </c>
      <c r="AY419" s="6" t="str">
        <f aca="false">IF(F419&lt;&gt;"Not in the game (anymore)",IF(A419&lt;&gt;"",", setType="&amp;G419,"")&amp;IF(J419="true",", multiTrialSet=true",""),"")</f>
        <v>, setType=LIBSETS_SETTYPE_MONSTER</v>
      </c>
      <c r="AZ419" s="6" t="str">
        <f aca="false">IF(F419&lt;&gt;"Not in the game (anymore)",IF(U419&lt;&gt;"",", dropMechanic={"&amp;U419&amp;IF(Z419&lt;&gt;"",","&amp;Z419,"")&amp;IF(AE419&lt;&gt;"",","&amp;AE419,"")&amp;IF(AJ419&lt;&gt;"",","&amp;AJ419,"")&amp;IF(AO419&lt;&gt;"",","&amp;AO419,"")&amp;IF(AT419&lt;&gt;"",","&amp;AT419,"")&amp;"}"&amp;IF(U419="LIBSETS_DROP_MECHANIC_MONSTER_NAME",", dropMechanicNames={" &amp; IF(V419&lt;&gt;"","['en']='"&amp;V419&amp;"'","") &amp; IF(W419&lt;&gt;"",", ['de']='" &amp; W419&amp;"'","") &amp; "}",""),"")&amp;"},","")</f>
        <v>, dropMechanic={LIBSETS_DROP_MECHANIC_MONSTER_NAME}, dropMechanicNames={['en']='Kjalnar\’s Nightmare', ['de']='Kjalnar\’s Albtraum'}},</v>
      </c>
      <c r="BA419" s="6" t="str">
        <f aca="false">IF(F419&lt;&gt;"Not in the game (anymore)",IF(C419&lt;&gt;"",CONCATENATE(" --",C419," / ",B419,"   [",IF(Q419&lt;&gt;"",Q419,""),IF(Y419&lt;&gt;"",", "&amp;Y419,""),IF(AD419&lt;&gt;"",", "&amp;AD419,""),IF(AI419&lt;&gt;"",", "&amp;AI419,""),IF(AN419&lt;&gt;"",", "&amp;AN419,""),IF(AS419&lt;&gt;"",", "&amp;AS419,""),"]")),"")</f>
        <v> --Kjalnar\’s Nightmare / Kjalnar\’s Albtraum   [Unhallowed Grave]</v>
      </c>
    </row>
    <row r="420" customFormat="false" ht="15" hidden="false" customHeight="false" outlineLevel="0" collapsed="false">
      <c r="A420" s="1" t="n">
        <v>480</v>
      </c>
      <c r="B420" s="0" t="s">
        <v>1035</v>
      </c>
      <c r="C420" s="0" t="s">
        <v>1036</v>
      </c>
      <c r="D420" s="2" t="n">
        <f aca="false">A420</f>
        <v>480</v>
      </c>
      <c r="G420" s="2" t="s">
        <v>122</v>
      </c>
      <c r="I420" s="0" t="s">
        <v>56</v>
      </c>
      <c r="J420" s="0" t="s">
        <v>56</v>
      </c>
      <c r="K420" s="0" t="n">
        <v>-1</v>
      </c>
      <c r="L420" s="0" t="n">
        <v>-1</v>
      </c>
      <c r="M420" s="0" t="n">
        <v>-1</v>
      </c>
      <c r="N420" s="0" t="n">
        <v>3</v>
      </c>
      <c r="O420" s="3" t="s">
        <v>82</v>
      </c>
      <c r="P420" s="2" t="n">
        <f aca="false">IF(AND(G420&lt;&gt;"LIBSETS_SETTYPE_BATTLEGROUND",G420&lt;&gt;"LIBSETS_SETTYPE_SPECIAL",G420&lt;&gt;"LIBSETS_SETTYPE_MYTHIC"), IF(Q420&lt;&gt;"",VLOOKUP(Q420,'ESO zone constants'!$D$2:$H$4950,5,0),""),"")</f>
        <v>181</v>
      </c>
      <c r="Q420" s="0" t="str">
        <f aca="false">IF(OR(K420="",K420&lt;=0,ISERROR(K420)),IF(AND(O420&lt;&gt;"",NOT(ISERROR(O420))),O420, ""),VLOOKUP(K420,'ESO wayshrine node constants'!$A$3:$D$10003,4,0))</f>
        <v>Cyrodiil</v>
      </c>
      <c r="R420" s="0"/>
      <c r="S420" s="4" t="str">
        <f aca="false">IF(AND(R420&lt;&gt;"",NOT(ISERROR(R420))),R420,IF(P420&lt;&gt;"",IF(NOT(ISERROR(VLOOKUP(P420,'ESO Dungeon constants'!$D$3:$H$9999,5,0))),VLOOKUP(P420,'ESO Dungeon constants'!$D$3:$I$9999,6,0),VLOOKUP(P420,'ESO zone constants'!$H$2:$K$9984,4,0)),""))</f>
        <v>DLC_BASE_GAME</v>
      </c>
      <c r="T420" s="2" t="str">
        <f aca="false">IF(S420&lt;&gt;"",VLOOKUP(S420,'LibSets constants'!$B$4:$C$1000,2,0),"")</f>
        <v>Included in base game</v>
      </c>
      <c r="U420" s="5" t="s">
        <v>340</v>
      </c>
      <c r="V420" s="35"/>
      <c r="W420" s="35"/>
      <c r="X420" s="2" t="str">
        <f aca="false">IF(G420&lt;&gt;"LIBSETS_SETTYPE_BATTLEGROUND",IF(G420&lt;&gt;"LIBSETS_SETTYPE_SPECIAL",IF(Y420&lt;&gt;"",VLOOKUP(Y420,'ESO zone constants'!$D$2:$H$4950,5,0),""),""),"")</f>
        <v/>
      </c>
      <c r="Z420" s="35"/>
      <c r="AA420" s="35"/>
      <c r="AB420" s="35"/>
      <c r="AC420" s="2" t="str">
        <f aca="false">IF(G420&lt;&gt;"LIBSETS_SETTYPE_BATTLEGROUND",IF(G420&lt;&gt;"LIBSETS_SETTYPE_SPECIAL",IF(AD420&lt;&gt;"",VLOOKUP(AD420,'ESO zone constants'!$D$2:$H$4950,5,0),""),""),"")</f>
        <v/>
      </c>
      <c r="AE420" s="35"/>
      <c r="AF420" s="35"/>
      <c r="AG420" s="35"/>
      <c r="AH420" s="2" t="str">
        <f aca="false">IF(G420&lt;&gt;"LIBSETS_SETTYPE_BATTLEGROUND",IF(G420&lt;&gt;"LIBSETS_SETTYPE_SPECIAL",IF(AI420&lt;&gt;"",VLOOKUP(AI420,'ESO zone constants'!$D$2:$H$4950,5,0),""),""),"")</f>
        <v/>
      </c>
      <c r="AJ420" s="35"/>
      <c r="AK420" s="35"/>
      <c r="AL420" s="35"/>
      <c r="AM420" s="2" t="str">
        <f aca="false">IF(G420&lt;&gt;"LIBSETS_SETTYPE_BATTLEGROUND",IF(G420&lt;&gt;"LIBSETS_SETTYPE_SPECIAL",IF(AN420&lt;&gt;"",VLOOKUP(AN420,'ESO zone constants'!$D$2:$H$4950,5,0),""),""),"")</f>
        <v/>
      </c>
      <c r="AO420" s="35"/>
      <c r="AP420" s="35"/>
      <c r="AQ420" s="35"/>
      <c r="AR420" s="2" t="str">
        <f aca="false">IF(G420&lt;&gt;"LIBSETS_SETTYPE_BATTLEGROUND",IF(G420&lt;&gt;"LIBSETS_SETTYPE_SPECIAL",IF(AS420&lt;&gt;"",VLOOKUP(AS420,'ESO zone constants'!$D$2:$H$4950,5,0),""),""),"")</f>
        <v/>
      </c>
      <c r="AT420" s="35"/>
      <c r="AU420" s="35"/>
      <c r="AV420" s="35"/>
      <c r="AW420" s="6" t="str">
        <f aca="false">IF(A420="???","--","")&amp;IF(F420&lt;&gt;"Not in the game (anymore)",IF(A420&lt;&gt;"",CONCATENATE("[",A420,"] = {wayshrines={")&amp;IF(K420&lt;&gt;"",CONCATENATE(K420,","),"")&amp;IF(L420&lt;&gt;"",CONCATENATE(L420,","),"")&amp;IF(M420&lt;&gt;"",CONCATENATE(M420,","),"")&amp;CONCATENATE("}")&amp;IF(VALUE(N420)&gt;0,CONCATENATE(", traitsNeeded=",N420),"")&amp;CONCATENATE(", dlcId=",IF(S420&lt;&gt;"",S420,"DLC_BASE_GAME")),""),"")</f>
        <v>[480] = {wayshrines={-1,-1,-1,}, traitsNeeded=3, dlcId=DLC_BASE_GAME</v>
      </c>
      <c r="AX420" s="6" t="str">
        <f aca="false">IF(F420&lt;&gt;"Not in the game (anymore)",IF(A420&lt;&gt;"",IF(P420&lt;&gt;"",CONCATENATE(", zoneIds={",P420),"")&amp;IF(X420&lt;&gt;"",CONCATENATE(",",X420),"")&amp;IF(AC420&lt;&gt;"",CONCATENATE(",",AC420),"")&amp;IF(AH420&lt;&gt;"",CONCATENATE(",",AH420),"")&amp;IF(AM420&lt;&gt;"",CONCATENATE(",",AM420),"")&amp;IF(AR420&lt;&gt;"",CONCATENATE(",",AR420),"")&amp;IF(P420&lt;&gt;"",CONCATENATE("}",""),"")&amp;IF(OR(I420="true",I420="false",I420&lt;&gt;""), CONCATENATE(", veteran=", I420), ""),""),"")</f>
        <v>, zoneIds={181}, veteran=false</v>
      </c>
      <c r="AY420" s="6" t="str">
        <f aca="false">IF(F420&lt;&gt;"Not in the game (anymore)",IF(A420&lt;&gt;"",", setType="&amp;G420,"")&amp;IF(J420="true",", multiTrialSet=true",""),"")</f>
        <v>, setType=LIBSETS_SETTYPE_CRAFTED</v>
      </c>
      <c r="AZ420" s="6" t="str">
        <f aca="false">IF(F420&lt;&gt;"Not in the game (anymore)",IF(U420&lt;&gt;"",", dropMechanic={"&amp;U420&amp;IF(Z420&lt;&gt;"",","&amp;Z420,"")&amp;IF(AE420&lt;&gt;"",","&amp;AE420,"")&amp;IF(AJ420&lt;&gt;"",","&amp;AJ420,"")&amp;IF(AO420&lt;&gt;"",","&amp;AO420,"")&amp;IF(AT420&lt;&gt;"",","&amp;AT420,"")&amp;"}"&amp;IF(U420="LIBSETS_DROP_MECHANIC_MONSTER_NAME",", dropMechanicNames={" &amp; IF(V420&lt;&gt;"","['en']='"&amp;V420&amp;"'","") &amp; IF(W420&lt;&gt;"",", ['de']='" &amp; W420&amp;"'","") &amp; "}",""),"")&amp;"},","")</f>
        <v>, dropMechanic={LIBSETS_DROP_MECHANIC_MONSTER_NAME}, dropMechanicNames={}},</v>
      </c>
      <c r="BA420" s="6" t="str">
        <f aca="false">IF(F420&lt;&gt;"Not in the game (anymore)",IF(C420&lt;&gt;"",CONCATENATE(" --",C420," / ",B420,"   [",IF(Q420&lt;&gt;"",Q420,""),IF(Y420&lt;&gt;"",", "&amp;Y420,""),IF(AD420&lt;&gt;"",", "&amp;AD420,""),IF(AI420&lt;&gt;"",", "&amp;AI420,""),IF(AN420&lt;&gt;"",", "&amp;AN420,""),IF(AS420&lt;&gt;"",", "&amp;AS420,""),"]")),"")</f>
        <v> --Critical Riposte / Kritischer Konter   [Cyrodiil]</v>
      </c>
    </row>
    <row r="421" customFormat="false" ht="15" hidden="false" customHeight="false" outlineLevel="0" collapsed="false">
      <c r="A421" s="1" t="n">
        <v>481</v>
      </c>
      <c r="B421" s="0" t="s">
        <v>1037</v>
      </c>
      <c r="C421" s="0" t="s">
        <v>1038</v>
      </c>
      <c r="D421" s="2" t="n">
        <f aca="false">A421</f>
        <v>481</v>
      </c>
      <c r="G421" s="2" t="s">
        <v>122</v>
      </c>
      <c r="I421" s="0" t="s">
        <v>56</v>
      </c>
      <c r="J421" s="0" t="s">
        <v>56</v>
      </c>
      <c r="K421" s="0" t="n">
        <v>-1</v>
      </c>
      <c r="L421" s="0" t="n">
        <v>-1</v>
      </c>
      <c r="M421" s="0" t="n">
        <v>-1</v>
      </c>
      <c r="N421" s="0" t="n">
        <v>3</v>
      </c>
      <c r="O421" s="3" t="s">
        <v>82</v>
      </c>
      <c r="P421" s="2" t="n">
        <f aca="false">IF(AND(G421&lt;&gt;"LIBSETS_SETTYPE_BATTLEGROUND",G421&lt;&gt;"LIBSETS_SETTYPE_SPECIAL",G421&lt;&gt;"LIBSETS_SETTYPE_MYTHIC"), IF(Q421&lt;&gt;"",VLOOKUP(Q421,'ESO zone constants'!$D$2:$H$4950,5,0),""),"")</f>
        <v>181</v>
      </c>
      <c r="Q421" s="0" t="str">
        <f aca="false">IF(OR(K421="",K421&lt;=0,ISERROR(K421)),IF(AND(O421&lt;&gt;"",NOT(ISERROR(O421))),O421, ""),VLOOKUP(K421,'ESO wayshrine node constants'!$A$3:$D$10003,4,0))</f>
        <v>Cyrodiil</v>
      </c>
      <c r="R421" s="0"/>
      <c r="S421" s="4" t="str">
        <f aca="false">IF(AND(R421&lt;&gt;"",NOT(ISERROR(R421))),R421,IF(P421&lt;&gt;"",IF(NOT(ISERROR(VLOOKUP(P421,'ESO Dungeon constants'!$D$3:$H$9999,5,0))),VLOOKUP(P421,'ESO Dungeon constants'!$D$3:$I$9999,6,0),VLOOKUP(P421,'ESO zone constants'!$H$2:$K$9984,4,0)),""))</f>
        <v>DLC_BASE_GAME</v>
      </c>
      <c r="T421" s="2" t="str">
        <f aca="false">IF(S421&lt;&gt;"",VLOOKUP(S421,'LibSets constants'!$B$4:$C$1000,2,0),"")</f>
        <v>Included in base game</v>
      </c>
      <c r="U421" s="5" t="s">
        <v>340</v>
      </c>
      <c r="V421" s="35"/>
      <c r="W421" s="35"/>
      <c r="X421" s="2" t="str">
        <f aca="false">IF(G421&lt;&gt;"LIBSETS_SETTYPE_BATTLEGROUND",IF(G421&lt;&gt;"LIBSETS_SETTYPE_SPECIAL",IF(Y421&lt;&gt;"",VLOOKUP(Y421,'ESO zone constants'!$D$2:$H$4950,5,0),""),""),"")</f>
        <v/>
      </c>
      <c r="Z421" s="35"/>
      <c r="AA421" s="35"/>
      <c r="AB421" s="35"/>
      <c r="AC421" s="2" t="str">
        <f aca="false">IF(G421&lt;&gt;"LIBSETS_SETTYPE_BATTLEGROUND",IF(G421&lt;&gt;"LIBSETS_SETTYPE_SPECIAL",IF(AD421&lt;&gt;"",VLOOKUP(AD421,'ESO zone constants'!$D$2:$H$4950,5,0),""),""),"")</f>
        <v/>
      </c>
      <c r="AE421" s="35"/>
      <c r="AF421" s="35"/>
      <c r="AG421" s="35"/>
      <c r="AH421" s="2" t="str">
        <f aca="false">IF(G421&lt;&gt;"LIBSETS_SETTYPE_BATTLEGROUND",IF(G421&lt;&gt;"LIBSETS_SETTYPE_SPECIAL",IF(AI421&lt;&gt;"",VLOOKUP(AI421,'ESO zone constants'!$D$2:$H$4950,5,0),""),""),"")</f>
        <v/>
      </c>
      <c r="AJ421" s="35"/>
      <c r="AK421" s="35"/>
      <c r="AL421" s="35"/>
      <c r="AM421" s="2" t="str">
        <f aca="false">IF(G421&lt;&gt;"LIBSETS_SETTYPE_BATTLEGROUND",IF(G421&lt;&gt;"LIBSETS_SETTYPE_SPECIAL",IF(AN421&lt;&gt;"",VLOOKUP(AN421,'ESO zone constants'!$D$2:$H$4950,5,0),""),""),"")</f>
        <v/>
      </c>
      <c r="AO421" s="35"/>
      <c r="AP421" s="35"/>
      <c r="AQ421" s="35"/>
      <c r="AR421" s="2" t="str">
        <f aca="false">IF(G421&lt;&gt;"LIBSETS_SETTYPE_BATTLEGROUND",IF(G421&lt;&gt;"LIBSETS_SETTYPE_SPECIAL",IF(AS421&lt;&gt;"",VLOOKUP(AS421,'ESO zone constants'!$D$2:$H$4950,5,0),""),""),"")</f>
        <v/>
      </c>
      <c r="AT421" s="35"/>
      <c r="AU421" s="35"/>
      <c r="AV421" s="35"/>
      <c r="AW421" s="6" t="str">
        <f aca="false">IF(A421="???","--","")&amp;IF(F421&lt;&gt;"Not in the game (anymore)",IF(A421&lt;&gt;"",CONCATENATE("[",A421,"] = {wayshrines={")&amp;IF(K421&lt;&gt;"",CONCATENATE(K421,","),"")&amp;IF(L421&lt;&gt;"",CONCATENATE(L421,","),"")&amp;IF(M421&lt;&gt;"",CONCATENATE(M421,","),"")&amp;CONCATENATE("}")&amp;IF(VALUE(N421)&gt;0,CONCATENATE(", traitsNeeded=",N421),"")&amp;CONCATENATE(", dlcId=",IF(S421&lt;&gt;"",S421,"DLC_BASE_GAME")),""),"")</f>
        <v>[481] = {wayshrines={-1,-1,-1,}, traitsNeeded=3, dlcId=DLC_BASE_GAME</v>
      </c>
      <c r="AX421" s="6" t="str">
        <f aca="false">IF(F421&lt;&gt;"Not in the game (anymore)",IF(A421&lt;&gt;"",IF(P421&lt;&gt;"",CONCATENATE(", zoneIds={",P421),"")&amp;IF(X421&lt;&gt;"",CONCATENATE(",",X421),"")&amp;IF(AC421&lt;&gt;"",CONCATENATE(",",AC421),"")&amp;IF(AH421&lt;&gt;"",CONCATENATE(",",AH421),"")&amp;IF(AM421&lt;&gt;"",CONCATENATE(",",AM421),"")&amp;IF(AR421&lt;&gt;"",CONCATENATE(",",AR421),"")&amp;IF(P421&lt;&gt;"",CONCATENATE("}",""),"")&amp;IF(OR(I421="true",I421="false",I421&lt;&gt;""), CONCATENATE(", veteran=", I421), ""),""),"")</f>
        <v>, zoneIds={181}, veteran=false</v>
      </c>
      <c r="AY421" s="6" t="str">
        <f aca="false">IF(F421&lt;&gt;"Not in the game (anymore)",IF(A421&lt;&gt;"",", setType="&amp;G421,"")&amp;IF(J421="true",", multiTrialSet=true",""),"")</f>
        <v>, setType=LIBSETS_SETTYPE_CRAFTED</v>
      </c>
      <c r="AZ421" s="6" t="str">
        <f aca="false">IF(F421&lt;&gt;"Not in the game (anymore)",IF(U421&lt;&gt;"",", dropMechanic={"&amp;U421&amp;IF(Z421&lt;&gt;"",","&amp;Z421,"")&amp;IF(AE421&lt;&gt;"",","&amp;AE421,"")&amp;IF(AJ421&lt;&gt;"",","&amp;AJ421,"")&amp;IF(AO421&lt;&gt;"",","&amp;AO421,"")&amp;IF(AT421&lt;&gt;"",","&amp;AT421,"")&amp;"}"&amp;IF(U421="LIBSETS_DROP_MECHANIC_MONSTER_NAME",", dropMechanicNames={" &amp; IF(V421&lt;&gt;"","['en']='"&amp;V421&amp;"'","") &amp; IF(W421&lt;&gt;"",", ['de']='" &amp; W421&amp;"'","") &amp; "}",""),"")&amp;"},","")</f>
        <v>, dropMechanic={LIBSETS_DROP_MECHANIC_MONSTER_NAME}, dropMechanicNames={}},</v>
      </c>
      <c r="BA421" s="6" t="str">
        <f aca="false">IF(F421&lt;&gt;"Not in the game (anymore)",IF(C421&lt;&gt;"",CONCATENATE(" --",C421," / ",B421,"   [",IF(Q421&lt;&gt;"",Q421,""),IF(Y421&lt;&gt;"",", "&amp;Y421,""),IF(AD421&lt;&gt;"",", "&amp;AD421,""),IF(AI421&lt;&gt;"",", "&amp;AI421,""),IF(AN421&lt;&gt;"",", "&amp;AN421,""),IF(AS421&lt;&gt;"",", "&amp;AS421,""),"]")),"")</f>
        <v> --Unchained Aggressor / Entfesselter Aggressor   [Cyrodiil]</v>
      </c>
    </row>
    <row r="422" customFormat="false" ht="15" hidden="false" customHeight="false" outlineLevel="0" collapsed="false">
      <c r="A422" s="1" t="n">
        <v>482</v>
      </c>
      <c r="B422" s="0" t="s">
        <v>1039</v>
      </c>
      <c r="C422" s="0" t="s">
        <v>1040</v>
      </c>
      <c r="D422" s="2" t="n">
        <f aca="false">A422</f>
        <v>482</v>
      </c>
      <c r="G422" s="2" t="s">
        <v>122</v>
      </c>
      <c r="I422" s="0" t="s">
        <v>56</v>
      </c>
      <c r="J422" s="0" t="s">
        <v>56</v>
      </c>
      <c r="K422" s="0" t="n">
        <v>-1</v>
      </c>
      <c r="L422" s="0" t="n">
        <v>-1</v>
      </c>
      <c r="M422" s="0" t="n">
        <v>-1</v>
      </c>
      <c r="N422" s="0" t="n">
        <v>3</v>
      </c>
      <c r="O422" s="3" t="s">
        <v>82</v>
      </c>
      <c r="P422" s="2" t="n">
        <f aca="false">IF(AND(G422&lt;&gt;"LIBSETS_SETTYPE_BATTLEGROUND",G422&lt;&gt;"LIBSETS_SETTYPE_SPECIAL",G422&lt;&gt;"LIBSETS_SETTYPE_MYTHIC"), IF(Q422&lt;&gt;"",VLOOKUP(Q422,'ESO zone constants'!$D$2:$H$4950,5,0),""),"")</f>
        <v>181</v>
      </c>
      <c r="Q422" s="0" t="str">
        <f aca="false">IF(OR(K422="",K422&lt;=0,ISERROR(K422)),IF(AND(O422&lt;&gt;"",NOT(ISERROR(O422))),O422, ""),VLOOKUP(K422,'ESO wayshrine node constants'!$A$3:$D$10003,4,0))</f>
        <v>Cyrodiil</v>
      </c>
      <c r="R422" s="0"/>
      <c r="S422" s="4" t="str">
        <f aca="false">IF(AND(R422&lt;&gt;"",NOT(ISERROR(R422))),R422,IF(P422&lt;&gt;"",IF(NOT(ISERROR(VLOOKUP(P422,'ESO Dungeon constants'!$D$3:$H$9999,5,0))),VLOOKUP(P422,'ESO Dungeon constants'!$D$3:$I$9999,6,0),VLOOKUP(P422,'ESO zone constants'!$H$2:$K$9984,4,0)),""))</f>
        <v>DLC_BASE_GAME</v>
      </c>
      <c r="T422" s="2" t="str">
        <f aca="false">IF(S422&lt;&gt;"",VLOOKUP(S422,'LibSets constants'!$B$4:$C$1000,2,0),"")</f>
        <v>Included in base game</v>
      </c>
      <c r="U422" s="5" t="s">
        <v>340</v>
      </c>
      <c r="V422" s="35"/>
      <c r="W422" s="35"/>
      <c r="X422" s="2" t="str">
        <f aca="false">IF(G422&lt;&gt;"LIBSETS_SETTYPE_BATTLEGROUND",IF(G422&lt;&gt;"LIBSETS_SETTYPE_SPECIAL",IF(Y422&lt;&gt;"",VLOOKUP(Y422,'ESO zone constants'!$D$2:$H$4950,5,0),""),""),"")</f>
        <v/>
      </c>
      <c r="Z422" s="35"/>
      <c r="AA422" s="35"/>
      <c r="AB422" s="35"/>
      <c r="AC422" s="2" t="str">
        <f aca="false">IF(G422&lt;&gt;"LIBSETS_SETTYPE_BATTLEGROUND",IF(G422&lt;&gt;"LIBSETS_SETTYPE_SPECIAL",IF(AD422&lt;&gt;"",VLOOKUP(AD422,'ESO zone constants'!$D$2:$H$4950,5,0),""),""),"")</f>
        <v/>
      </c>
      <c r="AE422" s="35"/>
      <c r="AF422" s="35"/>
      <c r="AG422" s="35"/>
      <c r="AH422" s="2" t="str">
        <f aca="false">IF(G422&lt;&gt;"LIBSETS_SETTYPE_BATTLEGROUND",IF(G422&lt;&gt;"LIBSETS_SETTYPE_SPECIAL",IF(AI422&lt;&gt;"",VLOOKUP(AI422,'ESO zone constants'!$D$2:$H$4950,5,0),""),""),"")</f>
        <v/>
      </c>
      <c r="AJ422" s="35"/>
      <c r="AK422" s="35"/>
      <c r="AL422" s="35"/>
      <c r="AM422" s="2" t="str">
        <f aca="false">IF(G422&lt;&gt;"LIBSETS_SETTYPE_BATTLEGROUND",IF(G422&lt;&gt;"LIBSETS_SETTYPE_SPECIAL",IF(AN422&lt;&gt;"",VLOOKUP(AN422,'ESO zone constants'!$D$2:$H$4950,5,0),""),""),"")</f>
        <v/>
      </c>
      <c r="AO422" s="35"/>
      <c r="AP422" s="35"/>
      <c r="AQ422" s="35"/>
      <c r="AR422" s="2" t="str">
        <f aca="false">IF(G422&lt;&gt;"LIBSETS_SETTYPE_BATTLEGROUND",IF(G422&lt;&gt;"LIBSETS_SETTYPE_SPECIAL",IF(AS422&lt;&gt;"",VLOOKUP(AS422,'ESO zone constants'!$D$2:$H$4950,5,0),""),""),"")</f>
        <v/>
      </c>
      <c r="AT422" s="35"/>
      <c r="AU422" s="35"/>
      <c r="AV422" s="35"/>
      <c r="AW422" s="6" t="str">
        <f aca="false">IF(A422="???","--","")&amp;IF(F422&lt;&gt;"Not in the game (anymore)",IF(A422&lt;&gt;"",CONCATENATE("[",A422,"] = {wayshrines={")&amp;IF(K422&lt;&gt;"",CONCATENATE(K422,","),"")&amp;IF(L422&lt;&gt;"",CONCATENATE(L422,","),"")&amp;IF(M422&lt;&gt;"",CONCATENATE(M422,","),"")&amp;CONCATENATE("}")&amp;IF(VALUE(N422)&gt;0,CONCATENATE(", traitsNeeded=",N422),"")&amp;CONCATENATE(", dlcId=",IF(S422&lt;&gt;"",S422,"DLC_BASE_GAME")),""),"")</f>
        <v>[482] = {wayshrines={-1,-1,-1,}, traitsNeeded=3, dlcId=DLC_BASE_GAME</v>
      </c>
      <c r="AX422" s="6" t="str">
        <f aca="false">IF(F422&lt;&gt;"Not in the game (anymore)",IF(A422&lt;&gt;"",IF(P422&lt;&gt;"",CONCATENATE(", zoneIds={",P422),"")&amp;IF(X422&lt;&gt;"",CONCATENATE(",",X422),"")&amp;IF(AC422&lt;&gt;"",CONCATENATE(",",AC422),"")&amp;IF(AH422&lt;&gt;"",CONCATENATE(",",AH422),"")&amp;IF(AM422&lt;&gt;"",CONCATENATE(",",AM422),"")&amp;IF(AR422&lt;&gt;"",CONCATENATE(",",AR422),"")&amp;IF(P422&lt;&gt;"",CONCATENATE("}",""),"")&amp;IF(OR(I422="true",I422="false",I422&lt;&gt;""), CONCATENATE(", veteran=", I422), ""),""),"")</f>
        <v>, zoneIds={181}, veteran=false</v>
      </c>
      <c r="AY422" s="6" t="str">
        <f aca="false">IF(F422&lt;&gt;"Not in the game (anymore)",IF(A422&lt;&gt;"",", setType="&amp;G422,"")&amp;IF(J422="true",", multiTrialSet=true",""),"")</f>
        <v>, setType=LIBSETS_SETTYPE_CRAFTED</v>
      </c>
      <c r="AZ422" s="6" t="str">
        <f aca="false">IF(F422&lt;&gt;"Not in the game (anymore)",IF(U422&lt;&gt;"",", dropMechanic={"&amp;U422&amp;IF(Z422&lt;&gt;"",","&amp;Z422,"")&amp;IF(AE422&lt;&gt;"",","&amp;AE422,"")&amp;IF(AJ422&lt;&gt;"",","&amp;AJ422,"")&amp;IF(AO422&lt;&gt;"",","&amp;AO422,"")&amp;IF(AT422&lt;&gt;"",","&amp;AT422,"")&amp;"}"&amp;IF(U422="LIBSETS_DROP_MECHANIC_MONSTER_NAME",", dropMechanicNames={" &amp; IF(V422&lt;&gt;"","['en']='"&amp;V422&amp;"'","") &amp; IF(W422&lt;&gt;"",", ['de']='" &amp; W422&amp;"'","") &amp; "}",""),"")&amp;"},","")</f>
        <v>, dropMechanic={LIBSETS_DROP_MECHANIC_MONSTER_NAME}, dropMechanicNames={}},</v>
      </c>
      <c r="BA422" s="6" t="str">
        <f aca="false">IF(F422&lt;&gt;"Not in the game (anymore)",IF(C422&lt;&gt;"",CONCATENATE(" --",C422," / ",B422,"   [",IF(Q422&lt;&gt;"",Q422,""),IF(Y422&lt;&gt;"",", "&amp;Y422,""),IF(AD422&lt;&gt;"",", "&amp;AD422,""),IF(AI422&lt;&gt;"",", "&amp;AI422,""),IF(AN422&lt;&gt;"",", "&amp;AN422,""),IF(AS422&lt;&gt;"",", "&amp;AS422,""),"]")),"")</f>
        <v> --Dauntless Combatant / Furchtloser Kombattant   [Cyrodiil]</v>
      </c>
    </row>
    <row r="423" customFormat="false" ht="15" hidden="false" customHeight="false" outlineLevel="0" collapsed="false">
      <c r="A423" s="1" t="s">
        <v>1041</v>
      </c>
      <c r="B423" s="0" t="s">
        <v>1042</v>
      </c>
      <c r="C423" s="0" t="s">
        <v>1043</v>
      </c>
      <c r="D423" s="2" t="str">
        <f aca="false">A423</f>
        <v>???</v>
      </c>
      <c r="E423" s="38" t="s">
        <v>1044</v>
      </c>
      <c r="F423" s="0" t="s">
        <v>1045</v>
      </c>
      <c r="G423" s="22" t="s">
        <v>74</v>
      </c>
      <c r="I423" s="0" t="s">
        <v>56</v>
      </c>
      <c r="J423" s="0" t="s">
        <v>56</v>
      </c>
      <c r="K423" s="0" t="n">
        <v>-1</v>
      </c>
      <c r="L423" s="0" t="n">
        <v>-1</v>
      </c>
      <c r="M423" s="0" t="n">
        <v>-1</v>
      </c>
      <c r="N423" s="0" t="n">
        <v>0</v>
      </c>
      <c r="O423" s="3" t="s">
        <v>496</v>
      </c>
      <c r="P423" s="2" t="n">
        <f aca="false">IF(AND(G423&lt;&gt;"LIBSETS_SETTYPE_BATTLEGROUND",G423&lt;&gt;"LIBSETS_SETTYPE_SPECIAL",G423&lt;&gt;"LIBSETS_SETTYPE_MYTHIC"), IF(Q423&lt;&gt;"",VLOOKUP(Q423,'ESO zone constants'!$D$2:$H$4950,5,0),""),"")</f>
        <v>677</v>
      </c>
      <c r="Q423" s="0" t="str">
        <f aca="false">IF(OR(K423="",K423&lt;=0,ISERROR(K423)),IF(AND(O423&lt;&gt;"",NOT(ISERROR(O423))),O423, ""),VLOOKUP(K423,'ESO wayshrine node constants'!$A$3:$D$10003,4,0))</f>
        <v>Maelstrom Arena</v>
      </c>
      <c r="R423" s="0"/>
      <c r="S423" s="4" t="str">
        <f aca="false">IF(AND(R423&lt;&gt;"",NOT(ISERROR(R423))),R423,IF(P423&lt;&gt;"",IF(NOT(ISERROR(VLOOKUP(P423,'ESO Dungeon constants'!$D$3:$H$9999,5,0))),VLOOKUP(P423,'ESO Dungeon constants'!$D$3:$I$9999,6,0),VLOOKUP(P423,'ESO zone constants'!$H$2:$K$9984,4,0)),""))</f>
        <v>DLC_ORSINIUM</v>
      </c>
      <c r="T423" s="2" t="str">
        <f aca="false">IF(S423&lt;&gt;"",VLOOKUP(S423,'LibSets constants'!$B$4:$C$1000,2,0),"")</f>
        <v>Orsinium</v>
      </c>
      <c r="U423" s="5" t="s">
        <v>76</v>
      </c>
      <c r="V423" s="33" t="str">
        <f aca="false">IF(U423&lt;&gt;"",IF(U423&lt;&gt;"LIBSETS_DROP_MECHANIC_MONSTER_NAME",VLOOKUP(U423,'LibSets constants'!$I$4:$L$1000,3,0),""),"")</f>
        <v>Arena stage chest</v>
      </c>
      <c r="W423" s="33" t="str">
        <f aca="false">IF(U423&lt;&gt;"",IF(U423&lt;&gt;"LIBSETS_DROP_MECHANIC_MONSTER_NAME",VLOOKUP(U423,'LibSets constants'!$I$4:$L$1000,4,0),""),"")</f>
        <v>Arena-Phasen Schatztruhe</v>
      </c>
      <c r="X423" s="2" t="str">
        <f aca="false">IF(G423&lt;&gt;"LIBSETS_SETTYPE_BATTLEGROUND",IF(G423&lt;&gt;"LIBSETS_SETTYPE_SPECIAL",IF(Y423&lt;&gt;"",VLOOKUP(Y423,'ESO zone constants'!$D$2:$H$4950,5,0),""),""),"")</f>
        <v/>
      </c>
      <c r="Z423" s="34"/>
      <c r="AA423" s="33" t="str">
        <f aca="false">IF(Z423&lt;&gt;"",IF(Z423&lt;&gt;"LIBSETS_DROP_MECHANIC_MONSTER_NAME",VLOOKUP(Z423,'LibSets constants'!$I$4:$L$1000,3,0),""),"")</f>
        <v/>
      </c>
      <c r="AB423" s="33" t="str">
        <f aca="false">IF(Z423&lt;&gt;"",IF(Z423&lt;&gt;"LIBSETS_DROP_MECHANIC_MONSTER_NAME",VLOOKUP(Z423,'LibSets constants'!$I$4:$L$1000,4,0),""),"")</f>
        <v/>
      </c>
      <c r="AC423" s="2" t="str">
        <f aca="false">IF(G423&lt;&gt;"LIBSETS_SETTYPE_BATTLEGROUND",IF(G423&lt;&gt;"LIBSETS_SETTYPE_SPECIAL",IF(AD423&lt;&gt;"",VLOOKUP(AD423,'ESO zone constants'!$D$2:$H$4950,5,0),""),""),"")</f>
        <v/>
      </c>
      <c r="AE423" s="34"/>
      <c r="AF423" s="33" t="str">
        <f aca="false">IF(AE423&lt;&gt;"",IF(AE423&lt;&gt;"LIBSETS_DROP_MECHANIC_MONSTER_NAME",VLOOKUP(AE423,'LibSets constants'!$I$4:$L$1000,3,0),""),"")</f>
        <v/>
      </c>
      <c r="AG423" s="33" t="str">
        <f aca="false">IF(AE423&lt;&gt;"",IF(AE423&lt;&gt;"LIBSETS_DROP_MECHANIC_MONSTER_NAME",VLOOKUP(AE423,'LibSets constants'!$I$4:$L$1000,4,0),""),"")</f>
        <v/>
      </c>
      <c r="AH423" s="2" t="str">
        <f aca="false">IF(G423&lt;&gt;"LIBSETS_SETTYPE_BATTLEGROUND",IF(G423&lt;&gt;"LIBSETS_SETTYPE_SPECIAL",IF(AI423&lt;&gt;"",VLOOKUP(AI423,'ESO zone constants'!$D$2:$H$4950,5,0),""),""),"")</f>
        <v/>
      </c>
      <c r="AJ423" s="34"/>
      <c r="AK423" s="33" t="str">
        <f aca="false">IF(AJ423&lt;&gt;"",IF(AJ423&lt;&gt;"LIBSETS_DROP_MECHANIC_MONSTER_NAME",VLOOKUP(AJ423,'LibSets constants'!$I$4:$L$1000,3,0),""),"")</f>
        <v/>
      </c>
      <c r="AL423" s="33" t="str">
        <f aca="false">IF(AJ423&lt;&gt;"",IF(AJ423&lt;&gt;"LIBSETS_DROP_MECHANIC_MONSTER_NAME",VLOOKUP(AJ423,'LibSets constants'!$I$4:$L$1000,4,0),""),"")</f>
        <v/>
      </c>
      <c r="AM423" s="2" t="str">
        <f aca="false">IF(G423&lt;&gt;"LIBSETS_SETTYPE_BATTLEGROUND",IF(G423&lt;&gt;"LIBSETS_SETTYPE_SPECIAL",IF(AN423&lt;&gt;"",VLOOKUP(AN423,'ESO zone constants'!$D$2:$H$4950,5,0),""),""),"")</f>
        <v/>
      </c>
      <c r="AO423" s="34"/>
      <c r="AP423" s="33" t="str">
        <f aca="false">IF(AO423&lt;&gt;"",IF(AO423&lt;&gt;"LIBSETS_DROP_MECHANIC_MONSTER_NAME",VLOOKUP(AO423,'LibSets constants'!$I$4:$L$1000,3,0),""),"")</f>
        <v/>
      </c>
      <c r="AQ423" s="33" t="str">
        <f aca="false">IF(AO423&lt;&gt;"",IF(AO423&lt;&gt;"LIBSETS_DROP_MECHANIC_MONSTER_NAME",VLOOKUP(AO423,'LibSets constants'!$I$4:$L$1000,4,0),""),"")</f>
        <v/>
      </c>
      <c r="AR423" s="2" t="str">
        <f aca="false">IF(G423&lt;&gt;"LIBSETS_SETTYPE_BATTLEGROUND",IF(G423&lt;&gt;"LIBSETS_SETTYPE_SPECIAL",IF(AS423&lt;&gt;"",VLOOKUP(AS423,'ESO zone constants'!$D$2:$H$4950,5,0),""),""),"")</f>
        <v/>
      </c>
      <c r="AT423" s="34"/>
      <c r="AU423" s="33" t="str">
        <f aca="false">IF(AT423&lt;&gt;"",IF(AT423&lt;&gt;"LIBSETS_DROP_MECHANIC_MONSTER_NAME",VLOOKUP(AT423,'LibSets constants'!$I$4:$L$1000,3,0),""),"")</f>
        <v/>
      </c>
      <c r="AV423" s="33" t="str">
        <f aca="false">IF(AT423&lt;&gt;"",IF(AT423&lt;&gt;"LIBSETS_DROP_MECHANIC_MONSTER_NAME",VLOOKUP(AT423,'LibSets constants'!$I$4:$L$1000,4,0),""),"")</f>
        <v/>
      </c>
      <c r="AW423" s="6" t="str">
        <f aca="false">IF(A423="???","--","")&amp;IF(F423&lt;&gt;"Not in the game (anymore)",IF(A423&lt;&gt;"",CONCATENATE("[",A423,"] = {wayshrines={")&amp;IF(K423&lt;&gt;"",CONCATENATE(K423,","),"")&amp;IF(L423&lt;&gt;"",CONCATENATE(L423,","),"")&amp;IF(M423&lt;&gt;"",CONCATENATE(M423,","),"")&amp;CONCATENATE("}")&amp;IF(VALUE(N423)&gt;0,CONCATENATE(", traitsNeeded=",N423),"")&amp;CONCATENATE(", dlcId=",IF(S423&lt;&gt;"",S423,"DLC_BASE_GAME")),""),"")</f>
        <v>--[???] = {wayshrines={-1,-1,-1,}, dlcId=DLC_ORSINIUM</v>
      </c>
      <c r="AX423" s="6" t="str">
        <f aca="false">IF(F423&lt;&gt;"Not in the game (anymore)",IF(A423&lt;&gt;"",IF(P423&lt;&gt;"",CONCATENATE(", zoneIds={",P423),"")&amp;IF(X423&lt;&gt;"",CONCATENATE(",",X423),"")&amp;IF(AC423&lt;&gt;"",CONCATENATE(",",AC423),"")&amp;IF(AH423&lt;&gt;"",CONCATENATE(",",AH423),"")&amp;IF(AM423&lt;&gt;"",CONCATENATE(",",AM423),"")&amp;IF(AR423&lt;&gt;"",CONCATENATE(",",AR423),"")&amp;IF(P423&lt;&gt;"",CONCATENATE("}",""),"")&amp;IF(OR(I423="true",I423="false",I423&lt;&gt;""), CONCATENATE(", veteran=", I423), ""),""),"")</f>
        <v>, zoneIds={677}, veteran=false</v>
      </c>
      <c r="AY423" s="6" t="str">
        <f aca="false">IF(F423&lt;&gt;"Not in the game (anymore)",IF(A423&lt;&gt;"",", setType="&amp;G423,"")&amp;IF(J423="true",", multiTrialSet=true",""),"")</f>
        <v>, setType=LIBSETS_SETTYPE_ARENA</v>
      </c>
      <c r="AZ423" s="6" t="str">
        <f aca="false">IF(F423&lt;&gt;"Not in the game (anymore)",IF(U423&lt;&gt;"",", dropMechanic={"&amp;U423&amp;IF(Z423&lt;&gt;"",","&amp;Z423,"")&amp;IF(AE423&lt;&gt;"",","&amp;AE423,"")&amp;IF(AJ423&lt;&gt;"",","&amp;AJ423,"")&amp;IF(AO423&lt;&gt;"",","&amp;AO423,"")&amp;IF(AT423&lt;&gt;"",","&amp;AT423,"")&amp;"}"&amp;IF(U423="LIBSETS_DROP_MECHANIC_MONSTER_NAME",", dropMechanicNames={" &amp; IF(V423&lt;&gt;"","['en']='"&amp;V423&amp;"'","") &amp; IF(W423&lt;&gt;"",", ['de']='" &amp; W423&amp;"'","") &amp; "}",""),"")&amp;"},","")</f>
        <v>, dropMechanic={LIBSETS_DROP_MECHANIC_ARENA_STAGE_CHEST}},</v>
      </c>
      <c r="BA423" s="6" t="str">
        <f aca="false">IF(F423&lt;&gt;"Not in the game (anymore)",IF(C423&lt;&gt;"",CONCATENATE(" --",C423," / ",B423,"   [",IF(Q423&lt;&gt;"",Q423,""),IF(Y423&lt;&gt;"",", "&amp;Y423,""),IF(AD423&lt;&gt;"",", "&amp;AD423,""),IF(AI423&lt;&gt;"",", "&amp;AI423,""),IF(AN423&lt;&gt;"",", "&amp;AN423,""),IF(AS423&lt;&gt;"",", "&amp;AS423,""),"]")),"")</f>
        <v> --The Maelstrom's Axe / Axt des Mahlstroms   [Maelstrom Arena]</v>
      </c>
    </row>
    <row r="424" customFormat="false" ht="15" hidden="false" customHeight="false" outlineLevel="0" collapsed="false">
      <c r="A424" s="1" t="s">
        <v>1041</v>
      </c>
      <c r="B424" s="0" t="s">
        <v>1046</v>
      </c>
      <c r="C424" s="0" t="s">
        <v>1047</v>
      </c>
      <c r="D424" s="2" t="str">
        <f aca="false">A424</f>
        <v>???</v>
      </c>
      <c r="E424" s="38" t="s">
        <v>1044</v>
      </c>
      <c r="F424" s="0" t="s">
        <v>1045</v>
      </c>
      <c r="G424" s="22" t="s">
        <v>74</v>
      </c>
      <c r="I424" s="0" t="s">
        <v>56</v>
      </c>
      <c r="J424" s="0" t="s">
        <v>56</v>
      </c>
      <c r="K424" s="0" t="n">
        <v>-1</v>
      </c>
      <c r="L424" s="0" t="n">
        <v>-1</v>
      </c>
      <c r="M424" s="0" t="n">
        <v>-1</v>
      </c>
      <c r="N424" s="0" t="n">
        <v>0</v>
      </c>
      <c r="O424" s="3" t="s">
        <v>496</v>
      </c>
      <c r="P424" s="2" t="n">
        <f aca="false">IF(AND(G424&lt;&gt;"LIBSETS_SETTYPE_BATTLEGROUND",G424&lt;&gt;"LIBSETS_SETTYPE_SPECIAL",G424&lt;&gt;"LIBSETS_SETTYPE_MYTHIC"), IF(Q424&lt;&gt;"",VLOOKUP(Q424,'ESO zone constants'!$D$2:$H$4950,5,0),""),"")</f>
        <v>677</v>
      </c>
      <c r="Q424" s="0" t="str">
        <f aca="false">IF(OR(K424="",K424&lt;=0,ISERROR(K424)),IF(AND(O424&lt;&gt;"",NOT(ISERROR(O424))),O424, ""),VLOOKUP(K424,'ESO wayshrine node constants'!$A$3:$D$10003,4,0))</f>
        <v>Maelstrom Arena</v>
      </c>
      <c r="R424" s="0"/>
      <c r="S424" s="4" t="str">
        <f aca="false">IF(AND(R424&lt;&gt;"",NOT(ISERROR(R424))),R424,IF(P424&lt;&gt;"",IF(NOT(ISERROR(VLOOKUP(P424,'ESO Dungeon constants'!$D$3:$H$9999,5,0))),VLOOKUP(P424,'ESO Dungeon constants'!$D$3:$I$9999,6,0),VLOOKUP(P424,'ESO zone constants'!$H$2:$K$9984,4,0)),""))</f>
        <v>DLC_ORSINIUM</v>
      </c>
      <c r="T424" s="2" t="str">
        <f aca="false">IF(S424&lt;&gt;"",VLOOKUP(S424,'LibSets constants'!$B$4:$C$1000,2,0),"")</f>
        <v>Orsinium</v>
      </c>
      <c r="U424" s="5" t="s">
        <v>76</v>
      </c>
      <c r="V424" s="23" t="str">
        <f aca="false">IF(U424&lt;&gt;"",IF(U424&lt;&gt;"LIBSETS_DROP_MECHANIC_MONSTER_NAME",VLOOKUP(U424,'LibSets constants'!$I$4:$L$1000,3,0),""),"")</f>
        <v>Arena stage chest</v>
      </c>
      <c r="W424" s="23" t="str">
        <f aca="false">IF(U424&lt;&gt;"",IF(U424&lt;&gt;"LIBSETS_DROP_MECHANIC_MONSTER_NAME",VLOOKUP(U424,'LibSets constants'!$I$4:$L$1000,4,0),""),"")</f>
        <v>Arena-Phasen Schatztruhe</v>
      </c>
      <c r="X424" s="2" t="str">
        <f aca="false">IF(G424&lt;&gt;"LIBSETS_SETTYPE_BATTLEGROUND",IF(G424&lt;&gt;"LIBSETS_SETTYPE_SPECIAL",IF(Y424&lt;&gt;"",VLOOKUP(Y424,'ESO zone constants'!$D$2:$H$4950,5,0),""),""),"")</f>
        <v/>
      </c>
      <c r="Z424" s="24"/>
      <c r="AA424" s="23" t="str">
        <f aca="false">IF(Z424&lt;&gt;"",IF(Z424&lt;&gt;"LIBSETS_DROP_MECHANIC_MONSTER_NAME",VLOOKUP(Z424,'LibSets constants'!$I$4:$L$1000,3,0),""),"")</f>
        <v/>
      </c>
      <c r="AB424" s="23" t="str">
        <f aca="false">IF(Z424&lt;&gt;"",IF(Z424&lt;&gt;"LIBSETS_DROP_MECHANIC_MONSTER_NAME",VLOOKUP(Z424,'LibSets constants'!$I$4:$L$1000,4,0),""),"")</f>
        <v/>
      </c>
      <c r="AC424" s="2" t="str">
        <f aca="false">IF(G424&lt;&gt;"LIBSETS_SETTYPE_BATTLEGROUND",IF(G424&lt;&gt;"LIBSETS_SETTYPE_SPECIAL",IF(AD424&lt;&gt;"",VLOOKUP(AD424,'ESO zone constants'!$D$2:$H$4950,5,0),""),""),"")</f>
        <v/>
      </c>
      <c r="AE424" s="24"/>
      <c r="AF424" s="23" t="str">
        <f aca="false">IF(AE424&lt;&gt;"",IF(AE424&lt;&gt;"LIBSETS_DROP_MECHANIC_MONSTER_NAME",VLOOKUP(AE424,'LibSets constants'!$I$4:$L$1000,3,0),""),"")</f>
        <v/>
      </c>
      <c r="AG424" s="23" t="str">
        <f aca="false">IF(AE424&lt;&gt;"",IF(AE424&lt;&gt;"LIBSETS_DROP_MECHANIC_MONSTER_NAME",VLOOKUP(AE424,'LibSets constants'!$I$4:$L$1000,4,0),""),"")</f>
        <v/>
      </c>
      <c r="AH424" s="2" t="str">
        <f aca="false">IF(G424&lt;&gt;"LIBSETS_SETTYPE_BATTLEGROUND",IF(G424&lt;&gt;"LIBSETS_SETTYPE_SPECIAL",IF(AI424&lt;&gt;"",VLOOKUP(AI424,'ESO zone constants'!$D$2:$H$4950,5,0),""),""),"")</f>
        <v/>
      </c>
      <c r="AJ424" s="24"/>
      <c r="AK424" s="23" t="str">
        <f aca="false">IF(AJ424&lt;&gt;"",IF(AJ424&lt;&gt;"LIBSETS_DROP_MECHANIC_MONSTER_NAME",VLOOKUP(AJ424,'LibSets constants'!$I$4:$L$1000,3,0),""),"")</f>
        <v/>
      </c>
      <c r="AL424" s="23" t="str">
        <f aca="false">IF(AJ424&lt;&gt;"",IF(AJ424&lt;&gt;"LIBSETS_DROP_MECHANIC_MONSTER_NAME",VLOOKUP(AJ424,'LibSets constants'!$I$4:$L$1000,4,0),""),"")</f>
        <v/>
      </c>
      <c r="AM424" s="2" t="str">
        <f aca="false">IF(G424&lt;&gt;"LIBSETS_SETTYPE_BATTLEGROUND",IF(G424&lt;&gt;"LIBSETS_SETTYPE_SPECIAL",IF(AN424&lt;&gt;"",VLOOKUP(AN424,'ESO zone constants'!$D$2:$H$4950,5,0),""),""),"")</f>
        <v/>
      </c>
      <c r="AO424" s="24"/>
      <c r="AP424" s="23" t="str">
        <f aca="false">IF(AO424&lt;&gt;"",IF(AO424&lt;&gt;"LIBSETS_DROP_MECHANIC_MONSTER_NAME",VLOOKUP(AO424,'LibSets constants'!$I$4:$L$1000,3,0),""),"")</f>
        <v/>
      </c>
      <c r="AQ424" s="23" t="str">
        <f aca="false">IF(AO424&lt;&gt;"",IF(AO424&lt;&gt;"LIBSETS_DROP_MECHANIC_MONSTER_NAME",VLOOKUP(AO424,'LibSets constants'!$I$4:$L$1000,4,0),""),"")</f>
        <v/>
      </c>
      <c r="AR424" s="2" t="str">
        <f aca="false">IF(G424&lt;&gt;"LIBSETS_SETTYPE_BATTLEGROUND",IF(G424&lt;&gt;"LIBSETS_SETTYPE_SPECIAL",IF(AS424&lt;&gt;"",VLOOKUP(AS424,'ESO zone constants'!$D$2:$H$4950,5,0),""),""),"")</f>
        <v/>
      </c>
      <c r="AT424" s="24"/>
      <c r="AU424" s="23" t="str">
        <f aca="false">IF(AT424&lt;&gt;"",IF(AT424&lt;&gt;"LIBSETS_DROP_MECHANIC_MONSTER_NAME",VLOOKUP(AT424,'LibSets constants'!$I$4:$L$1000,3,0),""),"")</f>
        <v/>
      </c>
      <c r="AV424" s="23" t="str">
        <f aca="false">IF(AT424&lt;&gt;"",IF(AT424&lt;&gt;"LIBSETS_DROP_MECHANIC_MONSTER_NAME",VLOOKUP(AT424,'LibSets constants'!$I$4:$L$1000,4,0),""),"")</f>
        <v/>
      </c>
      <c r="AW424" s="6" t="str">
        <f aca="false">IF(A424="???","--","")&amp;IF(F424&lt;&gt;"Not in the game (anymore)",IF(A424&lt;&gt;"",CONCATENATE("[",A424,"] = {wayshrines={")&amp;IF(K424&lt;&gt;"",CONCATENATE(K424,","),"")&amp;IF(L424&lt;&gt;"",CONCATENATE(L424,","),"")&amp;IF(M424&lt;&gt;"",CONCATENATE(M424,","),"")&amp;CONCATENATE("}")&amp;IF(VALUE(N424)&gt;0,CONCATENATE(", traitsNeeded=",N424),"")&amp;CONCATENATE(", dlcId=",IF(S424&lt;&gt;"",S424,"DLC_BASE_GAME")),""),"")</f>
        <v>--[???] = {wayshrines={-1,-1,-1,}, dlcId=DLC_ORSINIUM</v>
      </c>
      <c r="AX424" s="6" t="str">
        <f aca="false">IF(F424&lt;&gt;"Not in the game (anymore)",IF(A424&lt;&gt;"",IF(P424&lt;&gt;"",CONCATENATE(", zoneIds={",P424),"")&amp;IF(X424&lt;&gt;"",CONCATENATE(",",X424),"")&amp;IF(AC424&lt;&gt;"",CONCATENATE(",",AC424),"")&amp;IF(AH424&lt;&gt;"",CONCATENATE(",",AH424),"")&amp;IF(AM424&lt;&gt;"",CONCATENATE(",",AM424),"")&amp;IF(AR424&lt;&gt;"",CONCATENATE(",",AR424),"")&amp;IF(P424&lt;&gt;"",CONCATENATE("}",""),"")&amp;IF(OR(I424="true",I424="false",I424&lt;&gt;""), CONCATENATE(", veteran=", I424), ""),""),"")</f>
        <v>, zoneIds={677}, veteran=false</v>
      </c>
      <c r="AY424" s="6" t="str">
        <f aca="false">IF(F424&lt;&gt;"Not in the game (anymore)",IF(A424&lt;&gt;"",", setType="&amp;G424,"")&amp;IF(J424="true",", multiTrialSet=true",""),"")</f>
        <v>, setType=LIBSETS_SETTYPE_ARENA</v>
      </c>
      <c r="AZ424" s="6" t="str">
        <f aca="false">IF(F424&lt;&gt;"Not in the game (anymore)",IF(U424&lt;&gt;"",", dropMechanic={"&amp;U424&amp;IF(Z424&lt;&gt;"",","&amp;Z424,"")&amp;IF(AE424&lt;&gt;"",","&amp;AE424,"")&amp;IF(AJ424&lt;&gt;"",","&amp;AJ424,"")&amp;IF(AO424&lt;&gt;"",","&amp;AO424,"")&amp;IF(AT424&lt;&gt;"",","&amp;AT424,"")&amp;"}"&amp;IF(U424="LIBSETS_DROP_MECHANIC_MONSTER_NAME",", dropMechanicNames={" &amp; IF(V424&lt;&gt;"","['en']='"&amp;V424&amp;"'","") &amp; IF(W424&lt;&gt;"",", ['de']='" &amp; W424&amp;"'","") &amp; "}",""),"")&amp;"},","")</f>
        <v>, dropMechanic={LIBSETS_DROP_MECHANIC_ARENA_STAGE_CHEST}},</v>
      </c>
      <c r="BA424" s="6" t="str">
        <f aca="false">IF(F424&lt;&gt;"Not in the game (anymore)",IF(C424&lt;&gt;"",CONCATENATE(" --",C424," / ",B424,"   [",IF(Q424&lt;&gt;"",Q424,""),IF(Y424&lt;&gt;"",", "&amp;Y424,""),IF(AD424&lt;&gt;"",", "&amp;AD424,""),IF(AI424&lt;&gt;"",", "&amp;AI424,""),IF(AN424&lt;&gt;"",", "&amp;AN424,""),IF(AS424&lt;&gt;"",", "&amp;AS424,""),"]")),"")</f>
        <v> --The Maelstrom's Battle Axe / Streitaxt des Mahlstroms   [Maelstrom Arena]</v>
      </c>
    </row>
    <row r="425" customFormat="false" ht="15" hidden="false" customHeight="false" outlineLevel="0" collapsed="false">
      <c r="A425" s="1" t="s">
        <v>1041</v>
      </c>
      <c r="B425" s="0" t="s">
        <v>1048</v>
      </c>
      <c r="C425" s="0" t="s">
        <v>1049</v>
      </c>
      <c r="D425" s="2" t="str">
        <f aca="false">A425</f>
        <v>???</v>
      </c>
      <c r="E425" s="38" t="s">
        <v>1044</v>
      </c>
      <c r="F425" s="0" t="s">
        <v>1045</v>
      </c>
      <c r="G425" s="22" t="s">
        <v>74</v>
      </c>
      <c r="I425" s="0" t="s">
        <v>56</v>
      </c>
      <c r="J425" s="0" t="s">
        <v>56</v>
      </c>
      <c r="K425" s="0" t="n">
        <v>-1</v>
      </c>
      <c r="L425" s="0" t="n">
        <v>-1</v>
      </c>
      <c r="M425" s="0" t="n">
        <v>-1</v>
      </c>
      <c r="N425" s="0" t="n">
        <v>0</v>
      </c>
      <c r="O425" s="3" t="s">
        <v>496</v>
      </c>
      <c r="P425" s="2" t="n">
        <f aca="false">IF(AND(G425&lt;&gt;"LIBSETS_SETTYPE_BATTLEGROUND",G425&lt;&gt;"LIBSETS_SETTYPE_SPECIAL",G425&lt;&gt;"LIBSETS_SETTYPE_MYTHIC"), IF(Q425&lt;&gt;"",VLOOKUP(Q425,'ESO zone constants'!$D$2:$H$4950,5,0),""),"")</f>
        <v>677</v>
      </c>
      <c r="Q425" s="0" t="str">
        <f aca="false">IF(OR(K425="",K425&lt;=0,ISERROR(K425)),IF(AND(O425&lt;&gt;"",NOT(ISERROR(O425))),O425, ""),VLOOKUP(K425,'ESO wayshrine node constants'!$A$3:$D$10003,4,0))</f>
        <v>Maelstrom Arena</v>
      </c>
      <c r="R425" s="0"/>
      <c r="S425" s="4" t="str">
        <f aca="false">IF(AND(R425&lt;&gt;"",NOT(ISERROR(R425))),R425,IF(P425&lt;&gt;"",IF(NOT(ISERROR(VLOOKUP(P425,'ESO Dungeon constants'!$D$3:$H$9999,5,0))),VLOOKUP(P425,'ESO Dungeon constants'!$D$3:$I$9999,6,0),VLOOKUP(P425,'ESO zone constants'!$H$2:$K$9984,4,0)),""))</f>
        <v>DLC_ORSINIUM</v>
      </c>
      <c r="T425" s="2" t="str">
        <f aca="false">IF(S425&lt;&gt;"",VLOOKUP(S425,'LibSets constants'!$B$4:$C$1000,2,0),"")</f>
        <v>Orsinium</v>
      </c>
      <c r="U425" s="5" t="s">
        <v>76</v>
      </c>
      <c r="V425" s="23" t="str">
        <f aca="false">IF(U425&lt;&gt;"",IF(U425&lt;&gt;"LIBSETS_DROP_MECHANIC_MONSTER_NAME",VLOOKUP(U425,'LibSets constants'!$I$4:$L$1000,3,0),""),"")</f>
        <v>Arena stage chest</v>
      </c>
      <c r="W425" s="23" t="str">
        <f aca="false">IF(U425&lt;&gt;"",IF(U425&lt;&gt;"LIBSETS_DROP_MECHANIC_MONSTER_NAME",VLOOKUP(U425,'LibSets constants'!$I$4:$L$1000,4,0),""),"")</f>
        <v>Arena-Phasen Schatztruhe</v>
      </c>
      <c r="X425" s="2" t="str">
        <f aca="false">IF(G425&lt;&gt;"LIBSETS_SETTYPE_BATTLEGROUND",IF(G425&lt;&gt;"LIBSETS_SETTYPE_SPECIAL",IF(Y425&lt;&gt;"",VLOOKUP(Y425,'ESO zone constants'!$D$2:$H$4950,5,0),""),""),"")</f>
        <v/>
      </c>
      <c r="Z425" s="24"/>
      <c r="AA425" s="23" t="str">
        <f aca="false">IF(Z425&lt;&gt;"",IF(Z425&lt;&gt;"LIBSETS_DROP_MECHANIC_MONSTER_NAME",VLOOKUP(Z425,'LibSets constants'!$I$4:$L$1000,3,0),""),"")</f>
        <v/>
      </c>
      <c r="AB425" s="23" t="str">
        <f aca="false">IF(Z425&lt;&gt;"",IF(Z425&lt;&gt;"LIBSETS_DROP_MECHANIC_MONSTER_NAME",VLOOKUP(Z425,'LibSets constants'!$I$4:$L$1000,4,0),""),"")</f>
        <v/>
      </c>
      <c r="AC425" s="2" t="str">
        <f aca="false">IF(G425&lt;&gt;"LIBSETS_SETTYPE_BATTLEGROUND",IF(G425&lt;&gt;"LIBSETS_SETTYPE_SPECIAL",IF(AD425&lt;&gt;"",VLOOKUP(AD425,'ESO zone constants'!$D$2:$H$4950,5,0),""),""),"")</f>
        <v/>
      </c>
      <c r="AE425" s="24"/>
      <c r="AF425" s="23" t="str">
        <f aca="false">IF(AE425&lt;&gt;"",IF(AE425&lt;&gt;"LIBSETS_DROP_MECHANIC_MONSTER_NAME",VLOOKUP(AE425,'LibSets constants'!$I$4:$L$1000,3,0),""),"")</f>
        <v/>
      </c>
      <c r="AG425" s="23" t="str">
        <f aca="false">IF(AE425&lt;&gt;"",IF(AE425&lt;&gt;"LIBSETS_DROP_MECHANIC_MONSTER_NAME",VLOOKUP(AE425,'LibSets constants'!$I$4:$L$1000,4,0),""),"")</f>
        <v/>
      </c>
      <c r="AH425" s="2" t="str">
        <f aca="false">IF(G425&lt;&gt;"LIBSETS_SETTYPE_BATTLEGROUND",IF(G425&lt;&gt;"LIBSETS_SETTYPE_SPECIAL",IF(AI425&lt;&gt;"",VLOOKUP(AI425,'ESO zone constants'!$D$2:$H$4950,5,0),""),""),"")</f>
        <v/>
      </c>
      <c r="AJ425" s="24"/>
      <c r="AK425" s="23" t="str">
        <f aca="false">IF(AJ425&lt;&gt;"",IF(AJ425&lt;&gt;"LIBSETS_DROP_MECHANIC_MONSTER_NAME",VLOOKUP(AJ425,'LibSets constants'!$I$4:$L$1000,3,0),""),"")</f>
        <v/>
      </c>
      <c r="AL425" s="23" t="str">
        <f aca="false">IF(AJ425&lt;&gt;"",IF(AJ425&lt;&gt;"LIBSETS_DROP_MECHANIC_MONSTER_NAME",VLOOKUP(AJ425,'LibSets constants'!$I$4:$L$1000,4,0),""),"")</f>
        <v/>
      </c>
      <c r="AM425" s="2" t="str">
        <f aca="false">IF(G425&lt;&gt;"LIBSETS_SETTYPE_BATTLEGROUND",IF(G425&lt;&gt;"LIBSETS_SETTYPE_SPECIAL",IF(AN425&lt;&gt;"",VLOOKUP(AN425,'ESO zone constants'!$D$2:$H$4950,5,0),""),""),"")</f>
        <v/>
      </c>
      <c r="AO425" s="24"/>
      <c r="AP425" s="23" t="str">
        <f aca="false">IF(AO425&lt;&gt;"",IF(AO425&lt;&gt;"LIBSETS_DROP_MECHANIC_MONSTER_NAME",VLOOKUP(AO425,'LibSets constants'!$I$4:$L$1000,3,0),""),"")</f>
        <v/>
      </c>
      <c r="AQ425" s="23" t="str">
        <f aca="false">IF(AO425&lt;&gt;"",IF(AO425&lt;&gt;"LIBSETS_DROP_MECHANIC_MONSTER_NAME",VLOOKUP(AO425,'LibSets constants'!$I$4:$L$1000,4,0),""),"")</f>
        <v/>
      </c>
      <c r="AR425" s="2" t="str">
        <f aca="false">IF(G425&lt;&gt;"LIBSETS_SETTYPE_BATTLEGROUND",IF(G425&lt;&gt;"LIBSETS_SETTYPE_SPECIAL",IF(AS425&lt;&gt;"",VLOOKUP(AS425,'ESO zone constants'!$D$2:$H$4950,5,0),""),""),"")</f>
        <v/>
      </c>
      <c r="AT425" s="24"/>
      <c r="AU425" s="23" t="str">
        <f aca="false">IF(AT425&lt;&gt;"",IF(AT425&lt;&gt;"LIBSETS_DROP_MECHANIC_MONSTER_NAME",VLOOKUP(AT425,'LibSets constants'!$I$4:$L$1000,3,0),""),"")</f>
        <v/>
      </c>
      <c r="AV425" s="23" t="str">
        <f aca="false">IF(AT425&lt;&gt;"",IF(AT425&lt;&gt;"LIBSETS_DROP_MECHANIC_MONSTER_NAME",VLOOKUP(AT425,'LibSets constants'!$I$4:$L$1000,4,0),""),"")</f>
        <v/>
      </c>
      <c r="AW425" s="6" t="str">
        <f aca="false">IF(A425="???","--","")&amp;IF(F425&lt;&gt;"Not in the game (anymore)",IF(A425&lt;&gt;"",CONCATENATE("[",A425,"] = {wayshrines={")&amp;IF(K425&lt;&gt;"",CONCATENATE(K425,","),"")&amp;IF(L425&lt;&gt;"",CONCATENATE(L425,","),"")&amp;IF(M425&lt;&gt;"",CONCATENATE(M425,","),"")&amp;CONCATENATE("}")&amp;IF(VALUE(N425)&gt;0,CONCATENATE(", traitsNeeded=",N425),"")&amp;CONCATENATE(", dlcId=",IF(S425&lt;&gt;"",S425,"DLC_BASE_GAME")),""),"")</f>
        <v>--[???] = {wayshrines={-1,-1,-1,}, dlcId=DLC_ORSINIUM</v>
      </c>
      <c r="AX425" s="6" t="str">
        <f aca="false">IF(F425&lt;&gt;"Not in the game (anymore)",IF(A425&lt;&gt;"",IF(P425&lt;&gt;"",CONCATENATE(", zoneIds={",P425),"")&amp;IF(X425&lt;&gt;"",CONCATENATE(",",X425),"")&amp;IF(AC425&lt;&gt;"",CONCATENATE(",",AC425),"")&amp;IF(AH425&lt;&gt;"",CONCATENATE(",",AH425),"")&amp;IF(AM425&lt;&gt;"",CONCATENATE(",",AM425),"")&amp;IF(AR425&lt;&gt;"",CONCATENATE(",",AR425),"")&amp;IF(P425&lt;&gt;"",CONCATENATE("}",""),"")&amp;IF(OR(I425="true",I425="false",I425&lt;&gt;""), CONCATENATE(", veteran=", I425), ""),""),"")</f>
        <v>, zoneIds={677}, veteran=false</v>
      </c>
      <c r="AY425" s="6" t="str">
        <f aca="false">IF(F425&lt;&gt;"Not in the game (anymore)",IF(A425&lt;&gt;"",", setType="&amp;G425,"")&amp;IF(J425="true",", multiTrialSet=true",""),"")</f>
        <v>, setType=LIBSETS_SETTYPE_ARENA</v>
      </c>
      <c r="AZ425" s="6" t="str">
        <f aca="false">IF(F425&lt;&gt;"Not in the game (anymore)",IF(U425&lt;&gt;"",", dropMechanic={"&amp;U425&amp;IF(Z425&lt;&gt;"",","&amp;Z425,"")&amp;IF(AE425&lt;&gt;"",","&amp;AE425,"")&amp;IF(AJ425&lt;&gt;"",","&amp;AJ425,"")&amp;IF(AO425&lt;&gt;"",","&amp;AO425,"")&amp;IF(AT425&lt;&gt;"",","&amp;AT425,"")&amp;"}"&amp;IF(U425="LIBSETS_DROP_MECHANIC_MONSTER_NAME",", dropMechanicNames={" &amp; IF(V425&lt;&gt;"","['en']='"&amp;V425&amp;"'","") &amp; IF(W425&lt;&gt;"",", ['de']='" &amp; W425&amp;"'","") &amp; "}",""),"")&amp;"},","")</f>
        <v>, dropMechanic={LIBSETS_DROP_MECHANIC_ARENA_STAGE_CHEST}},</v>
      </c>
      <c r="BA425" s="6" t="str">
        <f aca="false">IF(F425&lt;&gt;"Not in the game (anymore)",IF(C425&lt;&gt;"",CONCATENATE(" --",C425," / ",B425,"   [",IF(Q425&lt;&gt;"",Q425,""),IF(Y425&lt;&gt;"",", "&amp;Y425,""),IF(AD425&lt;&gt;"",", "&amp;AD425,""),IF(AI425&lt;&gt;"",", "&amp;AI425,""),IF(AN425&lt;&gt;"",", "&amp;AN425,""),IF(AS425&lt;&gt;"",", "&amp;AS425,""),"]")),"")</f>
        <v> --The Maelstrom's Bow / Bogen des Mahlstroms   [Maelstrom Arena]</v>
      </c>
    </row>
    <row r="426" customFormat="false" ht="15" hidden="false" customHeight="false" outlineLevel="0" collapsed="false">
      <c r="A426" s="1" t="s">
        <v>1041</v>
      </c>
      <c r="B426" s="0" t="s">
        <v>1050</v>
      </c>
      <c r="C426" s="0" t="s">
        <v>1051</v>
      </c>
      <c r="D426" s="2" t="str">
        <f aca="false">A426</f>
        <v>???</v>
      </c>
      <c r="E426" s="38" t="s">
        <v>1044</v>
      </c>
      <c r="F426" s="0" t="s">
        <v>1045</v>
      </c>
      <c r="G426" s="22" t="s">
        <v>74</v>
      </c>
      <c r="I426" s="0" t="s">
        <v>56</v>
      </c>
      <c r="J426" s="0" t="s">
        <v>56</v>
      </c>
      <c r="K426" s="0" t="n">
        <v>-1</v>
      </c>
      <c r="L426" s="0" t="n">
        <v>-1</v>
      </c>
      <c r="M426" s="0" t="n">
        <v>-1</v>
      </c>
      <c r="N426" s="0" t="n">
        <v>0</v>
      </c>
      <c r="O426" s="3" t="s">
        <v>496</v>
      </c>
      <c r="P426" s="2" t="n">
        <f aca="false">IF(AND(G426&lt;&gt;"LIBSETS_SETTYPE_BATTLEGROUND",G426&lt;&gt;"LIBSETS_SETTYPE_SPECIAL",G426&lt;&gt;"LIBSETS_SETTYPE_MYTHIC"), IF(Q426&lt;&gt;"",VLOOKUP(Q426,'ESO zone constants'!$D$2:$H$4950,5,0),""),"")</f>
        <v>677</v>
      </c>
      <c r="Q426" s="0" t="str">
        <f aca="false">IF(OR(K426="",K426&lt;=0,ISERROR(K426)),IF(AND(O426&lt;&gt;"",NOT(ISERROR(O426))),O426, ""),VLOOKUP(K426,'ESO wayshrine node constants'!$A$3:$D$10003,4,0))</f>
        <v>Maelstrom Arena</v>
      </c>
      <c r="R426" s="0"/>
      <c r="S426" s="4" t="str">
        <f aca="false">IF(AND(R426&lt;&gt;"",NOT(ISERROR(R426))),R426,IF(P426&lt;&gt;"",IF(NOT(ISERROR(VLOOKUP(P426,'ESO Dungeon constants'!$D$3:$H$9999,5,0))),VLOOKUP(P426,'ESO Dungeon constants'!$D$3:$I$9999,6,0),VLOOKUP(P426,'ESO zone constants'!$H$2:$K$9984,4,0)),""))</f>
        <v>DLC_ORSINIUM</v>
      </c>
      <c r="T426" s="2" t="str">
        <f aca="false">IF(S426&lt;&gt;"",VLOOKUP(S426,'LibSets constants'!$B$4:$C$1000,2,0),"")</f>
        <v>Orsinium</v>
      </c>
      <c r="U426" s="5" t="s">
        <v>76</v>
      </c>
      <c r="V426" s="23" t="str">
        <f aca="false">IF(U426&lt;&gt;"",IF(U426&lt;&gt;"LIBSETS_DROP_MECHANIC_MONSTER_NAME",VLOOKUP(U426,'LibSets constants'!$I$4:$L$1000,3,0),""),"")</f>
        <v>Arena stage chest</v>
      </c>
      <c r="W426" s="23" t="str">
        <f aca="false">IF(U426&lt;&gt;"",IF(U426&lt;&gt;"LIBSETS_DROP_MECHANIC_MONSTER_NAME",VLOOKUP(U426,'LibSets constants'!$I$4:$L$1000,4,0),""),"")</f>
        <v>Arena-Phasen Schatztruhe</v>
      </c>
      <c r="X426" s="2" t="str">
        <f aca="false">IF(G426&lt;&gt;"LIBSETS_SETTYPE_BATTLEGROUND",IF(G426&lt;&gt;"LIBSETS_SETTYPE_SPECIAL",IF(Y426&lt;&gt;"",VLOOKUP(Y426,'ESO zone constants'!$D$2:$H$4950,5,0),""),""),"")</f>
        <v/>
      </c>
      <c r="Z426" s="24"/>
      <c r="AA426" s="23" t="str">
        <f aca="false">IF(Z426&lt;&gt;"",IF(Z426&lt;&gt;"LIBSETS_DROP_MECHANIC_MONSTER_NAME",VLOOKUP(Z426,'LibSets constants'!$I$4:$L$1000,3,0),""),"")</f>
        <v/>
      </c>
      <c r="AB426" s="23" t="str">
        <f aca="false">IF(Z426&lt;&gt;"",IF(Z426&lt;&gt;"LIBSETS_DROP_MECHANIC_MONSTER_NAME",VLOOKUP(Z426,'LibSets constants'!$I$4:$L$1000,4,0),""),"")</f>
        <v/>
      </c>
      <c r="AC426" s="2" t="str">
        <f aca="false">IF(G426&lt;&gt;"LIBSETS_SETTYPE_BATTLEGROUND",IF(G426&lt;&gt;"LIBSETS_SETTYPE_SPECIAL",IF(AD426&lt;&gt;"",VLOOKUP(AD426,'ESO zone constants'!$D$2:$H$4950,5,0),""),""),"")</f>
        <v/>
      </c>
      <c r="AE426" s="24"/>
      <c r="AF426" s="23" t="str">
        <f aca="false">IF(AE426&lt;&gt;"",IF(AE426&lt;&gt;"LIBSETS_DROP_MECHANIC_MONSTER_NAME",VLOOKUP(AE426,'LibSets constants'!$I$4:$L$1000,3,0),""),"")</f>
        <v/>
      </c>
      <c r="AG426" s="23" t="str">
        <f aca="false">IF(AE426&lt;&gt;"",IF(AE426&lt;&gt;"LIBSETS_DROP_MECHANIC_MONSTER_NAME",VLOOKUP(AE426,'LibSets constants'!$I$4:$L$1000,4,0),""),"")</f>
        <v/>
      </c>
      <c r="AH426" s="2" t="str">
        <f aca="false">IF(G426&lt;&gt;"LIBSETS_SETTYPE_BATTLEGROUND",IF(G426&lt;&gt;"LIBSETS_SETTYPE_SPECIAL",IF(AI426&lt;&gt;"",VLOOKUP(AI426,'ESO zone constants'!$D$2:$H$4950,5,0),""),""),"")</f>
        <v/>
      </c>
      <c r="AJ426" s="24"/>
      <c r="AK426" s="23" t="str">
        <f aca="false">IF(AJ426&lt;&gt;"",IF(AJ426&lt;&gt;"LIBSETS_DROP_MECHANIC_MONSTER_NAME",VLOOKUP(AJ426,'LibSets constants'!$I$4:$L$1000,3,0),""),"")</f>
        <v/>
      </c>
      <c r="AL426" s="23" t="str">
        <f aca="false">IF(AJ426&lt;&gt;"",IF(AJ426&lt;&gt;"LIBSETS_DROP_MECHANIC_MONSTER_NAME",VLOOKUP(AJ426,'LibSets constants'!$I$4:$L$1000,4,0),""),"")</f>
        <v/>
      </c>
      <c r="AM426" s="2" t="str">
        <f aca="false">IF(G426&lt;&gt;"LIBSETS_SETTYPE_BATTLEGROUND",IF(G426&lt;&gt;"LIBSETS_SETTYPE_SPECIAL",IF(AN426&lt;&gt;"",VLOOKUP(AN426,'ESO zone constants'!$D$2:$H$4950,5,0),""),""),"")</f>
        <v/>
      </c>
      <c r="AO426" s="24"/>
      <c r="AP426" s="23" t="str">
        <f aca="false">IF(AO426&lt;&gt;"",IF(AO426&lt;&gt;"LIBSETS_DROP_MECHANIC_MONSTER_NAME",VLOOKUP(AO426,'LibSets constants'!$I$4:$L$1000,3,0),""),"")</f>
        <v/>
      </c>
      <c r="AQ426" s="23" t="str">
        <f aca="false">IF(AO426&lt;&gt;"",IF(AO426&lt;&gt;"LIBSETS_DROP_MECHANIC_MONSTER_NAME",VLOOKUP(AO426,'LibSets constants'!$I$4:$L$1000,4,0),""),"")</f>
        <v/>
      </c>
      <c r="AR426" s="2" t="str">
        <f aca="false">IF(G426&lt;&gt;"LIBSETS_SETTYPE_BATTLEGROUND",IF(G426&lt;&gt;"LIBSETS_SETTYPE_SPECIAL",IF(AS426&lt;&gt;"",VLOOKUP(AS426,'ESO zone constants'!$D$2:$H$4950,5,0),""),""),"")</f>
        <v/>
      </c>
      <c r="AT426" s="24"/>
      <c r="AU426" s="23" t="str">
        <f aca="false">IF(AT426&lt;&gt;"",IF(AT426&lt;&gt;"LIBSETS_DROP_MECHANIC_MONSTER_NAME",VLOOKUP(AT426,'LibSets constants'!$I$4:$L$1000,3,0),""),"")</f>
        <v/>
      </c>
      <c r="AV426" s="23" t="str">
        <f aca="false">IF(AT426&lt;&gt;"",IF(AT426&lt;&gt;"LIBSETS_DROP_MECHANIC_MONSTER_NAME",VLOOKUP(AT426,'LibSets constants'!$I$4:$L$1000,4,0),""),"")</f>
        <v/>
      </c>
      <c r="AW426" s="6" t="str">
        <f aca="false">IF(A426="???","--","")&amp;IF(F426&lt;&gt;"Not in the game (anymore)",IF(A426&lt;&gt;"",CONCATENATE("[",A426,"] = {wayshrines={")&amp;IF(K426&lt;&gt;"",CONCATENATE(K426,","),"")&amp;IF(L426&lt;&gt;"",CONCATENATE(L426,","),"")&amp;IF(M426&lt;&gt;"",CONCATENATE(M426,","),"")&amp;CONCATENATE("}")&amp;IF(VALUE(N426)&gt;0,CONCATENATE(", traitsNeeded=",N426),"")&amp;CONCATENATE(", dlcId=",IF(S426&lt;&gt;"",S426,"DLC_BASE_GAME")),""),"")</f>
        <v>--[???] = {wayshrines={-1,-1,-1,}, dlcId=DLC_ORSINIUM</v>
      </c>
      <c r="AX426" s="6" t="str">
        <f aca="false">IF(F426&lt;&gt;"Not in the game (anymore)",IF(A426&lt;&gt;"",IF(P426&lt;&gt;"",CONCATENATE(", zoneIds={",P426),"")&amp;IF(X426&lt;&gt;"",CONCATENATE(",",X426),"")&amp;IF(AC426&lt;&gt;"",CONCATENATE(",",AC426),"")&amp;IF(AH426&lt;&gt;"",CONCATENATE(",",AH426),"")&amp;IF(AM426&lt;&gt;"",CONCATENATE(",",AM426),"")&amp;IF(AR426&lt;&gt;"",CONCATENATE(",",AR426),"")&amp;IF(P426&lt;&gt;"",CONCATENATE("}",""),"")&amp;IF(OR(I426="true",I426="false",I426&lt;&gt;""), CONCATENATE(", veteran=", I426), ""),""),"")</f>
        <v>, zoneIds={677}, veteran=false</v>
      </c>
      <c r="AY426" s="6" t="str">
        <f aca="false">IF(F426&lt;&gt;"Not in the game (anymore)",IF(A426&lt;&gt;"",", setType="&amp;G426,"")&amp;IF(J426="true",", multiTrialSet=true",""),"")</f>
        <v>, setType=LIBSETS_SETTYPE_ARENA</v>
      </c>
      <c r="AZ426" s="6" t="str">
        <f aca="false">IF(F426&lt;&gt;"Not in the game (anymore)",IF(U426&lt;&gt;"",", dropMechanic={"&amp;U426&amp;IF(Z426&lt;&gt;"",","&amp;Z426,"")&amp;IF(AE426&lt;&gt;"",","&amp;AE426,"")&amp;IF(AJ426&lt;&gt;"",","&amp;AJ426,"")&amp;IF(AO426&lt;&gt;"",","&amp;AO426,"")&amp;IF(AT426&lt;&gt;"",","&amp;AT426,"")&amp;"}"&amp;IF(U426="LIBSETS_DROP_MECHANIC_MONSTER_NAME",", dropMechanicNames={" &amp; IF(V426&lt;&gt;"","['en']='"&amp;V426&amp;"'","") &amp; IF(W426&lt;&gt;"",", ['de']='" &amp; W426&amp;"'","") &amp; "}",""),"")&amp;"},","")</f>
        <v>, dropMechanic={LIBSETS_DROP_MECHANIC_ARENA_STAGE_CHEST}},</v>
      </c>
      <c r="BA426" s="6" t="str">
        <f aca="false">IF(F426&lt;&gt;"Not in the game (anymore)",IF(C426&lt;&gt;"",CONCATENATE(" --",C426," / ",B426,"   [",IF(Q426&lt;&gt;"",Q426,""),IF(Y426&lt;&gt;"",", "&amp;Y426,""),IF(AD426&lt;&gt;"",", "&amp;AD426,""),IF(AI426&lt;&gt;"",", "&amp;AI426,""),IF(AN426&lt;&gt;"",", "&amp;AN426,""),IF(AS426&lt;&gt;"",", "&amp;AS426,""),"]")),"")</f>
        <v> --The Maelstrom's Dagger / Dolch des Mahlstroms   [Maelstrom Arena]</v>
      </c>
    </row>
    <row r="427" customFormat="false" ht="15" hidden="false" customHeight="false" outlineLevel="0" collapsed="false">
      <c r="A427" s="1" t="s">
        <v>1041</v>
      </c>
      <c r="B427" s="0" t="s">
        <v>1052</v>
      </c>
      <c r="C427" s="0" t="s">
        <v>1053</v>
      </c>
      <c r="D427" s="2" t="str">
        <f aca="false">A427</f>
        <v>???</v>
      </c>
      <c r="E427" s="38" t="s">
        <v>1044</v>
      </c>
      <c r="F427" s="0" t="s">
        <v>1045</v>
      </c>
      <c r="G427" s="22" t="s">
        <v>74</v>
      </c>
      <c r="I427" s="0" t="s">
        <v>56</v>
      </c>
      <c r="J427" s="0" t="s">
        <v>56</v>
      </c>
      <c r="K427" s="0" t="n">
        <v>-1</v>
      </c>
      <c r="L427" s="0" t="n">
        <v>-1</v>
      </c>
      <c r="M427" s="0" t="n">
        <v>-1</v>
      </c>
      <c r="N427" s="0" t="n">
        <v>0</v>
      </c>
      <c r="O427" s="3" t="s">
        <v>496</v>
      </c>
      <c r="P427" s="2" t="n">
        <f aca="false">IF(AND(G427&lt;&gt;"LIBSETS_SETTYPE_BATTLEGROUND",G427&lt;&gt;"LIBSETS_SETTYPE_SPECIAL",G427&lt;&gt;"LIBSETS_SETTYPE_MYTHIC"), IF(Q427&lt;&gt;"",VLOOKUP(Q427,'ESO zone constants'!$D$2:$H$4950,5,0),""),"")</f>
        <v>677</v>
      </c>
      <c r="Q427" s="0" t="str">
        <f aca="false">IF(OR(K427="",K427&lt;=0,ISERROR(K427)),IF(AND(O427&lt;&gt;"",NOT(ISERROR(O427))),O427, ""),VLOOKUP(K427,'ESO wayshrine node constants'!$A$3:$D$10003,4,0))</f>
        <v>Maelstrom Arena</v>
      </c>
      <c r="R427" s="0"/>
      <c r="S427" s="4" t="str">
        <f aca="false">IF(AND(R427&lt;&gt;"",NOT(ISERROR(R427))),R427,IF(P427&lt;&gt;"",IF(NOT(ISERROR(VLOOKUP(P427,'ESO Dungeon constants'!$D$3:$H$9999,5,0))),VLOOKUP(P427,'ESO Dungeon constants'!$D$3:$I$9999,6,0),VLOOKUP(P427,'ESO zone constants'!$H$2:$K$9984,4,0)),""))</f>
        <v>DLC_ORSINIUM</v>
      </c>
      <c r="T427" s="2" t="str">
        <f aca="false">IF(S427&lt;&gt;"",VLOOKUP(S427,'LibSets constants'!$B$4:$C$1000,2,0),"")</f>
        <v>Orsinium</v>
      </c>
      <c r="U427" s="5" t="s">
        <v>76</v>
      </c>
      <c r="V427" s="23" t="str">
        <f aca="false">IF(U427&lt;&gt;"",IF(U427&lt;&gt;"LIBSETS_DROP_MECHANIC_MONSTER_NAME",VLOOKUP(U427,'LibSets constants'!$I$4:$L$1000,3,0),""),"")</f>
        <v>Arena stage chest</v>
      </c>
      <c r="W427" s="23" t="str">
        <f aca="false">IF(U427&lt;&gt;"",IF(U427&lt;&gt;"LIBSETS_DROP_MECHANIC_MONSTER_NAME",VLOOKUP(U427,'LibSets constants'!$I$4:$L$1000,4,0),""),"")</f>
        <v>Arena-Phasen Schatztruhe</v>
      </c>
      <c r="X427" s="2" t="str">
        <f aca="false">IF(G427&lt;&gt;"LIBSETS_SETTYPE_BATTLEGROUND",IF(G427&lt;&gt;"LIBSETS_SETTYPE_SPECIAL",IF(Y427&lt;&gt;"",VLOOKUP(Y427,'ESO zone constants'!$D$2:$H$4950,5,0),""),""),"")</f>
        <v/>
      </c>
      <c r="Z427" s="24"/>
      <c r="AA427" s="23" t="str">
        <f aca="false">IF(Z427&lt;&gt;"",IF(Z427&lt;&gt;"LIBSETS_DROP_MECHANIC_MONSTER_NAME",VLOOKUP(Z427,'LibSets constants'!$I$4:$L$1000,3,0),""),"")</f>
        <v/>
      </c>
      <c r="AB427" s="23" t="str">
        <f aca="false">IF(Z427&lt;&gt;"",IF(Z427&lt;&gt;"LIBSETS_DROP_MECHANIC_MONSTER_NAME",VLOOKUP(Z427,'LibSets constants'!$I$4:$L$1000,4,0),""),"")</f>
        <v/>
      </c>
      <c r="AC427" s="2" t="str">
        <f aca="false">IF(G427&lt;&gt;"LIBSETS_SETTYPE_BATTLEGROUND",IF(G427&lt;&gt;"LIBSETS_SETTYPE_SPECIAL",IF(AD427&lt;&gt;"",VLOOKUP(AD427,'ESO zone constants'!$D$2:$H$4950,5,0),""),""),"")</f>
        <v/>
      </c>
      <c r="AE427" s="24"/>
      <c r="AF427" s="23" t="str">
        <f aca="false">IF(AE427&lt;&gt;"",IF(AE427&lt;&gt;"LIBSETS_DROP_MECHANIC_MONSTER_NAME",VLOOKUP(AE427,'LibSets constants'!$I$4:$L$1000,3,0),""),"")</f>
        <v/>
      </c>
      <c r="AG427" s="23" t="str">
        <f aca="false">IF(AE427&lt;&gt;"",IF(AE427&lt;&gt;"LIBSETS_DROP_MECHANIC_MONSTER_NAME",VLOOKUP(AE427,'LibSets constants'!$I$4:$L$1000,4,0),""),"")</f>
        <v/>
      </c>
      <c r="AH427" s="2" t="str">
        <f aca="false">IF(G427&lt;&gt;"LIBSETS_SETTYPE_BATTLEGROUND",IF(G427&lt;&gt;"LIBSETS_SETTYPE_SPECIAL",IF(AI427&lt;&gt;"",VLOOKUP(AI427,'ESO zone constants'!$D$2:$H$4950,5,0),""),""),"")</f>
        <v/>
      </c>
      <c r="AJ427" s="24"/>
      <c r="AK427" s="23" t="str">
        <f aca="false">IF(AJ427&lt;&gt;"",IF(AJ427&lt;&gt;"LIBSETS_DROP_MECHANIC_MONSTER_NAME",VLOOKUP(AJ427,'LibSets constants'!$I$4:$L$1000,3,0),""),"")</f>
        <v/>
      </c>
      <c r="AL427" s="23" t="str">
        <f aca="false">IF(AJ427&lt;&gt;"",IF(AJ427&lt;&gt;"LIBSETS_DROP_MECHANIC_MONSTER_NAME",VLOOKUP(AJ427,'LibSets constants'!$I$4:$L$1000,4,0),""),"")</f>
        <v/>
      </c>
      <c r="AM427" s="2" t="str">
        <f aca="false">IF(G427&lt;&gt;"LIBSETS_SETTYPE_BATTLEGROUND",IF(G427&lt;&gt;"LIBSETS_SETTYPE_SPECIAL",IF(AN427&lt;&gt;"",VLOOKUP(AN427,'ESO zone constants'!$D$2:$H$4950,5,0),""),""),"")</f>
        <v/>
      </c>
      <c r="AO427" s="24"/>
      <c r="AP427" s="23" t="str">
        <f aca="false">IF(AO427&lt;&gt;"",IF(AO427&lt;&gt;"LIBSETS_DROP_MECHANIC_MONSTER_NAME",VLOOKUP(AO427,'LibSets constants'!$I$4:$L$1000,3,0),""),"")</f>
        <v/>
      </c>
      <c r="AQ427" s="23" t="str">
        <f aca="false">IF(AO427&lt;&gt;"",IF(AO427&lt;&gt;"LIBSETS_DROP_MECHANIC_MONSTER_NAME",VLOOKUP(AO427,'LibSets constants'!$I$4:$L$1000,4,0),""),"")</f>
        <v/>
      </c>
      <c r="AR427" s="2" t="str">
        <f aca="false">IF(G427&lt;&gt;"LIBSETS_SETTYPE_BATTLEGROUND",IF(G427&lt;&gt;"LIBSETS_SETTYPE_SPECIAL",IF(AS427&lt;&gt;"",VLOOKUP(AS427,'ESO zone constants'!$D$2:$H$4950,5,0),""),""),"")</f>
        <v/>
      </c>
      <c r="AT427" s="24"/>
      <c r="AU427" s="23" t="str">
        <f aca="false">IF(AT427&lt;&gt;"",IF(AT427&lt;&gt;"LIBSETS_DROP_MECHANIC_MONSTER_NAME",VLOOKUP(AT427,'LibSets constants'!$I$4:$L$1000,3,0),""),"")</f>
        <v/>
      </c>
      <c r="AV427" s="23" t="str">
        <f aca="false">IF(AT427&lt;&gt;"",IF(AT427&lt;&gt;"LIBSETS_DROP_MECHANIC_MONSTER_NAME",VLOOKUP(AT427,'LibSets constants'!$I$4:$L$1000,4,0),""),"")</f>
        <v/>
      </c>
      <c r="AW427" s="6" t="str">
        <f aca="false">IF(A427="???","--","")&amp;IF(F427&lt;&gt;"Not in the game (anymore)",IF(A427&lt;&gt;"",CONCATENATE("[",A427,"] = {wayshrines={")&amp;IF(K427&lt;&gt;"",CONCATENATE(K427,","),"")&amp;IF(L427&lt;&gt;"",CONCATENATE(L427,","),"")&amp;IF(M427&lt;&gt;"",CONCATENATE(M427,","),"")&amp;CONCATENATE("}")&amp;IF(VALUE(N427)&gt;0,CONCATENATE(", traitsNeeded=",N427),"")&amp;CONCATENATE(", dlcId=",IF(S427&lt;&gt;"",S427,"DLC_BASE_GAME")),""),"")</f>
        <v>--[???] = {wayshrines={-1,-1,-1,}, dlcId=DLC_ORSINIUM</v>
      </c>
      <c r="AX427" s="6" t="str">
        <f aca="false">IF(F427&lt;&gt;"Not in the game (anymore)",IF(A427&lt;&gt;"",IF(P427&lt;&gt;"",CONCATENATE(", zoneIds={",P427),"")&amp;IF(X427&lt;&gt;"",CONCATENATE(",",X427),"")&amp;IF(AC427&lt;&gt;"",CONCATENATE(",",AC427),"")&amp;IF(AH427&lt;&gt;"",CONCATENATE(",",AH427),"")&amp;IF(AM427&lt;&gt;"",CONCATENATE(",",AM427),"")&amp;IF(AR427&lt;&gt;"",CONCATENATE(",",AR427),"")&amp;IF(P427&lt;&gt;"",CONCATENATE("}",""),"")&amp;IF(OR(I427="true",I427="false",I427&lt;&gt;""), CONCATENATE(", veteran=", I427), ""),""),"")</f>
        <v>, zoneIds={677}, veteran=false</v>
      </c>
      <c r="AY427" s="6" t="str">
        <f aca="false">IF(F427&lt;&gt;"Not in the game (anymore)",IF(A427&lt;&gt;"",", setType="&amp;G427,"")&amp;IF(J427="true",", multiTrialSet=true",""),"")</f>
        <v>, setType=LIBSETS_SETTYPE_ARENA</v>
      </c>
      <c r="AZ427" s="6" t="str">
        <f aca="false">IF(F427&lt;&gt;"Not in the game (anymore)",IF(U427&lt;&gt;"",", dropMechanic={"&amp;U427&amp;IF(Z427&lt;&gt;"",","&amp;Z427,"")&amp;IF(AE427&lt;&gt;"",","&amp;AE427,"")&amp;IF(AJ427&lt;&gt;"",","&amp;AJ427,"")&amp;IF(AO427&lt;&gt;"",","&amp;AO427,"")&amp;IF(AT427&lt;&gt;"",","&amp;AT427,"")&amp;"}"&amp;IF(U427="LIBSETS_DROP_MECHANIC_MONSTER_NAME",", dropMechanicNames={" &amp; IF(V427&lt;&gt;"","['en']='"&amp;V427&amp;"'","") &amp; IF(W427&lt;&gt;"",", ['de']='" &amp; W427&amp;"'","") &amp; "}",""),"")&amp;"},","")</f>
        <v>, dropMechanic={LIBSETS_DROP_MECHANIC_ARENA_STAGE_CHEST}},</v>
      </c>
      <c r="BA427" s="6" t="str">
        <f aca="false">IF(F427&lt;&gt;"Not in the game (anymore)",IF(C427&lt;&gt;"",CONCATENATE(" --",C427," / ",B427,"   [",IF(Q427&lt;&gt;"",Q427,""),IF(Y427&lt;&gt;"",", "&amp;Y427,""),IF(AD427&lt;&gt;"",", "&amp;AD427,""),IF(AI427&lt;&gt;"",", "&amp;AI427,""),IF(AN427&lt;&gt;"",", "&amp;AN427,""),IF(AS427&lt;&gt;"",", "&amp;AS427,""),"]")),"")</f>
        <v> --The Maelstrom's Greatsword / Bidenhänder des Mahlstroms   [Maelstrom Arena]</v>
      </c>
    </row>
    <row r="428" customFormat="false" ht="15" hidden="false" customHeight="false" outlineLevel="0" collapsed="false">
      <c r="A428" s="1" t="s">
        <v>1041</v>
      </c>
      <c r="B428" s="0" t="s">
        <v>1054</v>
      </c>
      <c r="C428" s="0" t="s">
        <v>1055</v>
      </c>
      <c r="D428" s="2" t="str">
        <f aca="false">A428</f>
        <v>???</v>
      </c>
      <c r="E428" s="38" t="s">
        <v>1044</v>
      </c>
      <c r="F428" s="0" t="s">
        <v>1045</v>
      </c>
      <c r="G428" s="22" t="s">
        <v>74</v>
      </c>
      <c r="I428" s="0" t="s">
        <v>56</v>
      </c>
      <c r="J428" s="0" t="s">
        <v>56</v>
      </c>
      <c r="K428" s="0" t="n">
        <v>-1</v>
      </c>
      <c r="L428" s="0" t="n">
        <v>-1</v>
      </c>
      <c r="M428" s="0" t="n">
        <v>-1</v>
      </c>
      <c r="N428" s="0" t="n">
        <v>0</v>
      </c>
      <c r="O428" s="3" t="s">
        <v>496</v>
      </c>
      <c r="P428" s="2" t="n">
        <f aca="false">IF(AND(G428&lt;&gt;"LIBSETS_SETTYPE_BATTLEGROUND",G428&lt;&gt;"LIBSETS_SETTYPE_SPECIAL",G428&lt;&gt;"LIBSETS_SETTYPE_MYTHIC"), IF(Q428&lt;&gt;"",VLOOKUP(Q428,'ESO zone constants'!$D$2:$H$4950,5,0),""),"")</f>
        <v>677</v>
      </c>
      <c r="Q428" s="0" t="str">
        <f aca="false">IF(OR(K428="",K428&lt;=0,ISERROR(K428)),IF(AND(O428&lt;&gt;"",NOT(ISERROR(O428))),O428, ""),VLOOKUP(K428,'ESO wayshrine node constants'!$A$3:$D$10003,4,0))</f>
        <v>Maelstrom Arena</v>
      </c>
      <c r="R428" s="0"/>
      <c r="S428" s="4" t="str">
        <f aca="false">IF(AND(R428&lt;&gt;"",NOT(ISERROR(R428))),R428,IF(P428&lt;&gt;"",IF(NOT(ISERROR(VLOOKUP(P428,'ESO Dungeon constants'!$D$3:$H$9999,5,0))),VLOOKUP(P428,'ESO Dungeon constants'!$D$3:$I$9999,6,0),VLOOKUP(P428,'ESO zone constants'!$H$2:$K$9984,4,0)),""))</f>
        <v>DLC_ORSINIUM</v>
      </c>
      <c r="T428" s="2" t="str">
        <f aca="false">IF(S428&lt;&gt;"",VLOOKUP(S428,'LibSets constants'!$B$4:$C$1000,2,0),"")</f>
        <v>Orsinium</v>
      </c>
      <c r="U428" s="5" t="s">
        <v>76</v>
      </c>
      <c r="V428" s="23" t="str">
        <f aca="false">IF(U428&lt;&gt;"",IF(U428&lt;&gt;"LIBSETS_DROP_MECHANIC_MONSTER_NAME",VLOOKUP(U428,'LibSets constants'!$I$4:$L$1000,3,0),""),"")</f>
        <v>Arena stage chest</v>
      </c>
      <c r="W428" s="23" t="str">
        <f aca="false">IF(U428&lt;&gt;"",IF(U428&lt;&gt;"LIBSETS_DROP_MECHANIC_MONSTER_NAME",VLOOKUP(U428,'LibSets constants'!$I$4:$L$1000,4,0),""),"")</f>
        <v>Arena-Phasen Schatztruhe</v>
      </c>
      <c r="X428" s="2" t="str">
        <f aca="false">IF(G428&lt;&gt;"LIBSETS_SETTYPE_BATTLEGROUND",IF(G428&lt;&gt;"LIBSETS_SETTYPE_SPECIAL",IF(Y428&lt;&gt;"",VLOOKUP(Y428,'ESO zone constants'!$D$2:$H$4950,5,0),""),""),"")</f>
        <v/>
      </c>
      <c r="Z428" s="24"/>
      <c r="AA428" s="23" t="str">
        <f aca="false">IF(Z428&lt;&gt;"",IF(Z428&lt;&gt;"LIBSETS_DROP_MECHANIC_MONSTER_NAME",VLOOKUP(Z428,'LibSets constants'!$I$4:$L$1000,3,0),""),"")</f>
        <v/>
      </c>
      <c r="AB428" s="23" t="str">
        <f aca="false">IF(Z428&lt;&gt;"",IF(Z428&lt;&gt;"LIBSETS_DROP_MECHANIC_MONSTER_NAME",VLOOKUP(Z428,'LibSets constants'!$I$4:$L$1000,4,0),""),"")</f>
        <v/>
      </c>
      <c r="AC428" s="2" t="str">
        <f aca="false">IF(G428&lt;&gt;"LIBSETS_SETTYPE_BATTLEGROUND",IF(G428&lt;&gt;"LIBSETS_SETTYPE_SPECIAL",IF(AD428&lt;&gt;"",VLOOKUP(AD428,'ESO zone constants'!$D$2:$H$4950,5,0),""),""),"")</f>
        <v/>
      </c>
      <c r="AE428" s="24"/>
      <c r="AF428" s="23" t="str">
        <f aca="false">IF(AE428&lt;&gt;"",IF(AE428&lt;&gt;"LIBSETS_DROP_MECHANIC_MONSTER_NAME",VLOOKUP(AE428,'LibSets constants'!$I$4:$L$1000,3,0),""),"")</f>
        <v/>
      </c>
      <c r="AG428" s="23" t="str">
        <f aca="false">IF(AE428&lt;&gt;"",IF(AE428&lt;&gt;"LIBSETS_DROP_MECHANIC_MONSTER_NAME",VLOOKUP(AE428,'LibSets constants'!$I$4:$L$1000,4,0),""),"")</f>
        <v/>
      </c>
      <c r="AH428" s="2" t="str">
        <f aca="false">IF(G428&lt;&gt;"LIBSETS_SETTYPE_BATTLEGROUND",IF(G428&lt;&gt;"LIBSETS_SETTYPE_SPECIAL",IF(AI428&lt;&gt;"",VLOOKUP(AI428,'ESO zone constants'!$D$2:$H$4950,5,0),""),""),"")</f>
        <v/>
      </c>
      <c r="AJ428" s="24"/>
      <c r="AK428" s="23" t="str">
        <f aca="false">IF(AJ428&lt;&gt;"",IF(AJ428&lt;&gt;"LIBSETS_DROP_MECHANIC_MONSTER_NAME",VLOOKUP(AJ428,'LibSets constants'!$I$4:$L$1000,3,0),""),"")</f>
        <v/>
      </c>
      <c r="AL428" s="23" t="str">
        <f aca="false">IF(AJ428&lt;&gt;"",IF(AJ428&lt;&gt;"LIBSETS_DROP_MECHANIC_MONSTER_NAME",VLOOKUP(AJ428,'LibSets constants'!$I$4:$L$1000,4,0),""),"")</f>
        <v/>
      </c>
      <c r="AM428" s="2" t="str">
        <f aca="false">IF(G428&lt;&gt;"LIBSETS_SETTYPE_BATTLEGROUND",IF(G428&lt;&gt;"LIBSETS_SETTYPE_SPECIAL",IF(AN428&lt;&gt;"",VLOOKUP(AN428,'ESO zone constants'!$D$2:$H$4950,5,0),""),""),"")</f>
        <v/>
      </c>
      <c r="AO428" s="24"/>
      <c r="AP428" s="23" t="str">
        <f aca="false">IF(AO428&lt;&gt;"",IF(AO428&lt;&gt;"LIBSETS_DROP_MECHANIC_MONSTER_NAME",VLOOKUP(AO428,'LibSets constants'!$I$4:$L$1000,3,0),""),"")</f>
        <v/>
      </c>
      <c r="AQ428" s="23" t="str">
        <f aca="false">IF(AO428&lt;&gt;"",IF(AO428&lt;&gt;"LIBSETS_DROP_MECHANIC_MONSTER_NAME",VLOOKUP(AO428,'LibSets constants'!$I$4:$L$1000,4,0),""),"")</f>
        <v/>
      </c>
      <c r="AR428" s="2" t="str">
        <f aca="false">IF(G428&lt;&gt;"LIBSETS_SETTYPE_BATTLEGROUND",IF(G428&lt;&gt;"LIBSETS_SETTYPE_SPECIAL",IF(AS428&lt;&gt;"",VLOOKUP(AS428,'ESO zone constants'!$D$2:$H$4950,5,0),""),""),"")</f>
        <v/>
      </c>
      <c r="AT428" s="24"/>
      <c r="AU428" s="23" t="str">
        <f aca="false">IF(AT428&lt;&gt;"",IF(AT428&lt;&gt;"LIBSETS_DROP_MECHANIC_MONSTER_NAME",VLOOKUP(AT428,'LibSets constants'!$I$4:$L$1000,3,0),""),"")</f>
        <v/>
      </c>
      <c r="AV428" s="23" t="str">
        <f aca="false">IF(AT428&lt;&gt;"",IF(AT428&lt;&gt;"LIBSETS_DROP_MECHANIC_MONSTER_NAME",VLOOKUP(AT428,'LibSets constants'!$I$4:$L$1000,4,0),""),"")</f>
        <v/>
      </c>
      <c r="AW428" s="6" t="str">
        <f aca="false">IF(A428="???","--","")&amp;IF(F428&lt;&gt;"Not in the game (anymore)",IF(A428&lt;&gt;"",CONCATENATE("[",A428,"] = {wayshrines={")&amp;IF(K428&lt;&gt;"",CONCATENATE(K428,","),"")&amp;IF(L428&lt;&gt;"",CONCATENATE(L428,","),"")&amp;IF(M428&lt;&gt;"",CONCATENATE(M428,","),"")&amp;CONCATENATE("}")&amp;IF(VALUE(N428)&gt;0,CONCATENATE(", traitsNeeded=",N428),"")&amp;CONCATENATE(", dlcId=",IF(S428&lt;&gt;"",S428,"DLC_BASE_GAME")),""),"")</f>
        <v>--[???] = {wayshrines={-1,-1,-1,}, dlcId=DLC_ORSINIUM</v>
      </c>
      <c r="AX428" s="6" t="str">
        <f aca="false">IF(F428&lt;&gt;"Not in the game (anymore)",IF(A428&lt;&gt;"",IF(P428&lt;&gt;"",CONCATENATE(", zoneIds={",P428),"")&amp;IF(X428&lt;&gt;"",CONCATENATE(",",X428),"")&amp;IF(AC428&lt;&gt;"",CONCATENATE(",",AC428),"")&amp;IF(AH428&lt;&gt;"",CONCATENATE(",",AH428),"")&amp;IF(AM428&lt;&gt;"",CONCATENATE(",",AM428),"")&amp;IF(AR428&lt;&gt;"",CONCATENATE(",",AR428),"")&amp;IF(P428&lt;&gt;"",CONCATENATE("}",""),"")&amp;IF(OR(I428="true",I428="false",I428&lt;&gt;""), CONCATENATE(", veteran=", I428), ""),""),"")</f>
        <v>, zoneIds={677}, veteran=false</v>
      </c>
      <c r="AY428" s="6" t="str">
        <f aca="false">IF(F428&lt;&gt;"Not in the game (anymore)",IF(A428&lt;&gt;"",", setType="&amp;G428,"")&amp;IF(J428="true",", multiTrialSet=true",""),"")</f>
        <v>, setType=LIBSETS_SETTYPE_ARENA</v>
      </c>
      <c r="AZ428" s="6" t="str">
        <f aca="false">IF(F428&lt;&gt;"Not in the game (anymore)",IF(U428&lt;&gt;"",", dropMechanic={"&amp;U428&amp;IF(Z428&lt;&gt;"",","&amp;Z428,"")&amp;IF(AE428&lt;&gt;"",","&amp;AE428,"")&amp;IF(AJ428&lt;&gt;"",","&amp;AJ428,"")&amp;IF(AO428&lt;&gt;"",","&amp;AO428,"")&amp;IF(AT428&lt;&gt;"",","&amp;AT428,"")&amp;"}"&amp;IF(U428="LIBSETS_DROP_MECHANIC_MONSTER_NAME",", dropMechanicNames={" &amp; IF(V428&lt;&gt;"","['en']='"&amp;V428&amp;"'","") &amp; IF(W428&lt;&gt;"",", ['de']='" &amp; W428&amp;"'","") &amp; "}",""),"")&amp;"},","")</f>
        <v>, dropMechanic={LIBSETS_DROP_MECHANIC_ARENA_STAGE_CHEST}},</v>
      </c>
      <c r="BA428" s="6" t="str">
        <f aca="false">IF(F428&lt;&gt;"Not in the game (anymore)",IF(C428&lt;&gt;"",CONCATENATE(" --",C428," / ",B428,"   [",IF(Q428&lt;&gt;"",Q428,""),IF(Y428&lt;&gt;"",", "&amp;Y428,""),IF(AD428&lt;&gt;"",", "&amp;AD428,""),IF(AI428&lt;&gt;"",", "&amp;AI428,""),IF(AN428&lt;&gt;"",", "&amp;AN428,""),IF(AS428&lt;&gt;"",", "&amp;AS428,""),"]")),"")</f>
        <v> --The Maelstrom's Ice Staff / Froststab des Mahlstroms   [Maelstrom Arena]</v>
      </c>
    </row>
    <row r="429" customFormat="false" ht="15" hidden="false" customHeight="false" outlineLevel="0" collapsed="false">
      <c r="A429" s="1" t="s">
        <v>1041</v>
      </c>
      <c r="B429" s="0" t="s">
        <v>1056</v>
      </c>
      <c r="C429" s="0" t="s">
        <v>1057</v>
      </c>
      <c r="D429" s="2" t="str">
        <f aca="false">A429</f>
        <v>???</v>
      </c>
      <c r="E429" s="38" t="s">
        <v>1044</v>
      </c>
      <c r="F429" s="0" t="s">
        <v>1045</v>
      </c>
      <c r="G429" s="22" t="s">
        <v>74</v>
      </c>
      <c r="I429" s="0" t="s">
        <v>56</v>
      </c>
      <c r="J429" s="0" t="s">
        <v>56</v>
      </c>
      <c r="K429" s="0" t="n">
        <v>-1</v>
      </c>
      <c r="L429" s="0" t="n">
        <v>-1</v>
      </c>
      <c r="M429" s="0" t="n">
        <v>-1</v>
      </c>
      <c r="N429" s="0" t="n">
        <v>0</v>
      </c>
      <c r="O429" s="3" t="s">
        <v>496</v>
      </c>
      <c r="P429" s="2" t="n">
        <f aca="false">IF(AND(G429&lt;&gt;"LIBSETS_SETTYPE_BATTLEGROUND",G429&lt;&gt;"LIBSETS_SETTYPE_SPECIAL",G429&lt;&gt;"LIBSETS_SETTYPE_MYTHIC"), IF(Q429&lt;&gt;"",VLOOKUP(Q429,'ESO zone constants'!$D$2:$H$4950,5,0),""),"")</f>
        <v>677</v>
      </c>
      <c r="Q429" s="0" t="str">
        <f aca="false">IF(OR(K429="",K429&lt;=0,ISERROR(K429)),IF(AND(O429&lt;&gt;"",NOT(ISERROR(O429))),O429, ""),VLOOKUP(K429,'ESO wayshrine node constants'!$A$3:$D$10003,4,0))</f>
        <v>Maelstrom Arena</v>
      </c>
      <c r="R429" s="0"/>
      <c r="S429" s="4" t="str">
        <f aca="false">IF(AND(R429&lt;&gt;"",NOT(ISERROR(R429))),R429,IF(P429&lt;&gt;"",IF(NOT(ISERROR(VLOOKUP(P429,'ESO Dungeon constants'!$D$3:$H$9999,5,0))),VLOOKUP(P429,'ESO Dungeon constants'!$D$3:$I$9999,6,0),VLOOKUP(P429,'ESO zone constants'!$H$2:$K$9984,4,0)),""))</f>
        <v>DLC_ORSINIUM</v>
      </c>
      <c r="T429" s="2" t="str">
        <f aca="false">IF(S429&lt;&gt;"",VLOOKUP(S429,'LibSets constants'!$B$4:$C$1000,2,0),"")</f>
        <v>Orsinium</v>
      </c>
      <c r="U429" s="5" t="s">
        <v>76</v>
      </c>
      <c r="V429" s="23" t="str">
        <f aca="false">IF(U429&lt;&gt;"",IF(U429&lt;&gt;"LIBSETS_DROP_MECHANIC_MONSTER_NAME",VLOOKUP(U429,'LibSets constants'!$I$4:$L$1000,3,0),""),"")</f>
        <v>Arena stage chest</v>
      </c>
      <c r="W429" s="23" t="str">
        <f aca="false">IF(U429&lt;&gt;"",IF(U429&lt;&gt;"LIBSETS_DROP_MECHANIC_MONSTER_NAME",VLOOKUP(U429,'LibSets constants'!$I$4:$L$1000,4,0),""),"")</f>
        <v>Arena-Phasen Schatztruhe</v>
      </c>
      <c r="X429" s="2" t="str">
        <f aca="false">IF(G429&lt;&gt;"LIBSETS_SETTYPE_BATTLEGROUND",IF(G429&lt;&gt;"LIBSETS_SETTYPE_SPECIAL",IF(Y429&lt;&gt;"",VLOOKUP(Y429,'ESO zone constants'!$D$2:$H$4950,5,0),""),""),"")</f>
        <v/>
      </c>
      <c r="Z429" s="24"/>
      <c r="AA429" s="23" t="str">
        <f aca="false">IF(Z429&lt;&gt;"",IF(Z429&lt;&gt;"LIBSETS_DROP_MECHANIC_MONSTER_NAME",VLOOKUP(Z429,'LibSets constants'!$I$4:$L$1000,3,0),""),"")</f>
        <v/>
      </c>
      <c r="AB429" s="23" t="str">
        <f aca="false">IF(Z429&lt;&gt;"",IF(Z429&lt;&gt;"LIBSETS_DROP_MECHANIC_MONSTER_NAME",VLOOKUP(Z429,'LibSets constants'!$I$4:$L$1000,4,0),""),"")</f>
        <v/>
      </c>
      <c r="AC429" s="2" t="str">
        <f aca="false">IF(G429&lt;&gt;"LIBSETS_SETTYPE_BATTLEGROUND",IF(G429&lt;&gt;"LIBSETS_SETTYPE_SPECIAL",IF(AD429&lt;&gt;"",VLOOKUP(AD429,'ESO zone constants'!$D$2:$H$4950,5,0),""),""),"")</f>
        <v/>
      </c>
      <c r="AE429" s="24"/>
      <c r="AF429" s="23" t="str">
        <f aca="false">IF(AE429&lt;&gt;"",IF(AE429&lt;&gt;"LIBSETS_DROP_MECHANIC_MONSTER_NAME",VLOOKUP(AE429,'LibSets constants'!$I$4:$L$1000,3,0),""),"")</f>
        <v/>
      </c>
      <c r="AG429" s="23" t="str">
        <f aca="false">IF(AE429&lt;&gt;"",IF(AE429&lt;&gt;"LIBSETS_DROP_MECHANIC_MONSTER_NAME",VLOOKUP(AE429,'LibSets constants'!$I$4:$L$1000,4,0),""),"")</f>
        <v/>
      </c>
      <c r="AH429" s="2" t="str">
        <f aca="false">IF(G429&lt;&gt;"LIBSETS_SETTYPE_BATTLEGROUND",IF(G429&lt;&gt;"LIBSETS_SETTYPE_SPECIAL",IF(AI429&lt;&gt;"",VLOOKUP(AI429,'ESO zone constants'!$D$2:$H$4950,5,0),""),""),"")</f>
        <v/>
      </c>
      <c r="AJ429" s="24"/>
      <c r="AK429" s="23" t="str">
        <f aca="false">IF(AJ429&lt;&gt;"",IF(AJ429&lt;&gt;"LIBSETS_DROP_MECHANIC_MONSTER_NAME",VLOOKUP(AJ429,'LibSets constants'!$I$4:$L$1000,3,0),""),"")</f>
        <v/>
      </c>
      <c r="AL429" s="23" t="str">
        <f aca="false">IF(AJ429&lt;&gt;"",IF(AJ429&lt;&gt;"LIBSETS_DROP_MECHANIC_MONSTER_NAME",VLOOKUP(AJ429,'LibSets constants'!$I$4:$L$1000,4,0),""),"")</f>
        <v/>
      </c>
      <c r="AM429" s="2" t="str">
        <f aca="false">IF(G429&lt;&gt;"LIBSETS_SETTYPE_BATTLEGROUND",IF(G429&lt;&gt;"LIBSETS_SETTYPE_SPECIAL",IF(AN429&lt;&gt;"",VLOOKUP(AN429,'ESO zone constants'!$D$2:$H$4950,5,0),""),""),"")</f>
        <v/>
      </c>
      <c r="AO429" s="24"/>
      <c r="AP429" s="23" t="str">
        <f aca="false">IF(AO429&lt;&gt;"",IF(AO429&lt;&gt;"LIBSETS_DROP_MECHANIC_MONSTER_NAME",VLOOKUP(AO429,'LibSets constants'!$I$4:$L$1000,3,0),""),"")</f>
        <v/>
      </c>
      <c r="AQ429" s="23" t="str">
        <f aca="false">IF(AO429&lt;&gt;"",IF(AO429&lt;&gt;"LIBSETS_DROP_MECHANIC_MONSTER_NAME",VLOOKUP(AO429,'LibSets constants'!$I$4:$L$1000,4,0),""),"")</f>
        <v/>
      </c>
      <c r="AR429" s="2" t="str">
        <f aca="false">IF(G429&lt;&gt;"LIBSETS_SETTYPE_BATTLEGROUND",IF(G429&lt;&gt;"LIBSETS_SETTYPE_SPECIAL",IF(AS429&lt;&gt;"",VLOOKUP(AS429,'ESO zone constants'!$D$2:$H$4950,5,0),""),""),"")</f>
        <v/>
      </c>
      <c r="AT429" s="24"/>
      <c r="AU429" s="23" t="str">
        <f aca="false">IF(AT429&lt;&gt;"",IF(AT429&lt;&gt;"LIBSETS_DROP_MECHANIC_MONSTER_NAME",VLOOKUP(AT429,'LibSets constants'!$I$4:$L$1000,3,0),""),"")</f>
        <v/>
      </c>
      <c r="AV429" s="23" t="str">
        <f aca="false">IF(AT429&lt;&gt;"",IF(AT429&lt;&gt;"LIBSETS_DROP_MECHANIC_MONSTER_NAME",VLOOKUP(AT429,'LibSets constants'!$I$4:$L$1000,4,0),""),"")</f>
        <v/>
      </c>
      <c r="AW429" s="6" t="str">
        <f aca="false">IF(A429="???","--","")&amp;IF(F429&lt;&gt;"Not in the game (anymore)",IF(A429&lt;&gt;"",CONCATENATE("[",A429,"] = {wayshrines={")&amp;IF(K429&lt;&gt;"",CONCATENATE(K429,","),"")&amp;IF(L429&lt;&gt;"",CONCATENATE(L429,","),"")&amp;IF(M429&lt;&gt;"",CONCATENATE(M429,","),"")&amp;CONCATENATE("}")&amp;IF(VALUE(N429)&gt;0,CONCATENATE(", traitsNeeded=",N429),"")&amp;CONCATENATE(", dlcId=",IF(S429&lt;&gt;"",S429,"DLC_BASE_GAME")),""),"")</f>
        <v>--[???] = {wayshrines={-1,-1,-1,}, dlcId=DLC_ORSINIUM</v>
      </c>
      <c r="AX429" s="6" t="str">
        <f aca="false">IF(F429&lt;&gt;"Not in the game (anymore)",IF(A429&lt;&gt;"",IF(P429&lt;&gt;"",CONCATENATE(", zoneIds={",P429),"")&amp;IF(X429&lt;&gt;"",CONCATENATE(",",X429),"")&amp;IF(AC429&lt;&gt;"",CONCATENATE(",",AC429),"")&amp;IF(AH429&lt;&gt;"",CONCATENATE(",",AH429),"")&amp;IF(AM429&lt;&gt;"",CONCATENATE(",",AM429),"")&amp;IF(AR429&lt;&gt;"",CONCATENATE(",",AR429),"")&amp;IF(P429&lt;&gt;"",CONCATENATE("}",""),"")&amp;IF(OR(I429="true",I429="false",I429&lt;&gt;""), CONCATENATE(", veteran=", I429), ""),""),"")</f>
        <v>, zoneIds={677}, veteran=false</v>
      </c>
      <c r="AY429" s="6" t="str">
        <f aca="false">IF(F429&lt;&gt;"Not in the game (anymore)",IF(A429&lt;&gt;"",", setType="&amp;G429,"")&amp;IF(J429="true",", multiTrialSet=true",""),"")</f>
        <v>, setType=LIBSETS_SETTYPE_ARENA</v>
      </c>
      <c r="AZ429" s="6" t="str">
        <f aca="false">IF(F429&lt;&gt;"Not in the game (anymore)",IF(U429&lt;&gt;"",", dropMechanic={"&amp;U429&amp;IF(Z429&lt;&gt;"",","&amp;Z429,"")&amp;IF(AE429&lt;&gt;"",","&amp;AE429,"")&amp;IF(AJ429&lt;&gt;"",","&amp;AJ429,"")&amp;IF(AO429&lt;&gt;"",","&amp;AO429,"")&amp;IF(AT429&lt;&gt;"",","&amp;AT429,"")&amp;"}"&amp;IF(U429="LIBSETS_DROP_MECHANIC_MONSTER_NAME",", dropMechanicNames={" &amp; IF(V429&lt;&gt;"","['en']='"&amp;V429&amp;"'","") &amp; IF(W429&lt;&gt;"",", ['de']='" &amp; W429&amp;"'","") &amp; "}",""),"")&amp;"},","")</f>
        <v>, dropMechanic={LIBSETS_DROP_MECHANIC_ARENA_STAGE_CHEST}},</v>
      </c>
      <c r="BA429" s="6" t="str">
        <f aca="false">IF(F429&lt;&gt;"Not in the game (anymore)",IF(C429&lt;&gt;"",CONCATENATE(" --",C429," / ",B429,"   [",IF(Q429&lt;&gt;"",Q429,""),IF(Y429&lt;&gt;"",", "&amp;Y429,""),IF(AD429&lt;&gt;"",", "&amp;AD429,""),IF(AI429&lt;&gt;"",", "&amp;AI429,""),IF(AN429&lt;&gt;"",", "&amp;AN429,""),IF(AS429&lt;&gt;"",", "&amp;AS429,""),"]")),"")</f>
        <v> --The Maelstrom's Inferno Staff / Flammenstab des Mahlstroms   [Maelstrom Arena]</v>
      </c>
    </row>
    <row r="430" customFormat="false" ht="15" hidden="false" customHeight="false" outlineLevel="0" collapsed="false">
      <c r="A430" s="1" t="s">
        <v>1041</v>
      </c>
      <c r="B430" s="0" t="s">
        <v>1058</v>
      </c>
      <c r="C430" s="0" t="s">
        <v>1059</v>
      </c>
      <c r="D430" s="2" t="str">
        <f aca="false">A430</f>
        <v>???</v>
      </c>
      <c r="E430" s="38" t="s">
        <v>1044</v>
      </c>
      <c r="F430" s="0" t="s">
        <v>1045</v>
      </c>
      <c r="G430" s="22" t="s">
        <v>74</v>
      </c>
      <c r="I430" s="0" t="s">
        <v>56</v>
      </c>
      <c r="J430" s="0" t="s">
        <v>56</v>
      </c>
      <c r="K430" s="0" t="n">
        <v>-1</v>
      </c>
      <c r="L430" s="0" t="n">
        <v>-1</v>
      </c>
      <c r="M430" s="0" t="n">
        <v>-1</v>
      </c>
      <c r="N430" s="0" t="n">
        <v>0</v>
      </c>
      <c r="O430" s="3" t="s">
        <v>496</v>
      </c>
      <c r="P430" s="2" t="n">
        <f aca="false">IF(AND(G430&lt;&gt;"LIBSETS_SETTYPE_BATTLEGROUND",G430&lt;&gt;"LIBSETS_SETTYPE_SPECIAL",G430&lt;&gt;"LIBSETS_SETTYPE_MYTHIC"), IF(Q430&lt;&gt;"",VLOOKUP(Q430,'ESO zone constants'!$D$2:$H$4950,5,0),""),"")</f>
        <v>677</v>
      </c>
      <c r="Q430" s="0" t="str">
        <f aca="false">IF(OR(K430="",K430&lt;=0,ISERROR(K430)),IF(AND(O430&lt;&gt;"",NOT(ISERROR(O430))),O430, ""),VLOOKUP(K430,'ESO wayshrine node constants'!$A$3:$D$10003,4,0))</f>
        <v>Maelstrom Arena</v>
      </c>
      <c r="R430" s="0"/>
      <c r="S430" s="4" t="str">
        <f aca="false">IF(AND(R430&lt;&gt;"",NOT(ISERROR(R430))),R430,IF(P430&lt;&gt;"",IF(NOT(ISERROR(VLOOKUP(P430,'ESO Dungeon constants'!$D$3:$H$9999,5,0))),VLOOKUP(P430,'ESO Dungeon constants'!$D$3:$I$9999,6,0),VLOOKUP(P430,'ESO zone constants'!$H$2:$K$9984,4,0)),""))</f>
        <v>DLC_ORSINIUM</v>
      </c>
      <c r="T430" s="2" t="str">
        <f aca="false">IF(S430&lt;&gt;"",VLOOKUP(S430,'LibSets constants'!$B$4:$C$1000,2,0),"")</f>
        <v>Orsinium</v>
      </c>
      <c r="U430" s="5" t="s">
        <v>76</v>
      </c>
      <c r="V430" s="33" t="str">
        <f aca="false">IF(U430&lt;&gt;"",IF(U430&lt;&gt;"LIBSETS_DROP_MECHANIC_MONSTER_NAME",VLOOKUP(U430,'LibSets constants'!$I$4:$L$1000,3,0),""),"")</f>
        <v>Arena stage chest</v>
      </c>
      <c r="W430" s="33" t="str">
        <f aca="false">IF(U430&lt;&gt;"",IF(U430&lt;&gt;"LIBSETS_DROP_MECHANIC_MONSTER_NAME",VLOOKUP(U430,'LibSets constants'!$I$4:$L$1000,4,0),""),"")</f>
        <v>Arena-Phasen Schatztruhe</v>
      </c>
      <c r="X430" s="2" t="str">
        <f aca="false">IF(G430&lt;&gt;"LIBSETS_SETTYPE_BATTLEGROUND",IF(G430&lt;&gt;"LIBSETS_SETTYPE_SPECIAL",IF(Y430&lt;&gt;"",VLOOKUP(Y430,'ESO zone constants'!$D$2:$H$4950,5,0),""),""),"")</f>
        <v/>
      </c>
      <c r="Z430" s="34"/>
      <c r="AA430" s="33" t="str">
        <f aca="false">IF(Z430&lt;&gt;"",IF(Z430&lt;&gt;"LIBSETS_DROP_MECHANIC_MONSTER_NAME",VLOOKUP(Z430,'LibSets constants'!$I$4:$L$1000,3,0),""),"")</f>
        <v/>
      </c>
      <c r="AB430" s="33" t="str">
        <f aca="false">IF(Z430&lt;&gt;"",IF(Z430&lt;&gt;"LIBSETS_DROP_MECHANIC_MONSTER_NAME",VLOOKUP(Z430,'LibSets constants'!$I$4:$L$1000,4,0),""),"")</f>
        <v/>
      </c>
      <c r="AC430" s="2" t="str">
        <f aca="false">IF(G430&lt;&gt;"LIBSETS_SETTYPE_BATTLEGROUND",IF(G430&lt;&gt;"LIBSETS_SETTYPE_SPECIAL",IF(AD430&lt;&gt;"",VLOOKUP(AD430,'ESO zone constants'!$D$2:$H$4950,5,0),""),""),"")</f>
        <v/>
      </c>
      <c r="AE430" s="34"/>
      <c r="AF430" s="33" t="str">
        <f aca="false">IF(AE430&lt;&gt;"",IF(AE430&lt;&gt;"LIBSETS_DROP_MECHANIC_MONSTER_NAME",VLOOKUP(AE430,'LibSets constants'!$I$4:$L$1000,3,0),""),"")</f>
        <v/>
      </c>
      <c r="AG430" s="33" t="str">
        <f aca="false">IF(AE430&lt;&gt;"",IF(AE430&lt;&gt;"LIBSETS_DROP_MECHANIC_MONSTER_NAME",VLOOKUP(AE430,'LibSets constants'!$I$4:$L$1000,4,0),""),"")</f>
        <v/>
      </c>
      <c r="AH430" s="2" t="str">
        <f aca="false">IF(G430&lt;&gt;"LIBSETS_SETTYPE_BATTLEGROUND",IF(G430&lt;&gt;"LIBSETS_SETTYPE_SPECIAL",IF(AI430&lt;&gt;"",VLOOKUP(AI430,'ESO zone constants'!$D$2:$H$4950,5,0),""),""),"")</f>
        <v/>
      </c>
      <c r="AJ430" s="34"/>
      <c r="AK430" s="33" t="str">
        <f aca="false">IF(AJ430&lt;&gt;"",IF(AJ430&lt;&gt;"LIBSETS_DROP_MECHANIC_MONSTER_NAME",VLOOKUP(AJ430,'LibSets constants'!$I$4:$L$1000,3,0),""),"")</f>
        <v/>
      </c>
      <c r="AL430" s="33" t="str">
        <f aca="false">IF(AJ430&lt;&gt;"",IF(AJ430&lt;&gt;"LIBSETS_DROP_MECHANIC_MONSTER_NAME",VLOOKUP(AJ430,'LibSets constants'!$I$4:$L$1000,4,0),""),"")</f>
        <v/>
      </c>
      <c r="AM430" s="2" t="str">
        <f aca="false">IF(G430&lt;&gt;"LIBSETS_SETTYPE_BATTLEGROUND",IF(G430&lt;&gt;"LIBSETS_SETTYPE_SPECIAL",IF(AN430&lt;&gt;"",VLOOKUP(AN430,'ESO zone constants'!$D$2:$H$4950,5,0),""),""),"")</f>
        <v/>
      </c>
      <c r="AO430" s="34"/>
      <c r="AP430" s="33" t="str">
        <f aca="false">IF(AO430&lt;&gt;"",IF(AO430&lt;&gt;"LIBSETS_DROP_MECHANIC_MONSTER_NAME",VLOOKUP(AO430,'LibSets constants'!$I$4:$L$1000,3,0),""),"")</f>
        <v/>
      </c>
      <c r="AQ430" s="33" t="str">
        <f aca="false">IF(AO430&lt;&gt;"",IF(AO430&lt;&gt;"LIBSETS_DROP_MECHANIC_MONSTER_NAME",VLOOKUP(AO430,'LibSets constants'!$I$4:$L$1000,4,0),""),"")</f>
        <v/>
      </c>
      <c r="AR430" s="2" t="str">
        <f aca="false">IF(G430&lt;&gt;"LIBSETS_SETTYPE_BATTLEGROUND",IF(G430&lt;&gt;"LIBSETS_SETTYPE_SPECIAL",IF(AS430&lt;&gt;"",VLOOKUP(AS430,'ESO zone constants'!$D$2:$H$4950,5,0),""),""),"")</f>
        <v/>
      </c>
      <c r="AT430" s="34"/>
      <c r="AU430" s="33" t="str">
        <f aca="false">IF(AT430&lt;&gt;"",IF(AT430&lt;&gt;"LIBSETS_DROP_MECHANIC_MONSTER_NAME",VLOOKUP(AT430,'LibSets constants'!$I$4:$L$1000,3,0),""),"")</f>
        <v/>
      </c>
      <c r="AV430" s="33" t="str">
        <f aca="false">IF(AT430&lt;&gt;"",IF(AT430&lt;&gt;"LIBSETS_DROP_MECHANIC_MONSTER_NAME",VLOOKUP(AT430,'LibSets constants'!$I$4:$L$1000,4,0),""),"")</f>
        <v/>
      </c>
      <c r="AW430" s="6" t="str">
        <f aca="false">IF(A430="???","--","")&amp;IF(F430&lt;&gt;"Not in the game (anymore)",IF(A430&lt;&gt;"",CONCATENATE("[",A430,"] = {wayshrines={")&amp;IF(K430&lt;&gt;"",CONCATENATE(K430,","),"")&amp;IF(L430&lt;&gt;"",CONCATENATE(L430,","),"")&amp;IF(M430&lt;&gt;"",CONCATENATE(M430,","),"")&amp;CONCATENATE("}")&amp;IF(VALUE(N430)&gt;0,CONCATENATE(", traitsNeeded=",N430),"")&amp;CONCATENATE(", dlcId=",IF(S430&lt;&gt;"",S430,"DLC_BASE_GAME")),""),"")</f>
        <v>--[???] = {wayshrines={-1,-1,-1,}, dlcId=DLC_ORSINIUM</v>
      </c>
      <c r="AX430" s="6" t="str">
        <f aca="false">IF(F430&lt;&gt;"Not in the game (anymore)",IF(A430&lt;&gt;"",IF(P430&lt;&gt;"",CONCATENATE(", zoneIds={",P430),"")&amp;IF(X430&lt;&gt;"",CONCATENATE(",",X430),"")&amp;IF(AC430&lt;&gt;"",CONCATENATE(",",AC430),"")&amp;IF(AH430&lt;&gt;"",CONCATENATE(",",AH430),"")&amp;IF(AM430&lt;&gt;"",CONCATENATE(",",AM430),"")&amp;IF(AR430&lt;&gt;"",CONCATENATE(",",AR430),"")&amp;IF(P430&lt;&gt;"",CONCATENATE("}",""),"")&amp;IF(OR(I430="true",I430="false",I430&lt;&gt;""), CONCATENATE(", veteran=", I430), ""),""),"")</f>
        <v>, zoneIds={677}, veteran=false</v>
      </c>
      <c r="AY430" s="6" t="str">
        <f aca="false">IF(F430&lt;&gt;"Not in the game (anymore)",IF(A430&lt;&gt;"",", setType="&amp;G430,"")&amp;IF(J430="true",", multiTrialSet=true",""),"")</f>
        <v>, setType=LIBSETS_SETTYPE_ARENA</v>
      </c>
      <c r="AZ430" s="6" t="str">
        <f aca="false">IF(F430&lt;&gt;"Not in the game (anymore)",IF(U430&lt;&gt;"",", dropMechanic={"&amp;U430&amp;IF(Z430&lt;&gt;"",","&amp;Z430,"")&amp;IF(AE430&lt;&gt;"",","&amp;AE430,"")&amp;IF(AJ430&lt;&gt;"",","&amp;AJ430,"")&amp;IF(AO430&lt;&gt;"",","&amp;AO430,"")&amp;IF(AT430&lt;&gt;"",","&amp;AT430,"")&amp;"}"&amp;IF(U430="LIBSETS_DROP_MECHANIC_MONSTER_NAME",", dropMechanicNames={" &amp; IF(V430&lt;&gt;"","['en']='"&amp;V430&amp;"'","") &amp; IF(W430&lt;&gt;"",", ['de']='" &amp; W430&amp;"'","") &amp; "}",""),"")&amp;"},","")</f>
        <v>, dropMechanic={LIBSETS_DROP_MECHANIC_ARENA_STAGE_CHEST}},</v>
      </c>
      <c r="BA430" s="6" t="str">
        <f aca="false">IF(F430&lt;&gt;"Not in the game (anymore)",IF(C430&lt;&gt;"",CONCATENATE(" --",C430," / ",B430,"   [",IF(Q430&lt;&gt;"",Q430,""),IF(Y430&lt;&gt;"",", "&amp;Y430,""),IF(AD430&lt;&gt;"",", "&amp;AD430,""),IF(AI430&lt;&gt;"",", "&amp;AI430,""),IF(AN430&lt;&gt;"",", "&amp;AN430,""),IF(AS430&lt;&gt;"",", "&amp;AS430,""),"]")),"")</f>
        <v> --The Maelstrom's Lightning Staff / Blitzstab des Mahlstroms   [Maelstrom Arena]</v>
      </c>
    </row>
    <row r="431" customFormat="false" ht="15" hidden="false" customHeight="false" outlineLevel="0" collapsed="false">
      <c r="A431" s="1" t="s">
        <v>1041</v>
      </c>
      <c r="B431" s="0" t="s">
        <v>1060</v>
      </c>
      <c r="C431" s="0" t="s">
        <v>1061</v>
      </c>
      <c r="D431" s="2" t="str">
        <f aca="false">A431</f>
        <v>???</v>
      </c>
      <c r="E431" s="38" t="s">
        <v>1044</v>
      </c>
      <c r="F431" s="0" t="s">
        <v>1045</v>
      </c>
      <c r="G431" s="22" t="s">
        <v>74</v>
      </c>
      <c r="I431" s="0" t="s">
        <v>56</v>
      </c>
      <c r="J431" s="0" t="s">
        <v>56</v>
      </c>
      <c r="K431" s="0" t="n">
        <v>-1</v>
      </c>
      <c r="L431" s="0" t="n">
        <v>-1</v>
      </c>
      <c r="M431" s="0" t="n">
        <v>-1</v>
      </c>
      <c r="N431" s="0" t="n">
        <v>0</v>
      </c>
      <c r="O431" s="3" t="s">
        <v>496</v>
      </c>
      <c r="P431" s="2" t="n">
        <f aca="false">IF(AND(G431&lt;&gt;"LIBSETS_SETTYPE_BATTLEGROUND",G431&lt;&gt;"LIBSETS_SETTYPE_SPECIAL",G431&lt;&gt;"LIBSETS_SETTYPE_MYTHIC"), IF(Q431&lt;&gt;"",VLOOKUP(Q431,'ESO zone constants'!$D$2:$H$4950,5,0),""),"")</f>
        <v>677</v>
      </c>
      <c r="Q431" s="0" t="str">
        <f aca="false">IF(OR(K431="",K431&lt;=0,ISERROR(K431)),IF(AND(O431&lt;&gt;"",NOT(ISERROR(O431))),O431, ""),VLOOKUP(K431,'ESO wayshrine node constants'!$A$3:$D$10003,4,0))</f>
        <v>Maelstrom Arena</v>
      </c>
      <c r="R431" s="0"/>
      <c r="S431" s="4" t="str">
        <f aca="false">IF(AND(R431&lt;&gt;"",NOT(ISERROR(R431))),R431,IF(P431&lt;&gt;"",IF(NOT(ISERROR(VLOOKUP(P431,'ESO Dungeon constants'!$D$3:$H$9999,5,0))),VLOOKUP(P431,'ESO Dungeon constants'!$D$3:$I$9999,6,0),VLOOKUP(P431,'ESO zone constants'!$H$2:$K$9984,4,0)),""))</f>
        <v>DLC_ORSINIUM</v>
      </c>
      <c r="T431" s="2" t="str">
        <f aca="false">IF(S431&lt;&gt;"",VLOOKUP(S431,'LibSets constants'!$B$4:$C$1000,2,0),"")</f>
        <v>Orsinium</v>
      </c>
      <c r="U431" s="5" t="s">
        <v>76</v>
      </c>
      <c r="V431" s="33" t="str">
        <f aca="false">IF(U431&lt;&gt;"",IF(U431&lt;&gt;"LIBSETS_DROP_MECHANIC_MONSTER_NAME",VLOOKUP(U431,'LibSets constants'!$I$4:$L$1000,3,0),""),"")</f>
        <v>Arena stage chest</v>
      </c>
      <c r="W431" s="33" t="str">
        <f aca="false">IF(U431&lt;&gt;"",IF(U431&lt;&gt;"LIBSETS_DROP_MECHANIC_MONSTER_NAME",VLOOKUP(U431,'LibSets constants'!$I$4:$L$1000,4,0),""),"")</f>
        <v>Arena-Phasen Schatztruhe</v>
      </c>
      <c r="X431" s="2" t="str">
        <f aca="false">IF(G431&lt;&gt;"LIBSETS_SETTYPE_BATTLEGROUND",IF(G431&lt;&gt;"LIBSETS_SETTYPE_SPECIAL",IF(Y431&lt;&gt;"",VLOOKUP(Y431,'ESO zone constants'!$D$2:$H$4950,5,0),""),""),"")</f>
        <v/>
      </c>
      <c r="Z431" s="34"/>
      <c r="AA431" s="33" t="str">
        <f aca="false">IF(Z431&lt;&gt;"",IF(Z431&lt;&gt;"LIBSETS_DROP_MECHANIC_MONSTER_NAME",VLOOKUP(Z431,'LibSets constants'!$I$4:$L$1000,3,0),""),"")</f>
        <v/>
      </c>
      <c r="AB431" s="33" t="str">
        <f aca="false">IF(Z431&lt;&gt;"",IF(Z431&lt;&gt;"LIBSETS_DROP_MECHANIC_MONSTER_NAME",VLOOKUP(Z431,'LibSets constants'!$I$4:$L$1000,4,0),""),"")</f>
        <v/>
      </c>
      <c r="AC431" s="2" t="str">
        <f aca="false">IF(G431&lt;&gt;"LIBSETS_SETTYPE_BATTLEGROUND",IF(G431&lt;&gt;"LIBSETS_SETTYPE_SPECIAL",IF(AD431&lt;&gt;"",VLOOKUP(AD431,'ESO zone constants'!$D$2:$H$4950,5,0),""),""),"")</f>
        <v/>
      </c>
      <c r="AE431" s="34"/>
      <c r="AF431" s="33" t="str">
        <f aca="false">IF(AE431&lt;&gt;"",IF(AE431&lt;&gt;"LIBSETS_DROP_MECHANIC_MONSTER_NAME",VLOOKUP(AE431,'LibSets constants'!$I$4:$L$1000,3,0),""),"")</f>
        <v/>
      </c>
      <c r="AG431" s="33" t="str">
        <f aca="false">IF(AE431&lt;&gt;"",IF(AE431&lt;&gt;"LIBSETS_DROP_MECHANIC_MONSTER_NAME",VLOOKUP(AE431,'LibSets constants'!$I$4:$L$1000,4,0),""),"")</f>
        <v/>
      </c>
      <c r="AH431" s="2" t="str">
        <f aca="false">IF(G431&lt;&gt;"LIBSETS_SETTYPE_BATTLEGROUND",IF(G431&lt;&gt;"LIBSETS_SETTYPE_SPECIAL",IF(AI431&lt;&gt;"",VLOOKUP(AI431,'ESO zone constants'!$D$2:$H$4950,5,0),""),""),"")</f>
        <v/>
      </c>
      <c r="AJ431" s="34"/>
      <c r="AK431" s="33" t="str">
        <f aca="false">IF(AJ431&lt;&gt;"",IF(AJ431&lt;&gt;"LIBSETS_DROP_MECHANIC_MONSTER_NAME",VLOOKUP(AJ431,'LibSets constants'!$I$4:$L$1000,3,0),""),"")</f>
        <v/>
      </c>
      <c r="AL431" s="33" t="str">
        <f aca="false">IF(AJ431&lt;&gt;"",IF(AJ431&lt;&gt;"LIBSETS_DROP_MECHANIC_MONSTER_NAME",VLOOKUP(AJ431,'LibSets constants'!$I$4:$L$1000,4,0),""),"")</f>
        <v/>
      </c>
      <c r="AM431" s="2" t="str">
        <f aca="false">IF(G431&lt;&gt;"LIBSETS_SETTYPE_BATTLEGROUND",IF(G431&lt;&gt;"LIBSETS_SETTYPE_SPECIAL",IF(AN431&lt;&gt;"",VLOOKUP(AN431,'ESO zone constants'!$D$2:$H$4950,5,0),""),""),"")</f>
        <v/>
      </c>
      <c r="AO431" s="34"/>
      <c r="AP431" s="33" t="str">
        <f aca="false">IF(AO431&lt;&gt;"",IF(AO431&lt;&gt;"LIBSETS_DROP_MECHANIC_MONSTER_NAME",VLOOKUP(AO431,'LibSets constants'!$I$4:$L$1000,3,0),""),"")</f>
        <v/>
      </c>
      <c r="AQ431" s="33" t="str">
        <f aca="false">IF(AO431&lt;&gt;"",IF(AO431&lt;&gt;"LIBSETS_DROP_MECHANIC_MONSTER_NAME",VLOOKUP(AO431,'LibSets constants'!$I$4:$L$1000,4,0),""),"")</f>
        <v/>
      </c>
      <c r="AR431" s="2" t="str">
        <f aca="false">IF(G431&lt;&gt;"LIBSETS_SETTYPE_BATTLEGROUND",IF(G431&lt;&gt;"LIBSETS_SETTYPE_SPECIAL",IF(AS431&lt;&gt;"",VLOOKUP(AS431,'ESO zone constants'!$D$2:$H$4950,5,0),""),""),"")</f>
        <v/>
      </c>
      <c r="AT431" s="34"/>
      <c r="AU431" s="33" t="str">
        <f aca="false">IF(AT431&lt;&gt;"",IF(AT431&lt;&gt;"LIBSETS_DROP_MECHANIC_MONSTER_NAME",VLOOKUP(AT431,'LibSets constants'!$I$4:$L$1000,3,0),""),"")</f>
        <v/>
      </c>
      <c r="AV431" s="33" t="str">
        <f aca="false">IF(AT431&lt;&gt;"",IF(AT431&lt;&gt;"LIBSETS_DROP_MECHANIC_MONSTER_NAME",VLOOKUP(AT431,'LibSets constants'!$I$4:$L$1000,4,0),""),"")</f>
        <v/>
      </c>
      <c r="AW431" s="6" t="str">
        <f aca="false">IF(A431="???","--","")&amp;IF(F431&lt;&gt;"Not in the game (anymore)",IF(A431&lt;&gt;"",CONCATENATE("[",A431,"] = {wayshrines={")&amp;IF(K431&lt;&gt;"",CONCATENATE(K431,","),"")&amp;IF(L431&lt;&gt;"",CONCATENATE(L431,","),"")&amp;IF(M431&lt;&gt;"",CONCATENATE(M431,","),"")&amp;CONCATENATE("}")&amp;IF(VALUE(N431)&gt;0,CONCATENATE(", traitsNeeded=",N431),"")&amp;CONCATENATE(", dlcId=",IF(S431&lt;&gt;"",S431,"DLC_BASE_GAME")),""),"")</f>
        <v>--[???] = {wayshrines={-1,-1,-1,}, dlcId=DLC_ORSINIUM</v>
      </c>
      <c r="AX431" s="6" t="str">
        <f aca="false">IF(F431&lt;&gt;"Not in the game (anymore)",IF(A431&lt;&gt;"",IF(P431&lt;&gt;"",CONCATENATE(", zoneIds={",P431),"")&amp;IF(X431&lt;&gt;"",CONCATENATE(",",X431),"")&amp;IF(AC431&lt;&gt;"",CONCATENATE(",",AC431),"")&amp;IF(AH431&lt;&gt;"",CONCATENATE(",",AH431),"")&amp;IF(AM431&lt;&gt;"",CONCATENATE(",",AM431),"")&amp;IF(AR431&lt;&gt;"",CONCATENATE(",",AR431),"")&amp;IF(P431&lt;&gt;"",CONCATENATE("}",""),"")&amp;IF(OR(I431="true",I431="false",I431&lt;&gt;""), CONCATENATE(", veteran=", I431), ""),""),"")</f>
        <v>, zoneIds={677}, veteran=false</v>
      </c>
      <c r="AY431" s="6" t="str">
        <f aca="false">IF(F431&lt;&gt;"Not in the game (anymore)",IF(A431&lt;&gt;"",", setType="&amp;G431,"")&amp;IF(J431="true",", multiTrialSet=true",""),"")</f>
        <v>, setType=LIBSETS_SETTYPE_ARENA</v>
      </c>
      <c r="AZ431" s="6" t="str">
        <f aca="false">IF(F431&lt;&gt;"Not in the game (anymore)",IF(U431&lt;&gt;"",", dropMechanic={"&amp;U431&amp;IF(Z431&lt;&gt;"",","&amp;Z431,"")&amp;IF(AE431&lt;&gt;"",","&amp;AE431,"")&amp;IF(AJ431&lt;&gt;"",","&amp;AJ431,"")&amp;IF(AO431&lt;&gt;"",","&amp;AO431,"")&amp;IF(AT431&lt;&gt;"",","&amp;AT431,"")&amp;"}"&amp;IF(U431="LIBSETS_DROP_MECHANIC_MONSTER_NAME",", dropMechanicNames={" &amp; IF(V431&lt;&gt;"","['en']='"&amp;V431&amp;"'","") &amp; IF(W431&lt;&gt;"",", ['de']='" &amp; W431&amp;"'","") &amp; "}",""),"")&amp;"},","")</f>
        <v>, dropMechanic={LIBSETS_DROP_MECHANIC_ARENA_STAGE_CHEST}},</v>
      </c>
      <c r="BA431" s="6" t="str">
        <f aca="false">IF(F431&lt;&gt;"Not in the game (anymore)",IF(C431&lt;&gt;"",CONCATENATE(" --",C431," / ",B431,"   [",IF(Q431&lt;&gt;"",Q431,""),IF(Y431&lt;&gt;"",", "&amp;Y431,""),IF(AD431&lt;&gt;"",", "&amp;AD431,""),IF(AI431&lt;&gt;"",", "&amp;AI431,""),IF(AN431&lt;&gt;"",", "&amp;AN431,""),IF(AS431&lt;&gt;"",", "&amp;AS431,""),"]")),"")</f>
        <v> --The Maelstrom's Mace / Keule des Mahlstroms   [Maelstrom Arena]</v>
      </c>
    </row>
    <row r="432" customFormat="false" ht="15" hidden="false" customHeight="false" outlineLevel="0" collapsed="false">
      <c r="A432" s="1" t="s">
        <v>1041</v>
      </c>
      <c r="B432" s="0" t="s">
        <v>1062</v>
      </c>
      <c r="C432" s="0" t="s">
        <v>1063</v>
      </c>
      <c r="D432" s="2" t="str">
        <f aca="false">A432</f>
        <v>???</v>
      </c>
      <c r="E432" s="38" t="s">
        <v>1044</v>
      </c>
      <c r="F432" s="0" t="s">
        <v>1045</v>
      </c>
      <c r="G432" s="22" t="s">
        <v>74</v>
      </c>
      <c r="I432" s="0" t="s">
        <v>56</v>
      </c>
      <c r="J432" s="0" t="s">
        <v>56</v>
      </c>
      <c r="K432" s="0" t="n">
        <v>-1</v>
      </c>
      <c r="L432" s="0" t="n">
        <v>-1</v>
      </c>
      <c r="M432" s="0" t="n">
        <v>-1</v>
      </c>
      <c r="N432" s="0" t="n">
        <v>0</v>
      </c>
      <c r="O432" s="3" t="s">
        <v>496</v>
      </c>
      <c r="P432" s="2" t="n">
        <f aca="false">IF(AND(G432&lt;&gt;"LIBSETS_SETTYPE_BATTLEGROUND",G432&lt;&gt;"LIBSETS_SETTYPE_SPECIAL",G432&lt;&gt;"LIBSETS_SETTYPE_MYTHIC"), IF(Q432&lt;&gt;"",VLOOKUP(Q432,'ESO zone constants'!$D$2:$H$4950,5,0),""),"")</f>
        <v>677</v>
      </c>
      <c r="Q432" s="0" t="str">
        <f aca="false">IF(OR(K432="",K432&lt;=0,ISERROR(K432)),IF(AND(O432&lt;&gt;"",NOT(ISERROR(O432))),O432, ""),VLOOKUP(K432,'ESO wayshrine node constants'!$A$3:$D$10003,4,0))</f>
        <v>Maelstrom Arena</v>
      </c>
      <c r="R432" s="0"/>
      <c r="S432" s="4" t="str">
        <f aca="false">IF(AND(R432&lt;&gt;"",NOT(ISERROR(R432))),R432,IF(P432&lt;&gt;"",IF(NOT(ISERROR(VLOOKUP(P432,'ESO Dungeon constants'!$D$3:$H$9999,5,0))),VLOOKUP(P432,'ESO Dungeon constants'!$D$3:$I$9999,6,0),VLOOKUP(P432,'ESO zone constants'!$H$2:$K$9984,4,0)),""))</f>
        <v>DLC_ORSINIUM</v>
      </c>
      <c r="T432" s="2" t="str">
        <f aca="false">IF(S432&lt;&gt;"",VLOOKUP(S432,'LibSets constants'!$B$4:$C$1000,2,0),"")</f>
        <v>Orsinium</v>
      </c>
      <c r="U432" s="5" t="s">
        <v>76</v>
      </c>
      <c r="V432" s="33" t="str">
        <f aca="false">IF(U432&lt;&gt;"",IF(U432&lt;&gt;"LIBSETS_DROP_MECHANIC_MONSTER_NAME",VLOOKUP(U432,'LibSets constants'!$I$4:$L$1000,3,0),""),"")</f>
        <v>Arena stage chest</v>
      </c>
      <c r="W432" s="23" t="str">
        <f aca="false">IF(U432&lt;&gt;"",IF(U432&lt;&gt;"LIBSETS_DROP_MECHANIC_MONSTER_NAME",VLOOKUP(U432,'LibSets constants'!$I$4:$L$1000,4,0),""),"")</f>
        <v>Arena-Phasen Schatztruhe</v>
      </c>
      <c r="X432" s="2" t="str">
        <f aca="false">IF(G432&lt;&gt;"LIBSETS_SETTYPE_BATTLEGROUND",IF(G432&lt;&gt;"LIBSETS_SETTYPE_SPECIAL",IF(Y432&lt;&gt;"",VLOOKUP(Y432,'ESO zone constants'!$D$2:$H$4950,5,0),""),""),"")</f>
        <v/>
      </c>
      <c r="Z432" s="24"/>
      <c r="AA432" s="23" t="str">
        <f aca="false">IF(Z432&lt;&gt;"",IF(Z432&lt;&gt;"LIBSETS_DROP_MECHANIC_MONSTER_NAME",VLOOKUP(Z432,'LibSets constants'!$I$4:$L$1000,3,0),""),"")</f>
        <v/>
      </c>
      <c r="AB432" s="23" t="str">
        <f aca="false">IF(Z432&lt;&gt;"",IF(Z432&lt;&gt;"LIBSETS_DROP_MECHANIC_MONSTER_NAME",VLOOKUP(Z432,'LibSets constants'!$I$4:$L$1000,4,0),""),"")</f>
        <v/>
      </c>
      <c r="AC432" s="2" t="str">
        <f aca="false">IF(G432&lt;&gt;"LIBSETS_SETTYPE_BATTLEGROUND",IF(G432&lt;&gt;"LIBSETS_SETTYPE_SPECIAL",IF(AD432&lt;&gt;"",VLOOKUP(AD432,'ESO zone constants'!$D$2:$H$4950,5,0),""),""),"")</f>
        <v/>
      </c>
      <c r="AE432" s="24"/>
      <c r="AF432" s="23" t="str">
        <f aca="false">IF(AE432&lt;&gt;"",IF(AE432&lt;&gt;"LIBSETS_DROP_MECHANIC_MONSTER_NAME",VLOOKUP(AE432,'LibSets constants'!$I$4:$L$1000,3,0),""),"")</f>
        <v/>
      </c>
      <c r="AG432" s="23" t="str">
        <f aca="false">IF(AE432&lt;&gt;"",IF(AE432&lt;&gt;"LIBSETS_DROP_MECHANIC_MONSTER_NAME",VLOOKUP(AE432,'LibSets constants'!$I$4:$L$1000,4,0),""),"")</f>
        <v/>
      </c>
      <c r="AH432" s="2" t="str">
        <f aca="false">IF(G432&lt;&gt;"LIBSETS_SETTYPE_BATTLEGROUND",IF(G432&lt;&gt;"LIBSETS_SETTYPE_SPECIAL",IF(AI432&lt;&gt;"",VLOOKUP(AI432,'ESO zone constants'!$D$2:$H$4950,5,0),""),""),"")</f>
        <v/>
      </c>
      <c r="AJ432" s="24"/>
      <c r="AK432" s="23" t="str">
        <f aca="false">IF(AJ432&lt;&gt;"",IF(AJ432&lt;&gt;"LIBSETS_DROP_MECHANIC_MONSTER_NAME",VLOOKUP(AJ432,'LibSets constants'!$I$4:$L$1000,3,0),""),"")</f>
        <v/>
      </c>
      <c r="AL432" s="23" t="str">
        <f aca="false">IF(AJ432&lt;&gt;"",IF(AJ432&lt;&gt;"LIBSETS_DROP_MECHANIC_MONSTER_NAME",VLOOKUP(AJ432,'LibSets constants'!$I$4:$L$1000,4,0),""),"")</f>
        <v/>
      </c>
      <c r="AM432" s="2" t="str">
        <f aca="false">IF(G432&lt;&gt;"LIBSETS_SETTYPE_BATTLEGROUND",IF(G432&lt;&gt;"LIBSETS_SETTYPE_SPECIAL",IF(AN432&lt;&gt;"",VLOOKUP(AN432,'ESO zone constants'!$D$2:$H$4950,5,0),""),""),"")</f>
        <v/>
      </c>
      <c r="AO432" s="24"/>
      <c r="AP432" s="23" t="str">
        <f aca="false">IF(AO432&lt;&gt;"",IF(AO432&lt;&gt;"LIBSETS_DROP_MECHANIC_MONSTER_NAME",VLOOKUP(AO432,'LibSets constants'!$I$4:$L$1000,3,0),""),"")</f>
        <v/>
      </c>
      <c r="AQ432" s="23" t="str">
        <f aca="false">IF(AO432&lt;&gt;"",IF(AO432&lt;&gt;"LIBSETS_DROP_MECHANIC_MONSTER_NAME",VLOOKUP(AO432,'LibSets constants'!$I$4:$L$1000,4,0),""),"")</f>
        <v/>
      </c>
      <c r="AR432" s="2" t="str">
        <f aca="false">IF(G432&lt;&gt;"LIBSETS_SETTYPE_BATTLEGROUND",IF(G432&lt;&gt;"LIBSETS_SETTYPE_SPECIAL",IF(AS432&lt;&gt;"",VLOOKUP(AS432,'ESO zone constants'!$D$2:$H$4950,5,0),""),""),"")</f>
        <v/>
      </c>
      <c r="AT432" s="24"/>
      <c r="AU432" s="23" t="str">
        <f aca="false">IF(AT432&lt;&gt;"",IF(AT432&lt;&gt;"LIBSETS_DROP_MECHANIC_MONSTER_NAME",VLOOKUP(AT432,'LibSets constants'!$I$4:$L$1000,3,0),""),"")</f>
        <v/>
      </c>
      <c r="AV432" s="23" t="str">
        <f aca="false">IF(AT432&lt;&gt;"",IF(AT432&lt;&gt;"LIBSETS_DROP_MECHANIC_MONSTER_NAME",VLOOKUP(AT432,'LibSets constants'!$I$4:$L$1000,4,0),""),"")</f>
        <v/>
      </c>
      <c r="AW432" s="6" t="str">
        <f aca="false">IF(A432="???","--","")&amp;IF(F432&lt;&gt;"Not in the game (anymore)",IF(A432&lt;&gt;"",CONCATENATE("[",A432,"] = {wayshrines={")&amp;IF(K432&lt;&gt;"",CONCATENATE(K432,","),"")&amp;IF(L432&lt;&gt;"",CONCATENATE(L432,","),"")&amp;IF(M432&lt;&gt;"",CONCATENATE(M432,","),"")&amp;CONCATENATE("}")&amp;IF(VALUE(N432)&gt;0,CONCATENATE(", traitsNeeded=",N432),"")&amp;CONCATENATE(", dlcId=",IF(S432&lt;&gt;"",S432,"DLC_BASE_GAME")),""),"")</f>
        <v>--[???] = {wayshrines={-1,-1,-1,}, dlcId=DLC_ORSINIUM</v>
      </c>
      <c r="AX432" s="6" t="str">
        <f aca="false">IF(F432&lt;&gt;"Not in the game (anymore)",IF(A432&lt;&gt;"",IF(P432&lt;&gt;"",CONCATENATE(", zoneIds={",P432),"")&amp;IF(X432&lt;&gt;"",CONCATENATE(",",X432),"")&amp;IF(AC432&lt;&gt;"",CONCATENATE(",",AC432),"")&amp;IF(AH432&lt;&gt;"",CONCATENATE(",",AH432),"")&amp;IF(AM432&lt;&gt;"",CONCATENATE(",",AM432),"")&amp;IF(AR432&lt;&gt;"",CONCATENATE(",",AR432),"")&amp;IF(P432&lt;&gt;"",CONCATENATE("}",""),"")&amp;IF(OR(I432="true",I432="false",I432&lt;&gt;""), CONCATENATE(", veteran=", I432), ""),""),"")</f>
        <v>, zoneIds={677}, veteran=false</v>
      </c>
      <c r="AY432" s="6" t="str">
        <f aca="false">IF(F432&lt;&gt;"Not in the game (anymore)",IF(A432&lt;&gt;"",", setType="&amp;G432,"")&amp;IF(J432="true",", multiTrialSet=true",""),"")</f>
        <v>, setType=LIBSETS_SETTYPE_ARENA</v>
      </c>
      <c r="AZ432" s="6" t="str">
        <f aca="false">IF(F432&lt;&gt;"Not in the game (anymore)",IF(U432&lt;&gt;"",", dropMechanic={"&amp;U432&amp;IF(Z432&lt;&gt;"",","&amp;Z432,"")&amp;IF(AE432&lt;&gt;"",","&amp;AE432,"")&amp;IF(AJ432&lt;&gt;"",","&amp;AJ432,"")&amp;IF(AO432&lt;&gt;"",","&amp;AO432,"")&amp;IF(AT432&lt;&gt;"",","&amp;AT432,"")&amp;"}"&amp;IF(U432="LIBSETS_DROP_MECHANIC_MONSTER_NAME",", dropMechanicNames={" &amp; IF(V432&lt;&gt;"","['en']='"&amp;V432&amp;"'","") &amp; IF(W432&lt;&gt;"",", ['de']='" &amp; W432&amp;"'","") &amp; "}",""),"")&amp;"},","")</f>
        <v>, dropMechanic={LIBSETS_DROP_MECHANIC_ARENA_STAGE_CHEST}},</v>
      </c>
      <c r="BA432" s="6" t="str">
        <f aca="false">IF(F432&lt;&gt;"Not in the game (anymore)",IF(C432&lt;&gt;"",CONCATENATE(" --",C432," / ",B432,"   [",IF(Q432&lt;&gt;"",Q432,""),IF(Y432&lt;&gt;"",", "&amp;Y432,""),IF(AD432&lt;&gt;"",", "&amp;AD432,""),IF(AI432&lt;&gt;"",", "&amp;AI432,""),IF(AN432&lt;&gt;"",", "&amp;AN432,""),IF(AS432&lt;&gt;"",", "&amp;AS432,""),"]")),"")</f>
        <v> --The Maelstrom's Maul / Streitkolben des Mahlstroms   [Maelstrom Arena]</v>
      </c>
    </row>
    <row r="433" customFormat="false" ht="15" hidden="false" customHeight="false" outlineLevel="0" collapsed="false">
      <c r="A433" s="1" t="s">
        <v>1041</v>
      </c>
      <c r="B433" s="0" t="s">
        <v>1064</v>
      </c>
      <c r="C433" s="0" t="s">
        <v>1065</v>
      </c>
      <c r="D433" s="2" t="str">
        <f aca="false">A433</f>
        <v>???</v>
      </c>
      <c r="E433" s="38" t="s">
        <v>1044</v>
      </c>
      <c r="F433" s="0" t="s">
        <v>1045</v>
      </c>
      <c r="G433" s="22" t="s">
        <v>74</v>
      </c>
      <c r="I433" s="0" t="s">
        <v>56</v>
      </c>
      <c r="J433" s="0" t="s">
        <v>56</v>
      </c>
      <c r="K433" s="0" t="n">
        <v>-1</v>
      </c>
      <c r="L433" s="0" t="n">
        <v>-1</v>
      </c>
      <c r="M433" s="0" t="n">
        <v>-1</v>
      </c>
      <c r="N433" s="0" t="n">
        <v>0</v>
      </c>
      <c r="O433" s="3" t="s">
        <v>496</v>
      </c>
      <c r="P433" s="2" t="n">
        <f aca="false">IF(AND(G433&lt;&gt;"LIBSETS_SETTYPE_BATTLEGROUND",G433&lt;&gt;"LIBSETS_SETTYPE_SPECIAL",G433&lt;&gt;"LIBSETS_SETTYPE_MYTHIC"), IF(Q433&lt;&gt;"",VLOOKUP(Q433,'ESO zone constants'!$D$2:$H$4950,5,0),""),"")</f>
        <v>677</v>
      </c>
      <c r="Q433" s="0" t="str">
        <f aca="false">IF(OR(K433="",K433&lt;=0,ISERROR(K433)),IF(AND(O433&lt;&gt;"",NOT(ISERROR(O433))),O433, ""),VLOOKUP(K433,'ESO wayshrine node constants'!$A$3:$D$10003,4,0))</f>
        <v>Maelstrom Arena</v>
      </c>
      <c r="R433" s="0"/>
      <c r="S433" s="4" t="str">
        <f aca="false">IF(AND(R433&lt;&gt;"",NOT(ISERROR(R433))),R433,IF(P433&lt;&gt;"",IF(NOT(ISERROR(VLOOKUP(P433,'ESO Dungeon constants'!$D$3:$H$9999,5,0))),VLOOKUP(P433,'ESO Dungeon constants'!$D$3:$I$9999,6,0),VLOOKUP(P433,'ESO zone constants'!$H$2:$K$9984,4,0)),""))</f>
        <v>DLC_ORSINIUM</v>
      </c>
      <c r="T433" s="2" t="str">
        <f aca="false">IF(S433&lt;&gt;"",VLOOKUP(S433,'LibSets constants'!$B$4:$C$1000,2,0),"")</f>
        <v>Orsinium</v>
      </c>
      <c r="U433" s="5" t="s">
        <v>76</v>
      </c>
      <c r="V433" s="33" t="str">
        <f aca="false">IF(U433&lt;&gt;"",IF(U433&lt;&gt;"LIBSETS_DROP_MECHANIC_MONSTER_NAME",VLOOKUP(U433,'LibSets constants'!$I$4:$L$1000,3,0),""),"")</f>
        <v>Arena stage chest</v>
      </c>
      <c r="W433" s="23" t="str">
        <f aca="false">IF(U433&lt;&gt;"",IF(U433&lt;&gt;"LIBSETS_DROP_MECHANIC_MONSTER_NAME",VLOOKUP(U433,'LibSets constants'!$I$4:$L$1000,4,0),""),"")</f>
        <v>Arena-Phasen Schatztruhe</v>
      </c>
      <c r="X433" s="2" t="str">
        <f aca="false">IF(G433&lt;&gt;"LIBSETS_SETTYPE_BATTLEGROUND",IF(G433&lt;&gt;"LIBSETS_SETTYPE_SPECIAL",IF(Y433&lt;&gt;"",VLOOKUP(Y433,'ESO zone constants'!$D$2:$H$4950,5,0),""),""),"")</f>
        <v/>
      </c>
      <c r="Z433" s="24"/>
      <c r="AA433" s="23" t="str">
        <f aca="false">IF(Z433&lt;&gt;"",IF(Z433&lt;&gt;"LIBSETS_DROP_MECHANIC_MONSTER_NAME",VLOOKUP(Z433,'LibSets constants'!$I$4:$L$1000,3,0),""),"")</f>
        <v/>
      </c>
      <c r="AB433" s="23" t="str">
        <f aca="false">IF(Z433&lt;&gt;"",IF(Z433&lt;&gt;"LIBSETS_DROP_MECHANIC_MONSTER_NAME",VLOOKUP(Z433,'LibSets constants'!$I$4:$L$1000,4,0),""),"")</f>
        <v/>
      </c>
      <c r="AC433" s="2" t="str">
        <f aca="false">IF(G433&lt;&gt;"LIBSETS_SETTYPE_BATTLEGROUND",IF(G433&lt;&gt;"LIBSETS_SETTYPE_SPECIAL",IF(AD433&lt;&gt;"",VLOOKUP(AD433,'ESO zone constants'!$D$2:$H$4950,5,0),""),""),"")</f>
        <v/>
      </c>
      <c r="AE433" s="24"/>
      <c r="AF433" s="23" t="str">
        <f aca="false">IF(AE433&lt;&gt;"",IF(AE433&lt;&gt;"LIBSETS_DROP_MECHANIC_MONSTER_NAME",VLOOKUP(AE433,'LibSets constants'!$I$4:$L$1000,3,0),""),"")</f>
        <v/>
      </c>
      <c r="AG433" s="23" t="str">
        <f aca="false">IF(AE433&lt;&gt;"",IF(AE433&lt;&gt;"LIBSETS_DROP_MECHANIC_MONSTER_NAME",VLOOKUP(AE433,'LibSets constants'!$I$4:$L$1000,4,0),""),"")</f>
        <v/>
      </c>
      <c r="AH433" s="2" t="str">
        <f aca="false">IF(G433&lt;&gt;"LIBSETS_SETTYPE_BATTLEGROUND",IF(G433&lt;&gt;"LIBSETS_SETTYPE_SPECIAL",IF(AI433&lt;&gt;"",VLOOKUP(AI433,'ESO zone constants'!$D$2:$H$4950,5,0),""),""),"")</f>
        <v/>
      </c>
      <c r="AJ433" s="24"/>
      <c r="AK433" s="23" t="str">
        <f aca="false">IF(AJ433&lt;&gt;"",IF(AJ433&lt;&gt;"LIBSETS_DROP_MECHANIC_MONSTER_NAME",VLOOKUP(AJ433,'LibSets constants'!$I$4:$L$1000,3,0),""),"")</f>
        <v/>
      </c>
      <c r="AL433" s="23" t="str">
        <f aca="false">IF(AJ433&lt;&gt;"",IF(AJ433&lt;&gt;"LIBSETS_DROP_MECHANIC_MONSTER_NAME",VLOOKUP(AJ433,'LibSets constants'!$I$4:$L$1000,4,0),""),"")</f>
        <v/>
      </c>
      <c r="AM433" s="2" t="str">
        <f aca="false">IF(G433&lt;&gt;"LIBSETS_SETTYPE_BATTLEGROUND",IF(G433&lt;&gt;"LIBSETS_SETTYPE_SPECIAL",IF(AN433&lt;&gt;"",VLOOKUP(AN433,'ESO zone constants'!$D$2:$H$4950,5,0),""),""),"")</f>
        <v/>
      </c>
      <c r="AO433" s="24"/>
      <c r="AP433" s="23" t="str">
        <f aca="false">IF(AO433&lt;&gt;"",IF(AO433&lt;&gt;"LIBSETS_DROP_MECHANIC_MONSTER_NAME",VLOOKUP(AO433,'LibSets constants'!$I$4:$L$1000,3,0),""),"")</f>
        <v/>
      </c>
      <c r="AQ433" s="23" t="str">
        <f aca="false">IF(AO433&lt;&gt;"",IF(AO433&lt;&gt;"LIBSETS_DROP_MECHANIC_MONSTER_NAME",VLOOKUP(AO433,'LibSets constants'!$I$4:$L$1000,4,0),""),"")</f>
        <v/>
      </c>
      <c r="AR433" s="2" t="str">
        <f aca="false">IF(G433&lt;&gt;"LIBSETS_SETTYPE_BATTLEGROUND",IF(G433&lt;&gt;"LIBSETS_SETTYPE_SPECIAL",IF(AS433&lt;&gt;"",VLOOKUP(AS433,'ESO zone constants'!$D$2:$H$4950,5,0),""),""),"")</f>
        <v/>
      </c>
      <c r="AT433" s="24"/>
      <c r="AU433" s="23" t="str">
        <f aca="false">IF(AT433&lt;&gt;"",IF(AT433&lt;&gt;"LIBSETS_DROP_MECHANIC_MONSTER_NAME",VLOOKUP(AT433,'LibSets constants'!$I$4:$L$1000,3,0),""),"")</f>
        <v/>
      </c>
      <c r="AV433" s="23" t="str">
        <f aca="false">IF(AT433&lt;&gt;"",IF(AT433&lt;&gt;"LIBSETS_DROP_MECHANIC_MONSTER_NAME",VLOOKUP(AT433,'LibSets constants'!$I$4:$L$1000,4,0),""),"")</f>
        <v/>
      </c>
      <c r="AW433" s="6" t="str">
        <f aca="false">IF(A433="???","--","")&amp;IF(F433&lt;&gt;"Not in the game (anymore)",IF(A433&lt;&gt;"",CONCATENATE("[",A433,"] = {wayshrines={")&amp;IF(K433&lt;&gt;"",CONCATENATE(K433,","),"")&amp;IF(L433&lt;&gt;"",CONCATENATE(L433,","),"")&amp;IF(M433&lt;&gt;"",CONCATENATE(M433,","),"")&amp;CONCATENATE("}")&amp;IF(VALUE(N433)&gt;0,CONCATENATE(", traitsNeeded=",N433),"")&amp;CONCATENATE(", dlcId=",IF(S433&lt;&gt;"",S433,"DLC_BASE_GAME")),""),"")</f>
        <v>--[???] = {wayshrines={-1,-1,-1,}, dlcId=DLC_ORSINIUM</v>
      </c>
      <c r="AX433" s="6" t="str">
        <f aca="false">IF(F433&lt;&gt;"Not in the game (anymore)",IF(A433&lt;&gt;"",IF(P433&lt;&gt;"",CONCATENATE(", zoneIds={",P433),"")&amp;IF(X433&lt;&gt;"",CONCATENATE(",",X433),"")&amp;IF(AC433&lt;&gt;"",CONCATENATE(",",AC433),"")&amp;IF(AH433&lt;&gt;"",CONCATENATE(",",AH433),"")&amp;IF(AM433&lt;&gt;"",CONCATENATE(",",AM433),"")&amp;IF(AR433&lt;&gt;"",CONCATENATE(",",AR433),"")&amp;IF(P433&lt;&gt;"",CONCATENATE("}",""),"")&amp;IF(OR(I433="true",I433="false",I433&lt;&gt;""), CONCATENATE(", veteran=", I433), ""),""),"")</f>
        <v>, zoneIds={677}, veteran=false</v>
      </c>
      <c r="AY433" s="6" t="str">
        <f aca="false">IF(F433&lt;&gt;"Not in the game (anymore)",IF(A433&lt;&gt;"",", setType="&amp;G433,"")&amp;IF(J433="true",", multiTrialSet=true",""),"")</f>
        <v>, setType=LIBSETS_SETTYPE_ARENA</v>
      </c>
      <c r="AZ433" s="6" t="str">
        <f aca="false">IF(F433&lt;&gt;"Not in the game (anymore)",IF(U433&lt;&gt;"",", dropMechanic={"&amp;U433&amp;IF(Z433&lt;&gt;"",","&amp;Z433,"")&amp;IF(AE433&lt;&gt;"",","&amp;AE433,"")&amp;IF(AJ433&lt;&gt;"",","&amp;AJ433,"")&amp;IF(AO433&lt;&gt;"",","&amp;AO433,"")&amp;IF(AT433&lt;&gt;"",","&amp;AT433,"")&amp;"}"&amp;IF(U433="LIBSETS_DROP_MECHANIC_MONSTER_NAME",", dropMechanicNames={" &amp; IF(V433&lt;&gt;"","['en']='"&amp;V433&amp;"'","") &amp; IF(W433&lt;&gt;"",", ['de']='" &amp; W433&amp;"'","") &amp; "}",""),"")&amp;"},","")</f>
        <v>, dropMechanic={LIBSETS_DROP_MECHANIC_ARENA_STAGE_CHEST}},</v>
      </c>
      <c r="BA433" s="6" t="str">
        <f aca="false">IF(F433&lt;&gt;"Not in the game (anymore)",IF(C433&lt;&gt;"",CONCATENATE(" --",C433," / ",B433,"   [",IF(Q433&lt;&gt;"",Q433,""),IF(Y433&lt;&gt;"",", "&amp;Y433,""),IF(AD433&lt;&gt;"",", "&amp;AD433,""),IF(AI433&lt;&gt;"",", "&amp;AI433,""),IF(AN433&lt;&gt;"",", "&amp;AN433,""),IF(AS433&lt;&gt;"",", "&amp;AS433,""),"]")),"")</f>
        <v> --The Maelstrom's Restoration Staff / Heilungsstab des Mahlstroms   [Maelstrom Arena]</v>
      </c>
    </row>
    <row r="434" customFormat="false" ht="15" hidden="false" customHeight="false" outlineLevel="0" collapsed="false">
      <c r="A434" s="1" t="s">
        <v>1041</v>
      </c>
      <c r="B434" s="0" t="s">
        <v>1066</v>
      </c>
      <c r="C434" s="0" t="s">
        <v>1067</v>
      </c>
      <c r="D434" s="2" t="str">
        <f aca="false">A434</f>
        <v>???</v>
      </c>
      <c r="E434" s="38" t="s">
        <v>1044</v>
      </c>
      <c r="F434" s="0" t="s">
        <v>1045</v>
      </c>
      <c r="G434" s="22" t="s">
        <v>74</v>
      </c>
      <c r="I434" s="0" t="s">
        <v>56</v>
      </c>
      <c r="J434" s="0" t="s">
        <v>56</v>
      </c>
      <c r="K434" s="0" t="n">
        <v>-1</v>
      </c>
      <c r="L434" s="0" t="n">
        <v>-1</v>
      </c>
      <c r="M434" s="0" t="n">
        <v>-1</v>
      </c>
      <c r="N434" s="0" t="n">
        <v>0</v>
      </c>
      <c r="O434" s="3" t="s">
        <v>496</v>
      </c>
      <c r="P434" s="2" t="n">
        <f aca="false">IF(AND(G434&lt;&gt;"LIBSETS_SETTYPE_BATTLEGROUND",G434&lt;&gt;"LIBSETS_SETTYPE_SPECIAL",G434&lt;&gt;"LIBSETS_SETTYPE_MYTHIC"), IF(Q434&lt;&gt;"",VLOOKUP(Q434,'ESO zone constants'!$D$2:$H$4950,5,0),""),"")</f>
        <v>677</v>
      </c>
      <c r="Q434" s="0" t="str">
        <f aca="false">IF(OR(K434="",K434&lt;=0,ISERROR(K434)),IF(AND(O434&lt;&gt;"",NOT(ISERROR(O434))),O434, ""),VLOOKUP(K434,'ESO wayshrine node constants'!$A$3:$D$10003,4,0))</f>
        <v>Maelstrom Arena</v>
      </c>
      <c r="R434" s="0"/>
      <c r="S434" s="4" t="str">
        <f aca="false">IF(AND(R434&lt;&gt;"",NOT(ISERROR(R434))),R434,IF(P434&lt;&gt;"",IF(NOT(ISERROR(VLOOKUP(P434,'ESO Dungeon constants'!$D$3:$H$9999,5,0))),VLOOKUP(P434,'ESO Dungeon constants'!$D$3:$I$9999,6,0),VLOOKUP(P434,'ESO zone constants'!$H$2:$K$9984,4,0)),""))</f>
        <v>DLC_ORSINIUM</v>
      </c>
      <c r="T434" s="2" t="str">
        <f aca="false">IF(S434&lt;&gt;"",VLOOKUP(S434,'LibSets constants'!$B$4:$C$1000,2,0),"")</f>
        <v>Orsinium</v>
      </c>
      <c r="U434" s="5" t="s">
        <v>76</v>
      </c>
      <c r="V434" s="33" t="str">
        <f aca="false">IF(U434&lt;&gt;"",IF(U434&lt;&gt;"LIBSETS_DROP_MECHANIC_MONSTER_NAME",VLOOKUP(U434,'LibSets constants'!$I$4:$L$1000,3,0),""),"")</f>
        <v>Arena stage chest</v>
      </c>
      <c r="W434" s="23" t="str">
        <f aca="false">IF(U434&lt;&gt;"",IF(U434&lt;&gt;"LIBSETS_DROP_MECHANIC_MONSTER_NAME",VLOOKUP(U434,'LibSets constants'!$I$4:$L$1000,4,0),""),"")</f>
        <v>Arena-Phasen Schatztruhe</v>
      </c>
      <c r="X434" s="2" t="str">
        <f aca="false">IF(G434&lt;&gt;"LIBSETS_SETTYPE_BATTLEGROUND",IF(G434&lt;&gt;"LIBSETS_SETTYPE_SPECIAL",IF(Y434&lt;&gt;"",VLOOKUP(Y434,'ESO zone constants'!$D$2:$H$4950,5,0),""),""),"")</f>
        <v/>
      </c>
      <c r="Z434" s="24"/>
      <c r="AA434" s="23" t="str">
        <f aca="false">IF(Z434&lt;&gt;"",IF(Z434&lt;&gt;"LIBSETS_DROP_MECHANIC_MONSTER_NAME",VLOOKUP(Z434,'LibSets constants'!$I$4:$L$1000,3,0),""),"")</f>
        <v/>
      </c>
      <c r="AB434" s="23" t="str">
        <f aca="false">IF(Z434&lt;&gt;"",IF(Z434&lt;&gt;"LIBSETS_DROP_MECHANIC_MONSTER_NAME",VLOOKUP(Z434,'LibSets constants'!$I$4:$L$1000,4,0),""),"")</f>
        <v/>
      </c>
      <c r="AC434" s="2" t="str">
        <f aca="false">IF(G434&lt;&gt;"LIBSETS_SETTYPE_BATTLEGROUND",IF(G434&lt;&gt;"LIBSETS_SETTYPE_SPECIAL",IF(AD434&lt;&gt;"",VLOOKUP(AD434,'ESO zone constants'!$D$2:$H$4950,5,0),""),""),"")</f>
        <v/>
      </c>
      <c r="AE434" s="24"/>
      <c r="AF434" s="23" t="str">
        <f aca="false">IF(AE434&lt;&gt;"",IF(AE434&lt;&gt;"LIBSETS_DROP_MECHANIC_MONSTER_NAME",VLOOKUP(AE434,'LibSets constants'!$I$4:$L$1000,3,0),""),"")</f>
        <v/>
      </c>
      <c r="AG434" s="23" t="str">
        <f aca="false">IF(AE434&lt;&gt;"",IF(AE434&lt;&gt;"LIBSETS_DROP_MECHANIC_MONSTER_NAME",VLOOKUP(AE434,'LibSets constants'!$I$4:$L$1000,4,0),""),"")</f>
        <v/>
      </c>
      <c r="AH434" s="2" t="str">
        <f aca="false">IF(G434&lt;&gt;"LIBSETS_SETTYPE_BATTLEGROUND",IF(G434&lt;&gt;"LIBSETS_SETTYPE_SPECIAL",IF(AI434&lt;&gt;"",VLOOKUP(AI434,'ESO zone constants'!$D$2:$H$4950,5,0),""),""),"")</f>
        <v/>
      </c>
      <c r="AJ434" s="24"/>
      <c r="AK434" s="23" t="str">
        <f aca="false">IF(AJ434&lt;&gt;"",IF(AJ434&lt;&gt;"LIBSETS_DROP_MECHANIC_MONSTER_NAME",VLOOKUP(AJ434,'LibSets constants'!$I$4:$L$1000,3,0),""),"")</f>
        <v/>
      </c>
      <c r="AL434" s="23" t="str">
        <f aca="false">IF(AJ434&lt;&gt;"",IF(AJ434&lt;&gt;"LIBSETS_DROP_MECHANIC_MONSTER_NAME",VLOOKUP(AJ434,'LibSets constants'!$I$4:$L$1000,4,0),""),"")</f>
        <v/>
      </c>
      <c r="AM434" s="2" t="str">
        <f aca="false">IF(G434&lt;&gt;"LIBSETS_SETTYPE_BATTLEGROUND",IF(G434&lt;&gt;"LIBSETS_SETTYPE_SPECIAL",IF(AN434&lt;&gt;"",VLOOKUP(AN434,'ESO zone constants'!$D$2:$H$4950,5,0),""),""),"")</f>
        <v/>
      </c>
      <c r="AO434" s="24"/>
      <c r="AP434" s="23" t="str">
        <f aca="false">IF(AO434&lt;&gt;"",IF(AO434&lt;&gt;"LIBSETS_DROP_MECHANIC_MONSTER_NAME",VLOOKUP(AO434,'LibSets constants'!$I$4:$L$1000,3,0),""),"")</f>
        <v/>
      </c>
      <c r="AQ434" s="23" t="str">
        <f aca="false">IF(AO434&lt;&gt;"",IF(AO434&lt;&gt;"LIBSETS_DROP_MECHANIC_MONSTER_NAME",VLOOKUP(AO434,'LibSets constants'!$I$4:$L$1000,4,0),""),"")</f>
        <v/>
      </c>
      <c r="AR434" s="2" t="str">
        <f aca="false">IF(G434&lt;&gt;"LIBSETS_SETTYPE_BATTLEGROUND",IF(G434&lt;&gt;"LIBSETS_SETTYPE_SPECIAL",IF(AS434&lt;&gt;"",VLOOKUP(AS434,'ESO zone constants'!$D$2:$H$4950,5,0),""),""),"")</f>
        <v/>
      </c>
      <c r="AT434" s="24"/>
      <c r="AU434" s="23" t="str">
        <f aca="false">IF(AT434&lt;&gt;"",IF(AT434&lt;&gt;"LIBSETS_DROP_MECHANIC_MONSTER_NAME",VLOOKUP(AT434,'LibSets constants'!$I$4:$L$1000,3,0),""),"")</f>
        <v/>
      </c>
      <c r="AV434" s="23" t="str">
        <f aca="false">IF(AT434&lt;&gt;"",IF(AT434&lt;&gt;"LIBSETS_DROP_MECHANIC_MONSTER_NAME",VLOOKUP(AT434,'LibSets constants'!$I$4:$L$1000,4,0),""),"")</f>
        <v/>
      </c>
      <c r="AW434" s="6" t="str">
        <f aca="false">IF(A434="???","--","")&amp;IF(F434&lt;&gt;"Not in the game (anymore)",IF(A434&lt;&gt;"",CONCATENATE("[",A434,"] = {wayshrines={")&amp;IF(K434&lt;&gt;"",CONCATENATE(K434,","),"")&amp;IF(L434&lt;&gt;"",CONCATENATE(L434,","),"")&amp;IF(M434&lt;&gt;"",CONCATENATE(M434,","),"")&amp;CONCATENATE("}")&amp;IF(VALUE(N434)&gt;0,CONCATENATE(", traitsNeeded=",N434),"")&amp;CONCATENATE(", dlcId=",IF(S434&lt;&gt;"",S434,"DLC_BASE_GAME")),""),"")</f>
        <v>--[???] = {wayshrines={-1,-1,-1,}, dlcId=DLC_ORSINIUM</v>
      </c>
      <c r="AX434" s="6" t="str">
        <f aca="false">IF(F434&lt;&gt;"Not in the game (anymore)",IF(A434&lt;&gt;"",IF(P434&lt;&gt;"",CONCATENATE(", zoneIds={",P434),"")&amp;IF(X434&lt;&gt;"",CONCATENATE(",",X434),"")&amp;IF(AC434&lt;&gt;"",CONCATENATE(",",AC434),"")&amp;IF(AH434&lt;&gt;"",CONCATENATE(",",AH434),"")&amp;IF(AM434&lt;&gt;"",CONCATENATE(",",AM434),"")&amp;IF(AR434&lt;&gt;"",CONCATENATE(",",AR434),"")&amp;IF(P434&lt;&gt;"",CONCATENATE("}",""),"")&amp;IF(OR(I434="true",I434="false",I434&lt;&gt;""), CONCATENATE(", veteran=", I434), ""),""),"")</f>
        <v>, zoneIds={677}, veteran=false</v>
      </c>
      <c r="AY434" s="6" t="str">
        <f aca="false">IF(F434&lt;&gt;"Not in the game (anymore)",IF(A434&lt;&gt;"",", setType="&amp;G434,"")&amp;IF(J434="true",", multiTrialSet=true",""),"")</f>
        <v>, setType=LIBSETS_SETTYPE_ARENA</v>
      </c>
      <c r="AZ434" s="6" t="str">
        <f aca="false">IF(F434&lt;&gt;"Not in the game (anymore)",IF(U434&lt;&gt;"",", dropMechanic={"&amp;U434&amp;IF(Z434&lt;&gt;"",","&amp;Z434,"")&amp;IF(AE434&lt;&gt;"",","&amp;AE434,"")&amp;IF(AJ434&lt;&gt;"",","&amp;AJ434,"")&amp;IF(AO434&lt;&gt;"",","&amp;AO434,"")&amp;IF(AT434&lt;&gt;"",","&amp;AT434,"")&amp;"}"&amp;IF(U434="LIBSETS_DROP_MECHANIC_MONSTER_NAME",", dropMechanicNames={" &amp; IF(V434&lt;&gt;"","['en']='"&amp;V434&amp;"'","") &amp; IF(W434&lt;&gt;"",", ['de']='" &amp; W434&amp;"'","") &amp; "}",""),"")&amp;"},","")</f>
        <v>, dropMechanic={LIBSETS_DROP_MECHANIC_ARENA_STAGE_CHEST}},</v>
      </c>
      <c r="BA434" s="6" t="str">
        <f aca="false">IF(F434&lt;&gt;"Not in the game (anymore)",IF(C434&lt;&gt;"",CONCATENATE(" --",C434," / ",B434,"   [",IF(Q434&lt;&gt;"",Q434,""),IF(Y434&lt;&gt;"",", "&amp;Y434,""),IF(AD434&lt;&gt;"",", "&amp;AD434,""),IF(AI434&lt;&gt;"",", "&amp;AI434,""),IF(AN434&lt;&gt;"",", "&amp;AN434,""),IF(AS434&lt;&gt;"",", "&amp;AS434,""),"]")),"")</f>
        <v> --The Maelstrom's Shield / Schild des Mahlstroms   [Maelstrom Arena]</v>
      </c>
    </row>
    <row r="435" customFormat="false" ht="15" hidden="false" customHeight="false" outlineLevel="0" collapsed="false">
      <c r="A435" s="1" t="s">
        <v>1041</v>
      </c>
      <c r="B435" s="0" t="s">
        <v>1068</v>
      </c>
      <c r="C435" s="0" t="s">
        <v>1069</v>
      </c>
      <c r="D435" s="2" t="str">
        <f aca="false">A435</f>
        <v>???</v>
      </c>
      <c r="E435" s="38" t="s">
        <v>1044</v>
      </c>
      <c r="F435" s="0" t="s">
        <v>1045</v>
      </c>
      <c r="G435" s="22" t="s">
        <v>74</v>
      </c>
      <c r="I435" s="0" t="s">
        <v>56</v>
      </c>
      <c r="J435" s="0" t="s">
        <v>56</v>
      </c>
      <c r="K435" s="0" t="n">
        <v>-1</v>
      </c>
      <c r="L435" s="0" t="n">
        <v>-1</v>
      </c>
      <c r="M435" s="0" t="n">
        <v>-1</v>
      </c>
      <c r="N435" s="0" t="n">
        <v>0</v>
      </c>
      <c r="O435" s="3" t="s">
        <v>496</v>
      </c>
      <c r="P435" s="2" t="n">
        <f aca="false">IF(AND(G435&lt;&gt;"LIBSETS_SETTYPE_BATTLEGROUND",G435&lt;&gt;"LIBSETS_SETTYPE_SPECIAL",G435&lt;&gt;"LIBSETS_SETTYPE_MYTHIC"), IF(Q435&lt;&gt;"",VLOOKUP(Q435,'ESO zone constants'!$D$2:$H$4950,5,0),""),"")</f>
        <v>677</v>
      </c>
      <c r="Q435" s="0" t="str">
        <f aca="false">IF(OR(K435="",K435&lt;=0,ISERROR(K435)),IF(AND(O435&lt;&gt;"",NOT(ISERROR(O435))),O435, ""),VLOOKUP(K435,'ESO wayshrine node constants'!$A$3:$D$10003,4,0))</f>
        <v>Maelstrom Arena</v>
      </c>
      <c r="R435" s="0"/>
      <c r="S435" s="4" t="str">
        <f aca="false">IF(AND(R435&lt;&gt;"",NOT(ISERROR(R435))),R435,IF(P435&lt;&gt;"",IF(NOT(ISERROR(VLOOKUP(P435,'ESO Dungeon constants'!$D$3:$H$9999,5,0))),VLOOKUP(P435,'ESO Dungeon constants'!$D$3:$I$9999,6,0),VLOOKUP(P435,'ESO zone constants'!$H$2:$K$9984,4,0)),""))</f>
        <v>DLC_ORSINIUM</v>
      </c>
      <c r="T435" s="2" t="str">
        <f aca="false">IF(S435&lt;&gt;"",VLOOKUP(S435,'LibSets constants'!$B$4:$C$1000,2,0),"")</f>
        <v>Orsinium</v>
      </c>
      <c r="U435" s="5" t="s">
        <v>76</v>
      </c>
      <c r="V435" s="33" t="str">
        <f aca="false">IF(U435&lt;&gt;"",IF(U435&lt;&gt;"LIBSETS_DROP_MECHANIC_MONSTER_NAME",VLOOKUP(U435,'LibSets constants'!$I$4:$L$1000,3,0),""),"")</f>
        <v>Arena stage chest</v>
      </c>
      <c r="W435" s="23" t="str">
        <f aca="false">IF(U435&lt;&gt;"",IF(U435&lt;&gt;"LIBSETS_DROP_MECHANIC_MONSTER_NAME",VLOOKUP(U435,'LibSets constants'!$I$4:$L$1000,4,0),""),"")</f>
        <v>Arena-Phasen Schatztruhe</v>
      </c>
      <c r="X435" s="2" t="str">
        <f aca="false">IF(G435&lt;&gt;"LIBSETS_SETTYPE_BATTLEGROUND",IF(G435&lt;&gt;"LIBSETS_SETTYPE_SPECIAL",IF(Y435&lt;&gt;"",VLOOKUP(Y435,'ESO zone constants'!$D$2:$H$4950,5,0),""),""),"")</f>
        <v/>
      </c>
      <c r="Z435" s="24"/>
      <c r="AA435" s="23" t="str">
        <f aca="false">IF(Z435&lt;&gt;"",IF(Z435&lt;&gt;"LIBSETS_DROP_MECHANIC_MONSTER_NAME",VLOOKUP(Z435,'LibSets constants'!$I$4:$L$1000,3,0),""),"")</f>
        <v/>
      </c>
      <c r="AB435" s="23" t="str">
        <f aca="false">IF(Z435&lt;&gt;"",IF(Z435&lt;&gt;"LIBSETS_DROP_MECHANIC_MONSTER_NAME",VLOOKUP(Z435,'LibSets constants'!$I$4:$L$1000,4,0),""),"")</f>
        <v/>
      </c>
      <c r="AC435" s="2" t="str">
        <f aca="false">IF(G435&lt;&gt;"LIBSETS_SETTYPE_BATTLEGROUND",IF(G435&lt;&gt;"LIBSETS_SETTYPE_SPECIAL",IF(AD435&lt;&gt;"",VLOOKUP(AD435,'ESO zone constants'!$D$2:$H$4950,5,0),""),""),"")</f>
        <v/>
      </c>
      <c r="AE435" s="24"/>
      <c r="AF435" s="23" t="str">
        <f aca="false">IF(AE435&lt;&gt;"",IF(AE435&lt;&gt;"LIBSETS_DROP_MECHANIC_MONSTER_NAME",VLOOKUP(AE435,'LibSets constants'!$I$4:$L$1000,3,0),""),"")</f>
        <v/>
      </c>
      <c r="AG435" s="23" t="str">
        <f aca="false">IF(AE435&lt;&gt;"",IF(AE435&lt;&gt;"LIBSETS_DROP_MECHANIC_MONSTER_NAME",VLOOKUP(AE435,'LibSets constants'!$I$4:$L$1000,4,0),""),"")</f>
        <v/>
      </c>
      <c r="AH435" s="2" t="str">
        <f aca="false">IF(G435&lt;&gt;"LIBSETS_SETTYPE_BATTLEGROUND",IF(G435&lt;&gt;"LIBSETS_SETTYPE_SPECIAL",IF(AI435&lt;&gt;"",VLOOKUP(AI435,'ESO zone constants'!$D$2:$H$4950,5,0),""),""),"")</f>
        <v/>
      </c>
      <c r="AJ435" s="24"/>
      <c r="AK435" s="23" t="str">
        <f aca="false">IF(AJ435&lt;&gt;"",IF(AJ435&lt;&gt;"LIBSETS_DROP_MECHANIC_MONSTER_NAME",VLOOKUP(AJ435,'LibSets constants'!$I$4:$L$1000,3,0),""),"")</f>
        <v/>
      </c>
      <c r="AL435" s="23" t="str">
        <f aca="false">IF(AJ435&lt;&gt;"",IF(AJ435&lt;&gt;"LIBSETS_DROP_MECHANIC_MONSTER_NAME",VLOOKUP(AJ435,'LibSets constants'!$I$4:$L$1000,4,0),""),"")</f>
        <v/>
      </c>
      <c r="AM435" s="2" t="str">
        <f aca="false">IF(G435&lt;&gt;"LIBSETS_SETTYPE_BATTLEGROUND",IF(G435&lt;&gt;"LIBSETS_SETTYPE_SPECIAL",IF(AN435&lt;&gt;"",VLOOKUP(AN435,'ESO zone constants'!$D$2:$H$4950,5,0),""),""),"")</f>
        <v/>
      </c>
      <c r="AO435" s="24"/>
      <c r="AP435" s="23" t="str">
        <f aca="false">IF(AO435&lt;&gt;"",IF(AO435&lt;&gt;"LIBSETS_DROP_MECHANIC_MONSTER_NAME",VLOOKUP(AO435,'LibSets constants'!$I$4:$L$1000,3,0),""),"")</f>
        <v/>
      </c>
      <c r="AQ435" s="23" t="str">
        <f aca="false">IF(AO435&lt;&gt;"",IF(AO435&lt;&gt;"LIBSETS_DROP_MECHANIC_MONSTER_NAME",VLOOKUP(AO435,'LibSets constants'!$I$4:$L$1000,4,0),""),"")</f>
        <v/>
      </c>
      <c r="AR435" s="2" t="str">
        <f aca="false">IF(G435&lt;&gt;"LIBSETS_SETTYPE_BATTLEGROUND",IF(G435&lt;&gt;"LIBSETS_SETTYPE_SPECIAL",IF(AS435&lt;&gt;"",VLOOKUP(AS435,'ESO zone constants'!$D$2:$H$4950,5,0),""),""),"")</f>
        <v/>
      </c>
      <c r="AT435" s="24"/>
      <c r="AU435" s="23" t="str">
        <f aca="false">IF(AT435&lt;&gt;"",IF(AT435&lt;&gt;"LIBSETS_DROP_MECHANIC_MONSTER_NAME",VLOOKUP(AT435,'LibSets constants'!$I$4:$L$1000,3,0),""),"")</f>
        <v/>
      </c>
      <c r="AV435" s="23" t="str">
        <f aca="false">IF(AT435&lt;&gt;"",IF(AT435&lt;&gt;"LIBSETS_DROP_MECHANIC_MONSTER_NAME",VLOOKUP(AT435,'LibSets constants'!$I$4:$L$1000,4,0),""),"")</f>
        <v/>
      </c>
      <c r="AW435" s="6" t="str">
        <f aca="false">IF(A435="???","--","")&amp;IF(F435&lt;&gt;"Not in the game (anymore)",IF(A435&lt;&gt;"",CONCATENATE("[",A435,"] = {wayshrines={")&amp;IF(K435&lt;&gt;"",CONCATENATE(K435,","),"")&amp;IF(L435&lt;&gt;"",CONCATENATE(L435,","),"")&amp;IF(M435&lt;&gt;"",CONCATENATE(M435,","),"")&amp;CONCATENATE("}")&amp;IF(VALUE(N435)&gt;0,CONCATENATE(", traitsNeeded=",N435),"")&amp;CONCATENATE(", dlcId=",IF(S435&lt;&gt;"",S435,"DLC_BASE_GAME")),""),"")</f>
        <v>--[???] = {wayshrines={-1,-1,-1,}, dlcId=DLC_ORSINIUM</v>
      </c>
      <c r="AX435" s="6" t="str">
        <f aca="false">IF(F435&lt;&gt;"Not in the game (anymore)",IF(A435&lt;&gt;"",IF(P435&lt;&gt;"",CONCATENATE(", zoneIds={",P435),"")&amp;IF(X435&lt;&gt;"",CONCATENATE(",",X435),"")&amp;IF(AC435&lt;&gt;"",CONCATENATE(",",AC435),"")&amp;IF(AH435&lt;&gt;"",CONCATENATE(",",AH435),"")&amp;IF(AM435&lt;&gt;"",CONCATENATE(",",AM435),"")&amp;IF(AR435&lt;&gt;"",CONCATENATE(",",AR435),"")&amp;IF(P435&lt;&gt;"",CONCATENATE("}",""),"")&amp;IF(OR(I435="true",I435="false",I435&lt;&gt;""), CONCATENATE(", veteran=", I435), ""),""),"")</f>
        <v>, zoneIds={677}, veteran=false</v>
      </c>
      <c r="AY435" s="6" t="str">
        <f aca="false">IF(F435&lt;&gt;"Not in the game (anymore)",IF(A435&lt;&gt;"",", setType="&amp;G435,"")&amp;IF(J435="true",", multiTrialSet=true",""),"")</f>
        <v>, setType=LIBSETS_SETTYPE_ARENA</v>
      </c>
      <c r="AZ435" s="6" t="str">
        <f aca="false">IF(F435&lt;&gt;"Not in the game (anymore)",IF(U435&lt;&gt;"",", dropMechanic={"&amp;U435&amp;IF(Z435&lt;&gt;"",","&amp;Z435,"")&amp;IF(AE435&lt;&gt;"",","&amp;AE435,"")&amp;IF(AJ435&lt;&gt;"",","&amp;AJ435,"")&amp;IF(AO435&lt;&gt;"",","&amp;AO435,"")&amp;IF(AT435&lt;&gt;"",","&amp;AT435,"")&amp;"}"&amp;IF(U435="LIBSETS_DROP_MECHANIC_MONSTER_NAME",", dropMechanicNames={" &amp; IF(V435&lt;&gt;"","['en']='"&amp;V435&amp;"'","") &amp; IF(W435&lt;&gt;"",", ['de']='" &amp; W435&amp;"'","") &amp; "}",""),"")&amp;"},","")</f>
        <v>, dropMechanic={LIBSETS_DROP_MECHANIC_ARENA_STAGE_CHEST}},</v>
      </c>
      <c r="BA435" s="6" t="str">
        <f aca="false">IF(F435&lt;&gt;"Not in the game (anymore)",IF(C435&lt;&gt;"",CONCATENATE(" --",C435," / ",B435,"   [",IF(Q435&lt;&gt;"",Q435,""),IF(Y435&lt;&gt;"",", "&amp;Y435,""),IF(AD435&lt;&gt;"",", "&amp;AD435,""),IF(AI435&lt;&gt;"",", "&amp;AI435,""),IF(AN435&lt;&gt;"",", "&amp;AN435,""),IF(AS435&lt;&gt;"",", "&amp;AS435,""),"]")),"")</f>
        <v> --The Maelstrom's Sword / Schwert des Mahlstroms   [Maelstrom Arena]</v>
      </c>
    </row>
    <row r="436" customFormat="false" ht="15" hidden="false" customHeight="false" outlineLevel="0" collapsed="false">
      <c r="A436" s="1" t="s">
        <v>1041</v>
      </c>
      <c r="B436" s="0" t="s">
        <v>1070</v>
      </c>
      <c r="C436" s="0" t="s">
        <v>1071</v>
      </c>
      <c r="D436" s="2" t="str">
        <f aca="false">A436</f>
        <v>???</v>
      </c>
      <c r="E436" s="39" t="s">
        <v>1072</v>
      </c>
      <c r="F436" s="0" t="s">
        <v>1073</v>
      </c>
      <c r="G436" s="22" t="s">
        <v>74</v>
      </c>
      <c r="I436" s="0" t="s">
        <v>56</v>
      </c>
      <c r="J436" s="0" t="s">
        <v>56</v>
      </c>
      <c r="K436" s="0" t="n">
        <v>-1</v>
      </c>
      <c r="L436" s="0" t="n">
        <v>-1</v>
      </c>
      <c r="M436" s="0" t="n">
        <v>-1</v>
      </c>
      <c r="N436" s="0" t="n">
        <v>0</v>
      </c>
      <c r="O436" s="3" t="s">
        <v>75</v>
      </c>
      <c r="P436" s="2" t="n">
        <f aca="false">IF(AND(G436&lt;&gt;"LIBSETS_SETTYPE_BATTLEGROUND",G436&lt;&gt;"LIBSETS_SETTYPE_SPECIAL",G436&lt;&gt;"LIBSETS_SETTYPE_MYTHIC"), IF(Q436&lt;&gt;"",VLOOKUP(Q436,'ESO zone constants'!$D$2:$H$4950,5,0),""),"")</f>
        <v>635</v>
      </c>
      <c r="Q436" s="0" t="str">
        <f aca="false">IF(OR(K436="",K436&lt;=0,ISERROR(K436)),IF(AND(O436&lt;&gt;"",NOT(ISERROR(O436))),O436, ""),VLOOKUP(K436,'ESO wayshrine node constants'!$A$3:$D$10003,4,0))</f>
        <v>Dragonstar Arena</v>
      </c>
      <c r="R436" s="0"/>
      <c r="S436" s="4" t="str">
        <f aca="false">IF(AND(R436&lt;&gt;"",NOT(ISERROR(R436))),R436,IF(P436&lt;&gt;"",IF(NOT(ISERROR(VLOOKUP(P436,'ESO Dungeon constants'!$D$3:$H$9999,5,0))),VLOOKUP(P436,'ESO Dungeon constants'!$D$3:$I$9999,6,0),VLOOKUP(P436,'ESO zone constants'!$H$2:$K$9984,4,0)),""))</f>
        <v>DLC_BASE_GAME</v>
      </c>
      <c r="T436" s="2" t="str">
        <f aca="false">IF(S436&lt;&gt;"",VLOOKUP(S436,'LibSets constants'!$B$4:$C$1000,2,0),"")</f>
        <v>Included in base game</v>
      </c>
      <c r="U436" s="5" t="s">
        <v>76</v>
      </c>
      <c r="V436" s="33" t="str">
        <f aca="false">IF(U436&lt;&gt;"",IF(U436&lt;&gt;"LIBSETS_DROP_MECHANIC_MONSTER_NAME",VLOOKUP(U436,'LibSets constants'!$I$4:$L$1000,3,0),""),"")</f>
        <v>Arena stage chest</v>
      </c>
      <c r="W436" s="23" t="str">
        <f aca="false">IF(U436&lt;&gt;"",IF(U436&lt;&gt;"LIBSETS_DROP_MECHANIC_MONSTER_NAME",VLOOKUP(U436,'LibSets constants'!$I$4:$L$1000,4,0),""),"")</f>
        <v>Arena-Phasen Schatztruhe</v>
      </c>
      <c r="X436" s="2" t="str">
        <f aca="false">IF(G436&lt;&gt;"LIBSETS_SETTYPE_BATTLEGROUND",IF(G436&lt;&gt;"LIBSETS_SETTYPE_SPECIAL",IF(Y436&lt;&gt;"",VLOOKUP(Y436,'ESO zone constants'!$D$2:$H$4950,5,0),""),""),"")</f>
        <v/>
      </c>
      <c r="Z436" s="24"/>
      <c r="AA436" s="23" t="str">
        <f aca="false">IF(Z436&lt;&gt;"",IF(Z436&lt;&gt;"LIBSETS_DROP_MECHANIC_MONSTER_NAME",VLOOKUP(Z436,'LibSets constants'!$I$4:$L$1000,3,0),""),"")</f>
        <v/>
      </c>
      <c r="AB436" s="23" t="str">
        <f aca="false">IF(Z436&lt;&gt;"",IF(Z436&lt;&gt;"LIBSETS_DROP_MECHANIC_MONSTER_NAME",VLOOKUP(Z436,'LibSets constants'!$I$4:$L$1000,4,0),""),"")</f>
        <v/>
      </c>
      <c r="AC436" s="2" t="str">
        <f aca="false">IF(G436&lt;&gt;"LIBSETS_SETTYPE_BATTLEGROUND",IF(G436&lt;&gt;"LIBSETS_SETTYPE_SPECIAL",IF(AD436&lt;&gt;"",VLOOKUP(AD436,'ESO zone constants'!$D$2:$H$4950,5,0),""),""),"")</f>
        <v/>
      </c>
      <c r="AE436" s="24"/>
      <c r="AF436" s="23" t="str">
        <f aca="false">IF(AE436&lt;&gt;"",IF(AE436&lt;&gt;"LIBSETS_DROP_MECHANIC_MONSTER_NAME",VLOOKUP(AE436,'LibSets constants'!$I$4:$L$1000,3,0),""),"")</f>
        <v/>
      </c>
      <c r="AG436" s="23" t="str">
        <f aca="false">IF(AE436&lt;&gt;"",IF(AE436&lt;&gt;"LIBSETS_DROP_MECHANIC_MONSTER_NAME",VLOOKUP(AE436,'LibSets constants'!$I$4:$L$1000,4,0),""),"")</f>
        <v/>
      </c>
      <c r="AH436" s="2" t="str">
        <f aca="false">IF(G436&lt;&gt;"LIBSETS_SETTYPE_BATTLEGROUND",IF(G436&lt;&gt;"LIBSETS_SETTYPE_SPECIAL",IF(AI436&lt;&gt;"",VLOOKUP(AI436,'ESO zone constants'!$D$2:$H$4950,5,0),""),""),"")</f>
        <v/>
      </c>
      <c r="AJ436" s="24"/>
      <c r="AK436" s="23" t="str">
        <f aca="false">IF(AJ436&lt;&gt;"",IF(AJ436&lt;&gt;"LIBSETS_DROP_MECHANIC_MONSTER_NAME",VLOOKUP(AJ436,'LibSets constants'!$I$4:$L$1000,3,0),""),"")</f>
        <v/>
      </c>
      <c r="AL436" s="23" t="str">
        <f aca="false">IF(AJ436&lt;&gt;"",IF(AJ436&lt;&gt;"LIBSETS_DROP_MECHANIC_MONSTER_NAME",VLOOKUP(AJ436,'LibSets constants'!$I$4:$L$1000,4,0),""),"")</f>
        <v/>
      </c>
      <c r="AM436" s="2" t="str">
        <f aca="false">IF(G436&lt;&gt;"LIBSETS_SETTYPE_BATTLEGROUND",IF(G436&lt;&gt;"LIBSETS_SETTYPE_SPECIAL",IF(AN436&lt;&gt;"",VLOOKUP(AN436,'ESO zone constants'!$D$2:$H$4950,5,0),""),""),"")</f>
        <v/>
      </c>
      <c r="AO436" s="24"/>
      <c r="AP436" s="23" t="str">
        <f aca="false">IF(AO436&lt;&gt;"",IF(AO436&lt;&gt;"LIBSETS_DROP_MECHANIC_MONSTER_NAME",VLOOKUP(AO436,'LibSets constants'!$I$4:$L$1000,3,0),""),"")</f>
        <v/>
      </c>
      <c r="AQ436" s="23" t="str">
        <f aca="false">IF(AO436&lt;&gt;"",IF(AO436&lt;&gt;"LIBSETS_DROP_MECHANIC_MONSTER_NAME",VLOOKUP(AO436,'LibSets constants'!$I$4:$L$1000,4,0),""),"")</f>
        <v/>
      </c>
      <c r="AR436" s="2" t="str">
        <f aca="false">IF(G436&lt;&gt;"LIBSETS_SETTYPE_BATTLEGROUND",IF(G436&lt;&gt;"LIBSETS_SETTYPE_SPECIAL",IF(AS436&lt;&gt;"",VLOOKUP(AS436,'ESO zone constants'!$D$2:$H$4950,5,0),""),""),"")</f>
        <v/>
      </c>
      <c r="AT436" s="24"/>
      <c r="AU436" s="23" t="str">
        <f aca="false">IF(AT436&lt;&gt;"",IF(AT436&lt;&gt;"LIBSETS_DROP_MECHANIC_MONSTER_NAME",VLOOKUP(AT436,'LibSets constants'!$I$4:$L$1000,3,0),""),"")</f>
        <v/>
      </c>
      <c r="AV436" s="23" t="str">
        <f aca="false">IF(AT436&lt;&gt;"",IF(AT436&lt;&gt;"LIBSETS_DROP_MECHANIC_MONSTER_NAME",VLOOKUP(AT436,'LibSets constants'!$I$4:$L$1000,4,0),""),"")</f>
        <v/>
      </c>
      <c r="AW436" s="6" t="str">
        <f aca="false">IF(A436="???","--","")&amp;IF(F436&lt;&gt;"Not in the game (anymore)",IF(A436&lt;&gt;"",CONCATENATE("[",A436,"] = {wayshrines={")&amp;IF(K436&lt;&gt;"",CONCATENATE(K436,","),"")&amp;IF(L436&lt;&gt;"",CONCATENATE(L436,","),"")&amp;IF(M436&lt;&gt;"",CONCATENATE(M436,","),"")&amp;CONCATENATE("}")&amp;IF(VALUE(N436)&gt;0,CONCATENATE(", traitsNeeded=",N436),"")&amp;CONCATENATE(", dlcId=",IF(S436&lt;&gt;"",S436,"DLC_BASE_GAME")),""),"")</f>
        <v>--[???] = {wayshrines={-1,-1,-1,}, dlcId=DLC_BASE_GAME</v>
      </c>
      <c r="AX436" s="6" t="str">
        <f aca="false">IF(F436&lt;&gt;"Not in the game (anymore)",IF(A436&lt;&gt;"",IF(P436&lt;&gt;"",CONCATENATE(", zoneIds={",P436),"")&amp;IF(X436&lt;&gt;"",CONCATENATE(",",X436),"")&amp;IF(AC436&lt;&gt;"",CONCATENATE(",",AC436),"")&amp;IF(AH436&lt;&gt;"",CONCATENATE(",",AH436),"")&amp;IF(AM436&lt;&gt;"",CONCATENATE(",",AM436),"")&amp;IF(AR436&lt;&gt;"",CONCATENATE(",",AR436),"")&amp;IF(P436&lt;&gt;"",CONCATENATE("}",""),"")&amp;IF(OR(I436="true",I436="false",I436&lt;&gt;""), CONCATENATE(", veteran=", I436), ""),""),"")</f>
        <v>, zoneIds={635}, veteran=false</v>
      </c>
      <c r="AY436" s="6" t="str">
        <f aca="false">IF(F436&lt;&gt;"Not in the game (anymore)",IF(A436&lt;&gt;"",", setType="&amp;G436,"")&amp;IF(J436="true",", multiTrialSet=true",""),"")</f>
        <v>, setType=LIBSETS_SETTYPE_ARENA</v>
      </c>
      <c r="AZ436" s="6" t="str">
        <f aca="false">IF(F436&lt;&gt;"Not in the game (anymore)",IF(U436&lt;&gt;"",", dropMechanic={"&amp;U436&amp;IF(Z436&lt;&gt;"",","&amp;Z436,"")&amp;IF(AE436&lt;&gt;"",","&amp;AE436,"")&amp;IF(AJ436&lt;&gt;"",","&amp;AJ436,"")&amp;IF(AO436&lt;&gt;"",","&amp;AO436,"")&amp;IF(AT436&lt;&gt;"",","&amp;AT436,"")&amp;"}"&amp;IF(U436="LIBSETS_DROP_MECHANIC_MONSTER_NAME",", dropMechanicNames={" &amp; IF(V436&lt;&gt;"","['en']='"&amp;V436&amp;"'","") &amp; IF(W436&lt;&gt;"",", ['de']='" &amp; W436&amp;"'","") &amp; "}",""),"")&amp;"},","")</f>
        <v>, dropMechanic={LIBSETS_DROP_MECHANIC_ARENA_STAGE_CHEST}},</v>
      </c>
      <c r="BA436" s="6" t="str">
        <f aca="false">IF(F436&lt;&gt;"Not in the game (anymore)",IF(C436&lt;&gt;"",CONCATENATE(" --",C436," / ",B436,"   [",IF(Q436&lt;&gt;"",Q436,""),IF(Y436&lt;&gt;"",", "&amp;Y436,""),IF(AD436&lt;&gt;"",", "&amp;AD436,""),IF(AI436&lt;&gt;"",", "&amp;AI436,""),IF(AN436&lt;&gt;"",", "&amp;AN436,""),IF(AS436&lt;&gt;"",", "&amp;AS436,""),"]")),"")</f>
        <v> --The Master's Axe / Axt des Meisters   [Dragonstar Arena]</v>
      </c>
    </row>
    <row r="437" customFormat="false" ht="15" hidden="false" customHeight="false" outlineLevel="0" collapsed="false">
      <c r="A437" s="1" t="s">
        <v>1041</v>
      </c>
      <c r="B437" s="0" t="s">
        <v>1074</v>
      </c>
      <c r="C437" s="0" t="s">
        <v>1075</v>
      </c>
      <c r="D437" s="2" t="str">
        <f aca="false">A437</f>
        <v>???</v>
      </c>
      <c r="E437" s="39" t="s">
        <v>1072</v>
      </c>
      <c r="F437" s="0" t="s">
        <v>1073</v>
      </c>
      <c r="G437" s="22" t="s">
        <v>74</v>
      </c>
      <c r="I437" s="0" t="s">
        <v>56</v>
      </c>
      <c r="J437" s="0" t="s">
        <v>56</v>
      </c>
      <c r="K437" s="0" t="n">
        <v>-1</v>
      </c>
      <c r="L437" s="0" t="n">
        <v>-1</v>
      </c>
      <c r="M437" s="0" t="n">
        <v>-1</v>
      </c>
      <c r="N437" s="0" t="n">
        <v>0</v>
      </c>
      <c r="O437" s="3" t="s">
        <v>75</v>
      </c>
      <c r="P437" s="2" t="n">
        <f aca="false">IF(AND(G437&lt;&gt;"LIBSETS_SETTYPE_BATTLEGROUND",G437&lt;&gt;"LIBSETS_SETTYPE_SPECIAL",G437&lt;&gt;"LIBSETS_SETTYPE_MYTHIC"), IF(Q437&lt;&gt;"",VLOOKUP(Q437,'ESO zone constants'!$D$2:$H$4950,5,0),""),"")</f>
        <v>635</v>
      </c>
      <c r="Q437" s="0" t="str">
        <f aca="false">IF(OR(K437="",K437&lt;=0,ISERROR(K437)),IF(AND(O437&lt;&gt;"",NOT(ISERROR(O437))),O437, ""),VLOOKUP(K437,'ESO wayshrine node constants'!$A$3:$D$10003,4,0))</f>
        <v>Dragonstar Arena</v>
      </c>
      <c r="R437" s="0"/>
      <c r="S437" s="4" t="str">
        <f aca="false">IF(AND(R437&lt;&gt;"",NOT(ISERROR(R437))),R437,IF(P437&lt;&gt;"",IF(NOT(ISERROR(VLOOKUP(P437,'ESO Dungeon constants'!$D$3:$H$9999,5,0))),VLOOKUP(P437,'ESO Dungeon constants'!$D$3:$I$9999,6,0),VLOOKUP(P437,'ESO zone constants'!$H$2:$K$9984,4,0)),""))</f>
        <v>DLC_BASE_GAME</v>
      </c>
      <c r="T437" s="2" t="str">
        <f aca="false">IF(S437&lt;&gt;"",VLOOKUP(S437,'LibSets constants'!$B$4:$C$1000,2,0),"")</f>
        <v>Included in base game</v>
      </c>
      <c r="U437" s="5" t="s">
        <v>76</v>
      </c>
      <c r="V437" s="33" t="str">
        <f aca="false">IF(U437&lt;&gt;"",IF(U437&lt;&gt;"LIBSETS_DROP_MECHANIC_MONSTER_NAME",VLOOKUP(U437,'LibSets constants'!$I$4:$L$1000,3,0),""),"")</f>
        <v>Arena stage chest</v>
      </c>
      <c r="W437" s="23" t="str">
        <f aca="false">IF(U437&lt;&gt;"",IF(U437&lt;&gt;"LIBSETS_DROP_MECHANIC_MONSTER_NAME",VLOOKUP(U437,'LibSets constants'!$I$4:$L$1000,4,0),""),"")</f>
        <v>Arena-Phasen Schatztruhe</v>
      </c>
      <c r="X437" s="2" t="str">
        <f aca="false">IF(G437&lt;&gt;"LIBSETS_SETTYPE_BATTLEGROUND",IF(G437&lt;&gt;"LIBSETS_SETTYPE_SPECIAL",IF(Y437&lt;&gt;"",VLOOKUP(Y437,'ESO zone constants'!$D$2:$H$4950,5,0),""),""),"")</f>
        <v/>
      </c>
      <c r="Z437" s="24"/>
      <c r="AA437" s="23" t="str">
        <f aca="false">IF(Z437&lt;&gt;"",IF(Z437&lt;&gt;"LIBSETS_DROP_MECHANIC_MONSTER_NAME",VLOOKUP(Z437,'LibSets constants'!$I$4:$L$1000,3,0),""),"")</f>
        <v/>
      </c>
      <c r="AB437" s="23" t="str">
        <f aca="false">IF(Z437&lt;&gt;"",IF(Z437&lt;&gt;"LIBSETS_DROP_MECHANIC_MONSTER_NAME",VLOOKUP(Z437,'LibSets constants'!$I$4:$L$1000,4,0),""),"")</f>
        <v/>
      </c>
      <c r="AC437" s="2" t="str">
        <f aca="false">IF(G437&lt;&gt;"LIBSETS_SETTYPE_BATTLEGROUND",IF(G437&lt;&gt;"LIBSETS_SETTYPE_SPECIAL",IF(AD437&lt;&gt;"",VLOOKUP(AD437,'ESO zone constants'!$D$2:$H$4950,5,0),""),""),"")</f>
        <v/>
      </c>
      <c r="AE437" s="24"/>
      <c r="AF437" s="23" t="str">
        <f aca="false">IF(AE437&lt;&gt;"",IF(AE437&lt;&gt;"LIBSETS_DROP_MECHANIC_MONSTER_NAME",VLOOKUP(AE437,'LibSets constants'!$I$4:$L$1000,3,0),""),"")</f>
        <v/>
      </c>
      <c r="AG437" s="23" t="str">
        <f aca="false">IF(AE437&lt;&gt;"",IF(AE437&lt;&gt;"LIBSETS_DROP_MECHANIC_MONSTER_NAME",VLOOKUP(AE437,'LibSets constants'!$I$4:$L$1000,4,0),""),"")</f>
        <v/>
      </c>
      <c r="AH437" s="2" t="str">
        <f aca="false">IF(G437&lt;&gt;"LIBSETS_SETTYPE_BATTLEGROUND",IF(G437&lt;&gt;"LIBSETS_SETTYPE_SPECIAL",IF(AI437&lt;&gt;"",VLOOKUP(AI437,'ESO zone constants'!$D$2:$H$4950,5,0),""),""),"")</f>
        <v/>
      </c>
      <c r="AJ437" s="24"/>
      <c r="AK437" s="23" t="str">
        <f aca="false">IF(AJ437&lt;&gt;"",IF(AJ437&lt;&gt;"LIBSETS_DROP_MECHANIC_MONSTER_NAME",VLOOKUP(AJ437,'LibSets constants'!$I$4:$L$1000,3,0),""),"")</f>
        <v/>
      </c>
      <c r="AL437" s="23" t="str">
        <f aca="false">IF(AJ437&lt;&gt;"",IF(AJ437&lt;&gt;"LIBSETS_DROP_MECHANIC_MONSTER_NAME",VLOOKUP(AJ437,'LibSets constants'!$I$4:$L$1000,4,0),""),"")</f>
        <v/>
      </c>
      <c r="AM437" s="2" t="str">
        <f aca="false">IF(G437&lt;&gt;"LIBSETS_SETTYPE_BATTLEGROUND",IF(G437&lt;&gt;"LIBSETS_SETTYPE_SPECIAL",IF(AN437&lt;&gt;"",VLOOKUP(AN437,'ESO zone constants'!$D$2:$H$4950,5,0),""),""),"")</f>
        <v/>
      </c>
      <c r="AO437" s="24"/>
      <c r="AP437" s="23" t="str">
        <f aca="false">IF(AO437&lt;&gt;"",IF(AO437&lt;&gt;"LIBSETS_DROP_MECHANIC_MONSTER_NAME",VLOOKUP(AO437,'LibSets constants'!$I$4:$L$1000,3,0),""),"")</f>
        <v/>
      </c>
      <c r="AQ437" s="23" t="str">
        <f aca="false">IF(AO437&lt;&gt;"",IF(AO437&lt;&gt;"LIBSETS_DROP_MECHANIC_MONSTER_NAME",VLOOKUP(AO437,'LibSets constants'!$I$4:$L$1000,4,0),""),"")</f>
        <v/>
      </c>
      <c r="AR437" s="2" t="str">
        <f aca="false">IF(G437&lt;&gt;"LIBSETS_SETTYPE_BATTLEGROUND",IF(G437&lt;&gt;"LIBSETS_SETTYPE_SPECIAL",IF(AS437&lt;&gt;"",VLOOKUP(AS437,'ESO zone constants'!$D$2:$H$4950,5,0),""),""),"")</f>
        <v/>
      </c>
      <c r="AT437" s="24"/>
      <c r="AU437" s="23" t="str">
        <f aca="false">IF(AT437&lt;&gt;"",IF(AT437&lt;&gt;"LIBSETS_DROP_MECHANIC_MONSTER_NAME",VLOOKUP(AT437,'LibSets constants'!$I$4:$L$1000,3,0),""),"")</f>
        <v/>
      </c>
      <c r="AV437" s="23" t="str">
        <f aca="false">IF(AT437&lt;&gt;"",IF(AT437&lt;&gt;"LIBSETS_DROP_MECHANIC_MONSTER_NAME",VLOOKUP(AT437,'LibSets constants'!$I$4:$L$1000,4,0),""),"")</f>
        <v/>
      </c>
      <c r="AW437" s="6" t="str">
        <f aca="false">IF(A437="???","--","")&amp;IF(F437&lt;&gt;"Not in the game (anymore)",IF(A437&lt;&gt;"",CONCATENATE("[",A437,"] = {wayshrines={")&amp;IF(K437&lt;&gt;"",CONCATENATE(K437,","),"")&amp;IF(L437&lt;&gt;"",CONCATENATE(L437,","),"")&amp;IF(M437&lt;&gt;"",CONCATENATE(M437,","),"")&amp;CONCATENATE("}")&amp;IF(VALUE(N437)&gt;0,CONCATENATE(", traitsNeeded=",N437),"")&amp;CONCATENATE(", dlcId=",IF(S437&lt;&gt;"",S437,"DLC_BASE_GAME")),""),"")</f>
        <v>--[???] = {wayshrines={-1,-1,-1,}, dlcId=DLC_BASE_GAME</v>
      </c>
      <c r="AX437" s="6" t="str">
        <f aca="false">IF(F437&lt;&gt;"Not in the game (anymore)",IF(A437&lt;&gt;"",IF(P437&lt;&gt;"",CONCATENATE(", zoneIds={",P437),"")&amp;IF(X437&lt;&gt;"",CONCATENATE(",",X437),"")&amp;IF(AC437&lt;&gt;"",CONCATENATE(",",AC437),"")&amp;IF(AH437&lt;&gt;"",CONCATENATE(",",AH437),"")&amp;IF(AM437&lt;&gt;"",CONCATENATE(",",AM437),"")&amp;IF(AR437&lt;&gt;"",CONCATENATE(",",AR437),"")&amp;IF(P437&lt;&gt;"",CONCATENATE("}",""),"")&amp;IF(OR(I437="true",I437="false",I437&lt;&gt;""), CONCATENATE(", veteran=", I437), ""),""),"")</f>
        <v>, zoneIds={635}, veteran=false</v>
      </c>
      <c r="AY437" s="6" t="str">
        <f aca="false">IF(F437&lt;&gt;"Not in the game (anymore)",IF(A437&lt;&gt;"",", setType="&amp;G437,"")&amp;IF(J437="true",", multiTrialSet=true",""),"")</f>
        <v>, setType=LIBSETS_SETTYPE_ARENA</v>
      </c>
      <c r="AZ437" s="6" t="str">
        <f aca="false">IF(F437&lt;&gt;"Not in the game (anymore)",IF(U437&lt;&gt;"",", dropMechanic={"&amp;U437&amp;IF(Z437&lt;&gt;"",","&amp;Z437,"")&amp;IF(AE437&lt;&gt;"",","&amp;AE437,"")&amp;IF(AJ437&lt;&gt;"",","&amp;AJ437,"")&amp;IF(AO437&lt;&gt;"",","&amp;AO437,"")&amp;IF(AT437&lt;&gt;"",","&amp;AT437,"")&amp;"}"&amp;IF(U437="LIBSETS_DROP_MECHANIC_MONSTER_NAME",", dropMechanicNames={" &amp; IF(V437&lt;&gt;"","['en']='"&amp;V437&amp;"'","") &amp; IF(W437&lt;&gt;"",", ['de']='" &amp; W437&amp;"'","") &amp; "}",""),"")&amp;"},","")</f>
        <v>, dropMechanic={LIBSETS_DROP_MECHANIC_ARENA_STAGE_CHEST}},</v>
      </c>
      <c r="BA437" s="6" t="str">
        <f aca="false">IF(F437&lt;&gt;"Not in the game (anymore)",IF(C437&lt;&gt;"",CONCATENATE(" --",C437," / ",B437,"   [",IF(Q437&lt;&gt;"",Q437,""),IF(Y437&lt;&gt;"",", "&amp;Y437,""),IF(AD437&lt;&gt;"",", "&amp;AD437,""),IF(AI437&lt;&gt;"",", "&amp;AI437,""),IF(AN437&lt;&gt;"",", "&amp;AN437,""),IF(AS437&lt;&gt;"",", "&amp;AS437,""),"]")),"")</f>
        <v> --The Master's Battle Axe / Streitaxt des Meisters   [Dragonstar Arena]</v>
      </c>
    </row>
    <row r="438" customFormat="false" ht="15" hidden="false" customHeight="false" outlineLevel="0" collapsed="false">
      <c r="A438" s="1" t="s">
        <v>1041</v>
      </c>
      <c r="B438" s="0" t="s">
        <v>1076</v>
      </c>
      <c r="C438" s="0" t="s">
        <v>1077</v>
      </c>
      <c r="D438" s="2" t="str">
        <f aca="false">A438</f>
        <v>???</v>
      </c>
      <c r="E438" s="39" t="s">
        <v>1072</v>
      </c>
      <c r="F438" s="0" t="s">
        <v>1073</v>
      </c>
      <c r="G438" s="22" t="s">
        <v>74</v>
      </c>
      <c r="I438" s="0" t="s">
        <v>56</v>
      </c>
      <c r="J438" s="0" t="s">
        <v>56</v>
      </c>
      <c r="K438" s="0" t="n">
        <v>-1</v>
      </c>
      <c r="L438" s="0" t="n">
        <v>-1</v>
      </c>
      <c r="M438" s="0" t="n">
        <v>-1</v>
      </c>
      <c r="N438" s="0" t="n">
        <v>0</v>
      </c>
      <c r="O438" s="3" t="s">
        <v>75</v>
      </c>
      <c r="P438" s="2" t="n">
        <f aca="false">IF(AND(G438&lt;&gt;"LIBSETS_SETTYPE_BATTLEGROUND",G438&lt;&gt;"LIBSETS_SETTYPE_SPECIAL",G438&lt;&gt;"LIBSETS_SETTYPE_MYTHIC"), IF(Q438&lt;&gt;"",VLOOKUP(Q438,'ESO zone constants'!$D$2:$H$4950,5,0),""),"")</f>
        <v>635</v>
      </c>
      <c r="Q438" s="0" t="str">
        <f aca="false">IF(OR(K438="",K438&lt;=0,ISERROR(K438)),IF(AND(O438&lt;&gt;"",NOT(ISERROR(O438))),O438, ""),VLOOKUP(K438,'ESO wayshrine node constants'!$A$3:$D$10003,4,0))</f>
        <v>Dragonstar Arena</v>
      </c>
      <c r="R438" s="0"/>
      <c r="S438" s="4" t="str">
        <f aca="false">IF(AND(R438&lt;&gt;"",NOT(ISERROR(R438))),R438,IF(P438&lt;&gt;"",IF(NOT(ISERROR(VLOOKUP(P438,'ESO Dungeon constants'!$D$3:$H$9999,5,0))),VLOOKUP(P438,'ESO Dungeon constants'!$D$3:$I$9999,6,0),VLOOKUP(P438,'ESO zone constants'!$H$2:$K$9984,4,0)),""))</f>
        <v>DLC_BASE_GAME</v>
      </c>
      <c r="T438" s="2" t="str">
        <f aca="false">IF(S438&lt;&gt;"",VLOOKUP(S438,'LibSets constants'!$B$4:$C$1000,2,0),"")</f>
        <v>Included in base game</v>
      </c>
      <c r="U438" s="5" t="s">
        <v>76</v>
      </c>
      <c r="V438" s="33" t="str">
        <f aca="false">IF(U438&lt;&gt;"",IF(U438&lt;&gt;"LIBSETS_DROP_MECHANIC_MONSTER_NAME",VLOOKUP(U438,'LibSets constants'!$I$4:$L$1000,3,0),""),"")</f>
        <v>Arena stage chest</v>
      </c>
      <c r="W438" s="23" t="str">
        <f aca="false">IF(U438&lt;&gt;"",IF(U438&lt;&gt;"LIBSETS_DROP_MECHANIC_MONSTER_NAME",VLOOKUP(U438,'LibSets constants'!$I$4:$L$1000,4,0),""),"")</f>
        <v>Arena-Phasen Schatztruhe</v>
      </c>
      <c r="X438" s="2" t="str">
        <f aca="false">IF(G438&lt;&gt;"LIBSETS_SETTYPE_BATTLEGROUND",IF(G438&lt;&gt;"LIBSETS_SETTYPE_SPECIAL",IF(Y438&lt;&gt;"",VLOOKUP(Y438,'ESO zone constants'!$D$2:$H$4950,5,0),""),""),"")</f>
        <v/>
      </c>
      <c r="Z438" s="24"/>
      <c r="AA438" s="23" t="str">
        <f aca="false">IF(Z438&lt;&gt;"",IF(Z438&lt;&gt;"LIBSETS_DROP_MECHANIC_MONSTER_NAME",VLOOKUP(Z438,'LibSets constants'!$I$4:$L$1000,3,0),""),"")</f>
        <v/>
      </c>
      <c r="AB438" s="23" t="str">
        <f aca="false">IF(Z438&lt;&gt;"",IF(Z438&lt;&gt;"LIBSETS_DROP_MECHANIC_MONSTER_NAME",VLOOKUP(Z438,'LibSets constants'!$I$4:$L$1000,4,0),""),"")</f>
        <v/>
      </c>
      <c r="AC438" s="2" t="str">
        <f aca="false">IF(G438&lt;&gt;"LIBSETS_SETTYPE_BATTLEGROUND",IF(G438&lt;&gt;"LIBSETS_SETTYPE_SPECIAL",IF(AD438&lt;&gt;"",VLOOKUP(AD438,'ESO zone constants'!$D$2:$H$4950,5,0),""),""),"")</f>
        <v/>
      </c>
      <c r="AE438" s="24"/>
      <c r="AF438" s="23" t="str">
        <f aca="false">IF(AE438&lt;&gt;"",IF(AE438&lt;&gt;"LIBSETS_DROP_MECHANIC_MONSTER_NAME",VLOOKUP(AE438,'LibSets constants'!$I$4:$L$1000,3,0),""),"")</f>
        <v/>
      </c>
      <c r="AG438" s="23" t="str">
        <f aca="false">IF(AE438&lt;&gt;"",IF(AE438&lt;&gt;"LIBSETS_DROP_MECHANIC_MONSTER_NAME",VLOOKUP(AE438,'LibSets constants'!$I$4:$L$1000,4,0),""),"")</f>
        <v/>
      </c>
      <c r="AH438" s="2" t="str">
        <f aca="false">IF(G438&lt;&gt;"LIBSETS_SETTYPE_BATTLEGROUND",IF(G438&lt;&gt;"LIBSETS_SETTYPE_SPECIAL",IF(AI438&lt;&gt;"",VLOOKUP(AI438,'ESO zone constants'!$D$2:$H$4950,5,0),""),""),"")</f>
        <v/>
      </c>
      <c r="AJ438" s="24"/>
      <c r="AK438" s="23" t="str">
        <f aca="false">IF(AJ438&lt;&gt;"",IF(AJ438&lt;&gt;"LIBSETS_DROP_MECHANIC_MONSTER_NAME",VLOOKUP(AJ438,'LibSets constants'!$I$4:$L$1000,3,0),""),"")</f>
        <v/>
      </c>
      <c r="AL438" s="23" t="str">
        <f aca="false">IF(AJ438&lt;&gt;"",IF(AJ438&lt;&gt;"LIBSETS_DROP_MECHANIC_MONSTER_NAME",VLOOKUP(AJ438,'LibSets constants'!$I$4:$L$1000,4,0),""),"")</f>
        <v/>
      </c>
      <c r="AM438" s="2" t="str">
        <f aca="false">IF(G438&lt;&gt;"LIBSETS_SETTYPE_BATTLEGROUND",IF(G438&lt;&gt;"LIBSETS_SETTYPE_SPECIAL",IF(AN438&lt;&gt;"",VLOOKUP(AN438,'ESO zone constants'!$D$2:$H$4950,5,0),""),""),"")</f>
        <v/>
      </c>
      <c r="AO438" s="24"/>
      <c r="AP438" s="23" t="str">
        <f aca="false">IF(AO438&lt;&gt;"",IF(AO438&lt;&gt;"LIBSETS_DROP_MECHANIC_MONSTER_NAME",VLOOKUP(AO438,'LibSets constants'!$I$4:$L$1000,3,0),""),"")</f>
        <v/>
      </c>
      <c r="AQ438" s="23" t="str">
        <f aca="false">IF(AO438&lt;&gt;"",IF(AO438&lt;&gt;"LIBSETS_DROP_MECHANIC_MONSTER_NAME",VLOOKUP(AO438,'LibSets constants'!$I$4:$L$1000,4,0),""),"")</f>
        <v/>
      </c>
      <c r="AR438" s="2" t="str">
        <f aca="false">IF(G438&lt;&gt;"LIBSETS_SETTYPE_BATTLEGROUND",IF(G438&lt;&gt;"LIBSETS_SETTYPE_SPECIAL",IF(AS438&lt;&gt;"",VLOOKUP(AS438,'ESO zone constants'!$D$2:$H$4950,5,0),""),""),"")</f>
        <v/>
      </c>
      <c r="AT438" s="24"/>
      <c r="AU438" s="23" t="str">
        <f aca="false">IF(AT438&lt;&gt;"",IF(AT438&lt;&gt;"LIBSETS_DROP_MECHANIC_MONSTER_NAME",VLOOKUP(AT438,'LibSets constants'!$I$4:$L$1000,3,0),""),"")</f>
        <v/>
      </c>
      <c r="AV438" s="23" t="str">
        <f aca="false">IF(AT438&lt;&gt;"",IF(AT438&lt;&gt;"LIBSETS_DROP_MECHANIC_MONSTER_NAME",VLOOKUP(AT438,'LibSets constants'!$I$4:$L$1000,4,0),""),"")</f>
        <v/>
      </c>
      <c r="AW438" s="6" t="str">
        <f aca="false">IF(A438="???","--","")&amp;IF(F438&lt;&gt;"Not in the game (anymore)",IF(A438&lt;&gt;"",CONCATENATE("[",A438,"] = {wayshrines={")&amp;IF(K438&lt;&gt;"",CONCATENATE(K438,","),"")&amp;IF(L438&lt;&gt;"",CONCATENATE(L438,","),"")&amp;IF(M438&lt;&gt;"",CONCATENATE(M438,","),"")&amp;CONCATENATE("}")&amp;IF(VALUE(N438)&gt;0,CONCATENATE(", traitsNeeded=",N438),"")&amp;CONCATENATE(", dlcId=",IF(S438&lt;&gt;"",S438,"DLC_BASE_GAME")),""),"")</f>
        <v>--[???] = {wayshrines={-1,-1,-1,}, dlcId=DLC_BASE_GAME</v>
      </c>
      <c r="AX438" s="6" t="str">
        <f aca="false">IF(F438&lt;&gt;"Not in the game (anymore)",IF(A438&lt;&gt;"",IF(P438&lt;&gt;"",CONCATENATE(", zoneIds={",P438),"")&amp;IF(X438&lt;&gt;"",CONCATENATE(",",X438),"")&amp;IF(AC438&lt;&gt;"",CONCATENATE(",",AC438),"")&amp;IF(AH438&lt;&gt;"",CONCATENATE(",",AH438),"")&amp;IF(AM438&lt;&gt;"",CONCATENATE(",",AM438),"")&amp;IF(AR438&lt;&gt;"",CONCATENATE(",",AR438),"")&amp;IF(P438&lt;&gt;"",CONCATENATE("}",""),"")&amp;IF(OR(I438="true",I438="false",I438&lt;&gt;""), CONCATENATE(", veteran=", I438), ""),""),"")</f>
        <v>, zoneIds={635}, veteran=false</v>
      </c>
      <c r="AY438" s="6" t="str">
        <f aca="false">IF(F438&lt;&gt;"Not in the game (anymore)",IF(A438&lt;&gt;"",", setType="&amp;G438,"")&amp;IF(J438="true",", multiTrialSet=true",""),"")</f>
        <v>, setType=LIBSETS_SETTYPE_ARENA</v>
      </c>
      <c r="AZ438" s="6" t="str">
        <f aca="false">IF(F438&lt;&gt;"Not in the game (anymore)",IF(U438&lt;&gt;"",", dropMechanic={"&amp;U438&amp;IF(Z438&lt;&gt;"",","&amp;Z438,"")&amp;IF(AE438&lt;&gt;"",","&amp;AE438,"")&amp;IF(AJ438&lt;&gt;"",","&amp;AJ438,"")&amp;IF(AO438&lt;&gt;"",","&amp;AO438,"")&amp;IF(AT438&lt;&gt;"",","&amp;AT438,"")&amp;"}"&amp;IF(U438="LIBSETS_DROP_MECHANIC_MONSTER_NAME",", dropMechanicNames={" &amp; IF(V438&lt;&gt;"","['en']='"&amp;V438&amp;"'","") &amp; IF(W438&lt;&gt;"",", ['de']='" &amp; W438&amp;"'","") &amp; "}",""),"")&amp;"},","")</f>
        <v>, dropMechanic={LIBSETS_DROP_MECHANIC_ARENA_STAGE_CHEST}},</v>
      </c>
      <c r="BA438" s="6" t="str">
        <f aca="false">IF(F438&lt;&gt;"Not in the game (anymore)",IF(C438&lt;&gt;"",CONCATENATE(" --",C438," / ",B438,"   [",IF(Q438&lt;&gt;"",Q438,""),IF(Y438&lt;&gt;"",", "&amp;Y438,""),IF(AD438&lt;&gt;"",", "&amp;AD438,""),IF(AI438&lt;&gt;"",", "&amp;AI438,""),IF(AN438&lt;&gt;"",", "&amp;AN438,""),IF(AS438&lt;&gt;"",", "&amp;AS438,""),"]")),"")</f>
        <v> --The Master's Bow / Bogen des Meisters   [Dragonstar Arena]</v>
      </c>
    </row>
    <row r="439" customFormat="false" ht="15" hidden="false" customHeight="false" outlineLevel="0" collapsed="false">
      <c r="A439" s="1" t="s">
        <v>1041</v>
      </c>
      <c r="B439" s="0" t="s">
        <v>1078</v>
      </c>
      <c r="C439" s="0" t="s">
        <v>1079</v>
      </c>
      <c r="D439" s="2" t="str">
        <f aca="false">A439</f>
        <v>???</v>
      </c>
      <c r="E439" s="39" t="s">
        <v>1072</v>
      </c>
      <c r="F439" s="0" t="s">
        <v>1073</v>
      </c>
      <c r="G439" s="22" t="s">
        <v>74</v>
      </c>
      <c r="I439" s="0" t="s">
        <v>56</v>
      </c>
      <c r="J439" s="0" t="s">
        <v>56</v>
      </c>
      <c r="K439" s="0" t="n">
        <v>-1</v>
      </c>
      <c r="L439" s="0" t="n">
        <v>-1</v>
      </c>
      <c r="M439" s="0" t="n">
        <v>-1</v>
      </c>
      <c r="N439" s="0" t="n">
        <v>0</v>
      </c>
      <c r="O439" s="3" t="s">
        <v>75</v>
      </c>
      <c r="P439" s="2" t="n">
        <f aca="false">IF(AND(G439&lt;&gt;"LIBSETS_SETTYPE_BATTLEGROUND",G439&lt;&gt;"LIBSETS_SETTYPE_SPECIAL",G439&lt;&gt;"LIBSETS_SETTYPE_MYTHIC"), IF(Q439&lt;&gt;"",VLOOKUP(Q439,'ESO zone constants'!$D$2:$H$4950,5,0),""),"")</f>
        <v>635</v>
      </c>
      <c r="Q439" s="0" t="str">
        <f aca="false">IF(OR(K439="",K439&lt;=0,ISERROR(K439)),IF(AND(O439&lt;&gt;"",NOT(ISERROR(O439))),O439, ""),VLOOKUP(K439,'ESO wayshrine node constants'!$A$3:$D$10003,4,0))</f>
        <v>Dragonstar Arena</v>
      </c>
      <c r="R439" s="0"/>
      <c r="S439" s="4" t="str">
        <f aca="false">IF(AND(R439&lt;&gt;"",NOT(ISERROR(R439))),R439,IF(P439&lt;&gt;"",IF(NOT(ISERROR(VLOOKUP(P439,'ESO Dungeon constants'!$D$3:$H$9999,5,0))),VLOOKUP(P439,'ESO Dungeon constants'!$D$3:$I$9999,6,0),VLOOKUP(P439,'ESO zone constants'!$H$2:$K$9984,4,0)),""))</f>
        <v>DLC_BASE_GAME</v>
      </c>
      <c r="T439" s="2" t="str">
        <f aca="false">IF(S439&lt;&gt;"",VLOOKUP(S439,'LibSets constants'!$B$4:$C$1000,2,0),"")</f>
        <v>Included in base game</v>
      </c>
      <c r="U439" s="5" t="s">
        <v>76</v>
      </c>
      <c r="V439" s="33" t="str">
        <f aca="false">IF(U439&lt;&gt;"",IF(U439&lt;&gt;"LIBSETS_DROP_MECHANIC_MONSTER_NAME",VLOOKUP(U439,'LibSets constants'!$I$4:$L$1000,3,0),""),"")</f>
        <v>Arena stage chest</v>
      </c>
      <c r="W439" s="23" t="str">
        <f aca="false">IF(U439&lt;&gt;"",IF(U439&lt;&gt;"LIBSETS_DROP_MECHANIC_MONSTER_NAME",VLOOKUP(U439,'LibSets constants'!$I$4:$L$1000,4,0),""),"")</f>
        <v>Arena-Phasen Schatztruhe</v>
      </c>
      <c r="X439" s="2" t="str">
        <f aca="false">IF(G439&lt;&gt;"LIBSETS_SETTYPE_BATTLEGROUND",IF(G439&lt;&gt;"LIBSETS_SETTYPE_SPECIAL",IF(Y439&lt;&gt;"",VLOOKUP(Y439,'ESO zone constants'!$D$2:$H$4950,5,0),""),""),"")</f>
        <v/>
      </c>
      <c r="Z439" s="24"/>
      <c r="AA439" s="23" t="str">
        <f aca="false">IF(Z439&lt;&gt;"",IF(Z439&lt;&gt;"LIBSETS_DROP_MECHANIC_MONSTER_NAME",VLOOKUP(Z439,'LibSets constants'!$I$4:$L$1000,3,0),""),"")</f>
        <v/>
      </c>
      <c r="AB439" s="23" t="str">
        <f aca="false">IF(Z439&lt;&gt;"",IF(Z439&lt;&gt;"LIBSETS_DROP_MECHANIC_MONSTER_NAME",VLOOKUP(Z439,'LibSets constants'!$I$4:$L$1000,4,0),""),"")</f>
        <v/>
      </c>
      <c r="AC439" s="2" t="str">
        <f aca="false">IF(G439&lt;&gt;"LIBSETS_SETTYPE_BATTLEGROUND",IF(G439&lt;&gt;"LIBSETS_SETTYPE_SPECIAL",IF(AD439&lt;&gt;"",VLOOKUP(AD439,'ESO zone constants'!$D$2:$H$4950,5,0),""),""),"")</f>
        <v/>
      </c>
      <c r="AE439" s="24"/>
      <c r="AF439" s="23" t="str">
        <f aca="false">IF(AE439&lt;&gt;"",IF(AE439&lt;&gt;"LIBSETS_DROP_MECHANIC_MONSTER_NAME",VLOOKUP(AE439,'LibSets constants'!$I$4:$L$1000,3,0),""),"")</f>
        <v/>
      </c>
      <c r="AG439" s="23" t="str">
        <f aca="false">IF(AE439&lt;&gt;"",IF(AE439&lt;&gt;"LIBSETS_DROP_MECHANIC_MONSTER_NAME",VLOOKUP(AE439,'LibSets constants'!$I$4:$L$1000,4,0),""),"")</f>
        <v/>
      </c>
      <c r="AH439" s="2" t="str">
        <f aca="false">IF(G439&lt;&gt;"LIBSETS_SETTYPE_BATTLEGROUND",IF(G439&lt;&gt;"LIBSETS_SETTYPE_SPECIAL",IF(AI439&lt;&gt;"",VLOOKUP(AI439,'ESO zone constants'!$D$2:$H$4950,5,0),""),""),"")</f>
        <v/>
      </c>
      <c r="AJ439" s="24"/>
      <c r="AK439" s="23" t="str">
        <f aca="false">IF(AJ439&lt;&gt;"",IF(AJ439&lt;&gt;"LIBSETS_DROP_MECHANIC_MONSTER_NAME",VLOOKUP(AJ439,'LibSets constants'!$I$4:$L$1000,3,0),""),"")</f>
        <v/>
      </c>
      <c r="AL439" s="23" t="str">
        <f aca="false">IF(AJ439&lt;&gt;"",IF(AJ439&lt;&gt;"LIBSETS_DROP_MECHANIC_MONSTER_NAME",VLOOKUP(AJ439,'LibSets constants'!$I$4:$L$1000,4,0),""),"")</f>
        <v/>
      </c>
      <c r="AM439" s="2" t="str">
        <f aca="false">IF(G439&lt;&gt;"LIBSETS_SETTYPE_BATTLEGROUND",IF(G439&lt;&gt;"LIBSETS_SETTYPE_SPECIAL",IF(AN439&lt;&gt;"",VLOOKUP(AN439,'ESO zone constants'!$D$2:$H$4950,5,0),""),""),"")</f>
        <v/>
      </c>
      <c r="AO439" s="24"/>
      <c r="AP439" s="23" t="str">
        <f aca="false">IF(AO439&lt;&gt;"",IF(AO439&lt;&gt;"LIBSETS_DROP_MECHANIC_MONSTER_NAME",VLOOKUP(AO439,'LibSets constants'!$I$4:$L$1000,3,0),""),"")</f>
        <v/>
      </c>
      <c r="AQ439" s="23" t="str">
        <f aca="false">IF(AO439&lt;&gt;"",IF(AO439&lt;&gt;"LIBSETS_DROP_MECHANIC_MONSTER_NAME",VLOOKUP(AO439,'LibSets constants'!$I$4:$L$1000,4,0),""),"")</f>
        <v/>
      </c>
      <c r="AR439" s="2" t="str">
        <f aca="false">IF(G439&lt;&gt;"LIBSETS_SETTYPE_BATTLEGROUND",IF(G439&lt;&gt;"LIBSETS_SETTYPE_SPECIAL",IF(AS439&lt;&gt;"",VLOOKUP(AS439,'ESO zone constants'!$D$2:$H$4950,5,0),""),""),"")</f>
        <v/>
      </c>
      <c r="AT439" s="24"/>
      <c r="AU439" s="23" t="str">
        <f aca="false">IF(AT439&lt;&gt;"",IF(AT439&lt;&gt;"LIBSETS_DROP_MECHANIC_MONSTER_NAME",VLOOKUP(AT439,'LibSets constants'!$I$4:$L$1000,3,0),""),"")</f>
        <v/>
      </c>
      <c r="AV439" s="23" t="str">
        <f aca="false">IF(AT439&lt;&gt;"",IF(AT439&lt;&gt;"LIBSETS_DROP_MECHANIC_MONSTER_NAME",VLOOKUP(AT439,'LibSets constants'!$I$4:$L$1000,4,0),""),"")</f>
        <v/>
      </c>
      <c r="AW439" s="6" t="str">
        <f aca="false">IF(A439="???","--","")&amp;IF(F439&lt;&gt;"Not in the game (anymore)",IF(A439&lt;&gt;"",CONCATENATE("[",A439,"] = {wayshrines={")&amp;IF(K439&lt;&gt;"",CONCATENATE(K439,","),"")&amp;IF(L439&lt;&gt;"",CONCATENATE(L439,","),"")&amp;IF(M439&lt;&gt;"",CONCATENATE(M439,","),"")&amp;CONCATENATE("}")&amp;IF(VALUE(N439)&gt;0,CONCATENATE(", traitsNeeded=",N439),"")&amp;CONCATENATE(", dlcId=",IF(S439&lt;&gt;"",S439,"DLC_BASE_GAME")),""),"")</f>
        <v>--[???] = {wayshrines={-1,-1,-1,}, dlcId=DLC_BASE_GAME</v>
      </c>
      <c r="AX439" s="6" t="str">
        <f aca="false">IF(F439&lt;&gt;"Not in the game (anymore)",IF(A439&lt;&gt;"",IF(P439&lt;&gt;"",CONCATENATE(", zoneIds={",P439),"")&amp;IF(X439&lt;&gt;"",CONCATENATE(",",X439),"")&amp;IF(AC439&lt;&gt;"",CONCATENATE(",",AC439),"")&amp;IF(AH439&lt;&gt;"",CONCATENATE(",",AH439),"")&amp;IF(AM439&lt;&gt;"",CONCATENATE(",",AM439),"")&amp;IF(AR439&lt;&gt;"",CONCATENATE(",",AR439),"")&amp;IF(P439&lt;&gt;"",CONCATENATE("}",""),"")&amp;IF(OR(I439="true",I439="false",I439&lt;&gt;""), CONCATENATE(", veteran=", I439), ""),""),"")</f>
        <v>, zoneIds={635}, veteran=false</v>
      </c>
      <c r="AY439" s="6" t="str">
        <f aca="false">IF(F439&lt;&gt;"Not in the game (anymore)",IF(A439&lt;&gt;"",", setType="&amp;G439,"")&amp;IF(J439="true",", multiTrialSet=true",""),"")</f>
        <v>, setType=LIBSETS_SETTYPE_ARENA</v>
      </c>
      <c r="AZ439" s="6" t="str">
        <f aca="false">IF(F439&lt;&gt;"Not in the game (anymore)",IF(U439&lt;&gt;"",", dropMechanic={"&amp;U439&amp;IF(Z439&lt;&gt;"",","&amp;Z439,"")&amp;IF(AE439&lt;&gt;"",","&amp;AE439,"")&amp;IF(AJ439&lt;&gt;"",","&amp;AJ439,"")&amp;IF(AO439&lt;&gt;"",","&amp;AO439,"")&amp;IF(AT439&lt;&gt;"",","&amp;AT439,"")&amp;"}"&amp;IF(U439="LIBSETS_DROP_MECHANIC_MONSTER_NAME",", dropMechanicNames={" &amp; IF(V439&lt;&gt;"","['en']='"&amp;V439&amp;"'","") &amp; IF(W439&lt;&gt;"",", ['de']='" &amp; W439&amp;"'","") &amp; "}",""),"")&amp;"},","")</f>
        <v>, dropMechanic={LIBSETS_DROP_MECHANIC_ARENA_STAGE_CHEST}},</v>
      </c>
      <c r="BA439" s="6" t="str">
        <f aca="false">IF(F439&lt;&gt;"Not in the game (anymore)",IF(C439&lt;&gt;"",CONCATENATE(" --",C439," / ",B439,"   [",IF(Q439&lt;&gt;"",Q439,""),IF(Y439&lt;&gt;"",", "&amp;Y439,""),IF(AD439&lt;&gt;"",", "&amp;AD439,""),IF(AI439&lt;&gt;"",", "&amp;AI439,""),IF(AN439&lt;&gt;"",", "&amp;AN439,""),IF(AS439&lt;&gt;"",", "&amp;AS439,""),"]")),"")</f>
        <v> --The Master's Dagger / Dolch des Meisters   [Dragonstar Arena]</v>
      </c>
    </row>
    <row r="440" customFormat="false" ht="15" hidden="false" customHeight="false" outlineLevel="0" collapsed="false">
      <c r="A440" s="1" t="s">
        <v>1041</v>
      </c>
      <c r="B440" s="0" t="s">
        <v>1080</v>
      </c>
      <c r="C440" s="0" t="s">
        <v>1081</v>
      </c>
      <c r="D440" s="2" t="str">
        <f aca="false">A440</f>
        <v>???</v>
      </c>
      <c r="E440" s="39" t="s">
        <v>1072</v>
      </c>
      <c r="F440" s="0" t="s">
        <v>1073</v>
      </c>
      <c r="G440" s="22" t="s">
        <v>74</v>
      </c>
      <c r="I440" s="0" t="s">
        <v>56</v>
      </c>
      <c r="J440" s="0" t="s">
        <v>56</v>
      </c>
      <c r="K440" s="0" t="n">
        <v>-1</v>
      </c>
      <c r="L440" s="0" t="n">
        <v>-1</v>
      </c>
      <c r="M440" s="0" t="n">
        <v>-1</v>
      </c>
      <c r="N440" s="0" t="n">
        <v>0</v>
      </c>
      <c r="O440" s="3" t="s">
        <v>75</v>
      </c>
      <c r="P440" s="2" t="n">
        <f aca="false">IF(AND(G440&lt;&gt;"LIBSETS_SETTYPE_BATTLEGROUND",G440&lt;&gt;"LIBSETS_SETTYPE_SPECIAL",G440&lt;&gt;"LIBSETS_SETTYPE_MYTHIC"), IF(Q440&lt;&gt;"",VLOOKUP(Q440,'ESO zone constants'!$D$2:$H$4950,5,0),""),"")</f>
        <v>635</v>
      </c>
      <c r="Q440" s="0" t="str">
        <f aca="false">IF(OR(K440="",K440&lt;=0,ISERROR(K440)),IF(AND(O440&lt;&gt;"",NOT(ISERROR(O440))),O440, ""),VLOOKUP(K440,'ESO wayshrine node constants'!$A$3:$D$10003,4,0))</f>
        <v>Dragonstar Arena</v>
      </c>
      <c r="R440" s="0"/>
      <c r="S440" s="4" t="str">
        <f aca="false">IF(AND(R440&lt;&gt;"",NOT(ISERROR(R440))),R440,IF(P440&lt;&gt;"",IF(NOT(ISERROR(VLOOKUP(P440,'ESO Dungeon constants'!$D$3:$H$9999,5,0))),VLOOKUP(P440,'ESO Dungeon constants'!$D$3:$I$9999,6,0),VLOOKUP(P440,'ESO zone constants'!$H$2:$K$9984,4,0)),""))</f>
        <v>DLC_BASE_GAME</v>
      </c>
      <c r="T440" s="2" t="str">
        <f aca="false">IF(S440&lt;&gt;"",VLOOKUP(S440,'LibSets constants'!$B$4:$C$1000,2,0),"")</f>
        <v>Included in base game</v>
      </c>
      <c r="U440" s="5" t="s">
        <v>76</v>
      </c>
      <c r="V440" s="33" t="str">
        <f aca="false">IF(U440&lt;&gt;"",IF(U440&lt;&gt;"LIBSETS_DROP_MECHANIC_MONSTER_NAME",VLOOKUP(U440,'LibSets constants'!$I$4:$L$1000,3,0),""),"")</f>
        <v>Arena stage chest</v>
      </c>
      <c r="W440" s="23" t="str">
        <f aca="false">IF(U440&lt;&gt;"",IF(U440&lt;&gt;"LIBSETS_DROP_MECHANIC_MONSTER_NAME",VLOOKUP(U440,'LibSets constants'!$I$4:$L$1000,4,0),""),"")</f>
        <v>Arena-Phasen Schatztruhe</v>
      </c>
      <c r="X440" s="2" t="str">
        <f aca="false">IF(G440&lt;&gt;"LIBSETS_SETTYPE_BATTLEGROUND",IF(G440&lt;&gt;"LIBSETS_SETTYPE_SPECIAL",IF(Y440&lt;&gt;"",VLOOKUP(Y440,'ESO zone constants'!$D$2:$H$4950,5,0),""),""),"")</f>
        <v/>
      </c>
      <c r="Z440" s="24"/>
      <c r="AA440" s="23" t="str">
        <f aca="false">IF(Z440&lt;&gt;"",IF(Z440&lt;&gt;"LIBSETS_DROP_MECHANIC_MONSTER_NAME",VLOOKUP(Z440,'LibSets constants'!$I$4:$L$1000,3,0),""),"")</f>
        <v/>
      </c>
      <c r="AB440" s="23" t="str">
        <f aca="false">IF(Z440&lt;&gt;"",IF(Z440&lt;&gt;"LIBSETS_DROP_MECHANIC_MONSTER_NAME",VLOOKUP(Z440,'LibSets constants'!$I$4:$L$1000,4,0),""),"")</f>
        <v/>
      </c>
      <c r="AC440" s="2" t="str">
        <f aca="false">IF(G440&lt;&gt;"LIBSETS_SETTYPE_BATTLEGROUND",IF(G440&lt;&gt;"LIBSETS_SETTYPE_SPECIAL",IF(AD440&lt;&gt;"",VLOOKUP(AD440,'ESO zone constants'!$D$2:$H$4950,5,0),""),""),"")</f>
        <v/>
      </c>
      <c r="AE440" s="24"/>
      <c r="AF440" s="23" t="str">
        <f aca="false">IF(AE440&lt;&gt;"",IF(AE440&lt;&gt;"LIBSETS_DROP_MECHANIC_MONSTER_NAME",VLOOKUP(AE440,'LibSets constants'!$I$4:$L$1000,3,0),""),"")</f>
        <v/>
      </c>
      <c r="AG440" s="23" t="str">
        <f aca="false">IF(AE440&lt;&gt;"",IF(AE440&lt;&gt;"LIBSETS_DROP_MECHANIC_MONSTER_NAME",VLOOKUP(AE440,'LibSets constants'!$I$4:$L$1000,4,0),""),"")</f>
        <v/>
      </c>
      <c r="AH440" s="2" t="str">
        <f aca="false">IF(G440&lt;&gt;"LIBSETS_SETTYPE_BATTLEGROUND",IF(G440&lt;&gt;"LIBSETS_SETTYPE_SPECIAL",IF(AI440&lt;&gt;"",VLOOKUP(AI440,'ESO zone constants'!$D$2:$H$4950,5,0),""),""),"")</f>
        <v/>
      </c>
      <c r="AJ440" s="24"/>
      <c r="AK440" s="23" t="str">
        <f aca="false">IF(AJ440&lt;&gt;"",IF(AJ440&lt;&gt;"LIBSETS_DROP_MECHANIC_MONSTER_NAME",VLOOKUP(AJ440,'LibSets constants'!$I$4:$L$1000,3,0),""),"")</f>
        <v/>
      </c>
      <c r="AL440" s="23" t="str">
        <f aca="false">IF(AJ440&lt;&gt;"",IF(AJ440&lt;&gt;"LIBSETS_DROP_MECHANIC_MONSTER_NAME",VLOOKUP(AJ440,'LibSets constants'!$I$4:$L$1000,4,0),""),"")</f>
        <v/>
      </c>
      <c r="AM440" s="2" t="str">
        <f aca="false">IF(G440&lt;&gt;"LIBSETS_SETTYPE_BATTLEGROUND",IF(G440&lt;&gt;"LIBSETS_SETTYPE_SPECIAL",IF(AN440&lt;&gt;"",VLOOKUP(AN440,'ESO zone constants'!$D$2:$H$4950,5,0),""),""),"")</f>
        <v/>
      </c>
      <c r="AO440" s="24"/>
      <c r="AP440" s="23" t="str">
        <f aca="false">IF(AO440&lt;&gt;"",IF(AO440&lt;&gt;"LIBSETS_DROP_MECHANIC_MONSTER_NAME",VLOOKUP(AO440,'LibSets constants'!$I$4:$L$1000,3,0),""),"")</f>
        <v/>
      </c>
      <c r="AQ440" s="23" t="str">
        <f aca="false">IF(AO440&lt;&gt;"",IF(AO440&lt;&gt;"LIBSETS_DROP_MECHANIC_MONSTER_NAME",VLOOKUP(AO440,'LibSets constants'!$I$4:$L$1000,4,0),""),"")</f>
        <v/>
      </c>
      <c r="AR440" s="2" t="str">
        <f aca="false">IF(G440&lt;&gt;"LIBSETS_SETTYPE_BATTLEGROUND",IF(G440&lt;&gt;"LIBSETS_SETTYPE_SPECIAL",IF(AS440&lt;&gt;"",VLOOKUP(AS440,'ESO zone constants'!$D$2:$H$4950,5,0),""),""),"")</f>
        <v/>
      </c>
      <c r="AT440" s="24"/>
      <c r="AU440" s="23" t="str">
        <f aca="false">IF(AT440&lt;&gt;"",IF(AT440&lt;&gt;"LIBSETS_DROP_MECHANIC_MONSTER_NAME",VLOOKUP(AT440,'LibSets constants'!$I$4:$L$1000,3,0),""),"")</f>
        <v/>
      </c>
      <c r="AV440" s="23" t="str">
        <f aca="false">IF(AT440&lt;&gt;"",IF(AT440&lt;&gt;"LIBSETS_DROP_MECHANIC_MONSTER_NAME",VLOOKUP(AT440,'LibSets constants'!$I$4:$L$1000,4,0),""),"")</f>
        <v/>
      </c>
      <c r="AW440" s="6" t="str">
        <f aca="false">IF(A440="???","--","")&amp;IF(F440&lt;&gt;"Not in the game (anymore)",IF(A440&lt;&gt;"",CONCATENATE("[",A440,"] = {wayshrines={")&amp;IF(K440&lt;&gt;"",CONCATENATE(K440,","),"")&amp;IF(L440&lt;&gt;"",CONCATENATE(L440,","),"")&amp;IF(M440&lt;&gt;"",CONCATENATE(M440,","),"")&amp;CONCATENATE("}")&amp;IF(VALUE(N440)&gt;0,CONCATENATE(", traitsNeeded=",N440),"")&amp;CONCATENATE(", dlcId=",IF(S440&lt;&gt;"",S440,"DLC_BASE_GAME")),""),"")</f>
        <v>--[???] = {wayshrines={-1,-1,-1,}, dlcId=DLC_BASE_GAME</v>
      </c>
      <c r="AX440" s="6" t="str">
        <f aca="false">IF(F440&lt;&gt;"Not in the game (anymore)",IF(A440&lt;&gt;"",IF(P440&lt;&gt;"",CONCATENATE(", zoneIds={",P440),"")&amp;IF(X440&lt;&gt;"",CONCATENATE(",",X440),"")&amp;IF(AC440&lt;&gt;"",CONCATENATE(",",AC440),"")&amp;IF(AH440&lt;&gt;"",CONCATENATE(",",AH440),"")&amp;IF(AM440&lt;&gt;"",CONCATENATE(",",AM440),"")&amp;IF(AR440&lt;&gt;"",CONCATENATE(",",AR440),"")&amp;IF(P440&lt;&gt;"",CONCATENATE("}",""),"")&amp;IF(OR(I440="true",I440="false",I440&lt;&gt;""), CONCATENATE(", veteran=", I440), ""),""),"")</f>
        <v>, zoneIds={635}, veteran=false</v>
      </c>
      <c r="AY440" s="6" t="str">
        <f aca="false">IF(F440&lt;&gt;"Not in the game (anymore)",IF(A440&lt;&gt;"",", setType="&amp;G440,"")&amp;IF(J440="true",", multiTrialSet=true",""),"")</f>
        <v>, setType=LIBSETS_SETTYPE_ARENA</v>
      </c>
      <c r="AZ440" s="6" t="str">
        <f aca="false">IF(F440&lt;&gt;"Not in the game (anymore)",IF(U440&lt;&gt;"",", dropMechanic={"&amp;U440&amp;IF(Z440&lt;&gt;"",","&amp;Z440,"")&amp;IF(AE440&lt;&gt;"",","&amp;AE440,"")&amp;IF(AJ440&lt;&gt;"",","&amp;AJ440,"")&amp;IF(AO440&lt;&gt;"",","&amp;AO440,"")&amp;IF(AT440&lt;&gt;"",","&amp;AT440,"")&amp;"}"&amp;IF(U440="LIBSETS_DROP_MECHANIC_MONSTER_NAME",", dropMechanicNames={" &amp; IF(V440&lt;&gt;"","['en']='"&amp;V440&amp;"'","") &amp; IF(W440&lt;&gt;"",", ['de']='" &amp; W440&amp;"'","") &amp; "}",""),"")&amp;"},","")</f>
        <v>, dropMechanic={LIBSETS_DROP_MECHANIC_ARENA_STAGE_CHEST}},</v>
      </c>
      <c r="BA440" s="6" t="str">
        <f aca="false">IF(F440&lt;&gt;"Not in the game (anymore)",IF(C440&lt;&gt;"",CONCATENATE(" --",C440," / ",B440,"   [",IF(Q440&lt;&gt;"",Q440,""),IF(Y440&lt;&gt;"",", "&amp;Y440,""),IF(AD440&lt;&gt;"",", "&amp;AD440,""),IF(AI440&lt;&gt;"",", "&amp;AI440,""),IF(AN440&lt;&gt;"",", "&amp;AN440,""),IF(AS440&lt;&gt;"",", "&amp;AS440,""),"]")),"")</f>
        <v> --The Master's Greatsword / Bidenhänder des Meisters   [Dragonstar Arena]</v>
      </c>
    </row>
    <row r="441" customFormat="false" ht="15" hidden="false" customHeight="false" outlineLevel="0" collapsed="false">
      <c r="A441" s="1" t="s">
        <v>1041</v>
      </c>
      <c r="B441" s="0" t="s">
        <v>1082</v>
      </c>
      <c r="C441" s="0" t="s">
        <v>1083</v>
      </c>
      <c r="D441" s="2" t="str">
        <f aca="false">A441</f>
        <v>???</v>
      </c>
      <c r="E441" s="39" t="s">
        <v>1072</v>
      </c>
      <c r="F441" s="0" t="s">
        <v>1073</v>
      </c>
      <c r="G441" s="22" t="s">
        <v>74</v>
      </c>
      <c r="H441" s="35"/>
      <c r="I441" s="0" t="s">
        <v>56</v>
      </c>
      <c r="J441" s="0" t="s">
        <v>56</v>
      </c>
      <c r="K441" s="0" t="n">
        <v>-1</v>
      </c>
      <c r="L441" s="0" t="n">
        <v>-1</v>
      </c>
      <c r="M441" s="0" t="n">
        <v>-1</v>
      </c>
      <c r="N441" s="0" t="n">
        <v>0</v>
      </c>
      <c r="O441" s="3" t="s">
        <v>75</v>
      </c>
      <c r="P441" s="2" t="n">
        <f aca="false">IF(AND(G441&lt;&gt;"LIBSETS_SETTYPE_BATTLEGROUND",G441&lt;&gt;"LIBSETS_SETTYPE_SPECIAL",G441&lt;&gt;"LIBSETS_SETTYPE_MYTHIC"), IF(Q441&lt;&gt;"",VLOOKUP(Q441,'ESO zone constants'!$D$2:$H$4950,5,0),""),"")</f>
        <v>635</v>
      </c>
      <c r="Q441" s="0" t="str">
        <f aca="false">IF(OR(K441="",K441&lt;=0,ISERROR(K441)),IF(AND(O441&lt;&gt;"",NOT(ISERROR(O441))),O441, ""),VLOOKUP(K441,'ESO wayshrine node constants'!$A$3:$D$10003,4,0))</f>
        <v>Dragonstar Arena</v>
      </c>
      <c r="R441" s="0"/>
      <c r="S441" s="4" t="str">
        <f aca="false">IF(AND(R441&lt;&gt;"",NOT(ISERROR(R441))),R441,IF(P441&lt;&gt;"",IF(NOT(ISERROR(VLOOKUP(P441,'ESO Dungeon constants'!$D$3:$H$9999,5,0))),VLOOKUP(P441,'ESO Dungeon constants'!$D$3:$I$9999,6,0),VLOOKUP(P441,'ESO zone constants'!$H$2:$K$9984,4,0)),""))</f>
        <v>DLC_BASE_GAME</v>
      </c>
      <c r="T441" s="2" t="str">
        <f aca="false">IF(S441&lt;&gt;"",VLOOKUP(S441,'LibSets constants'!$B$4:$C$1000,2,0),"")</f>
        <v>Included in base game</v>
      </c>
      <c r="U441" s="5" t="s">
        <v>76</v>
      </c>
      <c r="V441" s="33" t="str">
        <f aca="false">IF(U441&lt;&gt;"",IF(U441&lt;&gt;"LIBSETS_DROP_MECHANIC_MONSTER_NAME",VLOOKUP(U441,'LibSets constants'!$I$4:$L$1000,3,0),""),"")</f>
        <v>Arena stage chest</v>
      </c>
      <c r="W441" s="23" t="str">
        <f aca="false">IF(U441&lt;&gt;"",IF(U441&lt;&gt;"LIBSETS_DROP_MECHANIC_MONSTER_NAME",VLOOKUP(U441,'LibSets constants'!$I$4:$L$1000,4,0),""),"")</f>
        <v>Arena-Phasen Schatztruhe</v>
      </c>
      <c r="X441" s="2" t="str">
        <f aca="false">IF(G441&lt;&gt;"LIBSETS_SETTYPE_BATTLEGROUND",IF(G441&lt;&gt;"LIBSETS_SETTYPE_SPECIAL",IF(Y441&lt;&gt;"",VLOOKUP(Y441,'ESO zone constants'!$D$2:$H$4950,5,0),""),""),"")</f>
        <v/>
      </c>
      <c r="Z441" s="24"/>
      <c r="AA441" s="23" t="str">
        <f aca="false">IF(Z441&lt;&gt;"",IF(Z441&lt;&gt;"LIBSETS_DROP_MECHANIC_MONSTER_NAME",VLOOKUP(Z441,'LibSets constants'!$I$4:$L$1000,3,0),""),"")</f>
        <v/>
      </c>
      <c r="AB441" s="23" t="str">
        <f aca="false">IF(Z441&lt;&gt;"",IF(Z441&lt;&gt;"LIBSETS_DROP_MECHANIC_MONSTER_NAME",VLOOKUP(Z441,'LibSets constants'!$I$4:$L$1000,4,0),""),"")</f>
        <v/>
      </c>
      <c r="AC441" s="2" t="str">
        <f aca="false">IF(G441&lt;&gt;"LIBSETS_SETTYPE_BATTLEGROUND",IF(G441&lt;&gt;"LIBSETS_SETTYPE_SPECIAL",IF(AD441&lt;&gt;"",VLOOKUP(AD441,'ESO zone constants'!$D$2:$H$4950,5,0),""),""),"")</f>
        <v/>
      </c>
      <c r="AE441" s="24"/>
      <c r="AF441" s="23" t="str">
        <f aca="false">IF(AE441&lt;&gt;"",IF(AE441&lt;&gt;"LIBSETS_DROP_MECHANIC_MONSTER_NAME",VLOOKUP(AE441,'LibSets constants'!$I$4:$L$1000,3,0),""),"")</f>
        <v/>
      </c>
      <c r="AG441" s="23" t="str">
        <f aca="false">IF(AE441&lt;&gt;"",IF(AE441&lt;&gt;"LIBSETS_DROP_MECHANIC_MONSTER_NAME",VLOOKUP(AE441,'LibSets constants'!$I$4:$L$1000,4,0),""),"")</f>
        <v/>
      </c>
      <c r="AH441" s="2" t="str">
        <f aca="false">IF(G441&lt;&gt;"LIBSETS_SETTYPE_BATTLEGROUND",IF(G441&lt;&gt;"LIBSETS_SETTYPE_SPECIAL",IF(AI441&lt;&gt;"",VLOOKUP(AI441,'ESO zone constants'!$D$2:$H$4950,5,0),""),""),"")</f>
        <v/>
      </c>
      <c r="AJ441" s="24"/>
      <c r="AK441" s="23" t="str">
        <f aca="false">IF(AJ441&lt;&gt;"",IF(AJ441&lt;&gt;"LIBSETS_DROP_MECHANIC_MONSTER_NAME",VLOOKUP(AJ441,'LibSets constants'!$I$4:$L$1000,3,0),""),"")</f>
        <v/>
      </c>
      <c r="AL441" s="23" t="str">
        <f aca="false">IF(AJ441&lt;&gt;"",IF(AJ441&lt;&gt;"LIBSETS_DROP_MECHANIC_MONSTER_NAME",VLOOKUP(AJ441,'LibSets constants'!$I$4:$L$1000,4,0),""),"")</f>
        <v/>
      </c>
      <c r="AM441" s="2" t="str">
        <f aca="false">IF(G441&lt;&gt;"LIBSETS_SETTYPE_BATTLEGROUND",IF(G441&lt;&gt;"LIBSETS_SETTYPE_SPECIAL",IF(AN441&lt;&gt;"",VLOOKUP(AN441,'ESO zone constants'!$D$2:$H$4950,5,0),""),""),"")</f>
        <v/>
      </c>
      <c r="AO441" s="24"/>
      <c r="AP441" s="23" t="str">
        <f aca="false">IF(AO441&lt;&gt;"",IF(AO441&lt;&gt;"LIBSETS_DROP_MECHANIC_MONSTER_NAME",VLOOKUP(AO441,'LibSets constants'!$I$4:$L$1000,3,0),""),"")</f>
        <v/>
      </c>
      <c r="AQ441" s="23" t="str">
        <f aca="false">IF(AO441&lt;&gt;"",IF(AO441&lt;&gt;"LIBSETS_DROP_MECHANIC_MONSTER_NAME",VLOOKUP(AO441,'LibSets constants'!$I$4:$L$1000,4,0),""),"")</f>
        <v/>
      </c>
      <c r="AR441" s="2" t="str">
        <f aca="false">IF(G441&lt;&gt;"LIBSETS_SETTYPE_BATTLEGROUND",IF(G441&lt;&gt;"LIBSETS_SETTYPE_SPECIAL",IF(AS441&lt;&gt;"",VLOOKUP(AS441,'ESO zone constants'!$D$2:$H$4950,5,0),""),""),"")</f>
        <v/>
      </c>
      <c r="AT441" s="24"/>
      <c r="AU441" s="23" t="str">
        <f aca="false">IF(AT441&lt;&gt;"",IF(AT441&lt;&gt;"LIBSETS_DROP_MECHANIC_MONSTER_NAME",VLOOKUP(AT441,'LibSets constants'!$I$4:$L$1000,3,0),""),"")</f>
        <v/>
      </c>
      <c r="AV441" s="23" t="str">
        <f aca="false">IF(AT441&lt;&gt;"",IF(AT441&lt;&gt;"LIBSETS_DROP_MECHANIC_MONSTER_NAME",VLOOKUP(AT441,'LibSets constants'!$I$4:$L$1000,4,0),""),"")</f>
        <v/>
      </c>
      <c r="AW441" s="6" t="str">
        <f aca="false">IF(A441="???","--","")&amp;IF(F441&lt;&gt;"Not in the game (anymore)",IF(A441&lt;&gt;"",CONCATENATE("[",A441,"] = {wayshrines={")&amp;IF(K441&lt;&gt;"",CONCATENATE(K441,","),"")&amp;IF(L441&lt;&gt;"",CONCATENATE(L441,","),"")&amp;IF(M441&lt;&gt;"",CONCATENATE(M441,","),"")&amp;CONCATENATE("}")&amp;IF(VALUE(N441)&gt;0,CONCATENATE(", traitsNeeded=",N441),"")&amp;CONCATENATE(", dlcId=",IF(S441&lt;&gt;"",S441,"DLC_BASE_GAME")),""),"")</f>
        <v>--[???] = {wayshrines={-1,-1,-1,}, dlcId=DLC_BASE_GAME</v>
      </c>
      <c r="AX441" s="6" t="str">
        <f aca="false">IF(F441&lt;&gt;"Not in the game (anymore)",IF(A441&lt;&gt;"",IF(P441&lt;&gt;"",CONCATENATE(", zoneIds={",P441),"")&amp;IF(X441&lt;&gt;"",CONCATENATE(",",X441),"")&amp;IF(AC441&lt;&gt;"",CONCATENATE(",",AC441),"")&amp;IF(AH441&lt;&gt;"",CONCATENATE(",",AH441),"")&amp;IF(AM441&lt;&gt;"",CONCATENATE(",",AM441),"")&amp;IF(AR441&lt;&gt;"",CONCATENATE(",",AR441),"")&amp;IF(P441&lt;&gt;"",CONCATENATE("}",""),"")&amp;IF(OR(I441="true",I441="false",I441&lt;&gt;""), CONCATENATE(", veteran=", I441), ""),""),"")</f>
        <v>, zoneIds={635}, veteran=false</v>
      </c>
      <c r="AY441" s="6" t="str">
        <f aca="false">IF(F441&lt;&gt;"Not in the game (anymore)",IF(A441&lt;&gt;"",", setType="&amp;G441,"")&amp;IF(J441="true",", multiTrialSet=true",""),"")</f>
        <v>, setType=LIBSETS_SETTYPE_ARENA</v>
      </c>
      <c r="AZ441" s="6" t="str">
        <f aca="false">IF(F441&lt;&gt;"Not in the game (anymore)",IF(U441&lt;&gt;"",", dropMechanic={"&amp;U441&amp;IF(Z441&lt;&gt;"",","&amp;Z441,"")&amp;IF(AE441&lt;&gt;"",","&amp;AE441,"")&amp;IF(AJ441&lt;&gt;"",","&amp;AJ441,"")&amp;IF(AO441&lt;&gt;"",","&amp;AO441,"")&amp;IF(AT441&lt;&gt;"",","&amp;AT441,"")&amp;"}"&amp;IF(U441="LIBSETS_DROP_MECHANIC_MONSTER_NAME",", dropMechanicNames={" &amp; IF(V441&lt;&gt;"","['en']='"&amp;V441&amp;"'","") &amp; IF(W441&lt;&gt;"",", ['de']='" &amp; W441&amp;"'","") &amp; "}",""),"")&amp;"},","")</f>
        <v>, dropMechanic={LIBSETS_DROP_MECHANIC_ARENA_STAGE_CHEST}},</v>
      </c>
      <c r="BA441" s="6" t="str">
        <f aca="false">IF(F441&lt;&gt;"Not in the game (anymore)",IF(C441&lt;&gt;"",CONCATENATE(" --",C441," / ",B441,"   [",IF(Q441&lt;&gt;"",Q441,""),IF(Y441&lt;&gt;"",", "&amp;Y441,""),IF(AD441&lt;&gt;"",", "&amp;AD441,""),IF(AI441&lt;&gt;"",", "&amp;AI441,""),IF(AN441&lt;&gt;"",", "&amp;AN441,""),IF(AS441&lt;&gt;"",", "&amp;AS441,""),"]")),"")</f>
        <v> --The Master's Ice Staff / Eisstab des Meisters   [Dragonstar Arena]</v>
      </c>
    </row>
    <row r="442" customFormat="false" ht="15" hidden="false" customHeight="false" outlineLevel="0" collapsed="false">
      <c r="A442" s="1" t="s">
        <v>1041</v>
      </c>
      <c r="B442" s="0" t="s">
        <v>1084</v>
      </c>
      <c r="C442" s="0" t="s">
        <v>1085</v>
      </c>
      <c r="D442" s="2" t="str">
        <f aca="false">A442</f>
        <v>???</v>
      </c>
      <c r="E442" s="39" t="s">
        <v>1072</v>
      </c>
      <c r="F442" s="0" t="s">
        <v>1073</v>
      </c>
      <c r="G442" s="22" t="s">
        <v>74</v>
      </c>
      <c r="I442" s="0" t="s">
        <v>56</v>
      </c>
      <c r="J442" s="0" t="s">
        <v>56</v>
      </c>
      <c r="K442" s="0" t="n">
        <v>-1</v>
      </c>
      <c r="L442" s="0" t="n">
        <v>-1</v>
      </c>
      <c r="M442" s="0" t="n">
        <v>-1</v>
      </c>
      <c r="N442" s="0" t="n">
        <v>0</v>
      </c>
      <c r="O442" s="3" t="s">
        <v>75</v>
      </c>
      <c r="P442" s="2" t="n">
        <f aca="false">IF(AND(G442&lt;&gt;"LIBSETS_SETTYPE_BATTLEGROUND",G442&lt;&gt;"LIBSETS_SETTYPE_SPECIAL",G442&lt;&gt;"LIBSETS_SETTYPE_MYTHIC"), IF(Q442&lt;&gt;"",VLOOKUP(Q442,'ESO zone constants'!$D$2:$H$4950,5,0),""),"")</f>
        <v>635</v>
      </c>
      <c r="Q442" s="0" t="str">
        <f aca="false">IF(OR(K442="",K442&lt;=0,ISERROR(K442)),IF(AND(O442&lt;&gt;"",NOT(ISERROR(O442))),O442, ""),VLOOKUP(K442,'ESO wayshrine node constants'!$A$3:$D$10003,4,0))</f>
        <v>Dragonstar Arena</v>
      </c>
      <c r="R442" s="0"/>
      <c r="S442" s="4" t="str">
        <f aca="false">IF(AND(R442&lt;&gt;"",NOT(ISERROR(R442))),R442,IF(P442&lt;&gt;"",IF(NOT(ISERROR(VLOOKUP(P442,'ESO Dungeon constants'!$D$3:$H$9999,5,0))),VLOOKUP(P442,'ESO Dungeon constants'!$D$3:$I$9999,6,0),VLOOKUP(P442,'ESO zone constants'!$H$2:$K$9984,4,0)),""))</f>
        <v>DLC_BASE_GAME</v>
      </c>
      <c r="T442" s="2" t="str">
        <f aca="false">IF(S442&lt;&gt;"",VLOOKUP(S442,'LibSets constants'!$B$4:$C$1000,2,0),"")</f>
        <v>Included in base game</v>
      </c>
      <c r="U442" s="5" t="s">
        <v>76</v>
      </c>
      <c r="V442" s="33" t="str">
        <f aca="false">IF(U442&lt;&gt;"",IF(U442&lt;&gt;"LIBSETS_DROP_MECHANIC_MONSTER_NAME",VLOOKUP(U442,'LibSets constants'!$I$4:$L$1000,3,0),""),"")</f>
        <v>Arena stage chest</v>
      </c>
      <c r="W442" s="23" t="str">
        <f aca="false">IF(U442&lt;&gt;"",IF(U442&lt;&gt;"LIBSETS_DROP_MECHANIC_MONSTER_NAME",VLOOKUP(U442,'LibSets constants'!$I$4:$L$1000,4,0),""),"")</f>
        <v>Arena-Phasen Schatztruhe</v>
      </c>
      <c r="X442" s="2" t="str">
        <f aca="false">IF(G442&lt;&gt;"LIBSETS_SETTYPE_BATTLEGROUND",IF(G442&lt;&gt;"LIBSETS_SETTYPE_SPECIAL",IF(Y442&lt;&gt;"",VLOOKUP(Y442,'ESO zone constants'!$D$2:$H$4950,5,0),""),""),"")</f>
        <v/>
      </c>
      <c r="Z442" s="24"/>
      <c r="AA442" s="23" t="str">
        <f aca="false">IF(Z442&lt;&gt;"",IF(Z442&lt;&gt;"LIBSETS_DROP_MECHANIC_MONSTER_NAME",VLOOKUP(Z442,'LibSets constants'!$I$4:$L$1000,3,0),""),"")</f>
        <v/>
      </c>
      <c r="AB442" s="23" t="str">
        <f aca="false">IF(Z442&lt;&gt;"",IF(Z442&lt;&gt;"LIBSETS_DROP_MECHANIC_MONSTER_NAME",VLOOKUP(Z442,'LibSets constants'!$I$4:$L$1000,4,0),""),"")</f>
        <v/>
      </c>
      <c r="AC442" s="2" t="str">
        <f aca="false">IF(G442&lt;&gt;"LIBSETS_SETTYPE_BATTLEGROUND",IF(G442&lt;&gt;"LIBSETS_SETTYPE_SPECIAL",IF(AD442&lt;&gt;"",VLOOKUP(AD442,'ESO zone constants'!$D$2:$H$4950,5,0),""),""),"")</f>
        <v/>
      </c>
      <c r="AE442" s="24"/>
      <c r="AF442" s="23" t="str">
        <f aca="false">IF(AE442&lt;&gt;"",IF(AE442&lt;&gt;"LIBSETS_DROP_MECHANIC_MONSTER_NAME",VLOOKUP(AE442,'LibSets constants'!$I$4:$L$1000,3,0),""),"")</f>
        <v/>
      </c>
      <c r="AG442" s="23" t="str">
        <f aca="false">IF(AE442&lt;&gt;"",IF(AE442&lt;&gt;"LIBSETS_DROP_MECHANIC_MONSTER_NAME",VLOOKUP(AE442,'LibSets constants'!$I$4:$L$1000,4,0),""),"")</f>
        <v/>
      </c>
      <c r="AH442" s="2" t="str">
        <f aca="false">IF(G442&lt;&gt;"LIBSETS_SETTYPE_BATTLEGROUND",IF(G442&lt;&gt;"LIBSETS_SETTYPE_SPECIAL",IF(AI442&lt;&gt;"",VLOOKUP(AI442,'ESO zone constants'!$D$2:$H$4950,5,0),""),""),"")</f>
        <v/>
      </c>
      <c r="AJ442" s="24"/>
      <c r="AK442" s="23" t="str">
        <f aca="false">IF(AJ442&lt;&gt;"",IF(AJ442&lt;&gt;"LIBSETS_DROP_MECHANIC_MONSTER_NAME",VLOOKUP(AJ442,'LibSets constants'!$I$4:$L$1000,3,0),""),"")</f>
        <v/>
      </c>
      <c r="AL442" s="23" t="str">
        <f aca="false">IF(AJ442&lt;&gt;"",IF(AJ442&lt;&gt;"LIBSETS_DROP_MECHANIC_MONSTER_NAME",VLOOKUP(AJ442,'LibSets constants'!$I$4:$L$1000,4,0),""),"")</f>
        <v/>
      </c>
      <c r="AM442" s="2" t="str">
        <f aca="false">IF(G442&lt;&gt;"LIBSETS_SETTYPE_BATTLEGROUND",IF(G442&lt;&gt;"LIBSETS_SETTYPE_SPECIAL",IF(AN442&lt;&gt;"",VLOOKUP(AN442,'ESO zone constants'!$D$2:$H$4950,5,0),""),""),"")</f>
        <v/>
      </c>
      <c r="AO442" s="24"/>
      <c r="AP442" s="23" t="str">
        <f aca="false">IF(AO442&lt;&gt;"",IF(AO442&lt;&gt;"LIBSETS_DROP_MECHANIC_MONSTER_NAME",VLOOKUP(AO442,'LibSets constants'!$I$4:$L$1000,3,0),""),"")</f>
        <v/>
      </c>
      <c r="AQ442" s="23" t="str">
        <f aca="false">IF(AO442&lt;&gt;"",IF(AO442&lt;&gt;"LIBSETS_DROP_MECHANIC_MONSTER_NAME",VLOOKUP(AO442,'LibSets constants'!$I$4:$L$1000,4,0),""),"")</f>
        <v/>
      </c>
      <c r="AR442" s="2" t="str">
        <f aca="false">IF(G442&lt;&gt;"LIBSETS_SETTYPE_BATTLEGROUND",IF(G442&lt;&gt;"LIBSETS_SETTYPE_SPECIAL",IF(AS442&lt;&gt;"",VLOOKUP(AS442,'ESO zone constants'!$D$2:$H$4950,5,0),""),""),"")</f>
        <v/>
      </c>
      <c r="AT442" s="24"/>
      <c r="AU442" s="23" t="str">
        <f aca="false">IF(AT442&lt;&gt;"",IF(AT442&lt;&gt;"LIBSETS_DROP_MECHANIC_MONSTER_NAME",VLOOKUP(AT442,'LibSets constants'!$I$4:$L$1000,3,0),""),"")</f>
        <v/>
      </c>
      <c r="AV442" s="23" t="str">
        <f aca="false">IF(AT442&lt;&gt;"",IF(AT442&lt;&gt;"LIBSETS_DROP_MECHANIC_MONSTER_NAME",VLOOKUP(AT442,'LibSets constants'!$I$4:$L$1000,4,0),""),"")</f>
        <v/>
      </c>
      <c r="AW442" s="6" t="str">
        <f aca="false">IF(A442="???","--","")&amp;IF(F442&lt;&gt;"Not in the game (anymore)",IF(A442&lt;&gt;"",CONCATENATE("[",A442,"] = {wayshrines={")&amp;IF(K442&lt;&gt;"",CONCATENATE(K442,","),"")&amp;IF(L442&lt;&gt;"",CONCATENATE(L442,","),"")&amp;IF(M442&lt;&gt;"",CONCATENATE(M442,","),"")&amp;CONCATENATE("}")&amp;IF(VALUE(N442)&gt;0,CONCATENATE(", traitsNeeded=",N442),"")&amp;CONCATENATE(", dlcId=",IF(S442&lt;&gt;"",S442,"DLC_BASE_GAME")),""),"")</f>
        <v>--[???] = {wayshrines={-1,-1,-1,}, dlcId=DLC_BASE_GAME</v>
      </c>
      <c r="AX442" s="6" t="str">
        <f aca="false">IF(F442&lt;&gt;"Not in the game (anymore)",IF(A442&lt;&gt;"",IF(P442&lt;&gt;"",CONCATENATE(", zoneIds={",P442),"")&amp;IF(X442&lt;&gt;"",CONCATENATE(",",X442),"")&amp;IF(AC442&lt;&gt;"",CONCATENATE(",",AC442),"")&amp;IF(AH442&lt;&gt;"",CONCATENATE(",",AH442),"")&amp;IF(AM442&lt;&gt;"",CONCATENATE(",",AM442),"")&amp;IF(AR442&lt;&gt;"",CONCATENATE(",",AR442),"")&amp;IF(P442&lt;&gt;"",CONCATENATE("}",""),"")&amp;IF(OR(I442="true",I442="false",I442&lt;&gt;""), CONCATENATE(", veteran=", I442), ""),""),"")</f>
        <v>, zoneIds={635}, veteran=false</v>
      </c>
      <c r="AY442" s="6" t="str">
        <f aca="false">IF(F442&lt;&gt;"Not in the game (anymore)",IF(A442&lt;&gt;"",", setType="&amp;G442,"")&amp;IF(J442="true",", multiTrialSet=true",""),"")</f>
        <v>, setType=LIBSETS_SETTYPE_ARENA</v>
      </c>
      <c r="AZ442" s="6" t="str">
        <f aca="false">IF(F442&lt;&gt;"Not in the game (anymore)",IF(U442&lt;&gt;"",", dropMechanic={"&amp;U442&amp;IF(Z442&lt;&gt;"",","&amp;Z442,"")&amp;IF(AE442&lt;&gt;"",","&amp;AE442,"")&amp;IF(AJ442&lt;&gt;"",","&amp;AJ442,"")&amp;IF(AO442&lt;&gt;"",","&amp;AO442,"")&amp;IF(AT442&lt;&gt;"",","&amp;AT442,"")&amp;"}"&amp;IF(U442="LIBSETS_DROP_MECHANIC_MONSTER_NAME",", dropMechanicNames={" &amp; IF(V442&lt;&gt;"","['en']='"&amp;V442&amp;"'","") &amp; IF(W442&lt;&gt;"",", ['de']='" &amp; W442&amp;"'","") &amp; "}",""),"")&amp;"},","")</f>
        <v>, dropMechanic={LIBSETS_DROP_MECHANIC_ARENA_STAGE_CHEST}},</v>
      </c>
      <c r="BA442" s="6" t="str">
        <f aca="false">IF(F442&lt;&gt;"Not in the game (anymore)",IF(C442&lt;&gt;"",CONCATENATE(" --",C442," / ",B442,"   [",IF(Q442&lt;&gt;"",Q442,""),IF(Y442&lt;&gt;"",", "&amp;Y442,""),IF(AD442&lt;&gt;"",", "&amp;AD442,""),IF(AI442&lt;&gt;"",", "&amp;AI442,""),IF(AN442&lt;&gt;"",", "&amp;AN442,""),IF(AS442&lt;&gt;"",", "&amp;AS442,""),"]")),"")</f>
        <v> --The Master's Inferno Staff / Flammenstab des Meisters   [Dragonstar Arena]</v>
      </c>
    </row>
    <row r="443" customFormat="false" ht="15" hidden="false" customHeight="false" outlineLevel="0" collapsed="false">
      <c r="A443" s="1" t="s">
        <v>1041</v>
      </c>
      <c r="B443" s="0" t="s">
        <v>1086</v>
      </c>
      <c r="C443" s="0" t="s">
        <v>1087</v>
      </c>
      <c r="D443" s="2" t="str">
        <f aca="false">A443</f>
        <v>???</v>
      </c>
      <c r="E443" s="39" t="s">
        <v>1072</v>
      </c>
      <c r="F443" s="0" t="s">
        <v>1073</v>
      </c>
      <c r="G443" s="22" t="s">
        <v>74</v>
      </c>
      <c r="I443" s="0" t="s">
        <v>56</v>
      </c>
      <c r="J443" s="0" t="s">
        <v>56</v>
      </c>
      <c r="K443" s="0" t="n">
        <v>-1</v>
      </c>
      <c r="L443" s="0" t="n">
        <v>-1</v>
      </c>
      <c r="M443" s="0" t="n">
        <v>-1</v>
      </c>
      <c r="N443" s="0" t="n">
        <v>0</v>
      </c>
      <c r="O443" s="3" t="s">
        <v>75</v>
      </c>
      <c r="P443" s="2" t="n">
        <f aca="false">IF(AND(G443&lt;&gt;"LIBSETS_SETTYPE_BATTLEGROUND",G443&lt;&gt;"LIBSETS_SETTYPE_SPECIAL",G443&lt;&gt;"LIBSETS_SETTYPE_MYTHIC"), IF(Q443&lt;&gt;"",VLOOKUP(Q443,'ESO zone constants'!$D$2:$H$4950,5,0),""),"")</f>
        <v>635</v>
      </c>
      <c r="Q443" s="0" t="str">
        <f aca="false">IF(OR(K443="",K443&lt;=0,ISERROR(K443)),IF(AND(O443&lt;&gt;"",NOT(ISERROR(O443))),O443, ""),VLOOKUP(K443,'ESO wayshrine node constants'!$A$3:$D$10003,4,0))</f>
        <v>Dragonstar Arena</v>
      </c>
      <c r="R443" s="0"/>
      <c r="S443" s="4" t="str">
        <f aca="false">IF(AND(R443&lt;&gt;"",NOT(ISERROR(R443))),R443,IF(P443&lt;&gt;"",IF(NOT(ISERROR(VLOOKUP(P443,'ESO Dungeon constants'!$D$3:$H$9999,5,0))),VLOOKUP(P443,'ESO Dungeon constants'!$D$3:$I$9999,6,0),VLOOKUP(P443,'ESO zone constants'!$H$2:$K$9984,4,0)),""))</f>
        <v>DLC_BASE_GAME</v>
      </c>
      <c r="T443" s="2" t="str">
        <f aca="false">IF(S443&lt;&gt;"",VLOOKUP(S443,'LibSets constants'!$B$4:$C$1000,2,0),"")</f>
        <v>Included in base game</v>
      </c>
      <c r="U443" s="5" t="s">
        <v>76</v>
      </c>
      <c r="V443" s="33" t="str">
        <f aca="false">IF(U443&lt;&gt;"",IF(U443&lt;&gt;"LIBSETS_DROP_MECHANIC_MONSTER_NAME",VLOOKUP(U443,'LibSets constants'!$I$4:$L$1000,3,0),""),"")</f>
        <v>Arena stage chest</v>
      </c>
      <c r="W443" s="23" t="str">
        <f aca="false">IF(U443&lt;&gt;"",IF(U443&lt;&gt;"LIBSETS_DROP_MECHANIC_MONSTER_NAME",VLOOKUP(U443,'LibSets constants'!$I$4:$L$1000,4,0),""),"")</f>
        <v>Arena-Phasen Schatztruhe</v>
      </c>
      <c r="X443" s="2" t="str">
        <f aca="false">IF(G443&lt;&gt;"LIBSETS_SETTYPE_BATTLEGROUND",IF(G443&lt;&gt;"LIBSETS_SETTYPE_SPECIAL",IF(Y443&lt;&gt;"",VLOOKUP(Y443,'ESO zone constants'!$D$2:$H$4950,5,0),""),""),"")</f>
        <v/>
      </c>
      <c r="Z443" s="24"/>
      <c r="AA443" s="23" t="str">
        <f aca="false">IF(Z443&lt;&gt;"",IF(Z443&lt;&gt;"LIBSETS_DROP_MECHANIC_MONSTER_NAME",VLOOKUP(Z443,'LibSets constants'!$I$4:$L$1000,3,0),""),"")</f>
        <v/>
      </c>
      <c r="AB443" s="23" t="str">
        <f aca="false">IF(Z443&lt;&gt;"",IF(Z443&lt;&gt;"LIBSETS_DROP_MECHANIC_MONSTER_NAME",VLOOKUP(Z443,'LibSets constants'!$I$4:$L$1000,4,0),""),"")</f>
        <v/>
      </c>
      <c r="AC443" s="2" t="str">
        <f aca="false">IF(G443&lt;&gt;"LIBSETS_SETTYPE_BATTLEGROUND",IF(G443&lt;&gt;"LIBSETS_SETTYPE_SPECIAL",IF(AD443&lt;&gt;"",VLOOKUP(AD443,'ESO zone constants'!$D$2:$H$4950,5,0),""),""),"")</f>
        <v/>
      </c>
      <c r="AE443" s="24"/>
      <c r="AF443" s="23" t="str">
        <f aca="false">IF(AE443&lt;&gt;"",IF(AE443&lt;&gt;"LIBSETS_DROP_MECHANIC_MONSTER_NAME",VLOOKUP(AE443,'LibSets constants'!$I$4:$L$1000,3,0),""),"")</f>
        <v/>
      </c>
      <c r="AG443" s="23" t="str">
        <f aca="false">IF(AE443&lt;&gt;"",IF(AE443&lt;&gt;"LIBSETS_DROP_MECHANIC_MONSTER_NAME",VLOOKUP(AE443,'LibSets constants'!$I$4:$L$1000,4,0),""),"")</f>
        <v/>
      </c>
      <c r="AH443" s="2" t="str">
        <f aca="false">IF(G443&lt;&gt;"LIBSETS_SETTYPE_BATTLEGROUND",IF(G443&lt;&gt;"LIBSETS_SETTYPE_SPECIAL",IF(AI443&lt;&gt;"",VLOOKUP(AI443,'ESO zone constants'!$D$2:$H$4950,5,0),""),""),"")</f>
        <v/>
      </c>
      <c r="AJ443" s="24"/>
      <c r="AK443" s="23" t="str">
        <f aca="false">IF(AJ443&lt;&gt;"",IF(AJ443&lt;&gt;"LIBSETS_DROP_MECHANIC_MONSTER_NAME",VLOOKUP(AJ443,'LibSets constants'!$I$4:$L$1000,3,0),""),"")</f>
        <v/>
      </c>
      <c r="AL443" s="23" t="str">
        <f aca="false">IF(AJ443&lt;&gt;"",IF(AJ443&lt;&gt;"LIBSETS_DROP_MECHANIC_MONSTER_NAME",VLOOKUP(AJ443,'LibSets constants'!$I$4:$L$1000,4,0),""),"")</f>
        <v/>
      </c>
      <c r="AM443" s="2" t="str">
        <f aca="false">IF(G443&lt;&gt;"LIBSETS_SETTYPE_BATTLEGROUND",IF(G443&lt;&gt;"LIBSETS_SETTYPE_SPECIAL",IF(AN443&lt;&gt;"",VLOOKUP(AN443,'ESO zone constants'!$D$2:$H$4950,5,0),""),""),"")</f>
        <v/>
      </c>
      <c r="AO443" s="24"/>
      <c r="AP443" s="23" t="str">
        <f aca="false">IF(AO443&lt;&gt;"",IF(AO443&lt;&gt;"LIBSETS_DROP_MECHANIC_MONSTER_NAME",VLOOKUP(AO443,'LibSets constants'!$I$4:$L$1000,3,0),""),"")</f>
        <v/>
      </c>
      <c r="AQ443" s="23" t="str">
        <f aca="false">IF(AO443&lt;&gt;"",IF(AO443&lt;&gt;"LIBSETS_DROP_MECHANIC_MONSTER_NAME",VLOOKUP(AO443,'LibSets constants'!$I$4:$L$1000,4,0),""),"")</f>
        <v/>
      </c>
      <c r="AR443" s="2" t="str">
        <f aca="false">IF(G443&lt;&gt;"LIBSETS_SETTYPE_BATTLEGROUND",IF(G443&lt;&gt;"LIBSETS_SETTYPE_SPECIAL",IF(AS443&lt;&gt;"",VLOOKUP(AS443,'ESO zone constants'!$D$2:$H$4950,5,0),""),""),"")</f>
        <v/>
      </c>
      <c r="AT443" s="24"/>
      <c r="AU443" s="23" t="str">
        <f aca="false">IF(AT443&lt;&gt;"",IF(AT443&lt;&gt;"LIBSETS_DROP_MECHANIC_MONSTER_NAME",VLOOKUP(AT443,'LibSets constants'!$I$4:$L$1000,3,0),""),"")</f>
        <v/>
      </c>
      <c r="AV443" s="23" t="str">
        <f aca="false">IF(AT443&lt;&gt;"",IF(AT443&lt;&gt;"LIBSETS_DROP_MECHANIC_MONSTER_NAME",VLOOKUP(AT443,'LibSets constants'!$I$4:$L$1000,4,0),""),"")</f>
        <v/>
      </c>
      <c r="AW443" s="6" t="str">
        <f aca="false">IF(A443="???","--","")&amp;IF(F443&lt;&gt;"Not in the game (anymore)",IF(A443&lt;&gt;"",CONCATENATE("[",A443,"] = {wayshrines={")&amp;IF(K443&lt;&gt;"",CONCATENATE(K443,","),"")&amp;IF(L443&lt;&gt;"",CONCATENATE(L443,","),"")&amp;IF(M443&lt;&gt;"",CONCATENATE(M443,","),"")&amp;CONCATENATE("}")&amp;IF(VALUE(N443)&gt;0,CONCATENATE(", traitsNeeded=",N443),"")&amp;CONCATENATE(", dlcId=",IF(S443&lt;&gt;"",S443,"DLC_BASE_GAME")),""),"")</f>
        <v>--[???] = {wayshrines={-1,-1,-1,}, dlcId=DLC_BASE_GAME</v>
      </c>
      <c r="AX443" s="6" t="str">
        <f aca="false">IF(F443&lt;&gt;"Not in the game (anymore)",IF(A443&lt;&gt;"",IF(P443&lt;&gt;"",CONCATENATE(", zoneIds={",P443),"")&amp;IF(X443&lt;&gt;"",CONCATENATE(",",X443),"")&amp;IF(AC443&lt;&gt;"",CONCATENATE(",",AC443),"")&amp;IF(AH443&lt;&gt;"",CONCATENATE(",",AH443),"")&amp;IF(AM443&lt;&gt;"",CONCATENATE(",",AM443),"")&amp;IF(AR443&lt;&gt;"",CONCATENATE(",",AR443),"")&amp;IF(P443&lt;&gt;"",CONCATENATE("}",""),"")&amp;IF(OR(I443="true",I443="false",I443&lt;&gt;""), CONCATENATE(", veteran=", I443), ""),""),"")</f>
        <v>, zoneIds={635}, veteran=false</v>
      </c>
      <c r="AY443" s="6" t="str">
        <f aca="false">IF(F443&lt;&gt;"Not in the game (anymore)",IF(A443&lt;&gt;"",", setType="&amp;G443,"")&amp;IF(J443="true",", multiTrialSet=true",""),"")</f>
        <v>, setType=LIBSETS_SETTYPE_ARENA</v>
      </c>
      <c r="AZ443" s="6" t="str">
        <f aca="false">IF(F443&lt;&gt;"Not in the game (anymore)",IF(U443&lt;&gt;"",", dropMechanic={"&amp;U443&amp;IF(Z443&lt;&gt;"",","&amp;Z443,"")&amp;IF(AE443&lt;&gt;"",","&amp;AE443,"")&amp;IF(AJ443&lt;&gt;"",","&amp;AJ443,"")&amp;IF(AO443&lt;&gt;"",","&amp;AO443,"")&amp;IF(AT443&lt;&gt;"",","&amp;AT443,"")&amp;"}"&amp;IF(U443="LIBSETS_DROP_MECHANIC_MONSTER_NAME",", dropMechanicNames={" &amp; IF(V443&lt;&gt;"","['en']='"&amp;V443&amp;"'","") &amp; IF(W443&lt;&gt;"",", ['de']='" &amp; W443&amp;"'","") &amp; "}",""),"")&amp;"},","")</f>
        <v>, dropMechanic={LIBSETS_DROP_MECHANIC_ARENA_STAGE_CHEST}},</v>
      </c>
      <c r="BA443" s="6" t="str">
        <f aca="false">IF(F443&lt;&gt;"Not in the game (anymore)",IF(C443&lt;&gt;"",CONCATENATE(" --",C443," / ",B443,"   [",IF(Q443&lt;&gt;"",Q443,""),IF(Y443&lt;&gt;"",", "&amp;Y443,""),IF(AD443&lt;&gt;"",", "&amp;AD443,""),IF(AI443&lt;&gt;"",", "&amp;AI443,""),IF(AN443&lt;&gt;"",", "&amp;AN443,""),IF(AS443&lt;&gt;"",", "&amp;AS443,""),"]")),"")</f>
        <v> --The Master's Lightning Staff / Blitzstab des Meisters   [Dragonstar Arena]</v>
      </c>
    </row>
    <row r="444" customFormat="false" ht="15" hidden="false" customHeight="false" outlineLevel="0" collapsed="false">
      <c r="A444" s="1" t="s">
        <v>1041</v>
      </c>
      <c r="B444" s="0" t="s">
        <v>1088</v>
      </c>
      <c r="C444" s="0" t="s">
        <v>1089</v>
      </c>
      <c r="D444" s="2" t="str">
        <f aca="false">A444</f>
        <v>???</v>
      </c>
      <c r="E444" s="39" t="s">
        <v>1072</v>
      </c>
      <c r="F444" s="0" t="s">
        <v>1073</v>
      </c>
      <c r="G444" s="22" t="s">
        <v>74</v>
      </c>
      <c r="I444" s="0" t="s">
        <v>56</v>
      </c>
      <c r="J444" s="0" t="s">
        <v>56</v>
      </c>
      <c r="K444" s="0" t="n">
        <v>-1</v>
      </c>
      <c r="L444" s="0" t="n">
        <v>-1</v>
      </c>
      <c r="M444" s="0" t="n">
        <v>-1</v>
      </c>
      <c r="N444" s="0" t="n">
        <v>0</v>
      </c>
      <c r="O444" s="3" t="s">
        <v>75</v>
      </c>
      <c r="P444" s="2" t="n">
        <f aca="false">IF(AND(G444&lt;&gt;"LIBSETS_SETTYPE_BATTLEGROUND",G444&lt;&gt;"LIBSETS_SETTYPE_SPECIAL",G444&lt;&gt;"LIBSETS_SETTYPE_MYTHIC"), IF(Q444&lt;&gt;"",VLOOKUP(Q444,'ESO zone constants'!$D$2:$H$4950,5,0),""),"")</f>
        <v>635</v>
      </c>
      <c r="Q444" s="0" t="str">
        <f aca="false">IF(OR(K444="",K444&lt;=0,ISERROR(K444)),IF(AND(O444&lt;&gt;"",NOT(ISERROR(O444))),O444, ""),VLOOKUP(K444,'ESO wayshrine node constants'!$A$3:$D$10003,4,0))</f>
        <v>Dragonstar Arena</v>
      </c>
      <c r="R444" s="0"/>
      <c r="S444" s="4" t="str">
        <f aca="false">IF(AND(R444&lt;&gt;"",NOT(ISERROR(R444))),R444,IF(P444&lt;&gt;"",IF(NOT(ISERROR(VLOOKUP(P444,'ESO Dungeon constants'!$D$3:$H$9999,5,0))),VLOOKUP(P444,'ESO Dungeon constants'!$D$3:$I$9999,6,0),VLOOKUP(P444,'ESO zone constants'!$H$2:$K$9984,4,0)),""))</f>
        <v>DLC_BASE_GAME</v>
      </c>
      <c r="T444" s="2" t="str">
        <f aca="false">IF(S444&lt;&gt;"",VLOOKUP(S444,'LibSets constants'!$B$4:$C$1000,2,0),"")</f>
        <v>Included in base game</v>
      </c>
      <c r="U444" s="5" t="s">
        <v>76</v>
      </c>
      <c r="V444" s="33" t="str">
        <f aca="false">IF(U444&lt;&gt;"",IF(U444&lt;&gt;"LIBSETS_DROP_MECHANIC_MONSTER_NAME",VLOOKUP(U444,'LibSets constants'!$I$4:$L$1000,3,0),""),"")</f>
        <v>Arena stage chest</v>
      </c>
      <c r="W444" s="23" t="str">
        <f aca="false">IF(U444&lt;&gt;"",IF(U444&lt;&gt;"LIBSETS_DROP_MECHANIC_MONSTER_NAME",VLOOKUP(U444,'LibSets constants'!$I$4:$L$1000,4,0),""),"")</f>
        <v>Arena-Phasen Schatztruhe</v>
      </c>
      <c r="X444" s="2" t="str">
        <f aca="false">IF(G444&lt;&gt;"LIBSETS_SETTYPE_BATTLEGROUND",IF(G444&lt;&gt;"LIBSETS_SETTYPE_SPECIAL",IF(Y444&lt;&gt;"",VLOOKUP(Y444,'ESO zone constants'!$D$2:$H$4950,5,0),""),""),"")</f>
        <v/>
      </c>
      <c r="Z444" s="24"/>
      <c r="AA444" s="23" t="str">
        <f aca="false">IF(Z444&lt;&gt;"",IF(Z444&lt;&gt;"LIBSETS_DROP_MECHANIC_MONSTER_NAME",VLOOKUP(Z444,'LibSets constants'!$I$4:$L$1000,3,0),""),"")</f>
        <v/>
      </c>
      <c r="AB444" s="23" t="str">
        <f aca="false">IF(Z444&lt;&gt;"",IF(Z444&lt;&gt;"LIBSETS_DROP_MECHANIC_MONSTER_NAME",VLOOKUP(Z444,'LibSets constants'!$I$4:$L$1000,4,0),""),"")</f>
        <v/>
      </c>
      <c r="AC444" s="2" t="str">
        <f aca="false">IF(G444&lt;&gt;"LIBSETS_SETTYPE_BATTLEGROUND",IF(G444&lt;&gt;"LIBSETS_SETTYPE_SPECIAL",IF(AD444&lt;&gt;"",VLOOKUP(AD444,'ESO zone constants'!$D$2:$H$4950,5,0),""),""),"")</f>
        <v/>
      </c>
      <c r="AE444" s="24"/>
      <c r="AF444" s="23" t="str">
        <f aca="false">IF(AE444&lt;&gt;"",IF(AE444&lt;&gt;"LIBSETS_DROP_MECHANIC_MONSTER_NAME",VLOOKUP(AE444,'LibSets constants'!$I$4:$L$1000,3,0),""),"")</f>
        <v/>
      </c>
      <c r="AG444" s="23" t="str">
        <f aca="false">IF(AE444&lt;&gt;"",IF(AE444&lt;&gt;"LIBSETS_DROP_MECHANIC_MONSTER_NAME",VLOOKUP(AE444,'LibSets constants'!$I$4:$L$1000,4,0),""),"")</f>
        <v/>
      </c>
      <c r="AH444" s="2" t="str">
        <f aca="false">IF(G444&lt;&gt;"LIBSETS_SETTYPE_BATTLEGROUND",IF(G444&lt;&gt;"LIBSETS_SETTYPE_SPECIAL",IF(AI444&lt;&gt;"",VLOOKUP(AI444,'ESO zone constants'!$D$2:$H$4950,5,0),""),""),"")</f>
        <v/>
      </c>
      <c r="AJ444" s="24"/>
      <c r="AK444" s="23" t="str">
        <f aca="false">IF(AJ444&lt;&gt;"",IF(AJ444&lt;&gt;"LIBSETS_DROP_MECHANIC_MONSTER_NAME",VLOOKUP(AJ444,'LibSets constants'!$I$4:$L$1000,3,0),""),"")</f>
        <v/>
      </c>
      <c r="AL444" s="23" t="str">
        <f aca="false">IF(AJ444&lt;&gt;"",IF(AJ444&lt;&gt;"LIBSETS_DROP_MECHANIC_MONSTER_NAME",VLOOKUP(AJ444,'LibSets constants'!$I$4:$L$1000,4,0),""),"")</f>
        <v/>
      </c>
      <c r="AM444" s="2" t="str">
        <f aca="false">IF(G444&lt;&gt;"LIBSETS_SETTYPE_BATTLEGROUND",IF(G444&lt;&gt;"LIBSETS_SETTYPE_SPECIAL",IF(AN444&lt;&gt;"",VLOOKUP(AN444,'ESO zone constants'!$D$2:$H$4950,5,0),""),""),"")</f>
        <v/>
      </c>
      <c r="AO444" s="24"/>
      <c r="AP444" s="23" t="str">
        <f aca="false">IF(AO444&lt;&gt;"",IF(AO444&lt;&gt;"LIBSETS_DROP_MECHANIC_MONSTER_NAME",VLOOKUP(AO444,'LibSets constants'!$I$4:$L$1000,3,0),""),"")</f>
        <v/>
      </c>
      <c r="AQ444" s="23" t="str">
        <f aca="false">IF(AO444&lt;&gt;"",IF(AO444&lt;&gt;"LIBSETS_DROP_MECHANIC_MONSTER_NAME",VLOOKUP(AO444,'LibSets constants'!$I$4:$L$1000,4,0),""),"")</f>
        <v/>
      </c>
      <c r="AR444" s="2" t="str">
        <f aca="false">IF(G444&lt;&gt;"LIBSETS_SETTYPE_BATTLEGROUND",IF(G444&lt;&gt;"LIBSETS_SETTYPE_SPECIAL",IF(AS444&lt;&gt;"",VLOOKUP(AS444,'ESO zone constants'!$D$2:$H$4950,5,0),""),""),"")</f>
        <v/>
      </c>
      <c r="AT444" s="24"/>
      <c r="AU444" s="23" t="str">
        <f aca="false">IF(AT444&lt;&gt;"",IF(AT444&lt;&gt;"LIBSETS_DROP_MECHANIC_MONSTER_NAME",VLOOKUP(AT444,'LibSets constants'!$I$4:$L$1000,3,0),""),"")</f>
        <v/>
      </c>
      <c r="AV444" s="23" t="str">
        <f aca="false">IF(AT444&lt;&gt;"",IF(AT444&lt;&gt;"LIBSETS_DROP_MECHANIC_MONSTER_NAME",VLOOKUP(AT444,'LibSets constants'!$I$4:$L$1000,4,0),""),"")</f>
        <v/>
      </c>
      <c r="AW444" s="6" t="str">
        <f aca="false">IF(A444="???","--","")&amp;IF(F444&lt;&gt;"Not in the game (anymore)",IF(A444&lt;&gt;"",CONCATENATE("[",A444,"] = {wayshrines={")&amp;IF(K444&lt;&gt;"",CONCATENATE(K444,","),"")&amp;IF(L444&lt;&gt;"",CONCATENATE(L444,","),"")&amp;IF(M444&lt;&gt;"",CONCATENATE(M444,","),"")&amp;CONCATENATE("}")&amp;IF(VALUE(N444)&gt;0,CONCATENATE(", traitsNeeded=",N444),"")&amp;CONCATENATE(", dlcId=",IF(S444&lt;&gt;"",S444,"DLC_BASE_GAME")),""),"")</f>
        <v>--[???] = {wayshrines={-1,-1,-1,}, dlcId=DLC_BASE_GAME</v>
      </c>
      <c r="AX444" s="6" t="str">
        <f aca="false">IF(F444&lt;&gt;"Not in the game (anymore)",IF(A444&lt;&gt;"",IF(P444&lt;&gt;"",CONCATENATE(", zoneIds={",P444),"")&amp;IF(X444&lt;&gt;"",CONCATENATE(",",X444),"")&amp;IF(AC444&lt;&gt;"",CONCATENATE(",",AC444),"")&amp;IF(AH444&lt;&gt;"",CONCATENATE(",",AH444),"")&amp;IF(AM444&lt;&gt;"",CONCATENATE(",",AM444),"")&amp;IF(AR444&lt;&gt;"",CONCATENATE(",",AR444),"")&amp;IF(P444&lt;&gt;"",CONCATENATE("}",""),"")&amp;IF(OR(I444="true",I444="false",I444&lt;&gt;""), CONCATENATE(", veteran=", I444), ""),""),"")</f>
        <v>, zoneIds={635}, veteran=false</v>
      </c>
      <c r="AY444" s="6" t="str">
        <f aca="false">IF(F444&lt;&gt;"Not in the game (anymore)",IF(A444&lt;&gt;"",", setType="&amp;G444,"")&amp;IF(J444="true",", multiTrialSet=true",""),"")</f>
        <v>, setType=LIBSETS_SETTYPE_ARENA</v>
      </c>
      <c r="AZ444" s="6" t="str">
        <f aca="false">IF(F444&lt;&gt;"Not in the game (anymore)",IF(U444&lt;&gt;"",", dropMechanic={"&amp;U444&amp;IF(Z444&lt;&gt;"",","&amp;Z444,"")&amp;IF(AE444&lt;&gt;"",","&amp;AE444,"")&amp;IF(AJ444&lt;&gt;"",","&amp;AJ444,"")&amp;IF(AO444&lt;&gt;"",","&amp;AO444,"")&amp;IF(AT444&lt;&gt;"",","&amp;AT444,"")&amp;"}"&amp;IF(U444="LIBSETS_DROP_MECHANIC_MONSTER_NAME",", dropMechanicNames={" &amp; IF(V444&lt;&gt;"","['en']='"&amp;V444&amp;"'","") &amp; IF(W444&lt;&gt;"",", ['de']='" &amp; W444&amp;"'","") &amp; "}",""),"")&amp;"},","")</f>
        <v>, dropMechanic={LIBSETS_DROP_MECHANIC_ARENA_STAGE_CHEST}},</v>
      </c>
      <c r="BA444" s="6" t="str">
        <f aca="false">IF(F444&lt;&gt;"Not in the game (anymore)",IF(C444&lt;&gt;"",CONCATENATE(" --",C444," / ",B444,"   [",IF(Q444&lt;&gt;"",Q444,""),IF(Y444&lt;&gt;"",", "&amp;Y444,""),IF(AD444&lt;&gt;"",", "&amp;AD444,""),IF(AI444&lt;&gt;"",", "&amp;AI444,""),IF(AN444&lt;&gt;"",", "&amp;AN444,""),IF(AS444&lt;&gt;"",", "&amp;AS444,""),"]")),"")</f>
        <v> --The Master's Mace / Keule des Meisters   [Dragonstar Arena]</v>
      </c>
    </row>
    <row r="445" customFormat="false" ht="15" hidden="false" customHeight="false" outlineLevel="0" collapsed="false">
      <c r="A445" s="1" t="s">
        <v>1041</v>
      </c>
      <c r="B445" s="0" t="s">
        <v>1090</v>
      </c>
      <c r="C445" s="0" t="s">
        <v>1091</v>
      </c>
      <c r="D445" s="2" t="str">
        <f aca="false">A445</f>
        <v>???</v>
      </c>
      <c r="E445" s="39" t="s">
        <v>1072</v>
      </c>
      <c r="F445" s="0" t="s">
        <v>1073</v>
      </c>
      <c r="G445" s="22" t="s">
        <v>74</v>
      </c>
      <c r="H445" s="35"/>
      <c r="I445" s="0" t="s">
        <v>56</v>
      </c>
      <c r="J445" s="0" t="s">
        <v>56</v>
      </c>
      <c r="K445" s="0" t="n">
        <v>-1</v>
      </c>
      <c r="L445" s="0" t="n">
        <v>-1</v>
      </c>
      <c r="M445" s="0" t="n">
        <v>-1</v>
      </c>
      <c r="N445" s="0" t="n">
        <v>0</v>
      </c>
      <c r="O445" s="3" t="s">
        <v>75</v>
      </c>
      <c r="P445" s="2" t="n">
        <f aca="false">IF(AND(G445&lt;&gt;"LIBSETS_SETTYPE_BATTLEGROUND",G445&lt;&gt;"LIBSETS_SETTYPE_SPECIAL",G445&lt;&gt;"LIBSETS_SETTYPE_MYTHIC"), IF(Q445&lt;&gt;"",VLOOKUP(Q445,'ESO zone constants'!$D$2:$H$4950,5,0),""),"")</f>
        <v>635</v>
      </c>
      <c r="Q445" s="0" t="str">
        <f aca="false">IF(OR(K445="",K445&lt;=0,ISERROR(K445)),IF(AND(O445&lt;&gt;"",NOT(ISERROR(O445))),O445, ""),VLOOKUP(K445,'ESO wayshrine node constants'!$A$3:$D$10003,4,0))</f>
        <v>Dragonstar Arena</v>
      </c>
      <c r="R445" s="0"/>
      <c r="S445" s="4" t="str">
        <f aca="false">IF(AND(R445&lt;&gt;"",NOT(ISERROR(R445))),R445,IF(P445&lt;&gt;"",IF(NOT(ISERROR(VLOOKUP(P445,'ESO Dungeon constants'!$D$3:$H$9999,5,0))),VLOOKUP(P445,'ESO Dungeon constants'!$D$3:$I$9999,6,0),VLOOKUP(P445,'ESO zone constants'!$H$2:$K$9984,4,0)),""))</f>
        <v>DLC_BASE_GAME</v>
      </c>
      <c r="T445" s="2" t="str">
        <f aca="false">IF(S445&lt;&gt;"",VLOOKUP(S445,'LibSets constants'!$B$4:$C$1000,2,0),"")</f>
        <v>Included in base game</v>
      </c>
      <c r="U445" s="5" t="s">
        <v>76</v>
      </c>
      <c r="V445" s="33" t="str">
        <f aca="false">IF(U445&lt;&gt;"",IF(U445&lt;&gt;"LIBSETS_DROP_MECHANIC_MONSTER_NAME",VLOOKUP(U445,'LibSets constants'!$I$4:$L$1000,3,0),""),"")</f>
        <v>Arena stage chest</v>
      </c>
      <c r="W445" s="23" t="str">
        <f aca="false">IF(U445&lt;&gt;"",IF(U445&lt;&gt;"LIBSETS_DROP_MECHANIC_MONSTER_NAME",VLOOKUP(U445,'LibSets constants'!$I$4:$L$1000,4,0),""),"")</f>
        <v>Arena-Phasen Schatztruhe</v>
      </c>
      <c r="X445" s="2" t="str">
        <f aca="false">IF(G445&lt;&gt;"LIBSETS_SETTYPE_BATTLEGROUND",IF(G445&lt;&gt;"LIBSETS_SETTYPE_SPECIAL",IF(Y445&lt;&gt;"",VLOOKUP(Y445,'ESO zone constants'!$D$2:$H$4950,5,0),""),""),"")</f>
        <v/>
      </c>
      <c r="Z445" s="24"/>
      <c r="AA445" s="23" t="str">
        <f aca="false">IF(Z445&lt;&gt;"",IF(Z445&lt;&gt;"LIBSETS_DROP_MECHANIC_MONSTER_NAME",VLOOKUP(Z445,'LibSets constants'!$I$4:$L$1000,3,0),""),"")</f>
        <v/>
      </c>
      <c r="AB445" s="23" t="str">
        <f aca="false">IF(Z445&lt;&gt;"",IF(Z445&lt;&gt;"LIBSETS_DROP_MECHANIC_MONSTER_NAME",VLOOKUP(Z445,'LibSets constants'!$I$4:$L$1000,4,0),""),"")</f>
        <v/>
      </c>
      <c r="AC445" s="2" t="str">
        <f aca="false">IF(G445&lt;&gt;"LIBSETS_SETTYPE_BATTLEGROUND",IF(G445&lt;&gt;"LIBSETS_SETTYPE_SPECIAL",IF(AD445&lt;&gt;"",VLOOKUP(AD445,'ESO zone constants'!$D$2:$H$4950,5,0),""),""),"")</f>
        <v/>
      </c>
      <c r="AE445" s="24"/>
      <c r="AF445" s="23" t="str">
        <f aca="false">IF(AE445&lt;&gt;"",IF(AE445&lt;&gt;"LIBSETS_DROP_MECHANIC_MONSTER_NAME",VLOOKUP(AE445,'LibSets constants'!$I$4:$L$1000,3,0),""),"")</f>
        <v/>
      </c>
      <c r="AG445" s="23" t="str">
        <f aca="false">IF(AE445&lt;&gt;"",IF(AE445&lt;&gt;"LIBSETS_DROP_MECHANIC_MONSTER_NAME",VLOOKUP(AE445,'LibSets constants'!$I$4:$L$1000,4,0),""),"")</f>
        <v/>
      </c>
      <c r="AH445" s="2" t="str">
        <f aca="false">IF(G445&lt;&gt;"LIBSETS_SETTYPE_BATTLEGROUND",IF(G445&lt;&gt;"LIBSETS_SETTYPE_SPECIAL",IF(AI445&lt;&gt;"",VLOOKUP(AI445,'ESO zone constants'!$D$2:$H$4950,5,0),""),""),"")</f>
        <v/>
      </c>
      <c r="AJ445" s="24"/>
      <c r="AK445" s="23" t="str">
        <f aca="false">IF(AJ445&lt;&gt;"",IF(AJ445&lt;&gt;"LIBSETS_DROP_MECHANIC_MONSTER_NAME",VLOOKUP(AJ445,'LibSets constants'!$I$4:$L$1000,3,0),""),"")</f>
        <v/>
      </c>
      <c r="AL445" s="23" t="str">
        <f aca="false">IF(AJ445&lt;&gt;"",IF(AJ445&lt;&gt;"LIBSETS_DROP_MECHANIC_MONSTER_NAME",VLOOKUP(AJ445,'LibSets constants'!$I$4:$L$1000,4,0),""),"")</f>
        <v/>
      </c>
      <c r="AM445" s="2" t="str">
        <f aca="false">IF(G445&lt;&gt;"LIBSETS_SETTYPE_BATTLEGROUND",IF(G445&lt;&gt;"LIBSETS_SETTYPE_SPECIAL",IF(AN445&lt;&gt;"",VLOOKUP(AN445,'ESO zone constants'!$D$2:$H$4950,5,0),""),""),"")</f>
        <v/>
      </c>
      <c r="AO445" s="24"/>
      <c r="AP445" s="23" t="str">
        <f aca="false">IF(AO445&lt;&gt;"",IF(AO445&lt;&gt;"LIBSETS_DROP_MECHANIC_MONSTER_NAME",VLOOKUP(AO445,'LibSets constants'!$I$4:$L$1000,3,0),""),"")</f>
        <v/>
      </c>
      <c r="AQ445" s="23" t="str">
        <f aca="false">IF(AO445&lt;&gt;"",IF(AO445&lt;&gt;"LIBSETS_DROP_MECHANIC_MONSTER_NAME",VLOOKUP(AO445,'LibSets constants'!$I$4:$L$1000,4,0),""),"")</f>
        <v/>
      </c>
      <c r="AR445" s="2" t="str">
        <f aca="false">IF(G445&lt;&gt;"LIBSETS_SETTYPE_BATTLEGROUND",IF(G445&lt;&gt;"LIBSETS_SETTYPE_SPECIAL",IF(AS445&lt;&gt;"",VLOOKUP(AS445,'ESO zone constants'!$D$2:$H$4950,5,0),""),""),"")</f>
        <v/>
      </c>
      <c r="AT445" s="24"/>
      <c r="AU445" s="23" t="str">
        <f aca="false">IF(AT445&lt;&gt;"",IF(AT445&lt;&gt;"LIBSETS_DROP_MECHANIC_MONSTER_NAME",VLOOKUP(AT445,'LibSets constants'!$I$4:$L$1000,3,0),""),"")</f>
        <v/>
      </c>
      <c r="AV445" s="23" t="str">
        <f aca="false">IF(AT445&lt;&gt;"",IF(AT445&lt;&gt;"LIBSETS_DROP_MECHANIC_MONSTER_NAME",VLOOKUP(AT445,'LibSets constants'!$I$4:$L$1000,4,0),""),"")</f>
        <v/>
      </c>
      <c r="AW445" s="6" t="str">
        <f aca="false">IF(A445="???","--","")&amp;IF(F445&lt;&gt;"Not in the game (anymore)",IF(A445&lt;&gt;"",CONCATENATE("[",A445,"] = {wayshrines={")&amp;IF(K445&lt;&gt;"",CONCATENATE(K445,","),"")&amp;IF(L445&lt;&gt;"",CONCATENATE(L445,","),"")&amp;IF(M445&lt;&gt;"",CONCATENATE(M445,","),"")&amp;CONCATENATE("}")&amp;IF(VALUE(N445)&gt;0,CONCATENATE(", traitsNeeded=",N445),"")&amp;CONCATENATE(", dlcId=",IF(S445&lt;&gt;"",S445,"DLC_BASE_GAME")),""),"")</f>
        <v>--[???] = {wayshrines={-1,-1,-1,}, dlcId=DLC_BASE_GAME</v>
      </c>
      <c r="AX445" s="6" t="str">
        <f aca="false">IF(F445&lt;&gt;"Not in the game (anymore)",IF(A445&lt;&gt;"",IF(P445&lt;&gt;"",CONCATENATE(", zoneIds={",P445),"")&amp;IF(X445&lt;&gt;"",CONCATENATE(",",X445),"")&amp;IF(AC445&lt;&gt;"",CONCATENATE(",",AC445),"")&amp;IF(AH445&lt;&gt;"",CONCATENATE(",",AH445),"")&amp;IF(AM445&lt;&gt;"",CONCATENATE(",",AM445),"")&amp;IF(AR445&lt;&gt;"",CONCATENATE(",",AR445),"")&amp;IF(P445&lt;&gt;"",CONCATENATE("}",""),"")&amp;IF(OR(I445="true",I445="false",I445&lt;&gt;""), CONCATENATE(", veteran=", I445), ""),""),"")</f>
        <v>, zoneIds={635}, veteran=false</v>
      </c>
      <c r="AY445" s="6" t="str">
        <f aca="false">IF(F445&lt;&gt;"Not in the game (anymore)",IF(A445&lt;&gt;"",", setType="&amp;G445,"")&amp;IF(J445="true",", multiTrialSet=true",""),"")</f>
        <v>, setType=LIBSETS_SETTYPE_ARENA</v>
      </c>
      <c r="AZ445" s="6" t="str">
        <f aca="false">IF(F445&lt;&gt;"Not in the game (anymore)",IF(U445&lt;&gt;"",", dropMechanic={"&amp;U445&amp;IF(Z445&lt;&gt;"",","&amp;Z445,"")&amp;IF(AE445&lt;&gt;"",","&amp;AE445,"")&amp;IF(AJ445&lt;&gt;"",","&amp;AJ445,"")&amp;IF(AO445&lt;&gt;"",","&amp;AO445,"")&amp;IF(AT445&lt;&gt;"",","&amp;AT445,"")&amp;"}"&amp;IF(U445="LIBSETS_DROP_MECHANIC_MONSTER_NAME",", dropMechanicNames={" &amp; IF(V445&lt;&gt;"","['en']='"&amp;V445&amp;"'","") &amp; IF(W445&lt;&gt;"",", ['de']='" &amp; W445&amp;"'","") &amp; "}",""),"")&amp;"},","")</f>
        <v>, dropMechanic={LIBSETS_DROP_MECHANIC_ARENA_STAGE_CHEST}},</v>
      </c>
      <c r="BA445" s="6" t="str">
        <f aca="false">IF(F445&lt;&gt;"Not in the game (anymore)",IF(C445&lt;&gt;"",CONCATENATE(" --",C445," / ",B445,"   [",IF(Q445&lt;&gt;"",Q445,""),IF(Y445&lt;&gt;"",", "&amp;Y445,""),IF(AD445&lt;&gt;"",", "&amp;AD445,""),IF(AI445&lt;&gt;"",", "&amp;AI445,""),IF(AN445&lt;&gt;"",", "&amp;AN445,""),IF(AS445&lt;&gt;"",", "&amp;AS445,""),"]")),"")</f>
        <v> --The Master's Maul / Streitkolben des Meisters   [Dragonstar Arena]</v>
      </c>
    </row>
    <row r="446" customFormat="false" ht="15" hidden="false" customHeight="false" outlineLevel="0" collapsed="false">
      <c r="A446" s="1" t="s">
        <v>1041</v>
      </c>
      <c r="B446" s="0" t="s">
        <v>1092</v>
      </c>
      <c r="C446" s="0" t="s">
        <v>1093</v>
      </c>
      <c r="D446" s="2" t="str">
        <f aca="false">A446</f>
        <v>???</v>
      </c>
      <c r="E446" s="39" t="s">
        <v>1072</v>
      </c>
      <c r="F446" s="0" t="s">
        <v>1073</v>
      </c>
      <c r="G446" s="22" t="s">
        <v>74</v>
      </c>
      <c r="I446" s="0" t="s">
        <v>56</v>
      </c>
      <c r="J446" s="0" t="s">
        <v>56</v>
      </c>
      <c r="K446" s="0" t="n">
        <v>-1</v>
      </c>
      <c r="L446" s="0" t="n">
        <v>-1</v>
      </c>
      <c r="M446" s="0" t="n">
        <v>-1</v>
      </c>
      <c r="N446" s="35" t="n">
        <v>0</v>
      </c>
      <c r="O446" s="3" t="s">
        <v>75</v>
      </c>
      <c r="P446" s="2" t="n">
        <f aca="false">IF(AND(G446&lt;&gt;"LIBSETS_SETTYPE_BATTLEGROUND",G446&lt;&gt;"LIBSETS_SETTYPE_SPECIAL",G446&lt;&gt;"LIBSETS_SETTYPE_MYTHIC"), IF(Q446&lt;&gt;"",VLOOKUP(Q446,'ESO zone constants'!$D$2:$H$4950,5,0),""),"")</f>
        <v>635</v>
      </c>
      <c r="Q446" s="0" t="str">
        <f aca="false">IF(OR(K446="",K446&lt;=0,ISERROR(K446)),IF(AND(O446&lt;&gt;"",NOT(ISERROR(O446))),O446, ""),VLOOKUP(K446,'ESO wayshrine node constants'!$A$3:$D$10003,4,0))</f>
        <v>Dragonstar Arena</v>
      </c>
      <c r="R446" s="0"/>
      <c r="S446" s="4" t="str">
        <f aca="false">IF(AND(R446&lt;&gt;"",NOT(ISERROR(R446))),R446,IF(P446&lt;&gt;"",IF(NOT(ISERROR(VLOOKUP(P446,'ESO Dungeon constants'!$D$3:$H$9999,5,0))),VLOOKUP(P446,'ESO Dungeon constants'!$D$3:$I$9999,6,0),VLOOKUP(P446,'ESO zone constants'!$H$2:$K$9984,4,0)),""))</f>
        <v>DLC_BASE_GAME</v>
      </c>
      <c r="T446" s="2" t="str">
        <f aca="false">IF(S446&lt;&gt;"",VLOOKUP(S446,'LibSets constants'!$B$4:$C$1000,2,0),"")</f>
        <v>Included in base game</v>
      </c>
      <c r="U446" s="5" t="s">
        <v>76</v>
      </c>
      <c r="V446" s="33" t="str">
        <f aca="false">IF(U446&lt;&gt;"",IF(U446&lt;&gt;"LIBSETS_DROP_MECHANIC_MONSTER_NAME",VLOOKUP(U446,'LibSets constants'!$I$4:$L$1000,3,0),""),"")</f>
        <v>Arena stage chest</v>
      </c>
      <c r="W446" s="23" t="str">
        <f aca="false">IF(U446&lt;&gt;"",IF(U446&lt;&gt;"LIBSETS_DROP_MECHANIC_MONSTER_NAME",VLOOKUP(U446,'LibSets constants'!$I$4:$L$1000,4,0),""),"")</f>
        <v>Arena-Phasen Schatztruhe</v>
      </c>
      <c r="X446" s="2" t="str">
        <f aca="false">IF(G446&lt;&gt;"LIBSETS_SETTYPE_BATTLEGROUND",IF(G446&lt;&gt;"LIBSETS_SETTYPE_SPECIAL",IF(Y446&lt;&gt;"",VLOOKUP(Y446,'ESO zone constants'!$D$2:$H$4950,5,0),""),""),"")</f>
        <v/>
      </c>
      <c r="Z446" s="24"/>
      <c r="AA446" s="23" t="str">
        <f aca="false">IF(Z446&lt;&gt;"",IF(Z446&lt;&gt;"LIBSETS_DROP_MECHANIC_MONSTER_NAME",VLOOKUP(Z446,'LibSets constants'!$I$4:$L$1000,3,0),""),"")</f>
        <v/>
      </c>
      <c r="AB446" s="23" t="str">
        <f aca="false">IF(Z446&lt;&gt;"",IF(Z446&lt;&gt;"LIBSETS_DROP_MECHANIC_MONSTER_NAME",VLOOKUP(Z446,'LibSets constants'!$I$4:$L$1000,4,0),""),"")</f>
        <v/>
      </c>
      <c r="AC446" s="2" t="str">
        <f aca="false">IF(G446&lt;&gt;"LIBSETS_SETTYPE_BATTLEGROUND",IF(G446&lt;&gt;"LIBSETS_SETTYPE_SPECIAL",IF(AD446&lt;&gt;"",VLOOKUP(AD446,'ESO zone constants'!$D$2:$H$4950,5,0),""),""),"")</f>
        <v/>
      </c>
      <c r="AE446" s="24"/>
      <c r="AF446" s="23" t="str">
        <f aca="false">IF(AE446&lt;&gt;"",IF(AE446&lt;&gt;"LIBSETS_DROP_MECHANIC_MONSTER_NAME",VLOOKUP(AE446,'LibSets constants'!$I$4:$L$1000,3,0),""),"")</f>
        <v/>
      </c>
      <c r="AG446" s="23" t="str">
        <f aca="false">IF(AE446&lt;&gt;"",IF(AE446&lt;&gt;"LIBSETS_DROP_MECHANIC_MONSTER_NAME",VLOOKUP(AE446,'LibSets constants'!$I$4:$L$1000,4,0),""),"")</f>
        <v/>
      </c>
      <c r="AH446" s="2" t="str">
        <f aca="false">IF(G446&lt;&gt;"LIBSETS_SETTYPE_BATTLEGROUND",IF(G446&lt;&gt;"LIBSETS_SETTYPE_SPECIAL",IF(AI446&lt;&gt;"",VLOOKUP(AI446,'ESO zone constants'!$D$2:$H$4950,5,0),""),""),"")</f>
        <v/>
      </c>
      <c r="AJ446" s="24"/>
      <c r="AK446" s="23" t="str">
        <f aca="false">IF(AJ446&lt;&gt;"",IF(AJ446&lt;&gt;"LIBSETS_DROP_MECHANIC_MONSTER_NAME",VLOOKUP(AJ446,'LibSets constants'!$I$4:$L$1000,3,0),""),"")</f>
        <v/>
      </c>
      <c r="AL446" s="23" t="str">
        <f aca="false">IF(AJ446&lt;&gt;"",IF(AJ446&lt;&gt;"LIBSETS_DROP_MECHANIC_MONSTER_NAME",VLOOKUP(AJ446,'LibSets constants'!$I$4:$L$1000,4,0),""),"")</f>
        <v/>
      </c>
      <c r="AM446" s="2" t="str">
        <f aca="false">IF(G446&lt;&gt;"LIBSETS_SETTYPE_BATTLEGROUND",IF(G446&lt;&gt;"LIBSETS_SETTYPE_SPECIAL",IF(AN446&lt;&gt;"",VLOOKUP(AN446,'ESO zone constants'!$D$2:$H$4950,5,0),""),""),"")</f>
        <v/>
      </c>
      <c r="AO446" s="24"/>
      <c r="AP446" s="23" t="str">
        <f aca="false">IF(AO446&lt;&gt;"",IF(AO446&lt;&gt;"LIBSETS_DROP_MECHANIC_MONSTER_NAME",VLOOKUP(AO446,'LibSets constants'!$I$4:$L$1000,3,0),""),"")</f>
        <v/>
      </c>
      <c r="AQ446" s="23" t="str">
        <f aca="false">IF(AO446&lt;&gt;"",IF(AO446&lt;&gt;"LIBSETS_DROP_MECHANIC_MONSTER_NAME",VLOOKUP(AO446,'LibSets constants'!$I$4:$L$1000,4,0),""),"")</f>
        <v/>
      </c>
      <c r="AR446" s="2" t="str">
        <f aca="false">IF(G446&lt;&gt;"LIBSETS_SETTYPE_BATTLEGROUND",IF(G446&lt;&gt;"LIBSETS_SETTYPE_SPECIAL",IF(AS446&lt;&gt;"",VLOOKUP(AS446,'ESO zone constants'!$D$2:$H$4950,5,0),""),""),"")</f>
        <v/>
      </c>
      <c r="AT446" s="24"/>
      <c r="AU446" s="23" t="str">
        <f aca="false">IF(AT446&lt;&gt;"",IF(AT446&lt;&gt;"LIBSETS_DROP_MECHANIC_MONSTER_NAME",VLOOKUP(AT446,'LibSets constants'!$I$4:$L$1000,3,0),""),"")</f>
        <v/>
      </c>
      <c r="AV446" s="23" t="str">
        <f aca="false">IF(AT446&lt;&gt;"",IF(AT446&lt;&gt;"LIBSETS_DROP_MECHANIC_MONSTER_NAME",VLOOKUP(AT446,'LibSets constants'!$I$4:$L$1000,4,0),""),"")</f>
        <v/>
      </c>
      <c r="AW446" s="6" t="str">
        <f aca="false">IF(A446="???","--","")&amp;IF(F446&lt;&gt;"Not in the game (anymore)",IF(A446&lt;&gt;"",CONCATENATE("[",A446,"] = {wayshrines={")&amp;IF(K446&lt;&gt;"",CONCATENATE(K446,","),"")&amp;IF(L446&lt;&gt;"",CONCATENATE(L446,","),"")&amp;IF(M446&lt;&gt;"",CONCATENATE(M446,","),"")&amp;CONCATENATE("}")&amp;IF(VALUE(N446)&gt;0,CONCATENATE(", traitsNeeded=",N446),"")&amp;CONCATENATE(", dlcId=",IF(S446&lt;&gt;"",S446,"DLC_BASE_GAME")),""),"")</f>
        <v>--[???] = {wayshrines={-1,-1,-1,}, dlcId=DLC_BASE_GAME</v>
      </c>
      <c r="AX446" s="6" t="str">
        <f aca="false">IF(F446&lt;&gt;"Not in the game (anymore)",IF(A446&lt;&gt;"",IF(P446&lt;&gt;"",CONCATENATE(", zoneIds={",P446),"")&amp;IF(X446&lt;&gt;"",CONCATENATE(",",X446),"")&amp;IF(AC446&lt;&gt;"",CONCATENATE(",",AC446),"")&amp;IF(AH446&lt;&gt;"",CONCATENATE(",",AH446),"")&amp;IF(AM446&lt;&gt;"",CONCATENATE(",",AM446),"")&amp;IF(AR446&lt;&gt;"",CONCATENATE(",",AR446),"")&amp;IF(P446&lt;&gt;"",CONCATENATE("}",""),"")&amp;IF(OR(I446="true",I446="false",I446&lt;&gt;""), CONCATENATE(", veteran=", I446), ""),""),"")</f>
        <v>, zoneIds={635}, veteran=false</v>
      </c>
      <c r="AY446" s="6" t="str">
        <f aca="false">IF(F446&lt;&gt;"Not in the game (anymore)",IF(A446&lt;&gt;"",", setType="&amp;G446,"")&amp;IF(J446="true",", multiTrialSet=true",""),"")</f>
        <v>, setType=LIBSETS_SETTYPE_ARENA</v>
      </c>
      <c r="AZ446" s="6" t="str">
        <f aca="false">IF(F446&lt;&gt;"Not in the game (anymore)",IF(U446&lt;&gt;"",", dropMechanic={"&amp;U446&amp;IF(Z446&lt;&gt;"",","&amp;Z446,"")&amp;IF(AE446&lt;&gt;"",","&amp;AE446,"")&amp;IF(AJ446&lt;&gt;"",","&amp;AJ446,"")&amp;IF(AO446&lt;&gt;"",","&amp;AO446,"")&amp;IF(AT446&lt;&gt;"",","&amp;AT446,"")&amp;"}"&amp;IF(U446="LIBSETS_DROP_MECHANIC_MONSTER_NAME",", dropMechanicNames={" &amp; IF(V446&lt;&gt;"","['en']='"&amp;V446&amp;"'","") &amp; IF(W446&lt;&gt;"",", ['de']='" &amp; W446&amp;"'","") &amp; "}",""),"")&amp;"},","")</f>
        <v>, dropMechanic={LIBSETS_DROP_MECHANIC_ARENA_STAGE_CHEST}},</v>
      </c>
      <c r="BA446" s="6" t="str">
        <f aca="false">IF(F446&lt;&gt;"Not in the game (anymore)",IF(C446&lt;&gt;"",CONCATENATE(" --",C446," / ",B446,"   [",IF(Q446&lt;&gt;"",Q446,""),IF(Y446&lt;&gt;"",", "&amp;Y446,""),IF(AD446&lt;&gt;"",", "&amp;AD446,""),IF(AI446&lt;&gt;"",", "&amp;AI446,""),IF(AN446&lt;&gt;"",", "&amp;AN446,""),IF(AS446&lt;&gt;"",", "&amp;AS446,""),"]")),"")</f>
        <v> --The Master's Restoration Staff / Heilungsstab des Meisters   [Dragonstar Arena]</v>
      </c>
    </row>
    <row r="447" customFormat="false" ht="15" hidden="false" customHeight="false" outlineLevel="0" collapsed="false">
      <c r="A447" s="1" t="s">
        <v>1041</v>
      </c>
      <c r="B447" s="0" t="s">
        <v>1094</v>
      </c>
      <c r="C447" s="0" t="s">
        <v>1095</v>
      </c>
      <c r="D447" s="2" t="str">
        <f aca="false">A447</f>
        <v>???</v>
      </c>
      <c r="E447" s="39" t="s">
        <v>1072</v>
      </c>
      <c r="F447" s="0" t="s">
        <v>1073</v>
      </c>
      <c r="G447" s="22" t="s">
        <v>74</v>
      </c>
      <c r="I447" s="0" t="s">
        <v>56</v>
      </c>
      <c r="J447" s="0" t="s">
        <v>56</v>
      </c>
      <c r="K447" s="0" t="n">
        <v>-1</v>
      </c>
      <c r="L447" s="0" t="n">
        <v>-1</v>
      </c>
      <c r="M447" s="0" t="n">
        <v>-1</v>
      </c>
      <c r="N447" s="35" t="n">
        <v>0</v>
      </c>
      <c r="O447" s="3" t="s">
        <v>75</v>
      </c>
      <c r="P447" s="2" t="n">
        <f aca="false">IF(AND(G447&lt;&gt;"LIBSETS_SETTYPE_BATTLEGROUND",G447&lt;&gt;"LIBSETS_SETTYPE_SPECIAL",G447&lt;&gt;"LIBSETS_SETTYPE_MYTHIC"), IF(Q447&lt;&gt;"",VLOOKUP(Q447,'ESO zone constants'!$D$2:$H$4950,5,0),""),"")</f>
        <v>635</v>
      </c>
      <c r="Q447" s="0" t="str">
        <f aca="false">IF(OR(K447="",K447&lt;=0,ISERROR(K447)),IF(AND(O447&lt;&gt;"",NOT(ISERROR(O447))),O447, ""),VLOOKUP(K447,'ESO wayshrine node constants'!$A$3:$D$10003,4,0))</f>
        <v>Dragonstar Arena</v>
      </c>
      <c r="R447" s="0"/>
      <c r="S447" s="4" t="str">
        <f aca="false">IF(AND(R447&lt;&gt;"",NOT(ISERROR(R447))),R447,IF(P447&lt;&gt;"",IF(NOT(ISERROR(VLOOKUP(P447,'ESO Dungeon constants'!$D$3:$H$9999,5,0))),VLOOKUP(P447,'ESO Dungeon constants'!$D$3:$I$9999,6,0),VLOOKUP(P447,'ESO zone constants'!$H$2:$K$9984,4,0)),""))</f>
        <v>DLC_BASE_GAME</v>
      </c>
      <c r="T447" s="2" t="str">
        <f aca="false">IF(S447&lt;&gt;"",VLOOKUP(S447,'LibSets constants'!$B$4:$C$1000,2,0),"")</f>
        <v>Included in base game</v>
      </c>
      <c r="U447" s="5" t="s">
        <v>76</v>
      </c>
      <c r="V447" s="33" t="str">
        <f aca="false">IF(U447&lt;&gt;"",IF(U447&lt;&gt;"LIBSETS_DROP_MECHANIC_MONSTER_NAME",VLOOKUP(U447,'LibSets constants'!$I$4:$L$1000,3,0),""),"")</f>
        <v>Arena stage chest</v>
      </c>
      <c r="W447" s="23" t="str">
        <f aca="false">IF(U447&lt;&gt;"",IF(U447&lt;&gt;"LIBSETS_DROP_MECHANIC_MONSTER_NAME",VLOOKUP(U447,'LibSets constants'!$I$4:$L$1000,4,0),""),"")</f>
        <v>Arena-Phasen Schatztruhe</v>
      </c>
      <c r="X447" s="2" t="str">
        <f aca="false">IF(G447&lt;&gt;"LIBSETS_SETTYPE_BATTLEGROUND",IF(G447&lt;&gt;"LIBSETS_SETTYPE_SPECIAL",IF(Y447&lt;&gt;"",VLOOKUP(Y447,'ESO zone constants'!$D$2:$H$4950,5,0),""),""),"")</f>
        <v/>
      </c>
      <c r="Z447" s="24"/>
      <c r="AA447" s="23" t="str">
        <f aca="false">IF(Z447&lt;&gt;"",IF(Z447&lt;&gt;"LIBSETS_DROP_MECHANIC_MONSTER_NAME",VLOOKUP(Z447,'LibSets constants'!$I$4:$L$1000,3,0),""),"")</f>
        <v/>
      </c>
      <c r="AB447" s="23" t="str">
        <f aca="false">IF(Z447&lt;&gt;"",IF(Z447&lt;&gt;"LIBSETS_DROP_MECHANIC_MONSTER_NAME",VLOOKUP(Z447,'LibSets constants'!$I$4:$L$1000,4,0),""),"")</f>
        <v/>
      </c>
      <c r="AC447" s="2" t="str">
        <f aca="false">IF(G447&lt;&gt;"LIBSETS_SETTYPE_BATTLEGROUND",IF(G447&lt;&gt;"LIBSETS_SETTYPE_SPECIAL",IF(AD447&lt;&gt;"",VLOOKUP(AD447,'ESO zone constants'!$D$2:$H$4950,5,0),""),""),"")</f>
        <v/>
      </c>
      <c r="AE447" s="24"/>
      <c r="AF447" s="23" t="str">
        <f aca="false">IF(AE447&lt;&gt;"",IF(AE447&lt;&gt;"LIBSETS_DROP_MECHANIC_MONSTER_NAME",VLOOKUP(AE447,'LibSets constants'!$I$4:$L$1000,3,0),""),"")</f>
        <v/>
      </c>
      <c r="AG447" s="23" t="str">
        <f aca="false">IF(AE447&lt;&gt;"",IF(AE447&lt;&gt;"LIBSETS_DROP_MECHANIC_MONSTER_NAME",VLOOKUP(AE447,'LibSets constants'!$I$4:$L$1000,4,0),""),"")</f>
        <v/>
      </c>
      <c r="AH447" s="2" t="str">
        <f aca="false">IF(G447&lt;&gt;"LIBSETS_SETTYPE_BATTLEGROUND",IF(G447&lt;&gt;"LIBSETS_SETTYPE_SPECIAL",IF(AI447&lt;&gt;"",VLOOKUP(AI447,'ESO zone constants'!$D$2:$H$4950,5,0),""),""),"")</f>
        <v/>
      </c>
      <c r="AJ447" s="24"/>
      <c r="AK447" s="23" t="str">
        <f aca="false">IF(AJ447&lt;&gt;"",IF(AJ447&lt;&gt;"LIBSETS_DROP_MECHANIC_MONSTER_NAME",VLOOKUP(AJ447,'LibSets constants'!$I$4:$L$1000,3,0),""),"")</f>
        <v/>
      </c>
      <c r="AL447" s="23" t="str">
        <f aca="false">IF(AJ447&lt;&gt;"",IF(AJ447&lt;&gt;"LIBSETS_DROP_MECHANIC_MONSTER_NAME",VLOOKUP(AJ447,'LibSets constants'!$I$4:$L$1000,4,0),""),"")</f>
        <v/>
      </c>
      <c r="AM447" s="2" t="str">
        <f aca="false">IF(G447&lt;&gt;"LIBSETS_SETTYPE_BATTLEGROUND",IF(G447&lt;&gt;"LIBSETS_SETTYPE_SPECIAL",IF(AN447&lt;&gt;"",VLOOKUP(AN447,'ESO zone constants'!$D$2:$H$4950,5,0),""),""),"")</f>
        <v/>
      </c>
      <c r="AO447" s="24"/>
      <c r="AP447" s="23" t="str">
        <f aca="false">IF(AO447&lt;&gt;"",IF(AO447&lt;&gt;"LIBSETS_DROP_MECHANIC_MONSTER_NAME",VLOOKUP(AO447,'LibSets constants'!$I$4:$L$1000,3,0),""),"")</f>
        <v/>
      </c>
      <c r="AQ447" s="23" t="str">
        <f aca="false">IF(AO447&lt;&gt;"",IF(AO447&lt;&gt;"LIBSETS_DROP_MECHANIC_MONSTER_NAME",VLOOKUP(AO447,'LibSets constants'!$I$4:$L$1000,4,0),""),"")</f>
        <v/>
      </c>
      <c r="AR447" s="2" t="str">
        <f aca="false">IF(G447&lt;&gt;"LIBSETS_SETTYPE_BATTLEGROUND",IF(G447&lt;&gt;"LIBSETS_SETTYPE_SPECIAL",IF(AS447&lt;&gt;"",VLOOKUP(AS447,'ESO zone constants'!$D$2:$H$4950,5,0),""),""),"")</f>
        <v/>
      </c>
      <c r="AT447" s="24"/>
      <c r="AU447" s="23" t="str">
        <f aca="false">IF(AT447&lt;&gt;"",IF(AT447&lt;&gt;"LIBSETS_DROP_MECHANIC_MONSTER_NAME",VLOOKUP(AT447,'LibSets constants'!$I$4:$L$1000,3,0),""),"")</f>
        <v/>
      </c>
      <c r="AV447" s="23" t="str">
        <f aca="false">IF(AT447&lt;&gt;"",IF(AT447&lt;&gt;"LIBSETS_DROP_MECHANIC_MONSTER_NAME",VLOOKUP(AT447,'LibSets constants'!$I$4:$L$1000,4,0),""),"")</f>
        <v/>
      </c>
      <c r="AW447" s="6" t="str">
        <f aca="false">IF(A447="???","--","")&amp;IF(F447&lt;&gt;"Not in the game (anymore)",IF(A447&lt;&gt;"",CONCATENATE("[",A447,"] = {wayshrines={")&amp;IF(K447&lt;&gt;"",CONCATENATE(K447,","),"")&amp;IF(L447&lt;&gt;"",CONCATENATE(L447,","),"")&amp;IF(M447&lt;&gt;"",CONCATENATE(M447,","),"")&amp;CONCATENATE("}")&amp;IF(VALUE(N447)&gt;0,CONCATENATE(", traitsNeeded=",N447),"")&amp;CONCATENATE(", dlcId=",IF(S447&lt;&gt;"",S447,"DLC_BASE_GAME")),""),"")</f>
        <v>--[???] = {wayshrines={-1,-1,-1,}, dlcId=DLC_BASE_GAME</v>
      </c>
      <c r="AX447" s="6" t="str">
        <f aca="false">IF(F447&lt;&gt;"Not in the game (anymore)",IF(A447&lt;&gt;"",IF(P447&lt;&gt;"",CONCATENATE(", zoneIds={",P447),"")&amp;IF(X447&lt;&gt;"",CONCATENATE(",",X447),"")&amp;IF(AC447&lt;&gt;"",CONCATENATE(",",AC447),"")&amp;IF(AH447&lt;&gt;"",CONCATENATE(",",AH447),"")&amp;IF(AM447&lt;&gt;"",CONCATENATE(",",AM447),"")&amp;IF(AR447&lt;&gt;"",CONCATENATE(",",AR447),"")&amp;IF(P447&lt;&gt;"",CONCATENATE("}",""),"")&amp;IF(OR(I447="true",I447="false",I447&lt;&gt;""), CONCATENATE(", veteran=", I447), ""),""),"")</f>
        <v>, zoneIds={635}, veteran=false</v>
      </c>
      <c r="AY447" s="6" t="str">
        <f aca="false">IF(F447&lt;&gt;"Not in the game (anymore)",IF(A447&lt;&gt;"",", setType="&amp;G447,"")&amp;IF(J447="true",", multiTrialSet=true",""),"")</f>
        <v>, setType=LIBSETS_SETTYPE_ARENA</v>
      </c>
      <c r="AZ447" s="6" t="str">
        <f aca="false">IF(F447&lt;&gt;"Not in the game (anymore)",IF(U447&lt;&gt;"",", dropMechanic={"&amp;U447&amp;IF(Z447&lt;&gt;"",","&amp;Z447,"")&amp;IF(AE447&lt;&gt;"",","&amp;AE447,"")&amp;IF(AJ447&lt;&gt;"",","&amp;AJ447,"")&amp;IF(AO447&lt;&gt;"",","&amp;AO447,"")&amp;IF(AT447&lt;&gt;"",","&amp;AT447,"")&amp;"}"&amp;IF(U447="LIBSETS_DROP_MECHANIC_MONSTER_NAME",", dropMechanicNames={" &amp; IF(V447&lt;&gt;"","['en']='"&amp;V447&amp;"'","") &amp; IF(W447&lt;&gt;"",", ['de']='" &amp; W447&amp;"'","") &amp; "}",""),"")&amp;"},","")</f>
        <v>, dropMechanic={LIBSETS_DROP_MECHANIC_ARENA_STAGE_CHEST}},</v>
      </c>
      <c r="BA447" s="6" t="str">
        <f aca="false">IF(F447&lt;&gt;"Not in the game (anymore)",IF(C447&lt;&gt;"",CONCATENATE(" --",C447," / ",B447,"   [",IF(Q447&lt;&gt;"",Q447,""),IF(Y447&lt;&gt;"",", "&amp;Y447,""),IF(AD447&lt;&gt;"",", "&amp;AD447,""),IF(AI447&lt;&gt;"",", "&amp;AI447,""),IF(AN447&lt;&gt;"",", "&amp;AN447,""),IF(AS447&lt;&gt;"",", "&amp;AS447,""),"]")),"")</f>
        <v> --The Master's Shield / Schild des Meisters   [Dragonstar Arena]</v>
      </c>
    </row>
    <row r="448" customFormat="false" ht="15" hidden="false" customHeight="false" outlineLevel="0" collapsed="false">
      <c r="A448" s="1" t="s">
        <v>1041</v>
      </c>
      <c r="B448" s="0" t="s">
        <v>1096</v>
      </c>
      <c r="C448" s="0" t="s">
        <v>1097</v>
      </c>
      <c r="D448" s="2" t="str">
        <f aca="false">A448</f>
        <v>???</v>
      </c>
      <c r="E448" s="39" t="s">
        <v>1072</v>
      </c>
      <c r="F448" s="0" t="s">
        <v>1073</v>
      </c>
      <c r="G448" s="22" t="s">
        <v>74</v>
      </c>
      <c r="I448" s="0" t="s">
        <v>56</v>
      </c>
      <c r="J448" s="0" t="s">
        <v>56</v>
      </c>
      <c r="K448" s="0" t="n">
        <v>-1</v>
      </c>
      <c r="L448" s="0" t="n">
        <v>-1</v>
      </c>
      <c r="M448" s="0" t="n">
        <v>-1</v>
      </c>
      <c r="N448" s="0" t="n">
        <v>0</v>
      </c>
      <c r="O448" s="3" t="s">
        <v>75</v>
      </c>
      <c r="P448" s="2" t="n">
        <f aca="false">IF(AND(G448&lt;&gt;"LIBSETS_SETTYPE_BATTLEGROUND",G448&lt;&gt;"LIBSETS_SETTYPE_SPECIAL",G448&lt;&gt;"LIBSETS_SETTYPE_MYTHIC"), IF(Q448&lt;&gt;"",VLOOKUP(Q448,'ESO zone constants'!$D$2:$H$4950,5,0),""),"")</f>
        <v>635</v>
      </c>
      <c r="Q448" s="0" t="str">
        <f aca="false">IF(OR(K448="",K448&lt;=0,ISERROR(K448)),IF(AND(O448&lt;&gt;"",NOT(ISERROR(O448))),O448, ""),VLOOKUP(K448,'ESO wayshrine node constants'!$A$3:$D$10003,4,0))</f>
        <v>Dragonstar Arena</v>
      </c>
      <c r="R448" s="0"/>
      <c r="S448" s="4" t="str">
        <f aca="false">IF(AND(R448&lt;&gt;"",NOT(ISERROR(R448))),R448,IF(P448&lt;&gt;"",IF(NOT(ISERROR(VLOOKUP(P448,'ESO Dungeon constants'!$D$3:$H$9999,5,0))),VLOOKUP(P448,'ESO Dungeon constants'!$D$3:$I$9999,6,0),VLOOKUP(P448,'ESO zone constants'!$H$2:$K$9984,4,0)),""))</f>
        <v>DLC_BASE_GAME</v>
      </c>
      <c r="T448" s="2" t="str">
        <f aca="false">IF(S448&lt;&gt;"",VLOOKUP(S448,'LibSets constants'!$B$4:$C$1000,2,0),"")</f>
        <v>Included in base game</v>
      </c>
      <c r="U448" s="5" t="s">
        <v>76</v>
      </c>
      <c r="V448" s="33" t="str">
        <f aca="false">IF(U448&lt;&gt;"",IF(U448&lt;&gt;"LIBSETS_DROP_MECHANIC_MONSTER_NAME",VLOOKUP(U448,'LibSets constants'!$I$4:$L$1000,3,0),""),"")</f>
        <v>Arena stage chest</v>
      </c>
      <c r="W448" s="23" t="str">
        <f aca="false">IF(U448&lt;&gt;"",IF(U448&lt;&gt;"LIBSETS_DROP_MECHANIC_MONSTER_NAME",VLOOKUP(U448,'LibSets constants'!$I$4:$L$1000,4,0),""),"")</f>
        <v>Arena-Phasen Schatztruhe</v>
      </c>
      <c r="X448" s="2" t="str">
        <f aca="false">IF(G448&lt;&gt;"LIBSETS_SETTYPE_BATTLEGROUND",IF(G448&lt;&gt;"LIBSETS_SETTYPE_SPECIAL",IF(Y448&lt;&gt;"",VLOOKUP(Y448,'ESO zone constants'!$D$2:$H$4950,5,0),""),""),"")</f>
        <v/>
      </c>
      <c r="Z448" s="24"/>
      <c r="AA448" s="23" t="str">
        <f aca="false">IF(Z448&lt;&gt;"",IF(Z448&lt;&gt;"LIBSETS_DROP_MECHANIC_MONSTER_NAME",VLOOKUP(Z448,'LibSets constants'!$I$4:$L$1000,3,0),""),"")</f>
        <v/>
      </c>
      <c r="AB448" s="23" t="str">
        <f aca="false">IF(Z448&lt;&gt;"",IF(Z448&lt;&gt;"LIBSETS_DROP_MECHANIC_MONSTER_NAME",VLOOKUP(Z448,'LibSets constants'!$I$4:$L$1000,4,0),""),"")</f>
        <v/>
      </c>
      <c r="AC448" s="2" t="str">
        <f aca="false">IF(G448&lt;&gt;"LIBSETS_SETTYPE_BATTLEGROUND",IF(G448&lt;&gt;"LIBSETS_SETTYPE_SPECIAL",IF(AD448&lt;&gt;"",VLOOKUP(AD448,'ESO zone constants'!$D$2:$H$4950,5,0),""),""),"")</f>
        <v/>
      </c>
      <c r="AE448" s="24"/>
      <c r="AF448" s="23" t="str">
        <f aca="false">IF(AE448&lt;&gt;"",IF(AE448&lt;&gt;"LIBSETS_DROP_MECHANIC_MONSTER_NAME",VLOOKUP(AE448,'LibSets constants'!$I$4:$L$1000,3,0),""),"")</f>
        <v/>
      </c>
      <c r="AG448" s="23" t="str">
        <f aca="false">IF(AE448&lt;&gt;"",IF(AE448&lt;&gt;"LIBSETS_DROP_MECHANIC_MONSTER_NAME",VLOOKUP(AE448,'LibSets constants'!$I$4:$L$1000,4,0),""),"")</f>
        <v/>
      </c>
      <c r="AH448" s="2" t="str">
        <f aca="false">IF(G448&lt;&gt;"LIBSETS_SETTYPE_BATTLEGROUND",IF(G448&lt;&gt;"LIBSETS_SETTYPE_SPECIAL",IF(AI448&lt;&gt;"",VLOOKUP(AI448,'ESO zone constants'!$D$2:$H$4950,5,0),""),""),"")</f>
        <v/>
      </c>
      <c r="AJ448" s="24"/>
      <c r="AK448" s="23" t="str">
        <f aca="false">IF(AJ448&lt;&gt;"",IF(AJ448&lt;&gt;"LIBSETS_DROP_MECHANIC_MONSTER_NAME",VLOOKUP(AJ448,'LibSets constants'!$I$4:$L$1000,3,0),""),"")</f>
        <v/>
      </c>
      <c r="AL448" s="23" t="str">
        <f aca="false">IF(AJ448&lt;&gt;"",IF(AJ448&lt;&gt;"LIBSETS_DROP_MECHANIC_MONSTER_NAME",VLOOKUP(AJ448,'LibSets constants'!$I$4:$L$1000,4,0),""),"")</f>
        <v/>
      </c>
      <c r="AM448" s="2" t="str">
        <f aca="false">IF(G448&lt;&gt;"LIBSETS_SETTYPE_BATTLEGROUND",IF(G448&lt;&gt;"LIBSETS_SETTYPE_SPECIAL",IF(AN448&lt;&gt;"",VLOOKUP(AN448,'ESO zone constants'!$D$2:$H$4950,5,0),""),""),"")</f>
        <v/>
      </c>
      <c r="AO448" s="24"/>
      <c r="AP448" s="23" t="str">
        <f aca="false">IF(AO448&lt;&gt;"",IF(AO448&lt;&gt;"LIBSETS_DROP_MECHANIC_MONSTER_NAME",VLOOKUP(AO448,'LibSets constants'!$I$4:$L$1000,3,0),""),"")</f>
        <v/>
      </c>
      <c r="AQ448" s="23" t="str">
        <f aca="false">IF(AO448&lt;&gt;"",IF(AO448&lt;&gt;"LIBSETS_DROP_MECHANIC_MONSTER_NAME",VLOOKUP(AO448,'LibSets constants'!$I$4:$L$1000,4,0),""),"")</f>
        <v/>
      </c>
      <c r="AR448" s="2" t="str">
        <f aca="false">IF(G448&lt;&gt;"LIBSETS_SETTYPE_BATTLEGROUND",IF(G448&lt;&gt;"LIBSETS_SETTYPE_SPECIAL",IF(AS448&lt;&gt;"",VLOOKUP(AS448,'ESO zone constants'!$D$2:$H$4950,5,0),""),""),"")</f>
        <v/>
      </c>
      <c r="AT448" s="24"/>
      <c r="AU448" s="23" t="str">
        <f aca="false">IF(AT448&lt;&gt;"",IF(AT448&lt;&gt;"LIBSETS_DROP_MECHANIC_MONSTER_NAME",VLOOKUP(AT448,'LibSets constants'!$I$4:$L$1000,3,0),""),"")</f>
        <v/>
      </c>
      <c r="AV448" s="23" t="str">
        <f aca="false">IF(AT448&lt;&gt;"",IF(AT448&lt;&gt;"LIBSETS_DROP_MECHANIC_MONSTER_NAME",VLOOKUP(AT448,'LibSets constants'!$I$4:$L$1000,4,0),""),"")</f>
        <v/>
      </c>
      <c r="AW448" s="6" t="str">
        <f aca="false">IF(A448="???","--","")&amp;IF(F448&lt;&gt;"Not in the game (anymore)",IF(A448&lt;&gt;"",CONCATENATE("[",A448,"] = {wayshrines={")&amp;IF(K448&lt;&gt;"",CONCATENATE(K448,","),"")&amp;IF(L448&lt;&gt;"",CONCATENATE(L448,","),"")&amp;IF(M448&lt;&gt;"",CONCATENATE(M448,","),"")&amp;CONCATENATE("}")&amp;IF(VALUE(N448)&gt;0,CONCATENATE(", traitsNeeded=",N448),"")&amp;CONCATENATE(", dlcId=",IF(S448&lt;&gt;"",S448,"DLC_BASE_GAME")),""),"")</f>
        <v>--[???] = {wayshrines={-1,-1,-1,}, dlcId=DLC_BASE_GAME</v>
      </c>
      <c r="AX448" s="6" t="str">
        <f aca="false">IF(F448&lt;&gt;"Not in the game (anymore)",IF(A448&lt;&gt;"",IF(P448&lt;&gt;"",CONCATENATE(", zoneIds={",P448),"")&amp;IF(X448&lt;&gt;"",CONCATENATE(",",X448),"")&amp;IF(AC448&lt;&gt;"",CONCATENATE(",",AC448),"")&amp;IF(AH448&lt;&gt;"",CONCATENATE(",",AH448),"")&amp;IF(AM448&lt;&gt;"",CONCATENATE(",",AM448),"")&amp;IF(AR448&lt;&gt;"",CONCATENATE(",",AR448),"")&amp;IF(P448&lt;&gt;"",CONCATENATE("}",""),"")&amp;IF(OR(I448="true",I448="false",I448&lt;&gt;""), CONCATENATE(", veteran=", I448), ""),""),"")</f>
        <v>, zoneIds={635}, veteran=false</v>
      </c>
      <c r="AY448" s="6" t="str">
        <f aca="false">IF(F448&lt;&gt;"Not in the game (anymore)",IF(A448&lt;&gt;"",", setType="&amp;G448,"")&amp;IF(J448="true",", multiTrialSet=true",""),"")</f>
        <v>, setType=LIBSETS_SETTYPE_ARENA</v>
      </c>
      <c r="AZ448" s="6" t="str">
        <f aca="false">IF(F448&lt;&gt;"Not in the game (anymore)",IF(U448&lt;&gt;"",", dropMechanic={"&amp;U448&amp;IF(Z448&lt;&gt;"",","&amp;Z448,"")&amp;IF(AE448&lt;&gt;"",","&amp;AE448,"")&amp;IF(AJ448&lt;&gt;"",","&amp;AJ448,"")&amp;IF(AO448&lt;&gt;"",","&amp;AO448,"")&amp;IF(AT448&lt;&gt;"",","&amp;AT448,"")&amp;"}"&amp;IF(U448="LIBSETS_DROP_MECHANIC_MONSTER_NAME",", dropMechanicNames={" &amp; IF(V448&lt;&gt;"","['en']='"&amp;V448&amp;"'","") &amp; IF(W448&lt;&gt;"",", ['de']='" &amp; W448&amp;"'","") &amp; "}",""),"")&amp;"},","")</f>
        <v>, dropMechanic={LIBSETS_DROP_MECHANIC_ARENA_STAGE_CHEST}},</v>
      </c>
      <c r="BA448" s="6" t="str">
        <f aca="false">IF(F448&lt;&gt;"Not in the game (anymore)",IF(C448&lt;&gt;"",CONCATENATE(" --",C448," / ",B448,"   [",IF(Q448&lt;&gt;"",Q448,""),IF(Y448&lt;&gt;"",", "&amp;Y448,""),IF(AD448&lt;&gt;"",", "&amp;AD448,""),IF(AI448&lt;&gt;"",", "&amp;AI448,""),IF(AN448&lt;&gt;"",", "&amp;AN448,""),IF(AS448&lt;&gt;"",", "&amp;AS448,""),"]")),"")</f>
        <v> --The Master's Sword / Schwert des Meisters   [Dragonstar Arena]</v>
      </c>
    </row>
    <row r="449" customFormat="false" ht="15" hidden="false" customHeight="false" outlineLevel="0" collapsed="false">
      <c r="A449" s="1" t="n">
        <v>483</v>
      </c>
      <c r="B449" s="0" t="s">
        <v>1098</v>
      </c>
      <c r="C449" s="0" t="s">
        <v>1098</v>
      </c>
      <c r="D449" s="2" t="n">
        <f aca="false">A449</f>
        <v>483</v>
      </c>
      <c r="E449" s="39" t="s">
        <v>1099</v>
      </c>
      <c r="F449" s="40" t="s">
        <v>491</v>
      </c>
      <c r="G449" s="22" t="s">
        <v>839</v>
      </c>
      <c r="I449" s="0" t="s">
        <v>56</v>
      </c>
      <c r="J449" s="0" t="s">
        <v>56</v>
      </c>
      <c r="K449" s="0" t="n">
        <v>-1</v>
      </c>
      <c r="L449" s="0" t="n">
        <v>-1</v>
      </c>
      <c r="M449" s="0" t="n">
        <v>-1</v>
      </c>
      <c r="N449" s="0" t="n">
        <v>0</v>
      </c>
      <c r="O449" s="3" t="s">
        <v>1100</v>
      </c>
      <c r="P449" s="2" t="str">
        <f aca="false">IF(AND(G449&lt;&gt;"LIBSETS_SETTYPE_BATTLEGROUND",G449&lt;&gt;"LIBSETS_SETTYPE_SPECIAL",G449&lt;&gt;"LIBSETS_SETTYPE_MYTHIC"), IF(Q449&lt;&gt;"",VLOOKUP(Q449,'ESO zone constants'!$D$2:$H$4950,5,0),""),"")</f>
        <v/>
      </c>
      <c r="Q449" s="0" t="str">
        <f aca="false">IF(OR(K449="",K449&lt;=0,ISERROR(K449)),IF(AND(O449&lt;&gt;"",NOT(ISERROR(O449))),O449, ""),VLOOKUP(K449,'ESO wayshrine node constants'!$A$3:$D$10003,4,0))</f>
        <v>Western Skyrim</v>
      </c>
      <c r="R449" s="0"/>
      <c r="S449" s="4" t="str">
        <f aca="false">IF(AND(R449&lt;&gt;"",NOT(ISERROR(R449))),R449,IF(P449&lt;&gt;"",IF(NOT(ISERROR(VLOOKUP(P449,'ESO Dungeon constants'!$D$3:$H$9999,5,0))),VLOOKUP(P449,'ESO Dungeon constants'!$D$3:$I$9999,6,0),VLOOKUP(P449,'ESO zone constants'!$H$2:$K$9984,4,0)),""))</f>
        <v/>
      </c>
      <c r="T449" s="2" t="str">
        <f aca="false">IF(S449&lt;&gt;"",VLOOKUP(S449,'LibSets constants'!$B$4:$C$1000,2,0),"")</f>
        <v/>
      </c>
      <c r="U449" s="5" t="s">
        <v>1101</v>
      </c>
      <c r="V449" s="33" t="e">
        <f aca="false">IF(U449&lt;&gt;"",IF(U449&lt;&gt;"LIBSETS_DROP_MECHANIC_MONSTER_NAME",VLOOKUP(U449,'LibSets constants'!$I$4:$L$1000,3,0),""),"")</f>
        <v>#N/A</v>
      </c>
      <c r="W449" s="23" t="e">
        <f aca="false">IF(U449&lt;&gt;"",IF(U449&lt;&gt;"LIBSETS_DROP_MECHANIC_MONSTER_NAME",VLOOKUP(U449,'LibSets constants'!$I$4:$L$1000,4,0),""),"")</f>
        <v>#N/A</v>
      </c>
      <c r="X449" s="2" t="str">
        <f aca="false">IF(G449&lt;&gt;"LIBSETS_SETTYPE_BATTLEGROUND",IF(G449&lt;&gt;"LIBSETS_SETTYPE_SPECIAL",IF(Y449&lt;&gt;"",VLOOKUP(Y449,'ESO zone constants'!$D$2:$H$4950,5,0),""),""),"")</f>
        <v/>
      </c>
      <c r="Z449" s="24"/>
      <c r="AA449" s="23" t="str">
        <f aca="false">IF(Z449&lt;&gt;"",IF(Z449&lt;&gt;"LIBSETS_DROP_MECHANIC_MONSTER_NAME",VLOOKUP(Z449,'LibSets constants'!$I$4:$L$1000,3,0),""),"")</f>
        <v/>
      </c>
      <c r="AB449" s="23" t="str">
        <f aca="false">IF(Z449&lt;&gt;"",IF(Z449&lt;&gt;"LIBSETS_DROP_MECHANIC_MONSTER_NAME",VLOOKUP(Z449,'LibSets constants'!$I$4:$L$1000,4,0),""),"")</f>
        <v/>
      </c>
      <c r="AC449" s="2" t="str">
        <f aca="false">IF(G449&lt;&gt;"LIBSETS_SETTYPE_BATTLEGROUND",IF(G449&lt;&gt;"LIBSETS_SETTYPE_SPECIAL",IF(AD449&lt;&gt;"",VLOOKUP(AD449,'ESO zone constants'!$D$2:$H$4950,5,0),""),""),"")</f>
        <v/>
      </c>
      <c r="AE449" s="24"/>
      <c r="AF449" s="23" t="str">
        <f aca="false">IF(AE449&lt;&gt;"",IF(AE449&lt;&gt;"LIBSETS_DROP_MECHANIC_MONSTER_NAME",VLOOKUP(AE449,'LibSets constants'!$I$4:$L$1000,3,0),""),"")</f>
        <v/>
      </c>
      <c r="AG449" s="23" t="str">
        <f aca="false">IF(AE449&lt;&gt;"",IF(AE449&lt;&gt;"LIBSETS_DROP_MECHANIC_MONSTER_NAME",VLOOKUP(AE449,'LibSets constants'!$I$4:$L$1000,4,0),""),"")</f>
        <v/>
      </c>
      <c r="AH449" s="2" t="str">
        <f aca="false">IF(G449&lt;&gt;"LIBSETS_SETTYPE_BATTLEGROUND",IF(G449&lt;&gt;"LIBSETS_SETTYPE_SPECIAL",IF(AI449&lt;&gt;"",VLOOKUP(AI449,'ESO zone constants'!$D$2:$H$4950,5,0),""),""),"")</f>
        <v/>
      </c>
      <c r="AJ449" s="24"/>
      <c r="AK449" s="23" t="str">
        <f aca="false">IF(AJ449&lt;&gt;"",IF(AJ449&lt;&gt;"LIBSETS_DROP_MECHANIC_MONSTER_NAME",VLOOKUP(AJ449,'LibSets constants'!$I$4:$L$1000,3,0),""),"")</f>
        <v/>
      </c>
      <c r="AL449" s="23" t="str">
        <f aca="false">IF(AJ449&lt;&gt;"",IF(AJ449&lt;&gt;"LIBSETS_DROP_MECHANIC_MONSTER_NAME",VLOOKUP(AJ449,'LibSets constants'!$I$4:$L$1000,4,0),""),"")</f>
        <v/>
      </c>
      <c r="AM449" s="2" t="str">
        <f aca="false">IF(G449&lt;&gt;"LIBSETS_SETTYPE_BATTLEGROUND",IF(G449&lt;&gt;"LIBSETS_SETTYPE_SPECIAL",IF(AN449&lt;&gt;"",VLOOKUP(AN449,'ESO zone constants'!$D$2:$H$4950,5,0),""),""),"")</f>
        <v/>
      </c>
      <c r="AO449" s="24"/>
      <c r="AP449" s="23" t="str">
        <f aca="false">IF(AO449&lt;&gt;"",IF(AO449&lt;&gt;"LIBSETS_DROP_MECHANIC_MONSTER_NAME",VLOOKUP(AO449,'LibSets constants'!$I$4:$L$1000,3,0),""),"")</f>
        <v/>
      </c>
      <c r="AQ449" s="23" t="str">
        <f aca="false">IF(AO449&lt;&gt;"",IF(AO449&lt;&gt;"LIBSETS_DROP_MECHANIC_MONSTER_NAME",VLOOKUP(AO449,'LibSets constants'!$I$4:$L$1000,4,0),""),"")</f>
        <v/>
      </c>
      <c r="AR449" s="2" t="str">
        <f aca="false">IF(G449&lt;&gt;"LIBSETS_SETTYPE_BATTLEGROUND",IF(G449&lt;&gt;"LIBSETS_SETTYPE_SPECIAL",IF(AS449&lt;&gt;"",VLOOKUP(AS449,'ESO zone constants'!$D$2:$H$4950,5,0),""),""),"")</f>
        <v/>
      </c>
      <c r="AT449" s="24"/>
      <c r="AU449" s="23" t="str">
        <f aca="false">IF(AT449&lt;&gt;"",IF(AT449&lt;&gt;"LIBSETS_DROP_MECHANIC_MONSTER_NAME",VLOOKUP(AT449,'LibSets constants'!$I$4:$L$1000,3,0),""),"")</f>
        <v/>
      </c>
      <c r="AV449" s="23" t="str">
        <f aca="false">IF(AT449&lt;&gt;"",IF(AT449&lt;&gt;"LIBSETS_DROP_MECHANIC_MONSTER_NAME",VLOOKUP(AT449,'LibSets constants'!$I$4:$L$1000,4,0),""),"")</f>
        <v/>
      </c>
      <c r="AW449" s="6" t="str">
        <f aca="false">IF(A449="???","--","")&amp;IF(F449&lt;&gt;"Not in the game (anymore)",IF(A449&lt;&gt;"",CONCATENATE("[",A449,"] = {wayshrines={")&amp;IF(K449&lt;&gt;"",CONCATENATE(K449,","),"")&amp;IF(L449&lt;&gt;"",CONCATENATE(L449,","),"")&amp;IF(M449&lt;&gt;"",CONCATENATE(M449,","),"")&amp;CONCATENATE("}")&amp;IF(VALUE(N449)&gt;0,CONCATENATE(", traitsNeeded=",N449),"")&amp;CONCATENATE(", dlcId=",IF(S449&lt;&gt;"",S449,"DLC_BASE_GAME")),""),"")</f>
        <v/>
      </c>
      <c r="AX449" s="6" t="str">
        <f aca="false">IF(F449&lt;&gt;"Not in the game (anymore)",IF(A449&lt;&gt;"",IF(P449&lt;&gt;"",CONCATENATE(", zoneIds={",P449),"")&amp;IF(X449&lt;&gt;"",CONCATENATE(",",X449),"")&amp;IF(AC449&lt;&gt;"",CONCATENATE(",",AC449),"")&amp;IF(AH449&lt;&gt;"",CONCATENATE(",",AH449),"")&amp;IF(AM449&lt;&gt;"",CONCATENATE(",",AM449),"")&amp;IF(AR449&lt;&gt;"",CONCATENATE(",",AR449),"")&amp;IF(P449&lt;&gt;"",CONCATENATE("}",""),"")&amp;IF(OR(I449="true",I449="false",I449&lt;&gt;""), CONCATENATE(", veteran=", I449), ""),""),"")</f>
        <v/>
      </c>
      <c r="AY449" s="6" t="str">
        <f aca="false">IF(F449&lt;&gt;"Not in the game (anymore)",IF(A449&lt;&gt;"",", setType="&amp;G449,"")&amp;IF(J449="true",", multiTrialSet=true",""),"")</f>
        <v/>
      </c>
      <c r="AZ449" s="6" t="str">
        <f aca="false">IF(F449&lt;&gt;"Not in the game (anymore)",IF(U449&lt;&gt;"",", dropMechanic={"&amp;U449&amp;IF(Z449&lt;&gt;"",","&amp;Z449,"")&amp;IF(AE449&lt;&gt;"",","&amp;AE449,"")&amp;IF(AJ449&lt;&gt;"",","&amp;AJ449,"")&amp;IF(AO449&lt;&gt;"",","&amp;AO449,"")&amp;IF(AT449&lt;&gt;"",","&amp;AT449,"")&amp;"}"&amp;IF(U449="LIBSETS_DROP_MECHANIC_MONSTER_NAME",", dropMechanicNames={" &amp; IF(V449&lt;&gt;"","['en']='"&amp;V449&amp;"'","") &amp; IF(W449&lt;&gt;"",", ['de']='" &amp; W449&amp;"'","") &amp; "}",""),"")&amp;"},","")</f>
        <v/>
      </c>
      <c r="BA449" s="6" t="str">
        <f aca="false">IF(F449&lt;&gt;"Not in the game (anymore)",IF(C449&lt;&gt;"",CONCATENATE(" --",C449," / ",B449,"   [",IF(Q449&lt;&gt;"",Q449,""),IF(Y449&lt;&gt;"",", "&amp;Y449,""),IF(AD449&lt;&gt;"",", "&amp;AD449,""),IF(AI449&lt;&gt;"",", "&amp;AI449,""),IF(AN449&lt;&gt;"",", "&amp;AN449,""),IF(AS449&lt;&gt;"",", "&amp;AS449,""),"]")),"")</f>
        <v/>
      </c>
    </row>
    <row r="450" customFormat="false" ht="15" hidden="false" customHeight="false" outlineLevel="0" collapsed="false">
      <c r="A450" s="1" t="n">
        <v>484</v>
      </c>
      <c r="B450" s="0" t="s">
        <v>1102</v>
      </c>
      <c r="C450" s="0" t="s">
        <v>1102</v>
      </c>
      <c r="D450" s="2" t="n">
        <f aca="false">A450</f>
        <v>484</v>
      </c>
      <c r="E450" s="39" t="s">
        <v>1099</v>
      </c>
      <c r="F450" s="40" t="s">
        <v>491</v>
      </c>
      <c r="G450" s="22" t="s">
        <v>839</v>
      </c>
      <c r="I450" s="0" t="s">
        <v>56</v>
      </c>
      <c r="J450" s="0" t="s">
        <v>56</v>
      </c>
      <c r="K450" s="0" t="n">
        <v>-1</v>
      </c>
      <c r="L450" s="0" t="n">
        <v>-1</v>
      </c>
      <c r="M450" s="0" t="n">
        <v>-1</v>
      </c>
      <c r="N450" s="0" t="n">
        <v>0</v>
      </c>
      <c r="O450" s="3" t="s">
        <v>1100</v>
      </c>
      <c r="P450" s="2" t="str">
        <f aca="false">IF(AND(G450&lt;&gt;"LIBSETS_SETTYPE_BATTLEGROUND",G450&lt;&gt;"LIBSETS_SETTYPE_SPECIAL",G450&lt;&gt;"LIBSETS_SETTYPE_MYTHIC"), IF(Q450&lt;&gt;"",VLOOKUP(Q450,'ESO zone constants'!$D$2:$H$4950,5,0),""),"")</f>
        <v/>
      </c>
      <c r="Q450" s="0" t="str">
        <f aca="false">IF(OR(K450="",K450&lt;=0,ISERROR(K450)),IF(AND(O450&lt;&gt;"",NOT(ISERROR(O450))),O450, ""),VLOOKUP(K450,'ESO wayshrine node constants'!$A$3:$D$10003,4,0))</f>
        <v>Western Skyrim</v>
      </c>
      <c r="R450" s="0"/>
      <c r="S450" s="4" t="str">
        <f aca="false">IF(AND(R450&lt;&gt;"",NOT(ISERROR(R450))),R450,IF(P450&lt;&gt;"",IF(NOT(ISERROR(VLOOKUP(P450,'ESO Dungeon constants'!$D$3:$H$9999,5,0))),VLOOKUP(P450,'ESO Dungeon constants'!$D$3:$I$9999,6,0),VLOOKUP(P450,'ESO zone constants'!$H$2:$K$9984,4,0)),""))</f>
        <v/>
      </c>
      <c r="T450" s="2" t="str">
        <f aca="false">IF(S450&lt;&gt;"",VLOOKUP(S450,'LibSets constants'!$B$4:$C$1000,2,0),"")</f>
        <v/>
      </c>
      <c r="U450" s="5" t="s">
        <v>1101</v>
      </c>
      <c r="V450" s="33" t="e">
        <f aca="false">IF(U450&lt;&gt;"",IF(U450&lt;&gt;"LIBSETS_DROP_MECHANIC_MONSTER_NAME",VLOOKUP(U450,'LibSets constants'!$I$4:$L$1000,3,0),""),"")</f>
        <v>#N/A</v>
      </c>
      <c r="W450" s="23" t="e">
        <f aca="false">IF(U450&lt;&gt;"",IF(U450&lt;&gt;"LIBSETS_DROP_MECHANIC_MONSTER_NAME",VLOOKUP(U450,'LibSets constants'!$I$4:$L$1000,4,0),""),"")</f>
        <v>#N/A</v>
      </c>
      <c r="X450" s="2" t="str">
        <f aca="false">IF(G450&lt;&gt;"LIBSETS_SETTYPE_BATTLEGROUND",IF(G450&lt;&gt;"LIBSETS_SETTYPE_SPECIAL",IF(Y450&lt;&gt;"",VLOOKUP(Y450,'ESO zone constants'!$D$2:$H$4950,5,0),""),""),"")</f>
        <v/>
      </c>
      <c r="Z450" s="24"/>
      <c r="AA450" s="23" t="str">
        <f aca="false">IF(Z450&lt;&gt;"",IF(Z450&lt;&gt;"LIBSETS_DROP_MECHANIC_MONSTER_NAME",VLOOKUP(Z450,'LibSets constants'!$I$4:$L$1000,3,0),""),"")</f>
        <v/>
      </c>
      <c r="AB450" s="23" t="str">
        <f aca="false">IF(Z450&lt;&gt;"",IF(Z450&lt;&gt;"LIBSETS_DROP_MECHANIC_MONSTER_NAME",VLOOKUP(Z450,'LibSets constants'!$I$4:$L$1000,4,0),""),"")</f>
        <v/>
      </c>
      <c r="AC450" s="2" t="str">
        <f aca="false">IF(G450&lt;&gt;"LIBSETS_SETTYPE_BATTLEGROUND",IF(G450&lt;&gt;"LIBSETS_SETTYPE_SPECIAL",IF(AD450&lt;&gt;"",VLOOKUP(AD450,'ESO zone constants'!$D$2:$H$4950,5,0),""),""),"")</f>
        <v/>
      </c>
      <c r="AE450" s="24"/>
      <c r="AF450" s="23" t="str">
        <f aca="false">IF(AE450&lt;&gt;"",IF(AE450&lt;&gt;"LIBSETS_DROP_MECHANIC_MONSTER_NAME",VLOOKUP(AE450,'LibSets constants'!$I$4:$L$1000,3,0),""),"")</f>
        <v/>
      </c>
      <c r="AG450" s="23" t="str">
        <f aca="false">IF(AE450&lt;&gt;"",IF(AE450&lt;&gt;"LIBSETS_DROP_MECHANIC_MONSTER_NAME",VLOOKUP(AE450,'LibSets constants'!$I$4:$L$1000,4,0),""),"")</f>
        <v/>
      </c>
      <c r="AH450" s="2" t="str">
        <f aca="false">IF(G450&lt;&gt;"LIBSETS_SETTYPE_BATTLEGROUND",IF(G450&lt;&gt;"LIBSETS_SETTYPE_SPECIAL",IF(AI450&lt;&gt;"",VLOOKUP(AI450,'ESO zone constants'!$D$2:$H$4950,5,0),""),""),"")</f>
        <v/>
      </c>
      <c r="AJ450" s="24"/>
      <c r="AK450" s="23" t="str">
        <f aca="false">IF(AJ450&lt;&gt;"",IF(AJ450&lt;&gt;"LIBSETS_DROP_MECHANIC_MONSTER_NAME",VLOOKUP(AJ450,'LibSets constants'!$I$4:$L$1000,3,0),""),"")</f>
        <v/>
      </c>
      <c r="AL450" s="23" t="str">
        <f aca="false">IF(AJ450&lt;&gt;"",IF(AJ450&lt;&gt;"LIBSETS_DROP_MECHANIC_MONSTER_NAME",VLOOKUP(AJ450,'LibSets constants'!$I$4:$L$1000,4,0),""),"")</f>
        <v/>
      </c>
      <c r="AM450" s="2" t="str">
        <f aca="false">IF(G450&lt;&gt;"LIBSETS_SETTYPE_BATTLEGROUND",IF(G450&lt;&gt;"LIBSETS_SETTYPE_SPECIAL",IF(AN450&lt;&gt;"",VLOOKUP(AN450,'ESO zone constants'!$D$2:$H$4950,5,0),""),""),"")</f>
        <v/>
      </c>
      <c r="AO450" s="24"/>
      <c r="AP450" s="23" t="str">
        <f aca="false">IF(AO450&lt;&gt;"",IF(AO450&lt;&gt;"LIBSETS_DROP_MECHANIC_MONSTER_NAME",VLOOKUP(AO450,'LibSets constants'!$I$4:$L$1000,3,0),""),"")</f>
        <v/>
      </c>
      <c r="AQ450" s="23" t="str">
        <f aca="false">IF(AO450&lt;&gt;"",IF(AO450&lt;&gt;"LIBSETS_DROP_MECHANIC_MONSTER_NAME",VLOOKUP(AO450,'LibSets constants'!$I$4:$L$1000,4,0),""),"")</f>
        <v/>
      </c>
      <c r="AR450" s="2" t="str">
        <f aca="false">IF(G450&lt;&gt;"LIBSETS_SETTYPE_BATTLEGROUND",IF(G450&lt;&gt;"LIBSETS_SETTYPE_SPECIAL",IF(AS450&lt;&gt;"",VLOOKUP(AS450,'ESO zone constants'!$D$2:$H$4950,5,0),""),""),"")</f>
        <v/>
      </c>
      <c r="AT450" s="24"/>
      <c r="AU450" s="23" t="str">
        <f aca="false">IF(AT450&lt;&gt;"",IF(AT450&lt;&gt;"LIBSETS_DROP_MECHANIC_MONSTER_NAME",VLOOKUP(AT450,'LibSets constants'!$I$4:$L$1000,3,0),""),"")</f>
        <v/>
      </c>
      <c r="AV450" s="23" t="str">
        <f aca="false">IF(AT450&lt;&gt;"",IF(AT450&lt;&gt;"LIBSETS_DROP_MECHANIC_MONSTER_NAME",VLOOKUP(AT450,'LibSets constants'!$I$4:$L$1000,4,0),""),"")</f>
        <v/>
      </c>
      <c r="AW450" s="6" t="str">
        <f aca="false">IF(A450="???","--","")&amp;IF(F450&lt;&gt;"Not in the game (anymore)",IF(A450&lt;&gt;"",CONCATENATE("[",A450,"] = {wayshrines={")&amp;IF(K450&lt;&gt;"",CONCATENATE(K450,","),"")&amp;IF(L450&lt;&gt;"",CONCATENATE(L450,","),"")&amp;IF(M450&lt;&gt;"",CONCATENATE(M450,","),"")&amp;CONCATENATE("}")&amp;IF(VALUE(N450)&gt;0,CONCATENATE(", traitsNeeded=",N450),"")&amp;CONCATENATE(", dlcId=",IF(S450&lt;&gt;"",S450,"DLC_BASE_GAME")),""),"")</f>
        <v/>
      </c>
      <c r="AX450" s="6" t="str">
        <f aca="false">IF(F450&lt;&gt;"Not in the game (anymore)",IF(A450&lt;&gt;"",IF(P450&lt;&gt;"",CONCATENATE(", zoneIds={",P450),"")&amp;IF(X450&lt;&gt;"",CONCATENATE(",",X450),"")&amp;IF(AC450&lt;&gt;"",CONCATENATE(",",AC450),"")&amp;IF(AH450&lt;&gt;"",CONCATENATE(",",AH450),"")&amp;IF(AM450&lt;&gt;"",CONCATENATE(",",AM450),"")&amp;IF(AR450&lt;&gt;"",CONCATENATE(",",AR450),"")&amp;IF(P450&lt;&gt;"",CONCATENATE("}",""),"")&amp;IF(OR(I450="true",I450="false",I450&lt;&gt;""), CONCATENATE(", veteran=", I450), ""),""),"")</f>
        <v/>
      </c>
      <c r="AY450" s="6" t="str">
        <f aca="false">IF(F450&lt;&gt;"Not in the game (anymore)",IF(A450&lt;&gt;"",", setType="&amp;G450,"")&amp;IF(J450="true",", multiTrialSet=true",""),"")</f>
        <v/>
      </c>
      <c r="AZ450" s="6" t="str">
        <f aca="false">IF(F450&lt;&gt;"Not in the game (anymore)",IF(U450&lt;&gt;"",", dropMechanic={"&amp;U450&amp;IF(Z450&lt;&gt;"",","&amp;Z450,"")&amp;IF(AE450&lt;&gt;"",","&amp;AE450,"")&amp;IF(AJ450&lt;&gt;"",","&amp;AJ450,"")&amp;IF(AO450&lt;&gt;"",","&amp;AO450,"")&amp;IF(AT450&lt;&gt;"",","&amp;AT450,"")&amp;"}"&amp;IF(U450="LIBSETS_DROP_MECHANIC_MONSTER_NAME",", dropMechanicNames={" &amp; IF(V450&lt;&gt;"","['en']='"&amp;V450&amp;"'","") &amp; IF(W450&lt;&gt;"",", ['de']='" &amp; W450&amp;"'","") &amp; "}",""),"")&amp;"},","")</f>
        <v/>
      </c>
      <c r="BA450" s="6" t="str">
        <f aca="false">IF(F450&lt;&gt;"Not in the game (anymore)",IF(C450&lt;&gt;"",CONCATENATE(" --",C450," / ",B450,"   [",IF(Q450&lt;&gt;"",Q450,""),IF(Y450&lt;&gt;"",", "&amp;Y450,""),IF(AD450&lt;&gt;"",", "&amp;AD450,""),IF(AI450&lt;&gt;"",", "&amp;AI450,""),IF(AN450&lt;&gt;"",", "&amp;AN450,""),IF(AS450&lt;&gt;"",", "&amp;AS450,""),"]")),"")</f>
        <v/>
      </c>
    </row>
    <row r="451" customFormat="false" ht="15" hidden="false" customHeight="false" outlineLevel="0" collapsed="false">
      <c r="A451" s="1" t="n">
        <v>485</v>
      </c>
      <c r="B451" s="0" t="s">
        <v>1103</v>
      </c>
      <c r="C451" s="0" t="s">
        <v>1103</v>
      </c>
      <c r="D451" s="2" t="n">
        <f aca="false">A451</f>
        <v>485</v>
      </c>
      <c r="E451" s="39" t="s">
        <v>1099</v>
      </c>
      <c r="F451" s="40" t="s">
        <v>491</v>
      </c>
      <c r="G451" s="22" t="s">
        <v>839</v>
      </c>
      <c r="I451" s="0" t="s">
        <v>56</v>
      </c>
      <c r="J451" s="0" t="s">
        <v>56</v>
      </c>
      <c r="K451" s="0" t="n">
        <v>-1</v>
      </c>
      <c r="L451" s="0" t="n">
        <v>-1</v>
      </c>
      <c r="M451" s="0" t="n">
        <v>-1</v>
      </c>
      <c r="N451" s="0" t="n">
        <v>0</v>
      </c>
      <c r="O451" s="3" t="s">
        <v>1100</v>
      </c>
      <c r="P451" s="2" t="str">
        <f aca="false">IF(AND(G451&lt;&gt;"LIBSETS_SETTYPE_BATTLEGROUND",G451&lt;&gt;"LIBSETS_SETTYPE_SPECIAL",G451&lt;&gt;"LIBSETS_SETTYPE_MYTHIC"), IF(Q451&lt;&gt;"",VLOOKUP(Q451,'ESO zone constants'!$D$2:$H$4950,5,0),""),"")</f>
        <v/>
      </c>
      <c r="Q451" s="0" t="str">
        <f aca="false">IF(OR(K451="",K451&lt;=0,ISERROR(K451)),IF(AND(O451&lt;&gt;"",NOT(ISERROR(O451))),O451, ""),VLOOKUP(K451,'ESO wayshrine node constants'!$A$3:$D$10003,4,0))</f>
        <v>Western Skyrim</v>
      </c>
      <c r="R451" s="0"/>
      <c r="S451" s="4" t="str">
        <f aca="false">IF(AND(R451&lt;&gt;"",NOT(ISERROR(R451))),R451,IF(P451&lt;&gt;"",IF(NOT(ISERROR(VLOOKUP(P451,'ESO Dungeon constants'!$D$3:$H$9999,5,0))),VLOOKUP(P451,'ESO Dungeon constants'!$D$3:$I$9999,6,0),VLOOKUP(P451,'ESO zone constants'!$H$2:$K$9984,4,0)),""))</f>
        <v/>
      </c>
      <c r="T451" s="2" t="str">
        <f aca="false">IF(S451&lt;&gt;"",VLOOKUP(S451,'LibSets constants'!$B$4:$C$1000,2,0),"")</f>
        <v/>
      </c>
      <c r="U451" s="5" t="s">
        <v>1101</v>
      </c>
      <c r="V451" s="33" t="e">
        <f aca="false">IF(U451&lt;&gt;"",IF(U451&lt;&gt;"LIBSETS_DROP_MECHANIC_MONSTER_NAME",VLOOKUP(U451,'LibSets constants'!$I$4:$L$1000,3,0),""),"")</f>
        <v>#N/A</v>
      </c>
      <c r="W451" s="23" t="e">
        <f aca="false">IF(U451&lt;&gt;"",IF(U451&lt;&gt;"LIBSETS_DROP_MECHANIC_MONSTER_NAME",VLOOKUP(U451,'LibSets constants'!$I$4:$L$1000,4,0),""),"")</f>
        <v>#N/A</v>
      </c>
      <c r="X451" s="2" t="str">
        <f aca="false">IF(G451&lt;&gt;"LIBSETS_SETTYPE_BATTLEGROUND",IF(G451&lt;&gt;"LIBSETS_SETTYPE_SPECIAL",IF(Y451&lt;&gt;"",VLOOKUP(Y451,'ESO zone constants'!$D$2:$H$4950,5,0),""),""),"")</f>
        <v/>
      </c>
      <c r="Z451" s="24"/>
      <c r="AA451" s="23" t="str">
        <f aca="false">IF(Z451&lt;&gt;"",IF(Z451&lt;&gt;"LIBSETS_DROP_MECHANIC_MONSTER_NAME",VLOOKUP(Z451,'LibSets constants'!$I$4:$L$1000,3,0),""),"")</f>
        <v/>
      </c>
      <c r="AB451" s="23" t="str">
        <f aca="false">IF(Z451&lt;&gt;"",IF(Z451&lt;&gt;"LIBSETS_DROP_MECHANIC_MONSTER_NAME",VLOOKUP(Z451,'LibSets constants'!$I$4:$L$1000,4,0),""),"")</f>
        <v/>
      </c>
      <c r="AC451" s="2" t="str">
        <f aca="false">IF(G451&lt;&gt;"LIBSETS_SETTYPE_BATTLEGROUND",IF(G451&lt;&gt;"LIBSETS_SETTYPE_SPECIAL",IF(AD451&lt;&gt;"",VLOOKUP(AD451,'ESO zone constants'!$D$2:$H$4950,5,0),""),""),"")</f>
        <v/>
      </c>
      <c r="AE451" s="24"/>
      <c r="AF451" s="23" t="str">
        <f aca="false">IF(AE451&lt;&gt;"",IF(AE451&lt;&gt;"LIBSETS_DROP_MECHANIC_MONSTER_NAME",VLOOKUP(AE451,'LibSets constants'!$I$4:$L$1000,3,0),""),"")</f>
        <v/>
      </c>
      <c r="AG451" s="23" t="str">
        <f aca="false">IF(AE451&lt;&gt;"",IF(AE451&lt;&gt;"LIBSETS_DROP_MECHANIC_MONSTER_NAME",VLOOKUP(AE451,'LibSets constants'!$I$4:$L$1000,4,0),""),"")</f>
        <v/>
      </c>
      <c r="AH451" s="2" t="str">
        <f aca="false">IF(G451&lt;&gt;"LIBSETS_SETTYPE_BATTLEGROUND",IF(G451&lt;&gt;"LIBSETS_SETTYPE_SPECIAL",IF(AI451&lt;&gt;"",VLOOKUP(AI451,'ESO zone constants'!$D$2:$H$4950,5,0),""),""),"")</f>
        <v/>
      </c>
      <c r="AJ451" s="24"/>
      <c r="AK451" s="23" t="str">
        <f aca="false">IF(AJ451&lt;&gt;"",IF(AJ451&lt;&gt;"LIBSETS_DROP_MECHANIC_MONSTER_NAME",VLOOKUP(AJ451,'LibSets constants'!$I$4:$L$1000,3,0),""),"")</f>
        <v/>
      </c>
      <c r="AL451" s="23" t="str">
        <f aca="false">IF(AJ451&lt;&gt;"",IF(AJ451&lt;&gt;"LIBSETS_DROP_MECHANIC_MONSTER_NAME",VLOOKUP(AJ451,'LibSets constants'!$I$4:$L$1000,4,0),""),"")</f>
        <v/>
      </c>
      <c r="AM451" s="2" t="str">
        <f aca="false">IF(G451&lt;&gt;"LIBSETS_SETTYPE_BATTLEGROUND",IF(G451&lt;&gt;"LIBSETS_SETTYPE_SPECIAL",IF(AN451&lt;&gt;"",VLOOKUP(AN451,'ESO zone constants'!$D$2:$H$4950,5,0),""),""),"")</f>
        <v/>
      </c>
      <c r="AO451" s="24"/>
      <c r="AP451" s="23" t="str">
        <f aca="false">IF(AO451&lt;&gt;"",IF(AO451&lt;&gt;"LIBSETS_DROP_MECHANIC_MONSTER_NAME",VLOOKUP(AO451,'LibSets constants'!$I$4:$L$1000,3,0),""),"")</f>
        <v/>
      </c>
      <c r="AQ451" s="23" t="str">
        <f aca="false">IF(AO451&lt;&gt;"",IF(AO451&lt;&gt;"LIBSETS_DROP_MECHANIC_MONSTER_NAME",VLOOKUP(AO451,'LibSets constants'!$I$4:$L$1000,4,0),""),"")</f>
        <v/>
      </c>
      <c r="AR451" s="2" t="str">
        <f aca="false">IF(G451&lt;&gt;"LIBSETS_SETTYPE_BATTLEGROUND",IF(G451&lt;&gt;"LIBSETS_SETTYPE_SPECIAL",IF(AS451&lt;&gt;"",VLOOKUP(AS451,'ESO zone constants'!$D$2:$H$4950,5,0),""),""),"")</f>
        <v/>
      </c>
      <c r="AT451" s="24"/>
      <c r="AU451" s="23" t="str">
        <f aca="false">IF(AT451&lt;&gt;"",IF(AT451&lt;&gt;"LIBSETS_DROP_MECHANIC_MONSTER_NAME",VLOOKUP(AT451,'LibSets constants'!$I$4:$L$1000,3,0),""),"")</f>
        <v/>
      </c>
      <c r="AV451" s="23" t="str">
        <f aca="false">IF(AT451&lt;&gt;"",IF(AT451&lt;&gt;"LIBSETS_DROP_MECHANIC_MONSTER_NAME",VLOOKUP(AT451,'LibSets constants'!$I$4:$L$1000,4,0),""),"")</f>
        <v/>
      </c>
      <c r="AW451" s="6" t="str">
        <f aca="false">IF(A451="???","--","")&amp;IF(F451&lt;&gt;"Not in the game (anymore)",IF(A451&lt;&gt;"",CONCATENATE("[",A451,"] = {wayshrines={")&amp;IF(K451&lt;&gt;"",CONCATENATE(K451,","),"")&amp;IF(L451&lt;&gt;"",CONCATENATE(L451,","),"")&amp;IF(M451&lt;&gt;"",CONCATENATE(M451,","),"")&amp;CONCATENATE("}")&amp;IF(VALUE(N451)&gt;0,CONCATENATE(", traitsNeeded=",N451),"")&amp;CONCATENATE(", dlcId=",IF(S451&lt;&gt;"",S451,"DLC_BASE_GAME")),""),"")</f>
        <v/>
      </c>
      <c r="AX451" s="6" t="str">
        <f aca="false">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c>
      <c r="AY451" s="6" t="str">
        <f aca="false">IF(F451&lt;&gt;"Not in the game (anymore)",IF(A451&lt;&gt;"",", setType="&amp;G451,"")&amp;IF(J451="true",", multiTrialSet=true",""),"")</f>
        <v/>
      </c>
      <c r="AZ451" s="6" t="str">
        <f aca="false">IF(F451&lt;&gt;"Not in the game (anymore)",IF(U451&lt;&gt;"",", dropMechanic={"&amp;U451&amp;IF(Z451&lt;&gt;"",","&amp;Z451,"")&amp;IF(AE451&lt;&gt;"",","&amp;AE451,"")&amp;IF(AJ451&lt;&gt;"",","&amp;AJ451,"")&amp;IF(AO451&lt;&gt;"",","&amp;AO451,"")&amp;IF(AT451&lt;&gt;"",","&amp;AT451,"")&amp;"}"&amp;IF(U451="LIBSETS_DROP_MECHANIC_MONSTER_NAME",", dropMechanicNames={" &amp; IF(V451&lt;&gt;"","['en']='"&amp;V451&amp;"'","") &amp; IF(W451&lt;&gt;"",", ['de']='" &amp; W451&amp;"'","") &amp; "}",""),"")&amp;"},","")</f>
        <v/>
      </c>
      <c r="BA451" s="6" t="str">
        <f aca="false">IF(F451&lt;&gt;"Not in the game (anymore)",IF(C451&lt;&gt;"",CONCATENATE(" --",C451," / ",B451,"   [",IF(Q451&lt;&gt;"",Q451,""),IF(Y451&lt;&gt;"",", "&amp;Y451,""),IF(AD451&lt;&gt;"",", "&amp;AD451,""),IF(AI451&lt;&gt;"",", "&amp;AI451,""),IF(AN451&lt;&gt;"",", "&amp;AN451,""),IF(AS451&lt;&gt;"",", "&amp;AS451,""),"]")),"")</f>
        <v/>
      </c>
    </row>
    <row r="452" customFormat="false" ht="15" hidden="false" customHeight="false" outlineLevel="0" collapsed="false">
      <c r="A452" s="1" t="n">
        <v>486</v>
      </c>
      <c r="B452" s="0" t="s">
        <v>1104</v>
      </c>
      <c r="C452" s="0" t="s">
        <v>1104</v>
      </c>
      <c r="D452" s="2" t="n">
        <f aca="false">A452</f>
        <v>486</v>
      </c>
      <c r="E452" s="39" t="s">
        <v>1099</v>
      </c>
      <c r="F452" s="40" t="s">
        <v>491</v>
      </c>
      <c r="G452" s="22" t="s">
        <v>839</v>
      </c>
      <c r="I452" s="0" t="s">
        <v>56</v>
      </c>
      <c r="J452" s="0" t="s">
        <v>56</v>
      </c>
      <c r="K452" s="0" t="n">
        <v>-1</v>
      </c>
      <c r="L452" s="0" t="n">
        <v>-1</v>
      </c>
      <c r="M452" s="0" t="n">
        <v>-1</v>
      </c>
      <c r="N452" s="0" t="n">
        <v>0</v>
      </c>
      <c r="O452" s="3" t="s">
        <v>1100</v>
      </c>
      <c r="P452" s="2" t="str">
        <f aca="false">IF(AND(G452&lt;&gt;"LIBSETS_SETTYPE_BATTLEGROUND",G452&lt;&gt;"LIBSETS_SETTYPE_SPECIAL",G452&lt;&gt;"LIBSETS_SETTYPE_MYTHIC"), IF(Q452&lt;&gt;"",VLOOKUP(Q452,'ESO zone constants'!$D$2:$H$4950,5,0),""),"")</f>
        <v/>
      </c>
      <c r="Q452" s="0" t="str">
        <f aca="false">IF(OR(K452="",K452&lt;=0,ISERROR(K452)),IF(AND(O452&lt;&gt;"",NOT(ISERROR(O452))),O452, ""),VLOOKUP(K452,'ESO wayshrine node constants'!$A$3:$D$10003,4,0))</f>
        <v>Western Skyrim</v>
      </c>
      <c r="R452" s="0"/>
      <c r="S452" s="4" t="str">
        <f aca="false">IF(AND(R452&lt;&gt;"",NOT(ISERROR(R452))),R452,IF(P452&lt;&gt;"",IF(NOT(ISERROR(VLOOKUP(P452,'ESO Dungeon constants'!$D$3:$H$9999,5,0))),VLOOKUP(P452,'ESO Dungeon constants'!$D$3:$I$9999,6,0),VLOOKUP(P452,'ESO zone constants'!$H$2:$K$9984,4,0)),""))</f>
        <v/>
      </c>
      <c r="T452" s="2" t="str">
        <f aca="false">IF(S452&lt;&gt;"",VLOOKUP(S452,'LibSets constants'!$B$4:$C$1000,2,0),"")</f>
        <v/>
      </c>
      <c r="U452" s="5" t="s">
        <v>1101</v>
      </c>
      <c r="V452" s="33" t="e">
        <f aca="false">IF(U452&lt;&gt;"",IF(U452&lt;&gt;"LIBSETS_DROP_MECHANIC_MONSTER_NAME",VLOOKUP(U452,'LibSets constants'!$I$4:$L$1000,3,0),""),"")</f>
        <v>#N/A</v>
      </c>
      <c r="W452" s="23" t="e">
        <f aca="false">IF(U452&lt;&gt;"",IF(U452&lt;&gt;"LIBSETS_DROP_MECHANIC_MONSTER_NAME",VLOOKUP(U452,'LibSets constants'!$I$4:$L$1000,4,0),""),"")</f>
        <v>#N/A</v>
      </c>
      <c r="X452" s="2" t="str">
        <f aca="false">IF(G452&lt;&gt;"LIBSETS_SETTYPE_BATTLEGROUND",IF(G452&lt;&gt;"LIBSETS_SETTYPE_SPECIAL",IF(Y452&lt;&gt;"",VLOOKUP(Y452,'ESO zone constants'!$D$2:$H$4950,5,0),""),""),"")</f>
        <v/>
      </c>
      <c r="Z452" s="24"/>
      <c r="AA452" s="23" t="str">
        <f aca="false">IF(Z452&lt;&gt;"",IF(Z452&lt;&gt;"LIBSETS_DROP_MECHANIC_MONSTER_NAME",VLOOKUP(Z452,'LibSets constants'!$I$4:$L$1000,3,0),""),"")</f>
        <v/>
      </c>
      <c r="AB452" s="23" t="str">
        <f aca="false">IF(Z452&lt;&gt;"",IF(Z452&lt;&gt;"LIBSETS_DROP_MECHANIC_MONSTER_NAME",VLOOKUP(Z452,'LibSets constants'!$I$4:$L$1000,4,0),""),"")</f>
        <v/>
      </c>
      <c r="AC452" s="2" t="str">
        <f aca="false">IF(G452&lt;&gt;"LIBSETS_SETTYPE_BATTLEGROUND",IF(G452&lt;&gt;"LIBSETS_SETTYPE_SPECIAL",IF(AD452&lt;&gt;"",VLOOKUP(AD452,'ESO zone constants'!$D$2:$H$4950,5,0),""),""),"")</f>
        <v/>
      </c>
      <c r="AE452" s="24"/>
      <c r="AF452" s="23" t="str">
        <f aca="false">IF(AE452&lt;&gt;"",IF(AE452&lt;&gt;"LIBSETS_DROP_MECHANIC_MONSTER_NAME",VLOOKUP(AE452,'LibSets constants'!$I$4:$L$1000,3,0),""),"")</f>
        <v/>
      </c>
      <c r="AG452" s="23" t="str">
        <f aca="false">IF(AE452&lt;&gt;"",IF(AE452&lt;&gt;"LIBSETS_DROP_MECHANIC_MONSTER_NAME",VLOOKUP(AE452,'LibSets constants'!$I$4:$L$1000,4,0),""),"")</f>
        <v/>
      </c>
      <c r="AH452" s="2" t="str">
        <f aca="false">IF(G452&lt;&gt;"LIBSETS_SETTYPE_BATTLEGROUND",IF(G452&lt;&gt;"LIBSETS_SETTYPE_SPECIAL",IF(AI452&lt;&gt;"",VLOOKUP(AI452,'ESO zone constants'!$D$2:$H$4950,5,0),""),""),"")</f>
        <v/>
      </c>
      <c r="AJ452" s="24"/>
      <c r="AK452" s="23" t="str">
        <f aca="false">IF(AJ452&lt;&gt;"",IF(AJ452&lt;&gt;"LIBSETS_DROP_MECHANIC_MONSTER_NAME",VLOOKUP(AJ452,'LibSets constants'!$I$4:$L$1000,3,0),""),"")</f>
        <v/>
      </c>
      <c r="AL452" s="23" t="str">
        <f aca="false">IF(AJ452&lt;&gt;"",IF(AJ452&lt;&gt;"LIBSETS_DROP_MECHANIC_MONSTER_NAME",VLOOKUP(AJ452,'LibSets constants'!$I$4:$L$1000,4,0),""),"")</f>
        <v/>
      </c>
      <c r="AM452" s="2" t="str">
        <f aca="false">IF(G452&lt;&gt;"LIBSETS_SETTYPE_BATTLEGROUND",IF(G452&lt;&gt;"LIBSETS_SETTYPE_SPECIAL",IF(AN452&lt;&gt;"",VLOOKUP(AN452,'ESO zone constants'!$D$2:$H$4950,5,0),""),""),"")</f>
        <v/>
      </c>
      <c r="AO452" s="24"/>
      <c r="AP452" s="23" t="str">
        <f aca="false">IF(AO452&lt;&gt;"",IF(AO452&lt;&gt;"LIBSETS_DROP_MECHANIC_MONSTER_NAME",VLOOKUP(AO452,'LibSets constants'!$I$4:$L$1000,3,0),""),"")</f>
        <v/>
      </c>
      <c r="AQ452" s="23" t="str">
        <f aca="false">IF(AO452&lt;&gt;"",IF(AO452&lt;&gt;"LIBSETS_DROP_MECHANIC_MONSTER_NAME",VLOOKUP(AO452,'LibSets constants'!$I$4:$L$1000,4,0),""),"")</f>
        <v/>
      </c>
      <c r="AR452" s="2" t="str">
        <f aca="false">IF(G452&lt;&gt;"LIBSETS_SETTYPE_BATTLEGROUND",IF(G452&lt;&gt;"LIBSETS_SETTYPE_SPECIAL",IF(AS452&lt;&gt;"",VLOOKUP(AS452,'ESO zone constants'!$D$2:$H$4950,5,0),""),""),"")</f>
        <v/>
      </c>
      <c r="AT452" s="24"/>
      <c r="AU452" s="23" t="str">
        <f aca="false">IF(AT452&lt;&gt;"",IF(AT452&lt;&gt;"LIBSETS_DROP_MECHANIC_MONSTER_NAME",VLOOKUP(AT452,'LibSets constants'!$I$4:$L$1000,3,0),""),"")</f>
        <v/>
      </c>
      <c r="AV452" s="23" t="str">
        <f aca="false">IF(AT452&lt;&gt;"",IF(AT452&lt;&gt;"LIBSETS_DROP_MECHANIC_MONSTER_NAME",VLOOKUP(AT452,'LibSets constants'!$I$4:$L$1000,4,0),""),"")</f>
        <v/>
      </c>
      <c r="AW452" s="6" t="str">
        <f aca="false">IF(A452="???","--","")&amp;IF(F452&lt;&gt;"Not in the game (anymore)",IF(A452&lt;&gt;"",CONCATENATE("[",A452,"] = {wayshrines={")&amp;IF(K452&lt;&gt;"",CONCATENATE(K452,","),"")&amp;IF(L452&lt;&gt;"",CONCATENATE(L452,","),"")&amp;IF(M452&lt;&gt;"",CONCATENATE(M452,","),"")&amp;CONCATENATE("}")&amp;IF(VALUE(N452)&gt;0,CONCATENATE(", traitsNeeded=",N452),"")&amp;CONCATENATE(", dlcId=",IF(S452&lt;&gt;"",S452,"DLC_BASE_GAME")),""),"")</f>
        <v/>
      </c>
      <c r="AX452" s="6" t="str">
        <f aca="false">IF(F452&lt;&gt;"Not in the game (anymore)",IF(A452&lt;&gt;"",IF(P452&lt;&gt;"",CONCATENATE(", zoneIds={",P452),"")&amp;IF(X452&lt;&gt;"",CONCATENATE(",",X452),"")&amp;IF(AC452&lt;&gt;"",CONCATENATE(",",AC452),"")&amp;IF(AH452&lt;&gt;"",CONCATENATE(",",AH452),"")&amp;IF(AM452&lt;&gt;"",CONCATENATE(",",AM452),"")&amp;IF(AR452&lt;&gt;"",CONCATENATE(",",AR452),"")&amp;IF(P452&lt;&gt;"",CONCATENATE("}",""),"")&amp;IF(OR(I452="true",I452="false",I452&lt;&gt;""), CONCATENATE(", veteran=", I452), ""),""),"")</f>
        <v/>
      </c>
      <c r="AY452" s="6" t="str">
        <f aca="false">IF(F452&lt;&gt;"Not in the game (anymore)",IF(A452&lt;&gt;"",", setType="&amp;G452,"")&amp;IF(J452="true",", multiTrialSet=true",""),"")</f>
        <v/>
      </c>
      <c r="AZ452" s="6" t="str">
        <f aca="false">IF(F452&lt;&gt;"Not in the game (anymore)",IF(U452&lt;&gt;"",", dropMechanic={"&amp;U452&amp;IF(Z452&lt;&gt;"",","&amp;Z452,"")&amp;IF(AE452&lt;&gt;"",","&amp;AE452,"")&amp;IF(AJ452&lt;&gt;"",","&amp;AJ452,"")&amp;IF(AO452&lt;&gt;"",","&amp;AO452,"")&amp;IF(AT452&lt;&gt;"",","&amp;AT452,"")&amp;"}"&amp;IF(U452="LIBSETS_DROP_MECHANIC_MONSTER_NAME",", dropMechanicNames={" &amp; IF(V452&lt;&gt;"","['en']='"&amp;V452&amp;"'","") &amp; IF(W452&lt;&gt;"",", ['de']='" &amp; W452&amp;"'","") &amp; "}",""),"")&amp;"},","")</f>
        <v/>
      </c>
      <c r="BA452" s="6" t="str">
        <f aca="false">IF(F452&lt;&gt;"Not in the game (anymore)",IF(C452&lt;&gt;"",CONCATENATE(" --",C452," / ",B452,"   [",IF(Q452&lt;&gt;"",Q452,""),IF(Y452&lt;&gt;"",", "&amp;Y452,""),IF(AD452&lt;&gt;"",", "&amp;AD452,""),IF(AI452&lt;&gt;"",", "&amp;AI452,""),IF(AN452&lt;&gt;"",", "&amp;AN452,""),IF(AS452&lt;&gt;"",", "&amp;AS452,""),"]")),"")</f>
        <v/>
      </c>
    </row>
    <row r="453" customFormat="false" ht="15" hidden="false" customHeight="false" outlineLevel="0" collapsed="false">
      <c r="A453" s="1" t="n">
        <v>487</v>
      </c>
      <c r="B453" s="0" t="s">
        <v>1105</v>
      </c>
      <c r="C453" s="0" t="s">
        <v>1106</v>
      </c>
      <c r="D453" s="2" t="n">
        <f aca="false">A453</f>
        <v>487</v>
      </c>
      <c r="G453" s="22" t="s">
        <v>60</v>
      </c>
      <c r="I453" s="0" t="s">
        <v>56</v>
      </c>
      <c r="J453" s="0" t="s">
        <v>56</v>
      </c>
      <c r="K453" s="0" t="n">
        <v>418</v>
      </c>
      <c r="L453" s="0" t="n">
        <v>419</v>
      </c>
      <c r="M453" s="0" t="n">
        <v>421</v>
      </c>
      <c r="N453" s="0" t="n">
        <v>0</v>
      </c>
      <c r="O453" s="3" t="s">
        <v>1100</v>
      </c>
      <c r="P453" s="2" t="n">
        <f aca="false">IF(AND(G453&lt;&gt;"LIBSETS_SETTYPE_BATTLEGROUND",G453&lt;&gt;"LIBSETS_SETTYPE_SPECIAL",G453&lt;&gt;"LIBSETS_SETTYPE_MYTHIC"), IF(Q453&lt;&gt;"",VLOOKUP(Q453,'ESO zone constants'!$D$2:$H$4950,5,0),""),"")</f>
        <v>1160</v>
      </c>
      <c r="Q453" s="0" t="str">
        <f aca="false">IF(OR(K453="",K453&lt;=0,ISERROR(K453)),IF(AND(O453&lt;&gt;"",NOT(ISERROR(O453))),O453, ""),VLOOKUP(K453,'ESO wayshrine node constants'!$A$3:$D$10003,4,0))</f>
        <v>Western Skyrim</v>
      </c>
      <c r="R453" s="0"/>
      <c r="S453" s="4" t="str">
        <f aca="false">IF(AND(R453&lt;&gt;"",NOT(ISERROR(R453))),R453,IF(P453&lt;&gt;"",IF(NOT(ISERROR(VLOOKUP(P453,'ESO Dungeon constants'!$D$3:$H$9999,5,0))),VLOOKUP(P453,'ESO Dungeon constants'!$D$3:$I$9999,6,0),VLOOKUP(P453,'ESO zone constants'!$H$2:$K$9984,4,0)),""))</f>
        <v>DLC_GREYMOOR</v>
      </c>
      <c r="T453" s="2" t="str">
        <f aca="false">IF(S453&lt;&gt;"",VLOOKUP(S453,'LibSets constants'!$B$4:$C$1000,2,0),"")</f>
        <v>Greymoor</v>
      </c>
      <c r="U453" s="0"/>
      <c r="V453" s="33" t="str">
        <f aca="false">IF(U453&lt;&gt;"",IF(U453&lt;&gt;"LIBSETS_DROP_MECHANIC_MONSTER_NAME",VLOOKUP(U453,'LibSets constants'!$I$4:$L$1000,3,0),""),"")</f>
        <v/>
      </c>
      <c r="W453" s="23" t="str">
        <f aca="false">IF(U453&lt;&gt;"",IF(U453&lt;&gt;"LIBSETS_DROP_MECHANIC_MONSTER_NAME",VLOOKUP(U453,'LibSets constants'!$I$4:$L$1000,4,0),""),"")</f>
        <v/>
      </c>
      <c r="X453" s="2" t="str">
        <f aca="false">IF(G453&lt;&gt;"LIBSETS_SETTYPE_BATTLEGROUND",IF(G453&lt;&gt;"LIBSETS_SETTYPE_SPECIAL",IF(Y453&lt;&gt;"",VLOOKUP(Y453,'ESO zone constants'!$D$2:$H$4950,5,0),""),""),"")</f>
        <v/>
      </c>
      <c r="Z453" s="24"/>
      <c r="AA453" s="23" t="str">
        <f aca="false">IF(Z453&lt;&gt;"",IF(Z453&lt;&gt;"LIBSETS_DROP_MECHANIC_MONSTER_NAME",VLOOKUP(Z453,'LibSets constants'!$I$4:$L$1000,3,0),""),"")</f>
        <v/>
      </c>
      <c r="AB453" s="23" t="str">
        <f aca="false">IF(Z453&lt;&gt;"",IF(Z453&lt;&gt;"LIBSETS_DROP_MECHANIC_MONSTER_NAME",VLOOKUP(Z453,'LibSets constants'!$I$4:$L$1000,4,0),""),"")</f>
        <v/>
      </c>
      <c r="AC453" s="2" t="str">
        <f aca="false">IF(G453&lt;&gt;"LIBSETS_SETTYPE_BATTLEGROUND",IF(G453&lt;&gt;"LIBSETS_SETTYPE_SPECIAL",IF(AD453&lt;&gt;"",VLOOKUP(AD453,'ESO zone constants'!$D$2:$H$4950,5,0),""),""),"")</f>
        <v/>
      </c>
      <c r="AE453" s="24"/>
      <c r="AF453" s="23" t="str">
        <f aca="false">IF(AE453&lt;&gt;"",IF(AE453&lt;&gt;"LIBSETS_DROP_MECHANIC_MONSTER_NAME",VLOOKUP(AE453,'LibSets constants'!$I$4:$L$1000,3,0),""),"")</f>
        <v/>
      </c>
      <c r="AG453" s="23" t="str">
        <f aca="false">IF(AE453&lt;&gt;"",IF(AE453&lt;&gt;"LIBSETS_DROP_MECHANIC_MONSTER_NAME",VLOOKUP(AE453,'LibSets constants'!$I$4:$L$1000,4,0),""),"")</f>
        <v/>
      </c>
      <c r="AH453" s="2" t="str">
        <f aca="false">IF(G453&lt;&gt;"LIBSETS_SETTYPE_BATTLEGROUND",IF(G453&lt;&gt;"LIBSETS_SETTYPE_SPECIAL",IF(AI453&lt;&gt;"",VLOOKUP(AI453,'ESO zone constants'!$D$2:$H$4950,5,0),""),""),"")</f>
        <v/>
      </c>
      <c r="AJ453" s="24"/>
      <c r="AK453" s="23" t="str">
        <f aca="false">IF(AJ453&lt;&gt;"",IF(AJ453&lt;&gt;"LIBSETS_DROP_MECHANIC_MONSTER_NAME",VLOOKUP(AJ453,'LibSets constants'!$I$4:$L$1000,3,0),""),"")</f>
        <v/>
      </c>
      <c r="AL453" s="23" t="str">
        <f aca="false">IF(AJ453&lt;&gt;"",IF(AJ453&lt;&gt;"LIBSETS_DROP_MECHANIC_MONSTER_NAME",VLOOKUP(AJ453,'LibSets constants'!$I$4:$L$1000,4,0),""),"")</f>
        <v/>
      </c>
      <c r="AM453" s="2" t="str">
        <f aca="false">IF(G453&lt;&gt;"LIBSETS_SETTYPE_BATTLEGROUND",IF(G453&lt;&gt;"LIBSETS_SETTYPE_SPECIAL",IF(AN453&lt;&gt;"",VLOOKUP(AN453,'ESO zone constants'!$D$2:$H$4950,5,0),""),""),"")</f>
        <v/>
      </c>
      <c r="AO453" s="24"/>
      <c r="AP453" s="23" t="str">
        <f aca="false">IF(AO453&lt;&gt;"",IF(AO453&lt;&gt;"LIBSETS_DROP_MECHANIC_MONSTER_NAME",VLOOKUP(AO453,'LibSets constants'!$I$4:$L$1000,3,0),""),"")</f>
        <v/>
      </c>
      <c r="AQ453" s="23" t="str">
        <f aca="false">IF(AO453&lt;&gt;"",IF(AO453&lt;&gt;"LIBSETS_DROP_MECHANIC_MONSTER_NAME",VLOOKUP(AO453,'LibSets constants'!$I$4:$L$1000,4,0),""),"")</f>
        <v/>
      </c>
      <c r="AR453" s="2" t="str">
        <f aca="false">IF(G453&lt;&gt;"LIBSETS_SETTYPE_BATTLEGROUND",IF(G453&lt;&gt;"LIBSETS_SETTYPE_SPECIAL",IF(AS453&lt;&gt;"",VLOOKUP(AS453,'ESO zone constants'!$D$2:$H$4950,5,0),""),""),"")</f>
        <v/>
      </c>
      <c r="AT453" s="24"/>
      <c r="AU453" s="23" t="str">
        <f aca="false">IF(AT453&lt;&gt;"",IF(AT453&lt;&gt;"LIBSETS_DROP_MECHANIC_MONSTER_NAME",VLOOKUP(AT453,'LibSets constants'!$I$4:$L$1000,3,0),""),"")</f>
        <v/>
      </c>
      <c r="AV453" s="23" t="str">
        <f aca="false">IF(AT453&lt;&gt;"",IF(AT453&lt;&gt;"LIBSETS_DROP_MECHANIC_MONSTER_NAME",VLOOKUP(AT453,'LibSets constants'!$I$4:$L$1000,4,0),""),"")</f>
        <v/>
      </c>
      <c r="AW453" s="6" t="str">
        <f aca="false">IF(A453="???","--","")&amp;IF(F453&lt;&gt;"Not in the game (anymore)",IF(A453&lt;&gt;"",CONCATENATE("[",A453,"] = {wayshrines={")&amp;IF(K453&lt;&gt;"",CONCATENATE(K453,","),"")&amp;IF(L453&lt;&gt;"",CONCATENATE(L453,","),"")&amp;IF(M453&lt;&gt;"",CONCATENATE(M453,","),"")&amp;CONCATENATE("}")&amp;IF(VALUE(N453)&gt;0,CONCATENATE(", traitsNeeded=",N453),"")&amp;CONCATENATE(", dlcId=",IF(S453&lt;&gt;"",S453,"DLC_BASE_GAME")),""),"")</f>
        <v>[487] = {wayshrines={418,419,421,}, dlcId=DLC_GREYMOOR</v>
      </c>
      <c r="AX453" s="6" t="str">
        <f aca="false">IF(F453&lt;&gt;"Not in the game (anymore)",IF(A453&lt;&gt;"",IF(P453&lt;&gt;"",CONCATENATE(", zoneIds={",P453),"")&amp;IF(X453&lt;&gt;"",CONCATENATE(",",X453),"")&amp;IF(AC453&lt;&gt;"",CONCATENATE(",",AC453),"")&amp;IF(AH453&lt;&gt;"",CONCATENATE(",",AH453),"")&amp;IF(AM453&lt;&gt;"",CONCATENATE(",",AM453),"")&amp;IF(AR453&lt;&gt;"",CONCATENATE(",",AR453),"")&amp;IF(P453&lt;&gt;"",CONCATENATE("}",""),"")&amp;IF(OR(I453="true",I453="false",I453&lt;&gt;""), CONCATENATE(", veteran=", I453), ""),""),"")</f>
        <v>, zoneIds={1160}, veteran=false</v>
      </c>
      <c r="AY453" s="6" t="str">
        <f aca="false">IF(F453&lt;&gt;"Not in the game (anymore)",IF(A453&lt;&gt;"",", setType="&amp;G453,"")&amp;IF(J453="true",", multiTrialSet=true",""),"")</f>
        <v>, setType=LIBSETS_SETTYPE_OVERLAND</v>
      </c>
      <c r="AZ453" s="6" t="str">
        <f aca="false">IF(F453&lt;&gt;"Not in the game (anymore)",IF(U453&lt;&gt;"",", dropMechanic={"&amp;U453&amp;IF(Z453&lt;&gt;"",","&amp;Z453,"")&amp;IF(AE453&lt;&gt;"",","&amp;AE453,"")&amp;IF(AJ453&lt;&gt;"",","&amp;AJ453,"")&amp;IF(AO453&lt;&gt;"",","&amp;AO453,"")&amp;IF(AT453&lt;&gt;"",","&amp;AT453,"")&amp;"}"&amp;IF(U453="LIBSETS_DROP_MECHANIC_MONSTER_NAME",", dropMechanicNames={" &amp; IF(V453&lt;&gt;"","['en']='"&amp;V453&amp;"'","") &amp; IF(W453&lt;&gt;"",", ['de']='" &amp; W453&amp;"'","") &amp; "}",""),"")&amp;"},","")</f>
        <v>},</v>
      </c>
      <c r="BA453" s="6" t="str">
        <f aca="false">IF(F453&lt;&gt;"Not in the game (anymore)",IF(C453&lt;&gt;"",CONCATENATE(" --",C453," / ",B453,"   [",IF(Q453&lt;&gt;"",Q453,""),IF(Y453&lt;&gt;"",", "&amp;Y453,""),IF(AD453&lt;&gt;"",", "&amp;AD453,""),IF(AI453&lt;&gt;"",", "&amp;AI453,""),IF(AN453&lt;&gt;"",", "&amp;AN453,""),IF(AS453&lt;&gt;"",", "&amp;AS453,""),"]")),"")</f>
        <v> --Winter's Respite / Winterruhe   [Western Skyrim]</v>
      </c>
    </row>
    <row r="454" customFormat="false" ht="15" hidden="false" customHeight="false" outlineLevel="0" collapsed="false">
      <c r="A454" s="1" t="n">
        <v>488</v>
      </c>
      <c r="B454" s="0" t="s">
        <v>1107</v>
      </c>
      <c r="C454" s="0" t="s">
        <v>1108</v>
      </c>
      <c r="D454" s="2" t="n">
        <f aca="false">A454</f>
        <v>488</v>
      </c>
      <c r="G454" s="22" t="s">
        <v>60</v>
      </c>
      <c r="I454" s="0" t="s">
        <v>56</v>
      </c>
      <c r="J454" s="0" t="s">
        <v>56</v>
      </c>
      <c r="K454" s="0" t="n">
        <v>418</v>
      </c>
      <c r="L454" s="0" t="n">
        <v>419</v>
      </c>
      <c r="M454" s="0" t="n">
        <v>421</v>
      </c>
      <c r="N454" s="0" t="n">
        <v>0</v>
      </c>
      <c r="O454" s="3" t="s">
        <v>1100</v>
      </c>
      <c r="P454" s="2" t="n">
        <f aca="false">IF(AND(G454&lt;&gt;"LIBSETS_SETTYPE_BATTLEGROUND",G454&lt;&gt;"LIBSETS_SETTYPE_SPECIAL",G454&lt;&gt;"LIBSETS_SETTYPE_MYTHIC"), IF(Q454&lt;&gt;"",VLOOKUP(Q454,'ESO zone constants'!$D$2:$H$4950,5,0),""),"")</f>
        <v>1160</v>
      </c>
      <c r="Q454" s="0" t="str">
        <f aca="false">IF(OR(K454="",K454&lt;=0,ISERROR(K454)),IF(AND(O454&lt;&gt;"",NOT(ISERROR(O454))),O454, ""),VLOOKUP(K454,'ESO wayshrine node constants'!$A$3:$D$10003,4,0))</f>
        <v>Western Skyrim</v>
      </c>
      <c r="R454" s="0"/>
      <c r="S454" s="4" t="str">
        <f aca="false">IF(AND(R454&lt;&gt;"",NOT(ISERROR(R454))),R454,IF(P454&lt;&gt;"",IF(NOT(ISERROR(VLOOKUP(P454,'ESO Dungeon constants'!$D$3:$H$9999,5,0))),VLOOKUP(P454,'ESO Dungeon constants'!$D$3:$I$9999,6,0),VLOOKUP(P454,'ESO zone constants'!$H$2:$K$9984,4,0)),""))</f>
        <v>DLC_GREYMOOR</v>
      </c>
      <c r="T454" s="2" t="str">
        <f aca="false">IF(S454&lt;&gt;"",VLOOKUP(S454,'LibSets constants'!$B$4:$C$1000,2,0),"")</f>
        <v>Greymoor</v>
      </c>
      <c r="U454" s="0"/>
      <c r="V454" s="33" t="str">
        <f aca="false">IF(U454&lt;&gt;"",IF(U454&lt;&gt;"LIBSETS_DROP_MECHANIC_MONSTER_NAME",VLOOKUP(U454,'LibSets constants'!$I$4:$L$1000,3,0),""),"")</f>
        <v/>
      </c>
      <c r="W454" s="23" t="str">
        <f aca="false">IF(U454&lt;&gt;"",IF(U454&lt;&gt;"LIBSETS_DROP_MECHANIC_MONSTER_NAME",VLOOKUP(U454,'LibSets constants'!$I$4:$L$1000,4,0),""),"")</f>
        <v/>
      </c>
      <c r="X454" s="2" t="str">
        <f aca="false">IF(G454&lt;&gt;"LIBSETS_SETTYPE_BATTLEGROUND",IF(G454&lt;&gt;"LIBSETS_SETTYPE_SPECIAL",IF(Y454&lt;&gt;"",VLOOKUP(Y454,'ESO zone constants'!$D$2:$H$4950,5,0),""),""),"")</f>
        <v/>
      </c>
      <c r="Z454" s="24"/>
      <c r="AA454" s="23" t="str">
        <f aca="false">IF(Z454&lt;&gt;"",IF(Z454&lt;&gt;"LIBSETS_DROP_MECHANIC_MONSTER_NAME",VLOOKUP(Z454,'LibSets constants'!$I$4:$L$1000,3,0),""),"")</f>
        <v/>
      </c>
      <c r="AB454" s="23" t="str">
        <f aca="false">IF(Z454&lt;&gt;"",IF(Z454&lt;&gt;"LIBSETS_DROP_MECHANIC_MONSTER_NAME",VLOOKUP(Z454,'LibSets constants'!$I$4:$L$1000,4,0),""),"")</f>
        <v/>
      </c>
      <c r="AC454" s="2" t="str">
        <f aca="false">IF(G454&lt;&gt;"LIBSETS_SETTYPE_BATTLEGROUND",IF(G454&lt;&gt;"LIBSETS_SETTYPE_SPECIAL",IF(AD454&lt;&gt;"",VLOOKUP(AD454,'ESO zone constants'!$D$2:$H$4950,5,0),""),""),"")</f>
        <v/>
      </c>
      <c r="AE454" s="24"/>
      <c r="AF454" s="23" t="str">
        <f aca="false">IF(AE454&lt;&gt;"",IF(AE454&lt;&gt;"LIBSETS_DROP_MECHANIC_MONSTER_NAME",VLOOKUP(AE454,'LibSets constants'!$I$4:$L$1000,3,0),""),"")</f>
        <v/>
      </c>
      <c r="AG454" s="23" t="str">
        <f aca="false">IF(AE454&lt;&gt;"",IF(AE454&lt;&gt;"LIBSETS_DROP_MECHANIC_MONSTER_NAME",VLOOKUP(AE454,'LibSets constants'!$I$4:$L$1000,4,0),""),"")</f>
        <v/>
      </c>
      <c r="AH454" s="2" t="str">
        <f aca="false">IF(G454&lt;&gt;"LIBSETS_SETTYPE_BATTLEGROUND",IF(G454&lt;&gt;"LIBSETS_SETTYPE_SPECIAL",IF(AI454&lt;&gt;"",VLOOKUP(AI454,'ESO zone constants'!$D$2:$H$4950,5,0),""),""),"")</f>
        <v/>
      </c>
      <c r="AJ454" s="24"/>
      <c r="AK454" s="23" t="str">
        <f aca="false">IF(AJ454&lt;&gt;"",IF(AJ454&lt;&gt;"LIBSETS_DROP_MECHANIC_MONSTER_NAME",VLOOKUP(AJ454,'LibSets constants'!$I$4:$L$1000,3,0),""),"")</f>
        <v/>
      </c>
      <c r="AL454" s="23" t="str">
        <f aca="false">IF(AJ454&lt;&gt;"",IF(AJ454&lt;&gt;"LIBSETS_DROP_MECHANIC_MONSTER_NAME",VLOOKUP(AJ454,'LibSets constants'!$I$4:$L$1000,4,0),""),"")</f>
        <v/>
      </c>
      <c r="AM454" s="2" t="str">
        <f aca="false">IF(G454&lt;&gt;"LIBSETS_SETTYPE_BATTLEGROUND",IF(G454&lt;&gt;"LIBSETS_SETTYPE_SPECIAL",IF(AN454&lt;&gt;"",VLOOKUP(AN454,'ESO zone constants'!$D$2:$H$4950,5,0),""),""),"")</f>
        <v/>
      </c>
      <c r="AO454" s="24"/>
      <c r="AP454" s="23" t="str">
        <f aca="false">IF(AO454&lt;&gt;"",IF(AO454&lt;&gt;"LIBSETS_DROP_MECHANIC_MONSTER_NAME",VLOOKUP(AO454,'LibSets constants'!$I$4:$L$1000,3,0),""),"")</f>
        <v/>
      </c>
      <c r="AQ454" s="23" t="str">
        <f aca="false">IF(AO454&lt;&gt;"",IF(AO454&lt;&gt;"LIBSETS_DROP_MECHANIC_MONSTER_NAME",VLOOKUP(AO454,'LibSets constants'!$I$4:$L$1000,4,0),""),"")</f>
        <v/>
      </c>
      <c r="AR454" s="2" t="str">
        <f aca="false">IF(G454&lt;&gt;"LIBSETS_SETTYPE_BATTLEGROUND",IF(G454&lt;&gt;"LIBSETS_SETTYPE_SPECIAL",IF(AS454&lt;&gt;"",VLOOKUP(AS454,'ESO zone constants'!$D$2:$H$4950,5,0),""),""),"")</f>
        <v/>
      </c>
      <c r="AT454" s="24"/>
      <c r="AU454" s="23" t="str">
        <f aca="false">IF(AT454&lt;&gt;"",IF(AT454&lt;&gt;"LIBSETS_DROP_MECHANIC_MONSTER_NAME",VLOOKUP(AT454,'LibSets constants'!$I$4:$L$1000,3,0),""),"")</f>
        <v/>
      </c>
      <c r="AV454" s="23" t="str">
        <f aca="false">IF(AT454&lt;&gt;"",IF(AT454&lt;&gt;"LIBSETS_DROP_MECHANIC_MONSTER_NAME",VLOOKUP(AT454,'LibSets constants'!$I$4:$L$1000,4,0),""),"")</f>
        <v/>
      </c>
      <c r="AW454" s="6" t="str">
        <f aca="false">IF(A454="???","--","")&amp;IF(F454&lt;&gt;"Not in the game (anymore)",IF(A454&lt;&gt;"",CONCATENATE("[",A454,"] = {wayshrines={")&amp;IF(K454&lt;&gt;"",CONCATENATE(K454,","),"")&amp;IF(L454&lt;&gt;"",CONCATENATE(L454,","),"")&amp;IF(M454&lt;&gt;"",CONCATENATE(M454,","),"")&amp;CONCATENATE("}")&amp;IF(VALUE(N454)&gt;0,CONCATENATE(", traitsNeeded=",N454),"")&amp;CONCATENATE(", dlcId=",IF(S454&lt;&gt;"",S454,"DLC_BASE_GAME")),""),"")</f>
        <v>[488] = {wayshrines={418,419,421,}, dlcId=DLC_GREYMOOR</v>
      </c>
      <c r="AX454" s="6" t="str">
        <f aca="false">IF(F454&lt;&gt;"Not in the game (anymore)",IF(A454&lt;&gt;"",IF(P454&lt;&gt;"",CONCATENATE(", zoneIds={",P454),"")&amp;IF(X454&lt;&gt;"",CONCATENATE(",",X454),"")&amp;IF(AC454&lt;&gt;"",CONCATENATE(",",AC454),"")&amp;IF(AH454&lt;&gt;"",CONCATENATE(",",AH454),"")&amp;IF(AM454&lt;&gt;"",CONCATENATE(",",AM454),"")&amp;IF(AR454&lt;&gt;"",CONCATENATE(",",AR454),"")&amp;IF(P454&lt;&gt;"",CONCATENATE("}",""),"")&amp;IF(OR(I454="true",I454="false",I454&lt;&gt;""), CONCATENATE(", veteran=", I454), ""),""),"")</f>
        <v>, zoneIds={1160}, veteran=false</v>
      </c>
      <c r="AY454" s="6" t="str">
        <f aca="false">IF(F454&lt;&gt;"Not in the game (anymore)",IF(A454&lt;&gt;"",", setType="&amp;G454,"")&amp;IF(J454="true",", multiTrialSet=true",""),"")</f>
        <v>, setType=LIBSETS_SETTYPE_OVERLAND</v>
      </c>
      <c r="AZ454" s="6" t="str">
        <f aca="false">IF(F454&lt;&gt;"Not in the game (anymore)",IF(U454&lt;&gt;"",", dropMechanic={"&amp;U454&amp;IF(Z454&lt;&gt;"",","&amp;Z454,"")&amp;IF(AE454&lt;&gt;"",","&amp;AE454,"")&amp;IF(AJ454&lt;&gt;"",","&amp;AJ454,"")&amp;IF(AO454&lt;&gt;"",","&amp;AO454,"")&amp;IF(AT454&lt;&gt;"",","&amp;AT454,"")&amp;"}"&amp;IF(U454="LIBSETS_DROP_MECHANIC_MONSTER_NAME",", dropMechanicNames={" &amp; IF(V454&lt;&gt;"","['en']='"&amp;V454&amp;"'","") &amp; IF(W454&lt;&gt;"",", ['de']='" &amp; W454&amp;"'","") &amp; "}",""),"")&amp;"},","")</f>
        <v>},</v>
      </c>
      <c r="BA454" s="6" t="str">
        <f aca="false">IF(F454&lt;&gt;"Not in the game (anymore)",IF(C454&lt;&gt;"",CONCATENATE(" --",C454," / ",B454,"   [",IF(Q454&lt;&gt;"",Q454,""),IF(Y454&lt;&gt;"",", "&amp;Y454,""),IF(AD454&lt;&gt;"",", "&amp;AD454,""),IF(AI454&lt;&gt;"",", "&amp;AI454,""),IF(AN454&lt;&gt;"",", "&amp;AN454,""),IF(AS454&lt;&gt;"",", "&amp;AS454,""),"]")),"")</f>
        <v> --Venomous Smite / Giftschlag   [Western Skyrim]</v>
      </c>
    </row>
    <row r="455" customFormat="false" ht="15" hidden="false" customHeight="false" outlineLevel="0" collapsed="false">
      <c r="A455" s="1" t="n">
        <v>489</v>
      </c>
      <c r="B455" s="0" t="s">
        <v>1109</v>
      </c>
      <c r="C455" s="0" t="s">
        <v>1110</v>
      </c>
      <c r="D455" s="2" t="n">
        <f aca="false">A455</f>
        <v>489</v>
      </c>
      <c r="G455" s="22" t="s">
        <v>60</v>
      </c>
      <c r="I455" s="0" t="s">
        <v>56</v>
      </c>
      <c r="J455" s="0" t="s">
        <v>56</v>
      </c>
      <c r="K455" s="0" t="n">
        <v>418</v>
      </c>
      <c r="L455" s="0" t="n">
        <v>419</v>
      </c>
      <c r="M455" s="0" t="n">
        <v>421</v>
      </c>
      <c r="N455" s="0" t="n">
        <v>0</v>
      </c>
      <c r="O455" s="3" t="s">
        <v>1100</v>
      </c>
      <c r="P455" s="2" t="n">
        <f aca="false">IF(AND(G455&lt;&gt;"LIBSETS_SETTYPE_BATTLEGROUND",G455&lt;&gt;"LIBSETS_SETTYPE_SPECIAL",G455&lt;&gt;"LIBSETS_SETTYPE_MYTHIC"), IF(Q455&lt;&gt;"",VLOOKUP(Q455,'ESO zone constants'!$D$2:$H$4950,5,0),""),"")</f>
        <v>1160</v>
      </c>
      <c r="Q455" s="0" t="str">
        <f aca="false">IF(OR(K455="",K455&lt;=0,ISERROR(K455)),IF(AND(O455&lt;&gt;"",NOT(ISERROR(O455))),O455, ""),VLOOKUP(K455,'ESO wayshrine node constants'!$A$3:$D$10003,4,0))</f>
        <v>Western Skyrim</v>
      </c>
      <c r="R455" s="0"/>
      <c r="S455" s="4" t="str">
        <f aca="false">IF(AND(R455&lt;&gt;"",NOT(ISERROR(R455))),R455,IF(P455&lt;&gt;"",IF(NOT(ISERROR(VLOOKUP(P455,'ESO Dungeon constants'!$D$3:$H$9999,5,0))),VLOOKUP(P455,'ESO Dungeon constants'!$D$3:$I$9999,6,0),VLOOKUP(P455,'ESO zone constants'!$H$2:$K$9984,4,0)),""))</f>
        <v>DLC_GREYMOOR</v>
      </c>
      <c r="T455" s="2" t="str">
        <f aca="false">IF(S455&lt;&gt;"",VLOOKUP(S455,'LibSets constants'!$B$4:$C$1000,2,0),"")</f>
        <v>Greymoor</v>
      </c>
      <c r="U455" s="0"/>
      <c r="V455" s="33" t="str">
        <f aca="false">IF(U455&lt;&gt;"",IF(U455&lt;&gt;"LIBSETS_DROP_MECHANIC_MONSTER_NAME",VLOOKUP(U455,'LibSets constants'!$I$4:$L$1000,3,0),""),"")</f>
        <v/>
      </c>
      <c r="W455" s="23" t="str">
        <f aca="false">IF(U455&lt;&gt;"",IF(U455&lt;&gt;"LIBSETS_DROP_MECHANIC_MONSTER_NAME",VLOOKUP(U455,'LibSets constants'!$I$4:$L$1000,4,0),""),"")</f>
        <v/>
      </c>
      <c r="X455" s="2" t="str">
        <f aca="false">IF(G455&lt;&gt;"LIBSETS_SETTYPE_BATTLEGROUND",IF(G455&lt;&gt;"LIBSETS_SETTYPE_SPECIAL",IF(Y455&lt;&gt;"",VLOOKUP(Y455,'ESO zone constants'!$D$2:$H$4950,5,0),""),""),"")</f>
        <v/>
      </c>
      <c r="Z455" s="24"/>
      <c r="AA455" s="23" t="str">
        <f aca="false">IF(Z455&lt;&gt;"",IF(Z455&lt;&gt;"LIBSETS_DROP_MECHANIC_MONSTER_NAME",VLOOKUP(Z455,'LibSets constants'!$I$4:$L$1000,3,0),""),"")</f>
        <v/>
      </c>
      <c r="AB455" s="23" t="str">
        <f aca="false">IF(Z455&lt;&gt;"",IF(Z455&lt;&gt;"LIBSETS_DROP_MECHANIC_MONSTER_NAME",VLOOKUP(Z455,'LibSets constants'!$I$4:$L$1000,4,0),""),"")</f>
        <v/>
      </c>
      <c r="AC455" s="2" t="str">
        <f aca="false">IF(G455&lt;&gt;"LIBSETS_SETTYPE_BATTLEGROUND",IF(G455&lt;&gt;"LIBSETS_SETTYPE_SPECIAL",IF(AD455&lt;&gt;"",VLOOKUP(AD455,'ESO zone constants'!$D$2:$H$4950,5,0),""),""),"")</f>
        <v/>
      </c>
      <c r="AE455" s="24"/>
      <c r="AF455" s="23" t="str">
        <f aca="false">IF(AE455&lt;&gt;"",IF(AE455&lt;&gt;"LIBSETS_DROP_MECHANIC_MONSTER_NAME",VLOOKUP(AE455,'LibSets constants'!$I$4:$L$1000,3,0),""),"")</f>
        <v/>
      </c>
      <c r="AG455" s="23" t="str">
        <f aca="false">IF(AE455&lt;&gt;"",IF(AE455&lt;&gt;"LIBSETS_DROP_MECHANIC_MONSTER_NAME",VLOOKUP(AE455,'LibSets constants'!$I$4:$L$1000,4,0),""),"")</f>
        <v/>
      </c>
      <c r="AH455" s="2" t="str">
        <f aca="false">IF(G455&lt;&gt;"LIBSETS_SETTYPE_BATTLEGROUND",IF(G455&lt;&gt;"LIBSETS_SETTYPE_SPECIAL",IF(AI455&lt;&gt;"",VLOOKUP(AI455,'ESO zone constants'!$D$2:$H$4950,5,0),""),""),"")</f>
        <v/>
      </c>
      <c r="AJ455" s="24"/>
      <c r="AK455" s="23" t="str">
        <f aca="false">IF(AJ455&lt;&gt;"",IF(AJ455&lt;&gt;"LIBSETS_DROP_MECHANIC_MONSTER_NAME",VLOOKUP(AJ455,'LibSets constants'!$I$4:$L$1000,3,0),""),"")</f>
        <v/>
      </c>
      <c r="AL455" s="23" t="str">
        <f aca="false">IF(AJ455&lt;&gt;"",IF(AJ455&lt;&gt;"LIBSETS_DROP_MECHANIC_MONSTER_NAME",VLOOKUP(AJ455,'LibSets constants'!$I$4:$L$1000,4,0),""),"")</f>
        <v/>
      </c>
      <c r="AM455" s="2" t="str">
        <f aca="false">IF(G455&lt;&gt;"LIBSETS_SETTYPE_BATTLEGROUND",IF(G455&lt;&gt;"LIBSETS_SETTYPE_SPECIAL",IF(AN455&lt;&gt;"",VLOOKUP(AN455,'ESO zone constants'!$D$2:$H$4950,5,0),""),""),"")</f>
        <v/>
      </c>
      <c r="AO455" s="24"/>
      <c r="AP455" s="23" t="str">
        <f aca="false">IF(AO455&lt;&gt;"",IF(AO455&lt;&gt;"LIBSETS_DROP_MECHANIC_MONSTER_NAME",VLOOKUP(AO455,'LibSets constants'!$I$4:$L$1000,3,0),""),"")</f>
        <v/>
      </c>
      <c r="AQ455" s="23" t="str">
        <f aca="false">IF(AO455&lt;&gt;"",IF(AO455&lt;&gt;"LIBSETS_DROP_MECHANIC_MONSTER_NAME",VLOOKUP(AO455,'LibSets constants'!$I$4:$L$1000,4,0),""),"")</f>
        <v/>
      </c>
      <c r="AR455" s="2" t="str">
        <f aca="false">IF(G455&lt;&gt;"LIBSETS_SETTYPE_BATTLEGROUND",IF(G455&lt;&gt;"LIBSETS_SETTYPE_SPECIAL",IF(AS455&lt;&gt;"",VLOOKUP(AS455,'ESO zone constants'!$D$2:$H$4950,5,0),""),""),"")</f>
        <v/>
      </c>
      <c r="AT455" s="24"/>
      <c r="AU455" s="23" t="str">
        <f aca="false">IF(AT455&lt;&gt;"",IF(AT455&lt;&gt;"LIBSETS_DROP_MECHANIC_MONSTER_NAME",VLOOKUP(AT455,'LibSets constants'!$I$4:$L$1000,3,0),""),"")</f>
        <v/>
      </c>
      <c r="AV455" s="23" t="str">
        <f aca="false">IF(AT455&lt;&gt;"",IF(AT455&lt;&gt;"LIBSETS_DROP_MECHANIC_MONSTER_NAME",VLOOKUP(AT455,'LibSets constants'!$I$4:$L$1000,4,0),""),"")</f>
        <v/>
      </c>
      <c r="AW455" s="6" t="str">
        <f aca="false">IF(A455="???","--","")&amp;IF(F455&lt;&gt;"Not in the game (anymore)",IF(A455&lt;&gt;"",CONCATENATE("[",A455,"] = {wayshrines={")&amp;IF(K455&lt;&gt;"",CONCATENATE(K455,","),"")&amp;IF(L455&lt;&gt;"",CONCATENATE(L455,","),"")&amp;IF(M455&lt;&gt;"",CONCATENATE(M455,","),"")&amp;CONCATENATE("}")&amp;IF(VALUE(N455)&gt;0,CONCATENATE(", traitsNeeded=",N455),"")&amp;CONCATENATE(", dlcId=",IF(S455&lt;&gt;"",S455,"DLC_BASE_GAME")),""),"")</f>
        <v>[489] = {wayshrines={418,419,421,}, dlcId=DLC_GREYMOOR</v>
      </c>
      <c r="AX455" s="6" t="str">
        <f aca="false">IF(F455&lt;&gt;"Not in the game (anymore)",IF(A455&lt;&gt;"",IF(P455&lt;&gt;"",CONCATENATE(", zoneIds={",P455),"")&amp;IF(X455&lt;&gt;"",CONCATENATE(",",X455),"")&amp;IF(AC455&lt;&gt;"",CONCATENATE(",",AC455),"")&amp;IF(AH455&lt;&gt;"",CONCATENATE(",",AH455),"")&amp;IF(AM455&lt;&gt;"",CONCATENATE(",",AM455),"")&amp;IF(AR455&lt;&gt;"",CONCATENATE(",",AR455),"")&amp;IF(P455&lt;&gt;"",CONCATENATE("}",""),"")&amp;IF(OR(I455="true",I455="false",I455&lt;&gt;""), CONCATENATE(", veteran=", I455), ""),""),"")</f>
        <v>, zoneIds={1160}, veteran=false</v>
      </c>
      <c r="AY455" s="6" t="str">
        <f aca="false">IF(F455&lt;&gt;"Not in the game (anymore)",IF(A455&lt;&gt;"",", setType="&amp;G455,"")&amp;IF(J455="true",", multiTrialSet=true",""),"")</f>
        <v>, setType=LIBSETS_SETTYPE_OVERLAND</v>
      </c>
      <c r="AZ455" s="6" t="str">
        <f aca="false">IF(F455&lt;&gt;"Not in the game (anymore)",IF(U455&lt;&gt;"",", dropMechanic={"&amp;U455&amp;IF(Z455&lt;&gt;"",","&amp;Z455,"")&amp;IF(AE455&lt;&gt;"",","&amp;AE455,"")&amp;IF(AJ455&lt;&gt;"",","&amp;AJ455,"")&amp;IF(AO455&lt;&gt;"",","&amp;AO455,"")&amp;IF(AT455&lt;&gt;"",","&amp;AT455,"")&amp;"}"&amp;IF(U455="LIBSETS_DROP_MECHANIC_MONSTER_NAME",", dropMechanicNames={" &amp; IF(V455&lt;&gt;"","['en']='"&amp;V455&amp;"'","") &amp; IF(W455&lt;&gt;"",", ['de']='" &amp; W455&amp;"'","") &amp; "}",""),"")&amp;"},","")</f>
        <v>},</v>
      </c>
      <c r="BA455" s="6" t="str">
        <f aca="false">IF(F455&lt;&gt;"Not in the game (anymore)",IF(C455&lt;&gt;"",CONCATENATE(" --",C455," / ",B455,"   [",IF(Q455&lt;&gt;"",Q455,""),IF(Y455&lt;&gt;"",", "&amp;Y455,""),IF(AD455&lt;&gt;"",", "&amp;AD455,""),IF(AI455&lt;&gt;"",", "&amp;AI455,""),IF(AN455&lt;&gt;"",", "&amp;AN455,""),IF(AS455&lt;&gt;"",", "&amp;AS455,""),"]")),"")</f>
        <v> --Eternal Vigor / Ewiger Elan   [Western Skyrim]</v>
      </c>
    </row>
    <row r="456" customFormat="false" ht="15" hidden="false" customHeight="false" outlineLevel="0" collapsed="false">
      <c r="A456" s="1" t="n">
        <v>490</v>
      </c>
      <c r="B456" s="0" t="s">
        <v>1111</v>
      </c>
      <c r="C456" s="0" t="s">
        <v>1112</v>
      </c>
      <c r="D456" s="2" t="n">
        <f aca="false">A456</f>
        <v>490</v>
      </c>
      <c r="G456" s="22" t="s">
        <v>122</v>
      </c>
      <c r="I456" s="0" t="s">
        <v>56</v>
      </c>
      <c r="J456" s="0" t="s">
        <v>56</v>
      </c>
      <c r="K456" s="0" t="n">
        <v>418</v>
      </c>
      <c r="L456" s="0" t="n">
        <v>418</v>
      </c>
      <c r="M456" s="0" t="n">
        <v>418</v>
      </c>
      <c r="N456" s="0" t="n">
        <v>5</v>
      </c>
      <c r="O456" s="3" t="s">
        <v>1100</v>
      </c>
      <c r="P456" s="2" t="n">
        <f aca="false">IF(AND(G456&lt;&gt;"LIBSETS_SETTYPE_BATTLEGROUND",G456&lt;&gt;"LIBSETS_SETTYPE_SPECIAL",G456&lt;&gt;"LIBSETS_SETTYPE_MYTHIC"), IF(Q456&lt;&gt;"",VLOOKUP(Q456,'ESO zone constants'!$D$2:$H$4950,5,0),""),"")</f>
        <v>1160</v>
      </c>
      <c r="Q456" s="0" t="str">
        <f aca="false">IF(OR(K456="",K456&lt;=0,ISERROR(K456)),IF(AND(O456&lt;&gt;"",NOT(ISERROR(O456))),O456, ""),VLOOKUP(K456,'ESO wayshrine node constants'!$A$3:$D$10003,4,0))</f>
        <v>Western Skyrim</v>
      </c>
      <c r="R456" s="0"/>
      <c r="S456" s="4" t="str">
        <f aca="false">IF(AND(R456&lt;&gt;"",NOT(ISERROR(R456))),R456,IF(P456&lt;&gt;"",IF(NOT(ISERROR(VLOOKUP(P456,'ESO Dungeon constants'!$D$3:$H$9999,5,0))),VLOOKUP(P456,'ESO Dungeon constants'!$D$3:$I$9999,6,0),VLOOKUP(P456,'ESO zone constants'!$H$2:$K$9984,4,0)),""))</f>
        <v>DLC_GREYMOOR</v>
      </c>
      <c r="T456" s="2" t="str">
        <f aca="false">IF(S456&lt;&gt;"",VLOOKUP(S456,'LibSets constants'!$B$4:$C$1000,2,0),"")</f>
        <v>Greymoor</v>
      </c>
      <c r="U456" s="0"/>
      <c r="V456" s="33" t="str">
        <f aca="false">IF(U456&lt;&gt;"",IF(U456&lt;&gt;"LIBSETS_DROP_MECHANIC_MONSTER_NAME",VLOOKUP(U456,'LibSets constants'!$I$4:$L$1000,3,0),""),"")</f>
        <v/>
      </c>
      <c r="W456" s="23" t="str">
        <f aca="false">IF(U456&lt;&gt;"",IF(U456&lt;&gt;"LIBSETS_DROP_MECHANIC_MONSTER_NAME",VLOOKUP(U456,'LibSets constants'!$I$4:$L$1000,4,0),""),"")</f>
        <v/>
      </c>
      <c r="X456" s="2" t="str">
        <f aca="false">IF(G456&lt;&gt;"LIBSETS_SETTYPE_BATTLEGROUND",IF(G456&lt;&gt;"LIBSETS_SETTYPE_SPECIAL",IF(Y456&lt;&gt;"",VLOOKUP(Y456,'ESO zone constants'!$D$2:$H$4950,5,0),""),""),"")</f>
        <v/>
      </c>
      <c r="Z456" s="24"/>
      <c r="AA456" s="23" t="str">
        <f aca="false">IF(Z456&lt;&gt;"",IF(Z456&lt;&gt;"LIBSETS_DROP_MECHANIC_MONSTER_NAME",VLOOKUP(Z456,'LibSets constants'!$I$4:$L$1000,3,0),""),"")</f>
        <v/>
      </c>
      <c r="AB456" s="23" t="str">
        <f aca="false">IF(Z456&lt;&gt;"",IF(Z456&lt;&gt;"LIBSETS_DROP_MECHANIC_MONSTER_NAME",VLOOKUP(Z456,'LibSets constants'!$I$4:$L$1000,4,0),""),"")</f>
        <v/>
      </c>
      <c r="AC456" s="2" t="str">
        <f aca="false">IF(G456&lt;&gt;"LIBSETS_SETTYPE_BATTLEGROUND",IF(G456&lt;&gt;"LIBSETS_SETTYPE_SPECIAL",IF(AD456&lt;&gt;"",VLOOKUP(AD456,'ESO zone constants'!$D$2:$H$4950,5,0),""),""),"")</f>
        <v/>
      </c>
      <c r="AE456" s="24"/>
      <c r="AF456" s="23" t="str">
        <f aca="false">IF(AE456&lt;&gt;"",IF(AE456&lt;&gt;"LIBSETS_DROP_MECHANIC_MONSTER_NAME",VLOOKUP(AE456,'LibSets constants'!$I$4:$L$1000,3,0),""),"")</f>
        <v/>
      </c>
      <c r="AG456" s="23" t="str">
        <f aca="false">IF(AE456&lt;&gt;"",IF(AE456&lt;&gt;"LIBSETS_DROP_MECHANIC_MONSTER_NAME",VLOOKUP(AE456,'LibSets constants'!$I$4:$L$1000,4,0),""),"")</f>
        <v/>
      </c>
      <c r="AH456" s="2" t="str">
        <f aca="false">IF(G456&lt;&gt;"LIBSETS_SETTYPE_BATTLEGROUND",IF(G456&lt;&gt;"LIBSETS_SETTYPE_SPECIAL",IF(AI456&lt;&gt;"",VLOOKUP(AI456,'ESO zone constants'!$D$2:$H$4950,5,0),""),""),"")</f>
        <v/>
      </c>
      <c r="AJ456" s="24"/>
      <c r="AK456" s="23" t="str">
        <f aca="false">IF(AJ456&lt;&gt;"",IF(AJ456&lt;&gt;"LIBSETS_DROP_MECHANIC_MONSTER_NAME",VLOOKUP(AJ456,'LibSets constants'!$I$4:$L$1000,3,0),""),"")</f>
        <v/>
      </c>
      <c r="AL456" s="23" t="str">
        <f aca="false">IF(AJ456&lt;&gt;"",IF(AJ456&lt;&gt;"LIBSETS_DROP_MECHANIC_MONSTER_NAME",VLOOKUP(AJ456,'LibSets constants'!$I$4:$L$1000,4,0),""),"")</f>
        <v/>
      </c>
      <c r="AM456" s="2" t="str">
        <f aca="false">IF(G456&lt;&gt;"LIBSETS_SETTYPE_BATTLEGROUND",IF(G456&lt;&gt;"LIBSETS_SETTYPE_SPECIAL",IF(AN456&lt;&gt;"",VLOOKUP(AN456,'ESO zone constants'!$D$2:$H$4950,5,0),""),""),"")</f>
        <v/>
      </c>
      <c r="AO456" s="24"/>
      <c r="AP456" s="23" t="str">
        <f aca="false">IF(AO456&lt;&gt;"",IF(AO456&lt;&gt;"LIBSETS_DROP_MECHANIC_MONSTER_NAME",VLOOKUP(AO456,'LibSets constants'!$I$4:$L$1000,3,0),""),"")</f>
        <v/>
      </c>
      <c r="AQ456" s="23" t="str">
        <f aca="false">IF(AO456&lt;&gt;"",IF(AO456&lt;&gt;"LIBSETS_DROP_MECHANIC_MONSTER_NAME",VLOOKUP(AO456,'LibSets constants'!$I$4:$L$1000,4,0),""),"")</f>
        <v/>
      </c>
      <c r="AR456" s="2" t="str">
        <f aca="false">IF(G456&lt;&gt;"LIBSETS_SETTYPE_BATTLEGROUND",IF(G456&lt;&gt;"LIBSETS_SETTYPE_SPECIAL",IF(AS456&lt;&gt;"",VLOOKUP(AS456,'ESO zone constants'!$D$2:$H$4950,5,0),""),""),"")</f>
        <v/>
      </c>
      <c r="AT456" s="24"/>
      <c r="AU456" s="23" t="str">
        <f aca="false">IF(AT456&lt;&gt;"",IF(AT456&lt;&gt;"LIBSETS_DROP_MECHANIC_MONSTER_NAME",VLOOKUP(AT456,'LibSets constants'!$I$4:$L$1000,3,0),""),"")</f>
        <v/>
      </c>
      <c r="AV456" s="23" t="str">
        <f aca="false">IF(AT456&lt;&gt;"",IF(AT456&lt;&gt;"LIBSETS_DROP_MECHANIC_MONSTER_NAME",VLOOKUP(AT456,'LibSets constants'!$I$4:$L$1000,4,0),""),"")</f>
        <v/>
      </c>
      <c r="AW456" s="6" t="str">
        <f aca="false">IF(A456="???","--","")&amp;IF(F456&lt;&gt;"Not in the game (anymore)",IF(A456&lt;&gt;"",CONCATENATE("[",A456,"] = {wayshrines={")&amp;IF(K456&lt;&gt;"",CONCATENATE(K456,","),"")&amp;IF(L456&lt;&gt;"",CONCATENATE(L456,","),"")&amp;IF(M456&lt;&gt;"",CONCATENATE(M456,","),"")&amp;CONCATENATE("}")&amp;IF(VALUE(N456)&gt;0,CONCATENATE(", traitsNeeded=",N456),"")&amp;CONCATENATE(", dlcId=",IF(S456&lt;&gt;"",S456,"DLC_BASE_GAME")),""),"")</f>
        <v>[490] = {wayshrines={418,418,418,}, traitsNeeded=5, dlcId=DLC_GREYMOOR</v>
      </c>
      <c r="AX456" s="6" t="str">
        <f aca="false">IF(F456&lt;&gt;"Not in the game (anymore)",IF(A456&lt;&gt;"",IF(P456&lt;&gt;"",CONCATENATE(", zoneIds={",P456),"")&amp;IF(X456&lt;&gt;"",CONCATENATE(",",X456),"")&amp;IF(AC456&lt;&gt;"",CONCATENATE(",",AC456),"")&amp;IF(AH456&lt;&gt;"",CONCATENATE(",",AH456),"")&amp;IF(AM456&lt;&gt;"",CONCATENATE(",",AM456),"")&amp;IF(AR456&lt;&gt;"",CONCATENATE(",",AR456),"")&amp;IF(P456&lt;&gt;"",CONCATENATE("}",""),"")&amp;IF(OR(I456="true",I456="false",I456&lt;&gt;""), CONCATENATE(", veteran=", I456), ""),""),"")</f>
        <v>, zoneIds={1160}, veteran=false</v>
      </c>
      <c r="AY456" s="6" t="str">
        <f aca="false">IF(F456&lt;&gt;"Not in the game (anymore)",IF(A456&lt;&gt;"",", setType="&amp;G456,"")&amp;IF(J456="true",", multiTrialSet=true",""),"")</f>
        <v>, setType=LIBSETS_SETTYPE_CRAFTED</v>
      </c>
      <c r="AZ456" s="6" t="str">
        <f aca="false">IF(F456&lt;&gt;"Not in the game (anymore)",IF(U456&lt;&gt;"",", dropMechanic={"&amp;U456&amp;IF(Z456&lt;&gt;"",","&amp;Z456,"")&amp;IF(AE456&lt;&gt;"",","&amp;AE456,"")&amp;IF(AJ456&lt;&gt;"",","&amp;AJ456,"")&amp;IF(AO456&lt;&gt;"",","&amp;AO456,"")&amp;IF(AT456&lt;&gt;"",","&amp;AT456,"")&amp;"}"&amp;IF(U456="LIBSETS_DROP_MECHANIC_MONSTER_NAME",", dropMechanicNames={" &amp; IF(V456&lt;&gt;"","['en']='"&amp;V456&amp;"'","") &amp; IF(W456&lt;&gt;"",", ['de']='" &amp; W456&amp;"'","") &amp; "}",""),"")&amp;"},","")</f>
        <v>},</v>
      </c>
      <c r="BA456" s="6" t="str">
        <f aca="false">IF(F456&lt;&gt;"Not in the game (anymore)",IF(C456&lt;&gt;"",CONCATENATE(" --",C456," / ",B456,"   [",IF(Q456&lt;&gt;"",Q456,""),IF(Y456&lt;&gt;"",", "&amp;Y456,""),IF(AD456&lt;&gt;"",", "&amp;AD456,""),IF(AI456&lt;&gt;"",", "&amp;AI456,""),IF(AN456&lt;&gt;"",", "&amp;AN456,""),IF(AS456&lt;&gt;"",", "&amp;AS456,""),"]")),"")</f>
        <v> --Stuhn's Favor / Stuhns Gunst   [Western Skyrim]</v>
      </c>
    </row>
    <row r="457" customFormat="false" ht="15" hidden="false" customHeight="false" outlineLevel="0" collapsed="false">
      <c r="A457" s="1" t="n">
        <v>491</v>
      </c>
      <c r="B457" s="0" t="s">
        <v>1113</v>
      </c>
      <c r="C457" s="0" t="s">
        <v>1114</v>
      </c>
      <c r="D457" s="2" t="n">
        <f aca="false">A457</f>
        <v>491</v>
      </c>
      <c r="G457" s="22" t="s">
        <v>122</v>
      </c>
      <c r="I457" s="0" t="s">
        <v>56</v>
      </c>
      <c r="J457" s="0" t="s">
        <v>56</v>
      </c>
      <c r="K457" s="0" t="n">
        <v>417</v>
      </c>
      <c r="L457" s="0" t="n">
        <v>417</v>
      </c>
      <c r="M457" s="0" t="n">
        <v>417</v>
      </c>
      <c r="N457" s="0" t="n">
        <v>7</v>
      </c>
      <c r="O457" s="3" t="s">
        <v>1100</v>
      </c>
      <c r="P457" s="2" t="n">
        <f aca="false">IF(AND(G457&lt;&gt;"LIBSETS_SETTYPE_BATTLEGROUND",G457&lt;&gt;"LIBSETS_SETTYPE_SPECIAL",G457&lt;&gt;"LIBSETS_SETTYPE_MYTHIC"), IF(Q457&lt;&gt;"",VLOOKUP(Q457,'ESO zone constants'!$D$2:$H$4950,5,0),""),"")</f>
        <v>1160</v>
      </c>
      <c r="Q457" s="0" t="str">
        <f aca="false">IF(OR(K457="",K457&lt;=0,ISERROR(K457)),IF(AND(O457&lt;&gt;"",NOT(ISERROR(O457))),O457, ""),VLOOKUP(K457,'ESO wayshrine node constants'!$A$3:$D$10003,4,0))</f>
        <v>Western Skyrim</v>
      </c>
      <c r="R457" s="0"/>
      <c r="S457" s="4" t="str">
        <f aca="false">IF(AND(R457&lt;&gt;"",NOT(ISERROR(R457))),R457,IF(P457&lt;&gt;"",IF(NOT(ISERROR(VLOOKUP(P457,'ESO Dungeon constants'!$D$3:$H$9999,5,0))),VLOOKUP(P457,'ESO Dungeon constants'!$D$3:$I$9999,6,0),VLOOKUP(P457,'ESO zone constants'!$H$2:$K$9984,4,0)),""))</f>
        <v>DLC_GREYMOOR</v>
      </c>
      <c r="T457" s="2" t="str">
        <f aca="false">IF(S457&lt;&gt;"",VLOOKUP(S457,'LibSets constants'!$B$4:$C$1000,2,0),"")</f>
        <v>Greymoor</v>
      </c>
      <c r="U457" s="0"/>
      <c r="V457" s="33" t="str">
        <f aca="false">IF(U457&lt;&gt;"",IF(U457&lt;&gt;"LIBSETS_DROP_MECHANIC_MONSTER_NAME",VLOOKUP(U457,'LibSets constants'!$I$4:$L$1000,3,0),""),"")</f>
        <v/>
      </c>
      <c r="W457" s="23" t="str">
        <f aca="false">IF(U457&lt;&gt;"",IF(U457&lt;&gt;"LIBSETS_DROP_MECHANIC_MONSTER_NAME",VLOOKUP(U457,'LibSets constants'!$I$4:$L$1000,4,0),""),"")</f>
        <v/>
      </c>
      <c r="X457" s="2" t="str">
        <f aca="false">IF(G457&lt;&gt;"LIBSETS_SETTYPE_BATTLEGROUND",IF(G457&lt;&gt;"LIBSETS_SETTYPE_SPECIAL",IF(Y457&lt;&gt;"",VLOOKUP(Y457,'ESO zone constants'!$D$2:$H$4950,5,0),""),""),"")</f>
        <v/>
      </c>
      <c r="Z457" s="24"/>
      <c r="AA457" s="23" t="str">
        <f aca="false">IF(Z457&lt;&gt;"",IF(Z457&lt;&gt;"LIBSETS_DROP_MECHANIC_MONSTER_NAME",VLOOKUP(Z457,'LibSets constants'!$I$4:$L$1000,3,0),""),"")</f>
        <v/>
      </c>
      <c r="AB457" s="23" t="str">
        <f aca="false">IF(Z457&lt;&gt;"",IF(Z457&lt;&gt;"LIBSETS_DROP_MECHANIC_MONSTER_NAME",VLOOKUP(Z457,'LibSets constants'!$I$4:$L$1000,4,0),""),"")</f>
        <v/>
      </c>
      <c r="AC457" s="2" t="str">
        <f aca="false">IF(G457&lt;&gt;"LIBSETS_SETTYPE_BATTLEGROUND",IF(G457&lt;&gt;"LIBSETS_SETTYPE_SPECIAL",IF(AD457&lt;&gt;"",VLOOKUP(AD457,'ESO zone constants'!$D$2:$H$4950,5,0),""),""),"")</f>
        <v/>
      </c>
      <c r="AE457" s="24"/>
      <c r="AF457" s="23" t="str">
        <f aca="false">IF(AE457&lt;&gt;"",IF(AE457&lt;&gt;"LIBSETS_DROP_MECHANIC_MONSTER_NAME",VLOOKUP(AE457,'LibSets constants'!$I$4:$L$1000,3,0),""),"")</f>
        <v/>
      </c>
      <c r="AG457" s="23" t="str">
        <f aca="false">IF(AE457&lt;&gt;"",IF(AE457&lt;&gt;"LIBSETS_DROP_MECHANIC_MONSTER_NAME",VLOOKUP(AE457,'LibSets constants'!$I$4:$L$1000,4,0),""),"")</f>
        <v/>
      </c>
      <c r="AH457" s="2" t="str">
        <f aca="false">IF(G457&lt;&gt;"LIBSETS_SETTYPE_BATTLEGROUND",IF(G457&lt;&gt;"LIBSETS_SETTYPE_SPECIAL",IF(AI457&lt;&gt;"",VLOOKUP(AI457,'ESO zone constants'!$D$2:$H$4950,5,0),""),""),"")</f>
        <v/>
      </c>
      <c r="AJ457" s="24"/>
      <c r="AK457" s="23" t="str">
        <f aca="false">IF(AJ457&lt;&gt;"",IF(AJ457&lt;&gt;"LIBSETS_DROP_MECHANIC_MONSTER_NAME",VLOOKUP(AJ457,'LibSets constants'!$I$4:$L$1000,3,0),""),"")</f>
        <v/>
      </c>
      <c r="AL457" s="23" t="str">
        <f aca="false">IF(AJ457&lt;&gt;"",IF(AJ457&lt;&gt;"LIBSETS_DROP_MECHANIC_MONSTER_NAME",VLOOKUP(AJ457,'LibSets constants'!$I$4:$L$1000,4,0),""),"")</f>
        <v/>
      </c>
      <c r="AM457" s="2" t="str">
        <f aca="false">IF(G457&lt;&gt;"LIBSETS_SETTYPE_BATTLEGROUND",IF(G457&lt;&gt;"LIBSETS_SETTYPE_SPECIAL",IF(AN457&lt;&gt;"",VLOOKUP(AN457,'ESO zone constants'!$D$2:$H$4950,5,0),""),""),"")</f>
        <v/>
      </c>
      <c r="AO457" s="24"/>
      <c r="AP457" s="23" t="str">
        <f aca="false">IF(AO457&lt;&gt;"",IF(AO457&lt;&gt;"LIBSETS_DROP_MECHANIC_MONSTER_NAME",VLOOKUP(AO457,'LibSets constants'!$I$4:$L$1000,3,0),""),"")</f>
        <v/>
      </c>
      <c r="AQ457" s="23" t="str">
        <f aca="false">IF(AO457&lt;&gt;"",IF(AO457&lt;&gt;"LIBSETS_DROP_MECHANIC_MONSTER_NAME",VLOOKUP(AO457,'LibSets constants'!$I$4:$L$1000,4,0),""),"")</f>
        <v/>
      </c>
      <c r="AR457" s="2" t="str">
        <f aca="false">IF(G457&lt;&gt;"LIBSETS_SETTYPE_BATTLEGROUND",IF(G457&lt;&gt;"LIBSETS_SETTYPE_SPECIAL",IF(AS457&lt;&gt;"",VLOOKUP(AS457,'ESO zone constants'!$D$2:$H$4950,5,0),""),""),"")</f>
        <v/>
      </c>
      <c r="AT457" s="24"/>
      <c r="AU457" s="23" t="str">
        <f aca="false">IF(AT457&lt;&gt;"",IF(AT457&lt;&gt;"LIBSETS_DROP_MECHANIC_MONSTER_NAME",VLOOKUP(AT457,'LibSets constants'!$I$4:$L$1000,3,0),""),"")</f>
        <v/>
      </c>
      <c r="AV457" s="23" t="str">
        <f aca="false">IF(AT457&lt;&gt;"",IF(AT457&lt;&gt;"LIBSETS_DROP_MECHANIC_MONSTER_NAME",VLOOKUP(AT457,'LibSets constants'!$I$4:$L$1000,4,0),""),"")</f>
        <v/>
      </c>
      <c r="AW457" s="6" t="str">
        <f aca="false">IF(A457="???","--","")&amp;IF(F457&lt;&gt;"Not in the game (anymore)",IF(A457&lt;&gt;"",CONCATENATE("[",A457,"] = {wayshrines={")&amp;IF(K457&lt;&gt;"",CONCATENATE(K457,","),"")&amp;IF(L457&lt;&gt;"",CONCATENATE(L457,","),"")&amp;IF(M457&lt;&gt;"",CONCATENATE(M457,","),"")&amp;CONCATENATE("}")&amp;IF(VALUE(N457)&gt;0,CONCATENATE(", traitsNeeded=",N457),"")&amp;CONCATENATE(", dlcId=",IF(S457&lt;&gt;"",S457,"DLC_BASE_GAME")),""),"")</f>
        <v>[491] = {wayshrines={417,417,417,}, traitsNeeded=7, dlcId=DLC_GREYMOOR</v>
      </c>
      <c r="AX457" s="6" t="str">
        <f aca="false">IF(F457&lt;&gt;"Not in the game (anymore)",IF(A457&lt;&gt;"",IF(P457&lt;&gt;"",CONCATENATE(", zoneIds={",P457),"")&amp;IF(X457&lt;&gt;"",CONCATENATE(",",X457),"")&amp;IF(AC457&lt;&gt;"",CONCATENATE(",",AC457),"")&amp;IF(AH457&lt;&gt;"",CONCATENATE(",",AH457),"")&amp;IF(AM457&lt;&gt;"",CONCATENATE(",",AM457),"")&amp;IF(AR457&lt;&gt;"",CONCATENATE(",",AR457),"")&amp;IF(P457&lt;&gt;"",CONCATENATE("}",""),"")&amp;IF(OR(I457="true",I457="false",I457&lt;&gt;""), CONCATENATE(", veteran=", I457), ""),""),"")</f>
        <v>, zoneIds={1160}, veteran=false</v>
      </c>
      <c r="AY457" s="6" t="str">
        <f aca="false">IF(F457&lt;&gt;"Not in the game (anymore)",IF(A457&lt;&gt;"",", setType="&amp;G457,"")&amp;IF(J457="true",", multiTrialSet=true",""),"")</f>
        <v>, setType=LIBSETS_SETTYPE_CRAFTED</v>
      </c>
      <c r="AZ457" s="6" t="str">
        <f aca="false">IF(F457&lt;&gt;"Not in the game (anymore)",IF(U457&lt;&gt;"",", dropMechanic={"&amp;U457&amp;IF(Z457&lt;&gt;"",","&amp;Z457,"")&amp;IF(AE457&lt;&gt;"",","&amp;AE457,"")&amp;IF(AJ457&lt;&gt;"",","&amp;AJ457,"")&amp;IF(AO457&lt;&gt;"",","&amp;AO457,"")&amp;IF(AT457&lt;&gt;"",","&amp;AT457,"")&amp;"}"&amp;IF(U457="LIBSETS_DROP_MECHANIC_MONSTER_NAME",", dropMechanicNames={" &amp; IF(V457&lt;&gt;"","['en']='"&amp;V457&amp;"'","") &amp; IF(W457&lt;&gt;"",", ['de']='" &amp; W457&amp;"'","") &amp; "}",""),"")&amp;"},","")</f>
        <v>},</v>
      </c>
      <c r="BA457" s="6" t="str">
        <f aca="false">IF(F457&lt;&gt;"Not in the game (anymore)",IF(C457&lt;&gt;"",CONCATENATE(" --",C457," / ",B457,"   [",IF(Q457&lt;&gt;"",Q457,""),IF(Y457&lt;&gt;"",", "&amp;Y457,""),IF(AD457&lt;&gt;"",", "&amp;AD457,""),IF(AI457&lt;&gt;"",", "&amp;AI457,""),IF(AN457&lt;&gt;"",", "&amp;AN457,""),IF(AS457&lt;&gt;"",", "&amp;AS457,""),"]")),"")</f>
        <v> --Dragon's Appetite / Appetit des Drachen   [Western Skyrim]</v>
      </c>
    </row>
    <row r="458" customFormat="false" ht="15" hidden="false" customHeight="false" outlineLevel="0" collapsed="false">
      <c r="A458" s="1" t="n">
        <v>492</v>
      </c>
      <c r="B458" s="0" t="s">
        <v>1115</v>
      </c>
      <c r="C458" s="0" t="s">
        <v>1116</v>
      </c>
      <c r="D458" s="2" t="n">
        <f aca="false">A458</f>
        <v>492</v>
      </c>
      <c r="G458" s="22" t="s">
        <v>338</v>
      </c>
      <c r="I458" s="0" t="s">
        <v>56</v>
      </c>
      <c r="J458" s="0" t="s">
        <v>56</v>
      </c>
      <c r="K458" s="0" t="n">
        <v>-1</v>
      </c>
      <c r="L458" s="0" t="n">
        <v>-1</v>
      </c>
      <c r="M458" s="0" t="n">
        <v>-1</v>
      </c>
      <c r="N458" s="0" t="n">
        <v>0</v>
      </c>
      <c r="O458" s="3" t="s">
        <v>1100</v>
      </c>
      <c r="P458" s="2" t="n">
        <f aca="false">IF(AND(G458&lt;&gt;"LIBSETS_SETTYPE_BATTLEGROUND",G458&lt;&gt;"LIBSETS_SETTYPE_SPECIAL",G458&lt;&gt;"LIBSETS_SETTYPE_MYTHIC"), IF(Q458&lt;&gt;"",VLOOKUP(Q458,'ESO zone constants'!$D$2:$H$4950,5,0),""),"")</f>
        <v>1160</v>
      </c>
      <c r="Q458" s="0" t="str">
        <f aca="false">IF(OR(K458="",K458&lt;=0,ISERROR(K458)),IF(AND(O458&lt;&gt;"",NOT(ISERROR(O458))),O458, ""),VLOOKUP(K458,'ESO wayshrine node constants'!$A$3:$D$10003,4,0))</f>
        <v>Western Skyrim</v>
      </c>
      <c r="R458" s="0"/>
      <c r="S458" s="4" t="str">
        <f aca="false">IF(AND(R458&lt;&gt;"",NOT(ISERROR(R458))),R458,IF(P458&lt;&gt;"",IF(NOT(ISERROR(VLOOKUP(P458,'ESO Dungeon constants'!$D$3:$H$9999,5,0))),VLOOKUP(P458,'ESO Dungeon constants'!$D$3:$I$9999,6,0),VLOOKUP(P458,'ESO zone constants'!$H$2:$K$9984,4,0)),""))</f>
        <v>DLC_GREYMOOR</v>
      </c>
      <c r="T458" s="2" t="str">
        <f aca="false">IF(S458&lt;&gt;"",VLOOKUP(S458,'LibSets constants'!$B$4:$C$1000,2,0),"")</f>
        <v>Greymoor</v>
      </c>
      <c r="U458" s="0"/>
      <c r="V458" s="33" t="str">
        <f aca="false">IF(U458&lt;&gt;"",IF(U458&lt;&gt;"LIBSETS_DROP_MECHANIC_MONSTER_NAME",VLOOKUP(U458,'LibSets constants'!$I$4:$L$1000,3,0),""),"")</f>
        <v/>
      </c>
      <c r="W458" s="23" t="str">
        <f aca="false">IF(U458&lt;&gt;"",IF(U458&lt;&gt;"LIBSETS_DROP_MECHANIC_MONSTER_NAME",VLOOKUP(U458,'LibSets constants'!$I$4:$L$1000,4,0),""),"")</f>
        <v/>
      </c>
      <c r="X458" s="2" t="str">
        <f aca="false">IF(G458&lt;&gt;"LIBSETS_SETTYPE_BATTLEGROUND",IF(G458&lt;&gt;"LIBSETS_SETTYPE_SPECIAL",IF(Y458&lt;&gt;"",VLOOKUP(Y458,'ESO zone constants'!$D$2:$H$4950,5,0),""),""),"")</f>
        <v/>
      </c>
      <c r="Z458" s="24"/>
      <c r="AA458" s="23" t="str">
        <f aca="false">IF(Z458&lt;&gt;"",IF(Z458&lt;&gt;"LIBSETS_DROP_MECHANIC_MONSTER_NAME",VLOOKUP(Z458,'LibSets constants'!$I$4:$L$1000,3,0),""),"")</f>
        <v/>
      </c>
      <c r="AB458" s="23" t="str">
        <f aca="false">IF(Z458&lt;&gt;"",IF(Z458&lt;&gt;"LIBSETS_DROP_MECHANIC_MONSTER_NAME",VLOOKUP(Z458,'LibSets constants'!$I$4:$L$1000,4,0),""),"")</f>
        <v/>
      </c>
      <c r="AC458" s="2" t="str">
        <f aca="false">IF(G458&lt;&gt;"LIBSETS_SETTYPE_BATTLEGROUND",IF(G458&lt;&gt;"LIBSETS_SETTYPE_SPECIAL",IF(AD458&lt;&gt;"",VLOOKUP(AD458,'ESO zone constants'!$D$2:$H$4950,5,0),""),""),"")</f>
        <v/>
      </c>
      <c r="AE458" s="24"/>
      <c r="AF458" s="23" t="str">
        <f aca="false">IF(AE458&lt;&gt;"",IF(AE458&lt;&gt;"LIBSETS_DROP_MECHANIC_MONSTER_NAME",VLOOKUP(AE458,'LibSets constants'!$I$4:$L$1000,3,0),""),"")</f>
        <v/>
      </c>
      <c r="AG458" s="23" t="str">
        <f aca="false">IF(AE458&lt;&gt;"",IF(AE458&lt;&gt;"LIBSETS_DROP_MECHANIC_MONSTER_NAME",VLOOKUP(AE458,'LibSets constants'!$I$4:$L$1000,4,0),""),"")</f>
        <v/>
      </c>
      <c r="AH458" s="2" t="str">
        <f aca="false">IF(G458&lt;&gt;"LIBSETS_SETTYPE_BATTLEGROUND",IF(G458&lt;&gt;"LIBSETS_SETTYPE_SPECIAL",IF(AI458&lt;&gt;"",VLOOKUP(AI458,'ESO zone constants'!$D$2:$H$4950,5,0),""),""),"")</f>
        <v/>
      </c>
      <c r="AJ458" s="24"/>
      <c r="AK458" s="23" t="str">
        <f aca="false">IF(AJ458&lt;&gt;"",IF(AJ458&lt;&gt;"LIBSETS_DROP_MECHANIC_MONSTER_NAME",VLOOKUP(AJ458,'LibSets constants'!$I$4:$L$1000,3,0),""),"")</f>
        <v/>
      </c>
      <c r="AL458" s="23" t="str">
        <f aca="false">IF(AJ458&lt;&gt;"",IF(AJ458&lt;&gt;"LIBSETS_DROP_MECHANIC_MONSTER_NAME",VLOOKUP(AJ458,'LibSets constants'!$I$4:$L$1000,4,0),""),"")</f>
        <v/>
      </c>
      <c r="AM458" s="2" t="str">
        <f aca="false">IF(G458&lt;&gt;"LIBSETS_SETTYPE_BATTLEGROUND",IF(G458&lt;&gt;"LIBSETS_SETTYPE_SPECIAL",IF(AN458&lt;&gt;"",VLOOKUP(AN458,'ESO zone constants'!$D$2:$H$4950,5,0),""),""),"")</f>
        <v/>
      </c>
      <c r="AO458" s="24"/>
      <c r="AP458" s="23" t="str">
        <f aca="false">IF(AO458&lt;&gt;"",IF(AO458&lt;&gt;"LIBSETS_DROP_MECHANIC_MONSTER_NAME",VLOOKUP(AO458,'LibSets constants'!$I$4:$L$1000,3,0),""),"")</f>
        <v/>
      </c>
      <c r="AQ458" s="23" t="str">
        <f aca="false">IF(AO458&lt;&gt;"",IF(AO458&lt;&gt;"LIBSETS_DROP_MECHANIC_MONSTER_NAME",VLOOKUP(AO458,'LibSets constants'!$I$4:$L$1000,4,0),""),"")</f>
        <v/>
      </c>
      <c r="AR458" s="2" t="str">
        <f aca="false">IF(G458&lt;&gt;"LIBSETS_SETTYPE_BATTLEGROUND",IF(G458&lt;&gt;"LIBSETS_SETTYPE_SPECIAL",IF(AS458&lt;&gt;"",VLOOKUP(AS458,'ESO zone constants'!$D$2:$H$4950,5,0),""),""),"")</f>
        <v/>
      </c>
      <c r="AT458" s="24"/>
      <c r="AU458" s="23" t="str">
        <f aca="false">IF(AT458&lt;&gt;"",IF(AT458&lt;&gt;"LIBSETS_DROP_MECHANIC_MONSTER_NAME",VLOOKUP(AT458,'LibSets constants'!$I$4:$L$1000,3,0),""),"")</f>
        <v/>
      </c>
      <c r="AV458" s="23" t="str">
        <f aca="false">IF(AT458&lt;&gt;"",IF(AT458&lt;&gt;"LIBSETS_DROP_MECHANIC_MONSTER_NAME",VLOOKUP(AT458,'LibSets constants'!$I$4:$L$1000,4,0),""),"")</f>
        <v/>
      </c>
      <c r="AW458" s="6" t="str">
        <f aca="false">IF(A458="???","--","")&amp;IF(F458&lt;&gt;"Not in the game (anymore)",IF(A458&lt;&gt;"",CONCATENATE("[",A458,"] = {wayshrines={")&amp;IF(K458&lt;&gt;"",CONCATENATE(K458,","),"")&amp;IF(L458&lt;&gt;"",CONCATENATE(L458,","),"")&amp;IF(M458&lt;&gt;"",CONCATENATE(M458,","),"")&amp;CONCATENATE("}")&amp;IF(VALUE(N458)&gt;0,CONCATENATE(", traitsNeeded=",N458),"")&amp;CONCATENATE(", dlcId=",IF(S458&lt;&gt;"",S458,"DLC_BASE_GAME")),""),"")</f>
        <v>[492] = {wayshrines={-1,-1,-1,}, dlcId=DLC_GREYMOOR</v>
      </c>
      <c r="AX458" s="6" t="str">
        <f aca="false">IF(F458&lt;&gt;"Not in the game (anymore)",IF(A458&lt;&gt;"",IF(P458&lt;&gt;"",CONCATENATE(", zoneIds={",P458),"")&amp;IF(X458&lt;&gt;"",CONCATENATE(",",X458),"")&amp;IF(AC458&lt;&gt;"",CONCATENATE(",",AC458),"")&amp;IF(AH458&lt;&gt;"",CONCATENATE(",",AH458),"")&amp;IF(AM458&lt;&gt;"",CONCATENATE(",",AM458),"")&amp;IF(AR458&lt;&gt;"",CONCATENATE(",",AR458),"")&amp;IF(P458&lt;&gt;"",CONCATENATE("}",""),"")&amp;IF(OR(I458="true",I458="false",I458&lt;&gt;""), CONCATENATE(", veteran=", I458), ""),""),"")</f>
        <v>, zoneIds={1160}, veteran=false</v>
      </c>
      <c r="AY458" s="6" t="str">
        <f aca="false">IF(F458&lt;&gt;"Not in the game (anymore)",IF(A458&lt;&gt;"",", setType="&amp;G458,"")&amp;IF(J458="true",", multiTrialSet=true",""),"")</f>
        <v>, setType=LIBSETS_SETTYPE_TRIAL</v>
      </c>
      <c r="AZ458" s="6" t="str">
        <f aca="false">IF(F458&lt;&gt;"Not in the game (anymore)",IF(U458&lt;&gt;"",", dropMechanic={"&amp;U458&amp;IF(Z458&lt;&gt;"",","&amp;Z458,"")&amp;IF(AE458&lt;&gt;"",","&amp;AE458,"")&amp;IF(AJ458&lt;&gt;"",","&amp;AJ458,"")&amp;IF(AO458&lt;&gt;"",","&amp;AO458,"")&amp;IF(AT458&lt;&gt;"",","&amp;AT458,"")&amp;"}"&amp;IF(U458="LIBSETS_DROP_MECHANIC_MONSTER_NAME",", dropMechanicNames={" &amp; IF(V458&lt;&gt;"","['en']='"&amp;V458&amp;"'","") &amp; IF(W458&lt;&gt;"",", ['de']='" &amp; W458&amp;"'","") &amp; "}",""),"")&amp;"},","")</f>
        <v>},</v>
      </c>
      <c r="BA458" s="6" t="str">
        <f aca="false">IF(F458&lt;&gt;"Not in the game (anymore)",IF(C458&lt;&gt;"",CONCATENATE(" --",C458," / ",B458,"   [",IF(Q458&lt;&gt;"",Q458,""),IF(Y458&lt;&gt;"",", "&amp;Y458,""),IF(AD458&lt;&gt;"",", "&amp;AD458,""),IF(AI458&lt;&gt;"",", "&amp;AI458,""),IF(AN458&lt;&gt;"",", "&amp;AN458,""),IF(AS458&lt;&gt;"",", "&amp;AS458,""),"]")),"")</f>
        <v> --Kyne's Wind / Kynes Wind   [Western Skyrim]</v>
      </c>
    </row>
    <row r="459" customFormat="false" ht="15" hidden="false" customHeight="false" outlineLevel="0" collapsed="false">
      <c r="A459" s="1" t="n">
        <v>493</v>
      </c>
      <c r="B459" s="0" t="s">
        <v>1117</v>
      </c>
      <c r="C459" s="0" t="s">
        <v>1118</v>
      </c>
      <c r="D459" s="2" t="n">
        <f aca="false">A459</f>
        <v>493</v>
      </c>
      <c r="G459" s="22" t="s">
        <v>338</v>
      </c>
      <c r="I459" s="0" t="s">
        <v>423</v>
      </c>
      <c r="J459" s="0" t="s">
        <v>56</v>
      </c>
      <c r="K459" s="0" t="n">
        <v>-1</v>
      </c>
      <c r="L459" s="0" t="n">
        <v>-1</v>
      </c>
      <c r="M459" s="0" t="n">
        <v>-1</v>
      </c>
      <c r="N459" s="0" t="n">
        <v>0</v>
      </c>
      <c r="O459" s="3" t="s">
        <v>1100</v>
      </c>
      <c r="P459" s="2" t="n">
        <f aca="false">IF(AND(G459&lt;&gt;"LIBSETS_SETTYPE_BATTLEGROUND",G459&lt;&gt;"LIBSETS_SETTYPE_SPECIAL",G459&lt;&gt;"LIBSETS_SETTYPE_MYTHIC"), IF(Q459&lt;&gt;"",VLOOKUP(Q459,'ESO zone constants'!$D$2:$H$4950,5,0),""),"")</f>
        <v>1160</v>
      </c>
      <c r="Q459" s="0" t="str">
        <f aca="false">IF(OR(K459="",K459&lt;=0,ISERROR(K459)),IF(AND(O459&lt;&gt;"",NOT(ISERROR(O459))),O459, ""),VLOOKUP(K459,'ESO wayshrine node constants'!$A$3:$D$10003,4,0))</f>
        <v>Western Skyrim</v>
      </c>
      <c r="R459" s="0"/>
      <c r="S459" s="4" t="str">
        <f aca="false">IF(AND(R459&lt;&gt;"",NOT(ISERROR(R459))),R459,IF(P459&lt;&gt;"",IF(NOT(ISERROR(VLOOKUP(P459,'ESO Dungeon constants'!$D$3:$H$9999,5,0))),VLOOKUP(P459,'ESO Dungeon constants'!$D$3:$I$9999,6,0),VLOOKUP(P459,'ESO zone constants'!$H$2:$K$9984,4,0)),""))</f>
        <v>DLC_GREYMOOR</v>
      </c>
      <c r="T459" s="2" t="str">
        <f aca="false">IF(S459&lt;&gt;"",VLOOKUP(S459,'LibSets constants'!$B$4:$C$1000,2,0),"")</f>
        <v>Greymoor</v>
      </c>
      <c r="U459" s="0"/>
      <c r="V459" s="33" t="str">
        <f aca="false">IF(U459&lt;&gt;"",IF(U459&lt;&gt;"LIBSETS_DROP_MECHANIC_MONSTER_NAME",VLOOKUP(U459,'LibSets constants'!$I$4:$L$1000,3,0),""),"")</f>
        <v/>
      </c>
      <c r="W459" s="23" t="str">
        <f aca="false">IF(U459&lt;&gt;"",IF(U459&lt;&gt;"LIBSETS_DROP_MECHANIC_MONSTER_NAME",VLOOKUP(U459,'LibSets constants'!$I$4:$L$1000,4,0),""),"")</f>
        <v/>
      </c>
      <c r="X459" s="2" t="str">
        <f aca="false">IF(G459&lt;&gt;"LIBSETS_SETTYPE_BATTLEGROUND",IF(G459&lt;&gt;"LIBSETS_SETTYPE_SPECIAL",IF(Y459&lt;&gt;"",VLOOKUP(Y459,'ESO zone constants'!$D$2:$H$4950,5,0),""),""),"")</f>
        <v/>
      </c>
      <c r="Z459" s="24"/>
      <c r="AA459" s="23" t="str">
        <f aca="false">IF(Z459&lt;&gt;"",IF(Z459&lt;&gt;"LIBSETS_DROP_MECHANIC_MONSTER_NAME",VLOOKUP(Z459,'LibSets constants'!$I$4:$L$1000,3,0),""),"")</f>
        <v/>
      </c>
      <c r="AB459" s="23" t="str">
        <f aca="false">IF(Z459&lt;&gt;"",IF(Z459&lt;&gt;"LIBSETS_DROP_MECHANIC_MONSTER_NAME",VLOOKUP(Z459,'LibSets constants'!$I$4:$L$1000,4,0),""),"")</f>
        <v/>
      </c>
      <c r="AC459" s="2" t="str">
        <f aca="false">IF(G459&lt;&gt;"LIBSETS_SETTYPE_BATTLEGROUND",IF(G459&lt;&gt;"LIBSETS_SETTYPE_SPECIAL",IF(AD459&lt;&gt;"",VLOOKUP(AD459,'ESO zone constants'!$D$2:$H$4950,5,0),""),""),"")</f>
        <v/>
      </c>
      <c r="AE459" s="24"/>
      <c r="AF459" s="23" t="str">
        <f aca="false">IF(AE459&lt;&gt;"",IF(AE459&lt;&gt;"LIBSETS_DROP_MECHANIC_MONSTER_NAME",VLOOKUP(AE459,'LibSets constants'!$I$4:$L$1000,3,0),""),"")</f>
        <v/>
      </c>
      <c r="AG459" s="23" t="str">
        <f aca="false">IF(AE459&lt;&gt;"",IF(AE459&lt;&gt;"LIBSETS_DROP_MECHANIC_MONSTER_NAME",VLOOKUP(AE459,'LibSets constants'!$I$4:$L$1000,4,0),""),"")</f>
        <v/>
      </c>
      <c r="AH459" s="2" t="str">
        <f aca="false">IF(G459&lt;&gt;"LIBSETS_SETTYPE_BATTLEGROUND",IF(G459&lt;&gt;"LIBSETS_SETTYPE_SPECIAL",IF(AI459&lt;&gt;"",VLOOKUP(AI459,'ESO zone constants'!$D$2:$H$4950,5,0),""),""),"")</f>
        <v/>
      </c>
      <c r="AJ459" s="24"/>
      <c r="AK459" s="23" t="str">
        <f aca="false">IF(AJ459&lt;&gt;"",IF(AJ459&lt;&gt;"LIBSETS_DROP_MECHANIC_MONSTER_NAME",VLOOKUP(AJ459,'LibSets constants'!$I$4:$L$1000,3,0),""),"")</f>
        <v/>
      </c>
      <c r="AL459" s="23" t="str">
        <f aca="false">IF(AJ459&lt;&gt;"",IF(AJ459&lt;&gt;"LIBSETS_DROP_MECHANIC_MONSTER_NAME",VLOOKUP(AJ459,'LibSets constants'!$I$4:$L$1000,4,0),""),"")</f>
        <v/>
      </c>
      <c r="AM459" s="2" t="str">
        <f aca="false">IF(G459&lt;&gt;"LIBSETS_SETTYPE_BATTLEGROUND",IF(G459&lt;&gt;"LIBSETS_SETTYPE_SPECIAL",IF(AN459&lt;&gt;"",VLOOKUP(AN459,'ESO zone constants'!$D$2:$H$4950,5,0),""),""),"")</f>
        <v/>
      </c>
      <c r="AO459" s="24"/>
      <c r="AP459" s="23" t="str">
        <f aca="false">IF(AO459&lt;&gt;"",IF(AO459&lt;&gt;"LIBSETS_DROP_MECHANIC_MONSTER_NAME",VLOOKUP(AO459,'LibSets constants'!$I$4:$L$1000,3,0),""),"")</f>
        <v/>
      </c>
      <c r="AQ459" s="23" t="str">
        <f aca="false">IF(AO459&lt;&gt;"",IF(AO459&lt;&gt;"LIBSETS_DROP_MECHANIC_MONSTER_NAME",VLOOKUP(AO459,'LibSets constants'!$I$4:$L$1000,4,0),""),"")</f>
        <v/>
      </c>
      <c r="AR459" s="2" t="str">
        <f aca="false">IF(G459&lt;&gt;"LIBSETS_SETTYPE_BATTLEGROUND",IF(G459&lt;&gt;"LIBSETS_SETTYPE_SPECIAL",IF(AS459&lt;&gt;"",VLOOKUP(AS459,'ESO zone constants'!$D$2:$H$4950,5,0),""),""),"")</f>
        <v/>
      </c>
      <c r="AT459" s="24"/>
      <c r="AU459" s="23" t="str">
        <f aca="false">IF(AT459&lt;&gt;"",IF(AT459&lt;&gt;"LIBSETS_DROP_MECHANIC_MONSTER_NAME",VLOOKUP(AT459,'LibSets constants'!$I$4:$L$1000,3,0),""),"")</f>
        <v/>
      </c>
      <c r="AV459" s="23" t="str">
        <f aca="false">IF(AT459&lt;&gt;"",IF(AT459&lt;&gt;"LIBSETS_DROP_MECHANIC_MONSTER_NAME",VLOOKUP(AT459,'LibSets constants'!$I$4:$L$1000,4,0),""),"")</f>
        <v/>
      </c>
      <c r="AW459" s="6" t="str">
        <f aca="false">IF(A459="???","--","")&amp;IF(F459&lt;&gt;"Not in the game (anymore)",IF(A459&lt;&gt;"",CONCATENATE("[",A459,"] = {wayshrines={")&amp;IF(K459&lt;&gt;"",CONCATENATE(K459,","),"")&amp;IF(L459&lt;&gt;"",CONCATENATE(L459,","),"")&amp;IF(M459&lt;&gt;"",CONCATENATE(M459,","),"")&amp;CONCATENATE("}")&amp;IF(VALUE(N459)&gt;0,CONCATENATE(", traitsNeeded=",N459),"")&amp;CONCATENATE(", dlcId=",IF(S459&lt;&gt;"",S459,"DLC_BASE_GAME")),""),"")</f>
        <v>[493] = {wayshrines={-1,-1,-1,}, dlcId=DLC_GREYMOOR</v>
      </c>
      <c r="AX459" s="6" t="str">
        <f aca="false">IF(F459&lt;&gt;"Not in the game (anymore)",IF(A459&lt;&gt;"",IF(P459&lt;&gt;"",CONCATENATE(", zoneIds={",P459),"")&amp;IF(X459&lt;&gt;"",CONCATENATE(",",X459),"")&amp;IF(AC459&lt;&gt;"",CONCATENATE(",",AC459),"")&amp;IF(AH459&lt;&gt;"",CONCATENATE(",",AH459),"")&amp;IF(AM459&lt;&gt;"",CONCATENATE(",",AM459),"")&amp;IF(AR459&lt;&gt;"",CONCATENATE(",",AR459),"")&amp;IF(P459&lt;&gt;"",CONCATENATE("}",""),"")&amp;IF(OR(I459="true",I459="false",I459&lt;&gt;""), CONCATENATE(", veteran=", I459), ""),""),"")</f>
        <v>, zoneIds={1160}, veteran=true</v>
      </c>
      <c r="AY459" s="6" t="str">
        <f aca="false">IF(F459&lt;&gt;"Not in the game (anymore)",IF(A459&lt;&gt;"",", setType="&amp;G459,"")&amp;IF(J459="true",", multiTrialSet=true",""),"")</f>
        <v>, setType=LIBSETS_SETTYPE_TRIAL</v>
      </c>
      <c r="AZ459" s="6" t="str">
        <f aca="false">IF(F459&lt;&gt;"Not in the game (anymore)",IF(U459&lt;&gt;"",", dropMechanic={"&amp;U459&amp;IF(Z459&lt;&gt;"",","&amp;Z459,"")&amp;IF(AE459&lt;&gt;"",","&amp;AE459,"")&amp;IF(AJ459&lt;&gt;"",","&amp;AJ459,"")&amp;IF(AO459&lt;&gt;"",","&amp;AO459,"")&amp;IF(AT459&lt;&gt;"",","&amp;AT459,"")&amp;"}"&amp;IF(U459="LIBSETS_DROP_MECHANIC_MONSTER_NAME",", dropMechanicNames={" &amp; IF(V459&lt;&gt;"","['en']='"&amp;V459&amp;"'","") &amp; IF(W459&lt;&gt;"",", ['de']='" &amp; W459&amp;"'","") &amp; "}",""),"")&amp;"},","")</f>
        <v>},</v>
      </c>
      <c r="BA459" s="6" t="str">
        <f aca="false">IF(F459&lt;&gt;"Not in the game (anymore)",IF(C459&lt;&gt;"",CONCATENATE(" --",C459," / ",B459,"   [",IF(Q459&lt;&gt;"",Q459,""),IF(Y459&lt;&gt;"",", "&amp;Y459,""),IF(AD459&lt;&gt;"",", "&amp;AD459,""),IF(AI459&lt;&gt;"",", "&amp;AI459,""),IF(AN459&lt;&gt;"",", "&amp;AN459,""),IF(AS459&lt;&gt;"",", "&amp;AS459,""),"]")),"")</f>
        <v> --Perfected Kyne's Wind / Kynes perfektionierter Wind   [Western Skyrim]</v>
      </c>
    </row>
    <row r="460" customFormat="false" ht="15" hidden="false" customHeight="false" outlineLevel="0" collapsed="false">
      <c r="A460" s="1" t="n">
        <v>494</v>
      </c>
      <c r="B460" s="0" t="s">
        <v>1119</v>
      </c>
      <c r="C460" s="0" t="s">
        <v>1120</v>
      </c>
      <c r="D460" s="2" t="n">
        <f aca="false">A460</f>
        <v>494</v>
      </c>
      <c r="G460" s="22" t="s">
        <v>338</v>
      </c>
      <c r="I460" s="0" t="s">
        <v>56</v>
      </c>
      <c r="J460" s="0" t="s">
        <v>56</v>
      </c>
      <c r="K460" s="0" t="n">
        <v>-1</v>
      </c>
      <c r="L460" s="0" t="n">
        <v>-1</v>
      </c>
      <c r="M460" s="0" t="n">
        <v>-1</v>
      </c>
      <c r="N460" s="0" t="n">
        <v>0</v>
      </c>
      <c r="O460" s="3" t="s">
        <v>1100</v>
      </c>
      <c r="P460" s="2" t="n">
        <f aca="false">IF(AND(G460&lt;&gt;"LIBSETS_SETTYPE_BATTLEGROUND",G460&lt;&gt;"LIBSETS_SETTYPE_SPECIAL",G460&lt;&gt;"LIBSETS_SETTYPE_MYTHIC"), IF(Q460&lt;&gt;"",VLOOKUP(Q460,'ESO zone constants'!$D$2:$H$4950,5,0),""),"")</f>
        <v>1160</v>
      </c>
      <c r="Q460" s="0" t="str">
        <f aca="false">IF(OR(K460="",K460&lt;=0,ISERROR(K460)),IF(AND(O460&lt;&gt;"",NOT(ISERROR(O460))),O460, ""),VLOOKUP(K460,'ESO wayshrine node constants'!$A$3:$D$10003,4,0))</f>
        <v>Western Skyrim</v>
      </c>
      <c r="R460" s="0"/>
      <c r="S460" s="4" t="str">
        <f aca="false">IF(AND(R460&lt;&gt;"",NOT(ISERROR(R460))),R460,IF(P460&lt;&gt;"",IF(NOT(ISERROR(VLOOKUP(P460,'ESO Dungeon constants'!$D$3:$H$9999,5,0))),VLOOKUP(P460,'ESO Dungeon constants'!$D$3:$I$9999,6,0),VLOOKUP(P460,'ESO zone constants'!$H$2:$K$9984,4,0)),""))</f>
        <v>DLC_GREYMOOR</v>
      </c>
      <c r="T460" s="2" t="str">
        <f aca="false">IF(S460&lt;&gt;"",VLOOKUP(S460,'LibSets constants'!$B$4:$C$1000,2,0),"")</f>
        <v>Greymoor</v>
      </c>
      <c r="U460" s="0"/>
      <c r="V460" s="33" t="str">
        <f aca="false">IF(U460&lt;&gt;"",IF(U460&lt;&gt;"LIBSETS_DROP_MECHANIC_MONSTER_NAME",VLOOKUP(U460,'LibSets constants'!$I$4:$L$1000,3,0),""),"")</f>
        <v/>
      </c>
      <c r="W460" s="23" t="str">
        <f aca="false">IF(U460&lt;&gt;"",IF(U460&lt;&gt;"LIBSETS_DROP_MECHANIC_MONSTER_NAME",VLOOKUP(U460,'LibSets constants'!$I$4:$L$1000,4,0),""),"")</f>
        <v/>
      </c>
      <c r="X460" s="2" t="str">
        <f aca="false">IF(G460&lt;&gt;"LIBSETS_SETTYPE_BATTLEGROUND",IF(G460&lt;&gt;"LIBSETS_SETTYPE_SPECIAL",IF(Y460&lt;&gt;"",VLOOKUP(Y460,'ESO zone constants'!$D$2:$H$4950,5,0),""),""),"")</f>
        <v/>
      </c>
      <c r="Z460" s="24"/>
      <c r="AA460" s="23" t="str">
        <f aca="false">IF(Z460&lt;&gt;"",IF(Z460&lt;&gt;"LIBSETS_DROP_MECHANIC_MONSTER_NAME",VLOOKUP(Z460,'LibSets constants'!$I$4:$L$1000,3,0),""),"")</f>
        <v/>
      </c>
      <c r="AB460" s="23" t="str">
        <f aca="false">IF(Z460&lt;&gt;"",IF(Z460&lt;&gt;"LIBSETS_DROP_MECHANIC_MONSTER_NAME",VLOOKUP(Z460,'LibSets constants'!$I$4:$L$1000,4,0),""),"")</f>
        <v/>
      </c>
      <c r="AC460" s="2" t="str">
        <f aca="false">IF(G460&lt;&gt;"LIBSETS_SETTYPE_BATTLEGROUND",IF(G460&lt;&gt;"LIBSETS_SETTYPE_SPECIAL",IF(AD460&lt;&gt;"",VLOOKUP(AD460,'ESO zone constants'!$D$2:$H$4950,5,0),""),""),"")</f>
        <v/>
      </c>
      <c r="AE460" s="24"/>
      <c r="AF460" s="23" t="str">
        <f aca="false">IF(AE460&lt;&gt;"",IF(AE460&lt;&gt;"LIBSETS_DROP_MECHANIC_MONSTER_NAME",VLOOKUP(AE460,'LibSets constants'!$I$4:$L$1000,3,0),""),"")</f>
        <v/>
      </c>
      <c r="AG460" s="23" t="str">
        <f aca="false">IF(AE460&lt;&gt;"",IF(AE460&lt;&gt;"LIBSETS_DROP_MECHANIC_MONSTER_NAME",VLOOKUP(AE460,'LibSets constants'!$I$4:$L$1000,4,0),""),"")</f>
        <v/>
      </c>
      <c r="AH460" s="2" t="str">
        <f aca="false">IF(G460&lt;&gt;"LIBSETS_SETTYPE_BATTLEGROUND",IF(G460&lt;&gt;"LIBSETS_SETTYPE_SPECIAL",IF(AI460&lt;&gt;"",VLOOKUP(AI460,'ESO zone constants'!$D$2:$H$4950,5,0),""),""),"")</f>
        <v/>
      </c>
      <c r="AJ460" s="24"/>
      <c r="AK460" s="23" t="str">
        <f aca="false">IF(AJ460&lt;&gt;"",IF(AJ460&lt;&gt;"LIBSETS_DROP_MECHANIC_MONSTER_NAME",VLOOKUP(AJ460,'LibSets constants'!$I$4:$L$1000,3,0),""),"")</f>
        <v/>
      </c>
      <c r="AL460" s="23" t="str">
        <f aca="false">IF(AJ460&lt;&gt;"",IF(AJ460&lt;&gt;"LIBSETS_DROP_MECHANIC_MONSTER_NAME",VLOOKUP(AJ460,'LibSets constants'!$I$4:$L$1000,4,0),""),"")</f>
        <v/>
      </c>
      <c r="AM460" s="2" t="str">
        <f aca="false">IF(G460&lt;&gt;"LIBSETS_SETTYPE_BATTLEGROUND",IF(G460&lt;&gt;"LIBSETS_SETTYPE_SPECIAL",IF(AN460&lt;&gt;"",VLOOKUP(AN460,'ESO zone constants'!$D$2:$H$4950,5,0),""),""),"")</f>
        <v/>
      </c>
      <c r="AO460" s="24"/>
      <c r="AP460" s="23" t="str">
        <f aca="false">IF(AO460&lt;&gt;"",IF(AO460&lt;&gt;"LIBSETS_DROP_MECHANIC_MONSTER_NAME",VLOOKUP(AO460,'LibSets constants'!$I$4:$L$1000,3,0),""),"")</f>
        <v/>
      </c>
      <c r="AQ460" s="23" t="str">
        <f aca="false">IF(AO460&lt;&gt;"",IF(AO460&lt;&gt;"LIBSETS_DROP_MECHANIC_MONSTER_NAME",VLOOKUP(AO460,'LibSets constants'!$I$4:$L$1000,4,0),""),"")</f>
        <v/>
      </c>
      <c r="AR460" s="2" t="str">
        <f aca="false">IF(G460&lt;&gt;"LIBSETS_SETTYPE_BATTLEGROUND",IF(G460&lt;&gt;"LIBSETS_SETTYPE_SPECIAL",IF(AS460&lt;&gt;"",VLOOKUP(AS460,'ESO zone constants'!$D$2:$H$4950,5,0),""),""),"")</f>
        <v/>
      </c>
      <c r="AT460" s="24"/>
      <c r="AU460" s="23" t="str">
        <f aca="false">IF(AT460&lt;&gt;"",IF(AT460&lt;&gt;"LIBSETS_DROP_MECHANIC_MONSTER_NAME",VLOOKUP(AT460,'LibSets constants'!$I$4:$L$1000,3,0),""),"")</f>
        <v/>
      </c>
      <c r="AV460" s="23" t="str">
        <f aca="false">IF(AT460&lt;&gt;"",IF(AT460&lt;&gt;"LIBSETS_DROP_MECHANIC_MONSTER_NAME",VLOOKUP(AT460,'LibSets constants'!$I$4:$L$1000,4,0),""),"")</f>
        <v/>
      </c>
      <c r="AW460" s="6" t="str">
        <f aca="false">IF(A460="???","--","")&amp;IF(F460&lt;&gt;"Not in the game (anymore)",IF(A460&lt;&gt;"",CONCATENATE("[",A460,"] = {wayshrines={")&amp;IF(K460&lt;&gt;"",CONCATENATE(K460,","),"")&amp;IF(L460&lt;&gt;"",CONCATENATE(L460,","),"")&amp;IF(M460&lt;&gt;"",CONCATENATE(M460,","),"")&amp;CONCATENATE("}")&amp;IF(VALUE(N460)&gt;0,CONCATENATE(", traitsNeeded=",N460),"")&amp;CONCATENATE(", dlcId=",IF(S460&lt;&gt;"",S460,"DLC_BASE_GAME")),""),"")</f>
        <v>[494] = {wayshrines={-1,-1,-1,}, dlcId=DLC_GREYMOOR</v>
      </c>
      <c r="AX460" s="6" t="str">
        <f aca="false">IF(F460&lt;&gt;"Not in the game (anymore)",IF(A460&lt;&gt;"",IF(P460&lt;&gt;"",CONCATENATE(", zoneIds={",P460),"")&amp;IF(X460&lt;&gt;"",CONCATENATE(",",X460),"")&amp;IF(AC460&lt;&gt;"",CONCATENATE(",",AC460),"")&amp;IF(AH460&lt;&gt;"",CONCATENATE(",",AH460),"")&amp;IF(AM460&lt;&gt;"",CONCATENATE(",",AM460),"")&amp;IF(AR460&lt;&gt;"",CONCATENATE(",",AR460),"")&amp;IF(P460&lt;&gt;"",CONCATENATE("}",""),"")&amp;IF(OR(I460="true",I460="false",I460&lt;&gt;""), CONCATENATE(", veteran=", I460), ""),""),"")</f>
        <v>, zoneIds={1160}, veteran=false</v>
      </c>
      <c r="AY460" s="6" t="str">
        <f aca="false">IF(F460&lt;&gt;"Not in the game (anymore)",IF(A460&lt;&gt;"",", setType="&amp;G460,"")&amp;IF(J460="true",", multiTrialSet=true",""),"")</f>
        <v>, setType=LIBSETS_SETTYPE_TRIAL</v>
      </c>
      <c r="AZ460" s="6" t="str">
        <f aca="false">IF(F460&lt;&gt;"Not in the game (anymore)",IF(U460&lt;&gt;"",", dropMechanic={"&amp;U460&amp;IF(Z460&lt;&gt;"",","&amp;Z460,"")&amp;IF(AE460&lt;&gt;"",","&amp;AE460,"")&amp;IF(AJ460&lt;&gt;"",","&amp;AJ460,"")&amp;IF(AO460&lt;&gt;"",","&amp;AO460,"")&amp;IF(AT460&lt;&gt;"",","&amp;AT460,"")&amp;"}"&amp;IF(U460="LIBSETS_DROP_MECHANIC_MONSTER_NAME",", dropMechanicNames={" &amp; IF(V460&lt;&gt;"","['en']='"&amp;V460&amp;"'","") &amp; IF(W460&lt;&gt;"",", ['de']='" &amp; W460&amp;"'","") &amp; "}",""),"")&amp;"},","")</f>
        <v>},</v>
      </c>
      <c r="BA460" s="6" t="str">
        <f aca="false">IF(F460&lt;&gt;"Not in the game (anymore)",IF(C460&lt;&gt;"",CONCATENATE(" --",C460," / ",B460,"   [",IF(Q460&lt;&gt;"",Q460,""),IF(Y460&lt;&gt;"",", "&amp;Y460,""),IF(AD460&lt;&gt;"",", "&amp;AD460,""),IF(AI460&lt;&gt;"",", "&amp;AI460,""),IF(AN460&lt;&gt;"",", "&amp;AN460,""),IF(AS460&lt;&gt;"",", "&amp;AS460,""),"]")),"")</f>
        <v> --Vrol's Command / Vrols Befehl   [Western Skyrim]</v>
      </c>
    </row>
    <row r="461" customFormat="false" ht="15" hidden="false" customHeight="false" outlineLevel="0" collapsed="false">
      <c r="A461" s="1" t="n">
        <v>495</v>
      </c>
      <c r="B461" s="0" t="s">
        <v>1121</v>
      </c>
      <c r="C461" s="0" t="s">
        <v>1122</v>
      </c>
      <c r="D461" s="2" t="n">
        <f aca="false">A461</f>
        <v>495</v>
      </c>
      <c r="G461" s="22" t="s">
        <v>338</v>
      </c>
      <c r="I461" s="0" t="s">
        <v>423</v>
      </c>
      <c r="J461" s="0" t="s">
        <v>56</v>
      </c>
      <c r="K461" s="0" t="n">
        <v>-1</v>
      </c>
      <c r="L461" s="0" t="n">
        <v>-1</v>
      </c>
      <c r="M461" s="0" t="n">
        <v>-1</v>
      </c>
      <c r="N461" s="0" t="n">
        <v>0</v>
      </c>
      <c r="O461" s="3" t="s">
        <v>1100</v>
      </c>
      <c r="P461" s="2" t="n">
        <f aca="false">IF(AND(G461&lt;&gt;"LIBSETS_SETTYPE_BATTLEGROUND",G461&lt;&gt;"LIBSETS_SETTYPE_SPECIAL",G461&lt;&gt;"LIBSETS_SETTYPE_MYTHIC"), IF(Q461&lt;&gt;"",VLOOKUP(Q461,'ESO zone constants'!$D$2:$H$4950,5,0),""),"")</f>
        <v>1160</v>
      </c>
      <c r="Q461" s="0" t="str">
        <f aca="false">IF(OR(K461="",K461&lt;=0,ISERROR(K461)),IF(AND(O461&lt;&gt;"",NOT(ISERROR(O461))),O461, ""),VLOOKUP(K461,'ESO wayshrine node constants'!$A$3:$D$10003,4,0))</f>
        <v>Western Skyrim</v>
      </c>
      <c r="R461" s="0"/>
      <c r="S461" s="4" t="str">
        <f aca="false">IF(AND(R461&lt;&gt;"",NOT(ISERROR(R461))),R461,IF(P461&lt;&gt;"",IF(NOT(ISERROR(VLOOKUP(P461,'ESO Dungeon constants'!$D$3:$H$9999,5,0))),VLOOKUP(P461,'ESO Dungeon constants'!$D$3:$I$9999,6,0),VLOOKUP(P461,'ESO zone constants'!$H$2:$K$9984,4,0)),""))</f>
        <v>DLC_GREYMOOR</v>
      </c>
      <c r="T461" s="2" t="str">
        <f aca="false">IF(S461&lt;&gt;"",VLOOKUP(S461,'LibSets constants'!$B$4:$C$1000,2,0),"")</f>
        <v>Greymoor</v>
      </c>
      <c r="U461" s="0"/>
      <c r="V461" s="33" t="str">
        <f aca="false">IF(U461&lt;&gt;"",IF(U461&lt;&gt;"LIBSETS_DROP_MECHANIC_MONSTER_NAME",VLOOKUP(U461,'LibSets constants'!$I$4:$L$1000,3,0),""),"")</f>
        <v/>
      </c>
      <c r="W461" s="23" t="str">
        <f aca="false">IF(U461&lt;&gt;"",IF(U461&lt;&gt;"LIBSETS_DROP_MECHANIC_MONSTER_NAME",VLOOKUP(U461,'LibSets constants'!$I$4:$L$1000,4,0),""),"")</f>
        <v/>
      </c>
      <c r="X461" s="2" t="str">
        <f aca="false">IF(G461&lt;&gt;"LIBSETS_SETTYPE_BATTLEGROUND",IF(G461&lt;&gt;"LIBSETS_SETTYPE_SPECIAL",IF(Y461&lt;&gt;"",VLOOKUP(Y461,'ESO zone constants'!$D$2:$H$4950,5,0),""),""),"")</f>
        <v/>
      </c>
      <c r="Z461" s="24"/>
      <c r="AA461" s="23" t="str">
        <f aca="false">IF(Z461&lt;&gt;"",IF(Z461&lt;&gt;"LIBSETS_DROP_MECHANIC_MONSTER_NAME",VLOOKUP(Z461,'LibSets constants'!$I$4:$L$1000,3,0),""),"")</f>
        <v/>
      </c>
      <c r="AB461" s="23" t="str">
        <f aca="false">IF(Z461&lt;&gt;"",IF(Z461&lt;&gt;"LIBSETS_DROP_MECHANIC_MONSTER_NAME",VLOOKUP(Z461,'LibSets constants'!$I$4:$L$1000,4,0),""),"")</f>
        <v/>
      </c>
      <c r="AC461" s="2" t="str">
        <f aca="false">IF(G461&lt;&gt;"LIBSETS_SETTYPE_BATTLEGROUND",IF(G461&lt;&gt;"LIBSETS_SETTYPE_SPECIAL",IF(AD461&lt;&gt;"",VLOOKUP(AD461,'ESO zone constants'!$D$2:$H$4950,5,0),""),""),"")</f>
        <v/>
      </c>
      <c r="AE461" s="24"/>
      <c r="AF461" s="23" t="str">
        <f aca="false">IF(AE461&lt;&gt;"",IF(AE461&lt;&gt;"LIBSETS_DROP_MECHANIC_MONSTER_NAME",VLOOKUP(AE461,'LibSets constants'!$I$4:$L$1000,3,0),""),"")</f>
        <v/>
      </c>
      <c r="AG461" s="23" t="str">
        <f aca="false">IF(AE461&lt;&gt;"",IF(AE461&lt;&gt;"LIBSETS_DROP_MECHANIC_MONSTER_NAME",VLOOKUP(AE461,'LibSets constants'!$I$4:$L$1000,4,0),""),"")</f>
        <v/>
      </c>
      <c r="AH461" s="2" t="str">
        <f aca="false">IF(G461&lt;&gt;"LIBSETS_SETTYPE_BATTLEGROUND",IF(G461&lt;&gt;"LIBSETS_SETTYPE_SPECIAL",IF(AI461&lt;&gt;"",VLOOKUP(AI461,'ESO zone constants'!$D$2:$H$4950,5,0),""),""),"")</f>
        <v/>
      </c>
      <c r="AJ461" s="24"/>
      <c r="AK461" s="23" t="str">
        <f aca="false">IF(AJ461&lt;&gt;"",IF(AJ461&lt;&gt;"LIBSETS_DROP_MECHANIC_MONSTER_NAME",VLOOKUP(AJ461,'LibSets constants'!$I$4:$L$1000,3,0),""),"")</f>
        <v/>
      </c>
      <c r="AL461" s="23" t="str">
        <f aca="false">IF(AJ461&lt;&gt;"",IF(AJ461&lt;&gt;"LIBSETS_DROP_MECHANIC_MONSTER_NAME",VLOOKUP(AJ461,'LibSets constants'!$I$4:$L$1000,4,0),""),"")</f>
        <v/>
      </c>
      <c r="AM461" s="2" t="str">
        <f aca="false">IF(G461&lt;&gt;"LIBSETS_SETTYPE_BATTLEGROUND",IF(G461&lt;&gt;"LIBSETS_SETTYPE_SPECIAL",IF(AN461&lt;&gt;"",VLOOKUP(AN461,'ESO zone constants'!$D$2:$H$4950,5,0),""),""),"")</f>
        <v/>
      </c>
      <c r="AO461" s="24"/>
      <c r="AP461" s="23" t="str">
        <f aca="false">IF(AO461&lt;&gt;"",IF(AO461&lt;&gt;"LIBSETS_DROP_MECHANIC_MONSTER_NAME",VLOOKUP(AO461,'LibSets constants'!$I$4:$L$1000,3,0),""),"")</f>
        <v/>
      </c>
      <c r="AQ461" s="23" t="str">
        <f aca="false">IF(AO461&lt;&gt;"",IF(AO461&lt;&gt;"LIBSETS_DROP_MECHANIC_MONSTER_NAME",VLOOKUP(AO461,'LibSets constants'!$I$4:$L$1000,4,0),""),"")</f>
        <v/>
      </c>
      <c r="AR461" s="2" t="str">
        <f aca="false">IF(G461&lt;&gt;"LIBSETS_SETTYPE_BATTLEGROUND",IF(G461&lt;&gt;"LIBSETS_SETTYPE_SPECIAL",IF(AS461&lt;&gt;"",VLOOKUP(AS461,'ESO zone constants'!$D$2:$H$4950,5,0),""),""),"")</f>
        <v/>
      </c>
      <c r="AT461" s="24"/>
      <c r="AU461" s="23" t="str">
        <f aca="false">IF(AT461&lt;&gt;"",IF(AT461&lt;&gt;"LIBSETS_DROP_MECHANIC_MONSTER_NAME",VLOOKUP(AT461,'LibSets constants'!$I$4:$L$1000,3,0),""),"")</f>
        <v/>
      </c>
      <c r="AV461" s="23" t="str">
        <f aca="false">IF(AT461&lt;&gt;"",IF(AT461&lt;&gt;"LIBSETS_DROP_MECHANIC_MONSTER_NAME",VLOOKUP(AT461,'LibSets constants'!$I$4:$L$1000,4,0),""),"")</f>
        <v/>
      </c>
      <c r="AW461" s="6" t="str">
        <f aca="false">IF(A461="???","--","")&amp;IF(F461&lt;&gt;"Not in the game (anymore)",IF(A461&lt;&gt;"",CONCATENATE("[",A461,"] = {wayshrines={")&amp;IF(K461&lt;&gt;"",CONCATENATE(K461,","),"")&amp;IF(L461&lt;&gt;"",CONCATENATE(L461,","),"")&amp;IF(M461&lt;&gt;"",CONCATENATE(M461,","),"")&amp;CONCATENATE("}")&amp;IF(VALUE(N461)&gt;0,CONCATENATE(", traitsNeeded=",N461),"")&amp;CONCATENATE(", dlcId=",IF(S461&lt;&gt;"",S461,"DLC_BASE_GAME")),""),"")</f>
        <v>[495] = {wayshrines={-1,-1,-1,}, dlcId=DLC_GREYMOOR</v>
      </c>
      <c r="AX461" s="6" t="str">
        <f aca="false">IF(F461&lt;&gt;"Not in the game (anymore)",IF(A461&lt;&gt;"",IF(P461&lt;&gt;"",CONCATENATE(", zoneIds={",P461),"")&amp;IF(X461&lt;&gt;"",CONCATENATE(",",X461),"")&amp;IF(AC461&lt;&gt;"",CONCATENATE(",",AC461),"")&amp;IF(AH461&lt;&gt;"",CONCATENATE(",",AH461),"")&amp;IF(AM461&lt;&gt;"",CONCATENATE(",",AM461),"")&amp;IF(AR461&lt;&gt;"",CONCATENATE(",",AR461),"")&amp;IF(P461&lt;&gt;"",CONCATENATE("}",""),"")&amp;IF(OR(I461="true",I461="false",I461&lt;&gt;""), CONCATENATE(", veteran=", I461), ""),""),"")</f>
        <v>, zoneIds={1160}, veteran=true</v>
      </c>
      <c r="AY461" s="6" t="str">
        <f aca="false">IF(F461&lt;&gt;"Not in the game (anymore)",IF(A461&lt;&gt;"",", setType="&amp;G461,"")&amp;IF(J461="true",", multiTrialSet=true",""),"")</f>
        <v>, setType=LIBSETS_SETTYPE_TRIAL</v>
      </c>
      <c r="AZ461" s="6" t="str">
        <f aca="false">IF(F461&lt;&gt;"Not in the game (anymore)",IF(U461&lt;&gt;"",", dropMechanic={"&amp;U461&amp;IF(Z461&lt;&gt;"",","&amp;Z461,"")&amp;IF(AE461&lt;&gt;"",","&amp;AE461,"")&amp;IF(AJ461&lt;&gt;"",","&amp;AJ461,"")&amp;IF(AO461&lt;&gt;"",","&amp;AO461,"")&amp;IF(AT461&lt;&gt;"",","&amp;AT461,"")&amp;"}"&amp;IF(U461="LIBSETS_DROP_MECHANIC_MONSTER_NAME",", dropMechanicNames={" &amp; IF(V461&lt;&gt;"","['en']='"&amp;V461&amp;"'","") &amp; IF(W461&lt;&gt;"",", ['de']='" &amp; W461&amp;"'","") &amp; "}",""),"")&amp;"},","")</f>
        <v>},</v>
      </c>
      <c r="BA461" s="6" t="str">
        <f aca="false">IF(F461&lt;&gt;"Not in the game (anymore)",IF(C461&lt;&gt;"",CONCATENATE(" --",C461," / ",B461,"   [",IF(Q461&lt;&gt;"",Q461,""),IF(Y461&lt;&gt;"",", "&amp;Y461,""),IF(AD461&lt;&gt;"",", "&amp;AD461,""),IF(AI461&lt;&gt;"",", "&amp;AI461,""),IF(AN461&lt;&gt;"",", "&amp;AN461,""),IF(AS461&lt;&gt;"",", "&amp;AS461,""),"]")),"")</f>
        <v> --Perfected Vrol's Command / Vrols perfektionierter Befehl   [Western Skyrim]</v>
      </c>
    </row>
    <row r="462" customFormat="false" ht="15" hidden="false" customHeight="false" outlineLevel="0" collapsed="false">
      <c r="A462" s="1" t="n">
        <v>496</v>
      </c>
      <c r="B462" s="0" t="s">
        <v>1123</v>
      </c>
      <c r="C462" s="0" t="s">
        <v>1124</v>
      </c>
      <c r="D462" s="2" t="n">
        <f aca="false">A462</f>
        <v>496</v>
      </c>
      <c r="G462" s="22" t="s">
        <v>338</v>
      </c>
      <c r="I462" s="0" t="s">
        <v>56</v>
      </c>
      <c r="J462" s="0" t="s">
        <v>56</v>
      </c>
      <c r="K462" s="0" t="n">
        <v>-1</v>
      </c>
      <c r="L462" s="0" t="n">
        <v>-1</v>
      </c>
      <c r="M462" s="0" t="n">
        <v>-1</v>
      </c>
      <c r="N462" s="0" t="n">
        <v>0</v>
      </c>
      <c r="O462" s="3" t="s">
        <v>1100</v>
      </c>
      <c r="P462" s="2" t="n">
        <f aca="false">IF(AND(G462&lt;&gt;"LIBSETS_SETTYPE_BATTLEGROUND",G462&lt;&gt;"LIBSETS_SETTYPE_SPECIAL",G462&lt;&gt;"LIBSETS_SETTYPE_MYTHIC"), IF(Q462&lt;&gt;"",VLOOKUP(Q462,'ESO zone constants'!$D$2:$H$4950,5,0),""),"")</f>
        <v>1160</v>
      </c>
      <c r="Q462" s="0" t="str">
        <f aca="false">IF(OR(K462="",K462&lt;=0,ISERROR(K462)),IF(AND(O462&lt;&gt;"",NOT(ISERROR(O462))),O462, ""),VLOOKUP(K462,'ESO wayshrine node constants'!$A$3:$D$10003,4,0))</f>
        <v>Western Skyrim</v>
      </c>
      <c r="R462" s="0"/>
      <c r="S462" s="4" t="str">
        <f aca="false">IF(AND(R462&lt;&gt;"",NOT(ISERROR(R462))),R462,IF(P462&lt;&gt;"",IF(NOT(ISERROR(VLOOKUP(P462,'ESO Dungeon constants'!$D$3:$H$9999,5,0))),VLOOKUP(P462,'ESO Dungeon constants'!$D$3:$I$9999,6,0),VLOOKUP(P462,'ESO zone constants'!$H$2:$K$9984,4,0)),""))</f>
        <v>DLC_GREYMOOR</v>
      </c>
      <c r="T462" s="2" t="str">
        <f aca="false">IF(S462&lt;&gt;"",VLOOKUP(S462,'LibSets constants'!$B$4:$C$1000,2,0),"")</f>
        <v>Greymoor</v>
      </c>
      <c r="U462" s="0"/>
      <c r="V462" s="33" t="str">
        <f aca="false">IF(U462&lt;&gt;"",IF(U462&lt;&gt;"LIBSETS_DROP_MECHANIC_MONSTER_NAME",VLOOKUP(U462,'LibSets constants'!$I$4:$L$1000,3,0),""),"")</f>
        <v/>
      </c>
      <c r="W462" s="23" t="str">
        <f aca="false">IF(U462&lt;&gt;"",IF(U462&lt;&gt;"LIBSETS_DROP_MECHANIC_MONSTER_NAME",VLOOKUP(U462,'LibSets constants'!$I$4:$L$1000,4,0),""),"")</f>
        <v/>
      </c>
      <c r="X462" s="2" t="str">
        <f aca="false">IF(G462&lt;&gt;"LIBSETS_SETTYPE_BATTLEGROUND",IF(G462&lt;&gt;"LIBSETS_SETTYPE_SPECIAL",IF(Y462&lt;&gt;"",VLOOKUP(Y462,'ESO zone constants'!$D$2:$H$4950,5,0),""),""),"")</f>
        <v/>
      </c>
      <c r="Z462" s="24"/>
      <c r="AA462" s="23" t="str">
        <f aca="false">IF(Z462&lt;&gt;"",IF(Z462&lt;&gt;"LIBSETS_DROP_MECHANIC_MONSTER_NAME",VLOOKUP(Z462,'LibSets constants'!$I$4:$L$1000,3,0),""),"")</f>
        <v/>
      </c>
      <c r="AB462" s="23" t="str">
        <f aca="false">IF(Z462&lt;&gt;"",IF(Z462&lt;&gt;"LIBSETS_DROP_MECHANIC_MONSTER_NAME",VLOOKUP(Z462,'LibSets constants'!$I$4:$L$1000,4,0),""),"")</f>
        <v/>
      </c>
      <c r="AC462" s="2" t="str">
        <f aca="false">IF(G462&lt;&gt;"LIBSETS_SETTYPE_BATTLEGROUND",IF(G462&lt;&gt;"LIBSETS_SETTYPE_SPECIAL",IF(AD462&lt;&gt;"",VLOOKUP(AD462,'ESO zone constants'!$D$2:$H$4950,5,0),""),""),"")</f>
        <v/>
      </c>
      <c r="AE462" s="24"/>
      <c r="AF462" s="23" t="str">
        <f aca="false">IF(AE462&lt;&gt;"",IF(AE462&lt;&gt;"LIBSETS_DROP_MECHANIC_MONSTER_NAME",VLOOKUP(AE462,'LibSets constants'!$I$4:$L$1000,3,0),""),"")</f>
        <v/>
      </c>
      <c r="AG462" s="23" t="str">
        <f aca="false">IF(AE462&lt;&gt;"",IF(AE462&lt;&gt;"LIBSETS_DROP_MECHANIC_MONSTER_NAME",VLOOKUP(AE462,'LibSets constants'!$I$4:$L$1000,4,0),""),"")</f>
        <v/>
      </c>
      <c r="AH462" s="2" t="str">
        <f aca="false">IF(G462&lt;&gt;"LIBSETS_SETTYPE_BATTLEGROUND",IF(G462&lt;&gt;"LIBSETS_SETTYPE_SPECIAL",IF(AI462&lt;&gt;"",VLOOKUP(AI462,'ESO zone constants'!$D$2:$H$4950,5,0),""),""),"")</f>
        <v/>
      </c>
      <c r="AJ462" s="24"/>
      <c r="AK462" s="23" t="str">
        <f aca="false">IF(AJ462&lt;&gt;"",IF(AJ462&lt;&gt;"LIBSETS_DROP_MECHANIC_MONSTER_NAME",VLOOKUP(AJ462,'LibSets constants'!$I$4:$L$1000,3,0),""),"")</f>
        <v/>
      </c>
      <c r="AL462" s="23" t="str">
        <f aca="false">IF(AJ462&lt;&gt;"",IF(AJ462&lt;&gt;"LIBSETS_DROP_MECHANIC_MONSTER_NAME",VLOOKUP(AJ462,'LibSets constants'!$I$4:$L$1000,4,0),""),"")</f>
        <v/>
      </c>
      <c r="AM462" s="2" t="str">
        <f aca="false">IF(G462&lt;&gt;"LIBSETS_SETTYPE_BATTLEGROUND",IF(G462&lt;&gt;"LIBSETS_SETTYPE_SPECIAL",IF(AN462&lt;&gt;"",VLOOKUP(AN462,'ESO zone constants'!$D$2:$H$4950,5,0),""),""),"")</f>
        <v/>
      </c>
      <c r="AO462" s="24"/>
      <c r="AP462" s="23" t="str">
        <f aca="false">IF(AO462&lt;&gt;"",IF(AO462&lt;&gt;"LIBSETS_DROP_MECHANIC_MONSTER_NAME",VLOOKUP(AO462,'LibSets constants'!$I$4:$L$1000,3,0),""),"")</f>
        <v/>
      </c>
      <c r="AQ462" s="23" t="str">
        <f aca="false">IF(AO462&lt;&gt;"",IF(AO462&lt;&gt;"LIBSETS_DROP_MECHANIC_MONSTER_NAME",VLOOKUP(AO462,'LibSets constants'!$I$4:$L$1000,4,0),""),"")</f>
        <v/>
      </c>
      <c r="AR462" s="2" t="str">
        <f aca="false">IF(G462&lt;&gt;"LIBSETS_SETTYPE_BATTLEGROUND",IF(G462&lt;&gt;"LIBSETS_SETTYPE_SPECIAL",IF(AS462&lt;&gt;"",VLOOKUP(AS462,'ESO zone constants'!$D$2:$H$4950,5,0),""),""),"")</f>
        <v/>
      </c>
      <c r="AT462" s="24"/>
      <c r="AU462" s="23" t="str">
        <f aca="false">IF(AT462&lt;&gt;"",IF(AT462&lt;&gt;"LIBSETS_DROP_MECHANIC_MONSTER_NAME",VLOOKUP(AT462,'LibSets constants'!$I$4:$L$1000,3,0),""),"")</f>
        <v/>
      </c>
      <c r="AV462" s="23" t="str">
        <f aca="false">IF(AT462&lt;&gt;"",IF(AT462&lt;&gt;"LIBSETS_DROP_MECHANIC_MONSTER_NAME",VLOOKUP(AT462,'LibSets constants'!$I$4:$L$1000,4,0),""),"")</f>
        <v/>
      </c>
      <c r="AW462" s="6" t="str">
        <f aca="false">IF(A462="???","--","")&amp;IF(F462&lt;&gt;"Not in the game (anymore)",IF(A462&lt;&gt;"",CONCATENATE("[",A462,"] = {wayshrines={")&amp;IF(K462&lt;&gt;"",CONCATENATE(K462,","),"")&amp;IF(L462&lt;&gt;"",CONCATENATE(L462,","),"")&amp;IF(M462&lt;&gt;"",CONCATENATE(M462,","),"")&amp;CONCATENATE("}")&amp;IF(VALUE(N462)&gt;0,CONCATENATE(", traitsNeeded=",N462),"")&amp;CONCATENATE(", dlcId=",IF(S462&lt;&gt;"",S462,"DLC_BASE_GAME")),""),"")</f>
        <v>[496] = {wayshrines={-1,-1,-1,}, dlcId=DLC_GREYMOOR</v>
      </c>
      <c r="AX462" s="6" t="str">
        <f aca="false">IF(F462&lt;&gt;"Not in the game (anymore)",IF(A462&lt;&gt;"",IF(P462&lt;&gt;"",CONCATENATE(", zoneIds={",P462),"")&amp;IF(X462&lt;&gt;"",CONCATENATE(",",X462),"")&amp;IF(AC462&lt;&gt;"",CONCATENATE(",",AC462),"")&amp;IF(AH462&lt;&gt;"",CONCATENATE(",",AH462),"")&amp;IF(AM462&lt;&gt;"",CONCATENATE(",",AM462),"")&amp;IF(AR462&lt;&gt;"",CONCATENATE(",",AR462),"")&amp;IF(P462&lt;&gt;"",CONCATENATE("}",""),"")&amp;IF(OR(I462="true",I462="false",I462&lt;&gt;""), CONCATENATE(", veteran=", I462), ""),""),"")</f>
        <v>, zoneIds={1160}, veteran=false</v>
      </c>
      <c r="AY462" s="6" t="str">
        <f aca="false">IF(F462&lt;&gt;"Not in the game (anymore)",IF(A462&lt;&gt;"",", setType="&amp;G462,"")&amp;IF(J462="true",", multiTrialSet=true",""),"")</f>
        <v>, setType=LIBSETS_SETTYPE_TRIAL</v>
      </c>
      <c r="AZ462" s="6" t="str">
        <f aca="false">IF(F462&lt;&gt;"Not in the game (anymore)",IF(U462&lt;&gt;"",", dropMechanic={"&amp;U462&amp;IF(Z462&lt;&gt;"",","&amp;Z462,"")&amp;IF(AE462&lt;&gt;"",","&amp;AE462,"")&amp;IF(AJ462&lt;&gt;"",","&amp;AJ462,"")&amp;IF(AO462&lt;&gt;"",","&amp;AO462,"")&amp;IF(AT462&lt;&gt;"",","&amp;AT462,"")&amp;"}"&amp;IF(U462="LIBSETS_DROP_MECHANIC_MONSTER_NAME",", dropMechanicNames={" &amp; IF(V462&lt;&gt;"","['en']='"&amp;V462&amp;"'","") &amp; IF(W462&lt;&gt;"",", ['de']='" &amp; W462&amp;"'","") &amp; "}",""),"")&amp;"},","")</f>
        <v>},</v>
      </c>
      <c r="BA462" s="6" t="str">
        <f aca="false">IF(F462&lt;&gt;"Not in the game (anymore)",IF(C462&lt;&gt;"",CONCATENATE(" --",C462," / ",B462,"   [",IF(Q462&lt;&gt;"",Q462,""),IF(Y462&lt;&gt;"",", "&amp;Y462,""),IF(AD462&lt;&gt;"",", "&amp;AD462,""),IF(AI462&lt;&gt;"",", "&amp;AI462,""),IF(AN462&lt;&gt;"",", "&amp;AN462,""),IF(AS462&lt;&gt;"",", "&amp;AS462,""),"]")),"")</f>
        <v> --Roaring Opportunist / Brüllender Opportunist   [Western Skyrim]</v>
      </c>
    </row>
    <row r="463" customFormat="false" ht="15" hidden="false" customHeight="false" outlineLevel="0" collapsed="false">
      <c r="A463" s="1" t="n">
        <v>497</v>
      </c>
      <c r="B463" s="0" t="s">
        <v>1125</v>
      </c>
      <c r="C463" s="0" t="s">
        <v>1126</v>
      </c>
      <c r="D463" s="2" t="n">
        <f aca="false">A463</f>
        <v>497</v>
      </c>
      <c r="G463" s="22" t="s">
        <v>338</v>
      </c>
      <c r="I463" s="0" t="s">
        <v>423</v>
      </c>
      <c r="J463" s="0" t="s">
        <v>56</v>
      </c>
      <c r="K463" s="0" t="n">
        <v>-1</v>
      </c>
      <c r="L463" s="0" t="n">
        <v>-1</v>
      </c>
      <c r="M463" s="0" t="n">
        <v>-1</v>
      </c>
      <c r="N463" s="0" t="n">
        <v>0</v>
      </c>
      <c r="O463" s="3" t="s">
        <v>1100</v>
      </c>
      <c r="P463" s="2" t="n">
        <f aca="false">IF(AND(G463&lt;&gt;"LIBSETS_SETTYPE_BATTLEGROUND",G463&lt;&gt;"LIBSETS_SETTYPE_SPECIAL",G463&lt;&gt;"LIBSETS_SETTYPE_MYTHIC"), IF(Q463&lt;&gt;"",VLOOKUP(Q463,'ESO zone constants'!$D$2:$H$4950,5,0),""),"")</f>
        <v>1160</v>
      </c>
      <c r="Q463" s="0" t="str">
        <f aca="false">IF(OR(K463="",K463&lt;=0,ISERROR(K463)),IF(AND(O463&lt;&gt;"",NOT(ISERROR(O463))),O463, ""),VLOOKUP(K463,'ESO wayshrine node constants'!$A$3:$D$10003,4,0))</f>
        <v>Western Skyrim</v>
      </c>
      <c r="R463" s="0"/>
      <c r="S463" s="4" t="str">
        <f aca="false">IF(AND(R463&lt;&gt;"",NOT(ISERROR(R463))),R463,IF(P463&lt;&gt;"",IF(NOT(ISERROR(VLOOKUP(P463,'ESO Dungeon constants'!$D$3:$H$9999,5,0))),VLOOKUP(P463,'ESO Dungeon constants'!$D$3:$I$9999,6,0),VLOOKUP(P463,'ESO zone constants'!$H$2:$K$9984,4,0)),""))</f>
        <v>DLC_GREYMOOR</v>
      </c>
      <c r="T463" s="2" t="str">
        <f aca="false">IF(S463&lt;&gt;"",VLOOKUP(S463,'LibSets constants'!$B$4:$C$1000,2,0),"")</f>
        <v>Greymoor</v>
      </c>
      <c r="U463" s="0"/>
      <c r="V463" s="33" t="str">
        <f aca="false">IF(U463&lt;&gt;"",IF(U463&lt;&gt;"LIBSETS_DROP_MECHANIC_MONSTER_NAME",VLOOKUP(U463,'LibSets constants'!$I$4:$L$1000,3,0),""),"")</f>
        <v/>
      </c>
      <c r="W463" s="23" t="str">
        <f aca="false">IF(U463&lt;&gt;"",IF(U463&lt;&gt;"LIBSETS_DROP_MECHANIC_MONSTER_NAME",VLOOKUP(U463,'LibSets constants'!$I$4:$L$1000,4,0),""),"")</f>
        <v/>
      </c>
      <c r="X463" s="2" t="str">
        <f aca="false">IF(G463&lt;&gt;"LIBSETS_SETTYPE_BATTLEGROUND",IF(G463&lt;&gt;"LIBSETS_SETTYPE_SPECIAL",IF(Y463&lt;&gt;"",VLOOKUP(Y463,'ESO zone constants'!$D$2:$H$4950,5,0),""),""),"")</f>
        <v/>
      </c>
      <c r="Z463" s="24"/>
      <c r="AA463" s="23" t="str">
        <f aca="false">IF(Z463&lt;&gt;"",IF(Z463&lt;&gt;"LIBSETS_DROP_MECHANIC_MONSTER_NAME",VLOOKUP(Z463,'LibSets constants'!$I$4:$L$1000,3,0),""),"")</f>
        <v/>
      </c>
      <c r="AB463" s="23" t="str">
        <f aca="false">IF(Z463&lt;&gt;"",IF(Z463&lt;&gt;"LIBSETS_DROP_MECHANIC_MONSTER_NAME",VLOOKUP(Z463,'LibSets constants'!$I$4:$L$1000,4,0),""),"")</f>
        <v/>
      </c>
      <c r="AC463" s="2" t="str">
        <f aca="false">IF(G463&lt;&gt;"LIBSETS_SETTYPE_BATTLEGROUND",IF(G463&lt;&gt;"LIBSETS_SETTYPE_SPECIAL",IF(AD463&lt;&gt;"",VLOOKUP(AD463,'ESO zone constants'!$D$2:$H$4950,5,0),""),""),"")</f>
        <v/>
      </c>
      <c r="AE463" s="24"/>
      <c r="AF463" s="23" t="str">
        <f aca="false">IF(AE463&lt;&gt;"",IF(AE463&lt;&gt;"LIBSETS_DROP_MECHANIC_MONSTER_NAME",VLOOKUP(AE463,'LibSets constants'!$I$4:$L$1000,3,0),""),"")</f>
        <v/>
      </c>
      <c r="AG463" s="23" t="str">
        <f aca="false">IF(AE463&lt;&gt;"",IF(AE463&lt;&gt;"LIBSETS_DROP_MECHANIC_MONSTER_NAME",VLOOKUP(AE463,'LibSets constants'!$I$4:$L$1000,4,0),""),"")</f>
        <v/>
      </c>
      <c r="AH463" s="2" t="str">
        <f aca="false">IF(G463&lt;&gt;"LIBSETS_SETTYPE_BATTLEGROUND",IF(G463&lt;&gt;"LIBSETS_SETTYPE_SPECIAL",IF(AI463&lt;&gt;"",VLOOKUP(AI463,'ESO zone constants'!$D$2:$H$4950,5,0),""),""),"")</f>
        <v/>
      </c>
      <c r="AJ463" s="24"/>
      <c r="AK463" s="23" t="str">
        <f aca="false">IF(AJ463&lt;&gt;"",IF(AJ463&lt;&gt;"LIBSETS_DROP_MECHANIC_MONSTER_NAME",VLOOKUP(AJ463,'LibSets constants'!$I$4:$L$1000,3,0),""),"")</f>
        <v/>
      </c>
      <c r="AL463" s="23" t="str">
        <f aca="false">IF(AJ463&lt;&gt;"",IF(AJ463&lt;&gt;"LIBSETS_DROP_MECHANIC_MONSTER_NAME",VLOOKUP(AJ463,'LibSets constants'!$I$4:$L$1000,4,0),""),"")</f>
        <v/>
      </c>
      <c r="AM463" s="2" t="str">
        <f aca="false">IF(G463&lt;&gt;"LIBSETS_SETTYPE_BATTLEGROUND",IF(G463&lt;&gt;"LIBSETS_SETTYPE_SPECIAL",IF(AN463&lt;&gt;"",VLOOKUP(AN463,'ESO zone constants'!$D$2:$H$4950,5,0),""),""),"")</f>
        <v/>
      </c>
      <c r="AO463" s="24"/>
      <c r="AP463" s="23" t="str">
        <f aca="false">IF(AO463&lt;&gt;"",IF(AO463&lt;&gt;"LIBSETS_DROP_MECHANIC_MONSTER_NAME",VLOOKUP(AO463,'LibSets constants'!$I$4:$L$1000,3,0),""),"")</f>
        <v/>
      </c>
      <c r="AQ463" s="23" t="str">
        <f aca="false">IF(AO463&lt;&gt;"",IF(AO463&lt;&gt;"LIBSETS_DROP_MECHANIC_MONSTER_NAME",VLOOKUP(AO463,'LibSets constants'!$I$4:$L$1000,4,0),""),"")</f>
        <v/>
      </c>
      <c r="AR463" s="2" t="str">
        <f aca="false">IF(G463&lt;&gt;"LIBSETS_SETTYPE_BATTLEGROUND",IF(G463&lt;&gt;"LIBSETS_SETTYPE_SPECIAL",IF(AS463&lt;&gt;"",VLOOKUP(AS463,'ESO zone constants'!$D$2:$H$4950,5,0),""),""),"")</f>
        <v/>
      </c>
      <c r="AT463" s="24"/>
      <c r="AU463" s="23" t="str">
        <f aca="false">IF(AT463&lt;&gt;"",IF(AT463&lt;&gt;"LIBSETS_DROP_MECHANIC_MONSTER_NAME",VLOOKUP(AT463,'LibSets constants'!$I$4:$L$1000,3,0),""),"")</f>
        <v/>
      </c>
      <c r="AV463" s="23" t="str">
        <f aca="false">IF(AT463&lt;&gt;"",IF(AT463&lt;&gt;"LIBSETS_DROP_MECHANIC_MONSTER_NAME",VLOOKUP(AT463,'LibSets constants'!$I$4:$L$1000,4,0),""),"")</f>
        <v/>
      </c>
      <c r="AW463" s="6" t="str">
        <f aca="false">IF(A463="???","--","")&amp;IF(F463&lt;&gt;"Not in the game (anymore)",IF(A463&lt;&gt;"",CONCATENATE("[",A463,"] = {wayshrines={")&amp;IF(K463&lt;&gt;"",CONCATENATE(K463,","),"")&amp;IF(L463&lt;&gt;"",CONCATENATE(L463,","),"")&amp;IF(M463&lt;&gt;"",CONCATENATE(M463,","),"")&amp;CONCATENATE("}")&amp;IF(VALUE(N463)&gt;0,CONCATENATE(", traitsNeeded=",N463),"")&amp;CONCATENATE(", dlcId=",IF(S463&lt;&gt;"",S463,"DLC_BASE_GAME")),""),"")</f>
        <v>[497] = {wayshrines={-1,-1,-1,}, dlcId=DLC_GREYMOOR</v>
      </c>
      <c r="AX463" s="6" t="str">
        <f aca="false">IF(F463&lt;&gt;"Not in the game (anymore)",IF(A463&lt;&gt;"",IF(P463&lt;&gt;"",CONCATENATE(", zoneIds={",P463),"")&amp;IF(X463&lt;&gt;"",CONCATENATE(",",X463),"")&amp;IF(AC463&lt;&gt;"",CONCATENATE(",",AC463),"")&amp;IF(AH463&lt;&gt;"",CONCATENATE(",",AH463),"")&amp;IF(AM463&lt;&gt;"",CONCATENATE(",",AM463),"")&amp;IF(AR463&lt;&gt;"",CONCATENATE(",",AR463),"")&amp;IF(P463&lt;&gt;"",CONCATENATE("}",""),"")&amp;IF(OR(I463="true",I463="false",I463&lt;&gt;""), CONCATENATE(", veteran=", I463), ""),""),"")</f>
        <v>, zoneIds={1160}, veteran=true</v>
      </c>
      <c r="AY463" s="6" t="str">
        <f aca="false">IF(F463&lt;&gt;"Not in the game (anymore)",IF(A463&lt;&gt;"",", setType="&amp;G463,"")&amp;IF(J463="true",", multiTrialSet=true",""),"")</f>
        <v>, setType=LIBSETS_SETTYPE_TRIAL</v>
      </c>
      <c r="AZ463" s="6" t="str">
        <f aca="false">IF(F463&lt;&gt;"Not in the game (anymore)",IF(U463&lt;&gt;"",", dropMechanic={"&amp;U463&amp;IF(Z463&lt;&gt;"",","&amp;Z463,"")&amp;IF(AE463&lt;&gt;"",","&amp;AE463,"")&amp;IF(AJ463&lt;&gt;"",","&amp;AJ463,"")&amp;IF(AO463&lt;&gt;"",","&amp;AO463,"")&amp;IF(AT463&lt;&gt;"",","&amp;AT463,"")&amp;"}"&amp;IF(U463="LIBSETS_DROP_MECHANIC_MONSTER_NAME",", dropMechanicNames={" &amp; IF(V463&lt;&gt;"","['en']='"&amp;V463&amp;"'","") &amp; IF(W463&lt;&gt;"",", ['de']='" &amp; W463&amp;"'","") &amp; "}",""),"")&amp;"},","")</f>
        <v>},</v>
      </c>
      <c r="BA463" s="6" t="str">
        <f aca="false">IF(F463&lt;&gt;"Not in the game (anymore)",IF(C463&lt;&gt;"",CONCATENATE(" --",C463," / ",B463,"   [",IF(Q463&lt;&gt;"",Q463,""),IF(Y463&lt;&gt;"",", "&amp;Y463,""),IF(AD463&lt;&gt;"",", "&amp;AD463,""),IF(AI463&lt;&gt;"",", "&amp;AI463,""),IF(AN463&lt;&gt;"",", "&amp;AN463,""),IF(AS463&lt;&gt;"",", "&amp;AS463,""),"]")),"")</f>
        <v> --Perfected Roaring Opportunist / Perfektionierter brüllender Opportunist   [Western Skyrim]</v>
      </c>
    </row>
    <row r="464" customFormat="false" ht="15" hidden="false" customHeight="false" outlineLevel="0" collapsed="false">
      <c r="A464" s="1" t="n">
        <v>498</v>
      </c>
      <c r="B464" s="0" t="s">
        <v>1127</v>
      </c>
      <c r="C464" s="0" t="s">
        <v>1128</v>
      </c>
      <c r="D464" s="2" t="n">
        <f aca="false">A464</f>
        <v>498</v>
      </c>
      <c r="G464" s="22" t="s">
        <v>338</v>
      </c>
      <c r="I464" s="0" t="s">
        <v>56</v>
      </c>
      <c r="J464" s="0" t="s">
        <v>56</v>
      </c>
      <c r="K464" s="0" t="n">
        <v>-1</v>
      </c>
      <c r="L464" s="0" t="n">
        <v>-1</v>
      </c>
      <c r="M464" s="0" t="n">
        <v>-1</v>
      </c>
      <c r="N464" s="0" t="n">
        <v>0</v>
      </c>
      <c r="O464" s="3" t="s">
        <v>1100</v>
      </c>
      <c r="P464" s="2" t="n">
        <f aca="false">IF(AND(G464&lt;&gt;"LIBSETS_SETTYPE_BATTLEGROUND",G464&lt;&gt;"LIBSETS_SETTYPE_SPECIAL",G464&lt;&gt;"LIBSETS_SETTYPE_MYTHIC"), IF(Q464&lt;&gt;"",VLOOKUP(Q464,'ESO zone constants'!$D$2:$H$4950,5,0),""),"")</f>
        <v>1160</v>
      </c>
      <c r="Q464" s="0" t="str">
        <f aca="false">IF(OR(K464="",K464&lt;=0,ISERROR(K464)),IF(AND(O464&lt;&gt;"",NOT(ISERROR(O464))),O464, ""),VLOOKUP(K464,'ESO wayshrine node constants'!$A$3:$D$10003,4,0))</f>
        <v>Western Skyrim</v>
      </c>
      <c r="R464" s="0"/>
      <c r="S464" s="4" t="str">
        <f aca="false">IF(AND(R464&lt;&gt;"",NOT(ISERROR(R464))),R464,IF(P464&lt;&gt;"",IF(NOT(ISERROR(VLOOKUP(P464,'ESO Dungeon constants'!$D$3:$H$9999,5,0))),VLOOKUP(P464,'ESO Dungeon constants'!$D$3:$I$9999,6,0),VLOOKUP(P464,'ESO zone constants'!$H$2:$K$9984,4,0)),""))</f>
        <v>DLC_GREYMOOR</v>
      </c>
      <c r="T464" s="2" t="str">
        <f aca="false">IF(S464&lt;&gt;"",VLOOKUP(S464,'LibSets constants'!$B$4:$C$1000,2,0),"")</f>
        <v>Greymoor</v>
      </c>
      <c r="U464" s="0"/>
      <c r="V464" s="33" t="str">
        <f aca="false">IF(U464&lt;&gt;"",IF(U464&lt;&gt;"LIBSETS_DROP_MECHANIC_MONSTER_NAME",VLOOKUP(U464,'LibSets constants'!$I$4:$L$1000,3,0),""),"")</f>
        <v/>
      </c>
      <c r="W464" s="23" t="str">
        <f aca="false">IF(U464&lt;&gt;"",IF(U464&lt;&gt;"LIBSETS_DROP_MECHANIC_MONSTER_NAME",VLOOKUP(U464,'LibSets constants'!$I$4:$L$1000,4,0),""),"")</f>
        <v/>
      </c>
      <c r="X464" s="2" t="str">
        <f aca="false">IF(G464&lt;&gt;"LIBSETS_SETTYPE_BATTLEGROUND",IF(G464&lt;&gt;"LIBSETS_SETTYPE_SPECIAL",IF(Y464&lt;&gt;"",VLOOKUP(Y464,'ESO zone constants'!$D$2:$H$4950,5,0),""),""),"")</f>
        <v/>
      </c>
      <c r="Z464" s="24"/>
      <c r="AA464" s="23" t="str">
        <f aca="false">IF(Z464&lt;&gt;"",IF(Z464&lt;&gt;"LIBSETS_DROP_MECHANIC_MONSTER_NAME",VLOOKUP(Z464,'LibSets constants'!$I$4:$L$1000,3,0),""),"")</f>
        <v/>
      </c>
      <c r="AB464" s="23" t="str">
        <f aca="false">IF(Z464&lt;&gt;"",IF(Z464&lt;&gt;"LIBSETS_DROP_MECHANIC_MONSTER_NAME",VLOOKUP(Z464,'LibSets constants'!$I$4:$L$1000,4,0),""),"")</f>
        <v/>
      </c>
      <c r="AC464" s="2" t="str">
        <f aca="false">IF(G464&lt;&gt;"LIBSETS_SETTYPE_BATTLEGROUND",IF(G464&lt;&gt;"LIBSETS_SETTYPE_SPECIAL",IF(AD464&lt;&gt;"",VLOOKUP(AD464,'ESO zone constants'!$D$2:$H$4950,5,0),""),""),"")</f>
        <v/>
      </c>
      <c r="AE464" s="24"/>
      <c r="AF464" s="23" t="str">
        <f aca="false">IF(AE464&lt;&gt;"",IF(AE464&lt;&gt;"LIBSETS_DROP_MECHANIC_MONSTER_NAME",VLOOKUP(AE464,'LibSets constants'!$I$4:$L$1000,3,0),""),"")</f>
        <v/>
      </c>
      <c r="AG464" s="23" t="str">
        <f aca="false">IF(AE464&lt;&gt;"",IF(AE464&lt;&gt;"LIBSETS_DROP_MECHANIC_MONSTER_NAME",VLOOKUP(AE464,'LibSets constants'!$I$4:$L$1000,4,0),""),"")</f>
        <v/>
      </c>
      <c r="AH464" s="2" t="str">
        <f aca="false">IF(G464&lt;&gt;"LIBSETS_SETTYPE_BATTLEGROUND",IF(G464&lt;&gt;"LIBSETS_SETTYPE_SPECIAL",IF(AI464&lt;&gt;"",VLOOKUP(AI464,'ESO zone constants'!$D$2:$H$4950,5,0),""),""),"")</f>
        <v/>
      </c>
      <c r="AJ464" s="24"/>
      <c r="AK464" s="23" t="str">
        <f aca="false">IF(AJ464&lt;&gt;"",IF(AJ464&lt;&gt;"LIBSETS_DROP_MECHANIC_MONSTER_NAME",VLOOKUP(AJ464,'LibSets constants'!$I$4:$L$1000,3,0),""),"")</f>
        <v/>
      </c>
      <c r="AL464" s="23" t="str">
        <f aca="false">IF(AJ464&lt;&gt;"",IF(AJ464&lt;&gt;"LIBSETS_DROP_MECHANIC_MONSTER_NAME",VLOOKUP(AJ464,'LibSets constants'!$I$4:$L$1000,4,0),""),"")</f>
        <v/>
      </c>
      <c r="AM464" s="2" t="str">
        <f aca="false">IF(G464&lt;&gt;"LIBSETS_SETTYPE_BATTLEGROUND",IF(G464&lt;&gt;"LIBSETS_SETTYPE_SPECIAL",IF(AN464&lt;&gt;"",VLOOKUP(AN464,'ESO zone constants'!$D$2:$H$4950,5,0),""),""),"")</f>
        <v/>
      </c>
      <c r="AO464" s="24"/>
      <c r="AP464" s="23" t="str">
        <f aca="false">IF(AO464&lt;&gt;"",IF(AO464&lt;&gt;"LIBSETS_DROP_MECHANIC_MONSTER_NAME",VLOOKUP(AO464,'LibSets constants'!$I$4:$L$1000,3,0),""),"")</f>
        <v/>
      </c>
      <c r="AQ464" s="23" t="str">
        <f aca="false">IF(AO464&lt;&gt;"",IF(AO464&lt;&gt;"LIBSETS_DROP_MECHANIC_MONSTER_NAME",VLOOKUP(AO464,'LibSets constants'!$I$4:$L$1000,4,0),""),"")</f>
        <v/>
      </c>
      <c r="AR464" s="2" t="str">
        <f aca="false">IF(G464&lt;&gt;"LIBSETS_SETTYPE_BATTLEGROUND",IF(G464&lt;&gt;"LIBSETS_SETTYPE_SPECIAL",IF(AS464&lt;&gt;"",VLOOKUP(AS464,'ESO zone constants'!$D$2:$H$4950,5,0),""),""),"")</f>
        <v/>
      </c>
      <c r="AT464" s="24"/>
      <c r="AU464" s="23" t="str">
        <f aca="false">IF(AT464&lt;&gt;"",IF(AT464&lt;&gt;"LIBSETS_DROP_MECHANIC_MONSTER_NAME",VLOOKUP(AT464,'LibSets constants'!$I$4:$L$1000,3,0),""),"")</f>
        <v/>
      </c>
      <c r="AV464" s="23" t="str">
        <f aca="false">IF(AT464&lt;&gt;"",IF(AT464&lt;&gt;"LIBSETS_DROP_MECHANIC_MONSTER_NAME",VLOOKUP(AT464,'LibSets constants'!$I$4:$L$1000,4,0),""),"")</f>
        <v/>
      </c>
      <c r="AW464" s="6" t="str">
        <f aca="false">IF(A464="???","--","")&amp;IF(F464&lt;&gt;"Not in the game (anymore)",IF(A464&lt;&gt;"",CONCATENATE("[",A464,"] = {wayshrines={")&amp;IF(K464&lt;&gt;"",CONCATENATE(K464,","),"")&amp;IF(L464&lt;&gt;"",CONCATENATE(L464,","),"")&amp;IF(M464&lt;&gt;"",CONCATENATE(M464,","),"")&amp;CONCATENATE("}")&amp;IF(VALUE(N464)&gt;0,CONCATENATE(", traitsNeeded=",N464),"")&amp;CONCATENATE(", dlcId=",IF(S464&lt;&gt;"",S464,"DLC_BASE_GAME")),""),"")</f>
        <v>[498] = {wayshrines={-1,-1,-1,}, dlcId=DLC_GREYMOOR</v>
      </c>
      <c r="AX464" s="6" t="str">
        <f aca="false">IF(F464&lt;&gt;"Not in the game (anymore)",IF(A464&lt;&gt;"",IF(P464&lt;&gt;"",CONCATENATE(", zoneIds={",P464),"")&amp;IF(X464&lt;&gt;"",CONCATENATE(",",X464),"")&amp;IF(AC464&lt;&gt;"",CONCATENATE(",",AC464),"")&amp;IF(AH464&lt;&gt;"",CONCATENATE(",",AH464),"")&amp;IF(AM464&lt;&gt;"",CONCATENATE(",",AM464),"")&amp;IF(AR464&lt;&gt;"",CONCATENATE(",",AR464),"")&amp;IF(P464&lt;&gt;"",CONCATENATE("}",""),"")&amp;IF(OR(I464="true",I464="false",I464&lt;&gt;""), CONCATENATE(", veteran=", I464), ""),""),"")</f>
        <v>, zoneIds={1160}, veteran=false</v>
      </c>
      <c r="AY464" s="6" t="str">
        <f aca="false">IF(F464&lt;&gt;"Not in the game (anymore)",IF(A464&lt;&gt;"",", setType="&amp;G464,"")&amp;IF(J464="true",", multiTrialSet=true",""),"")</f>
        <v>, setType=LIBSETS_SETTYPE_TRIAL</v>
      </c>
      <c r="AZ464" s="6" t="str">
        <f aca="false">IF(F464&lt;&gt;"Not in the game (anymore)",IF(U464&lt;&gt;"",", dropMechanic={"&amp;U464&amp;IF(Z464&lt;&gt;"",","&amp;Z464,"")&amp;IF(AE464&lt;&gt;"",","&amp;AE464,"")&amp;IF(AJ464&lt;&gt;"",","&amp;AJ464,"")&amp;IF(AO464&lt;&gt;"",","&amp;AO464,"")&amp;IF(AT464&lt;&gt;"",","&amp;AT464,"")&amp;"}"&amp;IF(U464="LIBSETS_DROP_MECHANIC_MONSTER_NAME",", dropMechanicNames={" &amp; IF(V464&lt;&gt;"","['en']='"&amp;V464&amp;"'","") &amp; IF(W464&lt;&gt;"",", ['de']='" &amp; W464&amp;"'","") &amp; "}",""),"")&amp;"},","")</f>
        <v>},</v>
      </c>
      <c r="BA464" s="6" t="str">
        <f aca="false">IF(F464&lt;&gt;"Not in the game (anymore)",IF(C464&lt;&gt;"",CONCATENATE(" --",C464," / ",B464,"   [",IF(Q464&lt;&gt;"",Q464,""),IF(Y464&lt;&gt;"",", "&amp;Y464,""),IF(AD464&lt;&gt;"",", "&amp;AD464,""),IF(AI464&lt;&gt;"",", "&amp;AI464,""),IF(AN464&lt;&gt;"",", "&amp;AN464,""),IF(AS464&lt;&gt;"",", "&amp;AS464,""),"]")),"")</f>
        <v> --Yandir's Might / Yandirs Macht   [Western Skyrim]</v>
      </c>
    </row>
    <row r="465" customFormat="false" ht="15" hidden="false" customHeight="false" outlineLevel="0" collapsed="false">
      <c r="A465" s="1" t="n">
        <v>499</v>
      </c>
      <c r="B465" s="0" t="s">
        <v>1129</v>
      </c>
      <c r="C465" s="0" t="s">
        <v>1130</v>
      </c>
      <c r="D465" s="2" t="n">
        <f aca="false">A465</f>
        <v>499</v>
      </c>
      <c r="G465" s="22" t="s">
        <v>338</v>
      </c>
      <c r="I465" s="0" t="s">
        <v>423</v>
      </c>
      <c r="J465" s="0" t="s">
        <v>56</v>
      </c>
      <c r="K465" s="0" t="n">
        <v>-1</v>
      </c>
      <c r="L465" s="0" t="n">
        <v>-1</v>
      </c>
      <c r="M465" s="0" t="n">
        <v>-1</v>
      </c>
      <c r="N465" s="0" t="n">
        <v>0</v>
      </c>
      <c r="O465" s="3" t="s">
        <v>1100</v>
      </c>
      <c r="P465" s="2" t="n">
        <f aca="false">IF(AND(G465&lt;&gt;"LIBSETS_SETTYPE_BATTLEGROUND",G465&lt;&gt;"LIBSETS_SETTYPE_SPECIAL",G465&lt;&gt;"LIBSETS_SETTYPE_MYTHIC"), IF(Q465&lt;&gt;"",VLOOKUP(Q465,'ESO zone constants'!$D$2:$H$4950,5,0),""),"")</f>
        <v>1160</v>
      </c>
      <c r="Q465" s="0" t="str">
        <f aca="false">IF(OR(K465="",K465&lt;=0,ISERROR(K465)),IF(AND(O465&lt;&gt;"",NOT(ISERROR(O465))),O465, ""),VLOOKUP(K465,'ESO wayshrine node constants'!$A$3:$D$10003,4,0))</f>
        <v>Western Skyrim</v>
      </c>
      <c r="R465" s="0"/>
      <c r="S465" s="4" t="str">
        <f aca="false">IF(AND(R465&lt;&gt;"",NOT(ISERROR(R465))),R465,IF(P465&lt;&gt;"",IF(NOT(ISERROR(VLOOKUP(P465,'ESO Dungeon constants'!$D$3:$H$9999,5,0))),VLOOKUP(P465,'ESO Dungeon constants'!$D$3:$I$9999,6,0),VLOOKUP(P465,'ESO zone constants'!$H$2:$K$9984,4,0)),""))</f>
        <v>DLC_GREYMOOR</v>
      </c>
      <c r="T465" s="2" t="str">
        <f aca="false">IF(S465&lt;&gt;"",VLOOKUP(S465,'LibSets constants'!$B$4:$C$1000,2,0),"")</f>
        <v>Greymoor</v>
      </c>
      <c r="U465" s="0"/>
      <c r="V465" s="33" t="str">
        <f aca="false">IF(U465&lt;&gt;"",IF(U465&lt;&gt;"LIBSETS_DROP_MECHANIC_MONSTER_NAME",VLOOKUP(U465,'LibSets constants'!$I$4:$L$1000,3,0),""),"")</f>
        <v/>
      </c>
      <c r="W465" s="23" t="str">
        <f aca="false">IF(U465&lt;&gt;"",IF(U465&lt;&gt;"LIBSETS_DROP_MECHANIC_MONSTER_NAME",VLOOKUP(U465,'LibSets constants'!$I$4:$L$1000,4,0),""),"")</f>
        <v/>
      </c>
      <c r="X465" s="2" t="str">
        <f aca="false">IF(G465&lt;&gt;"LIBSETS_SETTYPE_BATTLEGROUND",IF(G465&lt;&gt;"LIBSETS_SETTYPE_SPECIAL",IF(Y465&lt;&gt;"",VLOOKUP(Y465,'ESO zone constants'!$D$2:$H$4950,5,0),""),""),"")</f>
        <v/>
      </c>
      <c r="Z465" s="24"/>
      <c r="AA465" s="23" t="str">
        <f aca="false">IF(Z465&lt;&gt;"",IF(Z465&lt;&gt;"LIBSETS_DROP_MECHANIC_MONSTER_NAME",VLOOKUP(Z465,'LibSets constants'!$I$4:$L$1000,3,0),""),"")</f>
        <v/>
      </c>
      <c r="AB465" s="23" t="str">
        <f aca="false">IF(Z465&lt;&gt;"",IF(Z465&lt;&gt;"LIBSETS_DROP_MECHANIC_MONSTER_NAME",VLOOKUP(Z465,'LibSets constants'!$I$4:$L$1000,4,0),""),"")</f>
        <v/>
      </c>
      <c r="AC465" s="2" t="str">
        <f aca="false">IF(G465&lt;&gt;"LIBSETS_SETTYPE_BATTLEGROUND",IF(G465&lt;&gt;"LIBSETS_SETTYPE_SPECIAL",IF(AD465&lt;&gt;"",VLOOKUP(AD465,'ESO zone constants'!$D$2:$H$4950,5,0),""),""),"")</f>
        <v/>
      </c>
      <c r="AE465" s="24"/>
      <c r="AF465" s="23" t="str">
        <f aca="false">IF(AE465&lt;&gt;"",IF(AE465&lt;&gt;"LIBSETS_DROP_MECHANIC_MONSTER_NAME",VLOOKUP(AE465,'LibSets constants'!$I$4:$L$1000,3,0),""),"")</f>
        <v/>
      </c>
      <c r="AG465" s="23" t="str">
        <f aca="false">IF(AE465&lt;&gt;"",IF(AE465&lt;&gt;"LIBSETS_DROP_MECHANIC_MONSTER_NAME",VLOOKUP(AE465,'LibSets constants'!$I$4:$L$1000,4,0),""),"")</f>
        <v/>
      </c>
      <c r="AH465" s="2" t="str">
        <f aca="false">IF(G465&lt;&gt;"LIBSETS_SETTYPE_BATTLEGROUND",IF(G465&lt;&gt;"LIBSETS_SETTYPE_SPECIAL",IF(AI465&lt;&gt;"",VLOOKUP(AI465,'ESO zone constants'!$D$2:$H$4950,5,0),""),""),"")</f>
        <v/>
      </c>
      <c r="AJ465" s="24"/>
      <c r="AK465" s="23" t="str">
        <f aca="false">IF(AJ465&lt;&gt;"",IF(AJ465&lt;&gt;"LIBSETS_DROP_MECHANIC_MONSTER_NAME",VLOOKUP(AJ465,'LibSets constants'!$I$4:$L$1000,3,0),""),"")</f>
        <v/>
      </c>
      <c r="AL465" s="23" t="str">
        <f aca="false">IF(AJ465&lt;&gt;"",IF(AJ465&lt;&gt;"LIBSETS_DROP_MECHANIC_MONSTER_NAME",VLOOKUP(AJ465,'LibSets constants'!$I$4:$L$1000,4,0),""),"")</f>
        <v/>
      </c>
      <c r="AM465" s="2" t="str">
        <f aca="false">IF(G465&lt;&gt;"LIBSETS_SETTYPE_BATTLEGROUND",IF(G465&lt;&gt;"LIBSETS_SETTYPE_SPECIAL",IF(AN465&lt;&gt;"",VLOOKUP(AN465,'ESO zone constants'!$D$2:$H$4950,5,0),""),""),"")</f>
        <v/>
      </c>
      <c r="AO465" s="24"/>
      <c r="AP465" s="23" t="str">
        <f aca="false">IF(AO465&lt;&gt;"",IF(AO465&lt;&gt;"LIBSETS_DROP_MECHANIC_MONSTER_NAME",VLOOKUP(AO465,'LibSets constants'!$I$4:$L$1000,3,0),""),"")</f>
        <v/>
      </c>
      <c r="AQ465" s="23" t="str">
        <f aca="false">IF(AO465&lt;&gt;"",IF(AO465&lt;&gt;"LIBSETS_DROP_MECHANIC_MONSTER_NAME",VLOOKUP(AO465,'LibSets constants'!$I$4:$L$1000,4,0),""),"")</f>
        <v/>
      </c>
      <c r="AR465" s="2" t="str">
        <f aca="false">IF(G465&lt;&gt;"LIBSETS_SETTYPE_BATTLEGROUND",IF(G465&lt;&gt;"LIBSETS_SETTYPE_SPECIAL",IF(AS465&lt;&gt;"",VLOOKUP(AS465,'ESO zone constants'!$D$2:$H$4950,5,0),""),""),"")</f>
        <v/>
      </c>
      <c r="AT465" s="24"/>
      <c r="AU465" s="23" t="str">
        <f aca="false">IF(AT465&lt;&gt;"",IF(AT465&lt;&gt;"LIBSETS_DROP_MECHANIC_MONSTER_NAME",VLOOKUP(AT465,'LibSets constants'!$I$4:$L$1000,3,0),""),"")</f>
        <v/>
      </c>
      <c r="AV465" s="23" t="str">
        <f aca="false">IF(AT465&lt;&gt;"",IF(AT465&lt;&gt;"LIBSETS_DROP_MECHANIC_MONSTER_NAME",VLOOKUP(AT465,'LibSets constants'!$I$4:$L$1000,4,0),""),"")</f>
        <v/>
      </c>
      <c r="AW465" s="6" t="str">
        <f aca="false">IF(A465="???","--","")&amp;IF(F465&lt;&gt;"Not in the game (anymore)",IF(A465&lt;&gt;"",CONCATENATE("[",A465,"] = {wayshrines={")&amp;IF(K465&lt;&gt;"",CONCATENATE(K465,","),"")&amp;IF(L465&lt;&gt;"",CONCATENATE(L465,","),"")&amp;IF(M465&lt;&gt;"",CONCATENATE(M465,","),"")&amp;CONCATENATE("}")&amp;IF(VALUE(N465)&gt;0,CONCATENATE(", traitsNeeded=",N465),"")&amp;CONCATENATE(", dlcId=",IF(S465&lt;&gt;"",S465,"DLC_BASE_GAME")),""),"")</f>
        <v>[499] = {wayshrines={-1,-1,-1,}, dlcId=DLC_GREYMOOR</v>
      </c>
      <c r="AX465" s="6" t="str">
        <f aca="false">IF(F465&lt;&gt;"Not in the game (anymore)",IF(A465&lt;&gt;"",IF(P465&lt;&gt;"",CONCATENATE(", zoneIds={",P465),"")&amp;IF(X465&lt;&gt;"",CONCATENATE(",",X465),"")&amp;IF(AC465&lt;&gt;"",CONCATENATE(",",AC465),"")&amp;IF(AH465&lt;&gt;"",CONCATENATE(",",AH465),"")&amp;IF(AM465&lt;&gt;"",CONCATENATE(",",AM465),"")&amp;IF(AR465&lt;&gt;"",CONCATENATE(",",AR465),"")&amp;IF(P465&lt;&gt;"",CONCATENATE("}",""),"")&amp;IF(OR(I465="true",I465="false",I465&lt;&gt;""), CONCATENATE(", veteran=", I465), ""),""),"")</f>
        <v>, zoneIds={1160}, veteran=true</v>
      </c>
      <c r="AY465" s="6" t="str">
        <f aca="false">IF(F465&lt;&gt;"Not in the game (anymore)",IF(A465&lt;&gt;"",", setType="&amp;G465,"")&amp;IF(J465="true",", multiTrialSet=true",""),"")</f>
        <v>, setType=LIBSETS_SETTYPE_TRIAL</v>
      </c>
      <c r="AZ465" s="6" t="str">
        <f aca="false">IF(F465&lt;&gt;"Not in the game (anymore)",IF(U465&lt;&gt;"",", dropMechanic={"&amp;U465&amp;IF(Z465&lt;&gt;"",","&amp;Z465,"")&amp;IF(AE465&lt;&gt;"",","&amp;AE465,"")&amp;IF(AJ465&lt;&gt;"",","&amp;AJ465,"")&amp;IF(AO465&lt;&gt;"",","&amp;AO465,"")&amp;IF(AT465&lt;&gt;"",","&amp;AT465,"")&amp;"}"&amp;IF(U465="LIBSETS_DROP_MECHANIC_MONSTER_NAME",", dropMechanicNames={" &amp; IF(V465&lt;&gt;"","['en']='"&amp;V465&amp;"'","") &amp; IF(W465&lt;&gt;"",", ['de']='" &amp; W465&amp;"'","") &amp; "}",""),"")&amp;"},","")</f>
        <v>},</v>
      </c>
      <c r="BA465" s="6" t="str">
        <f aca="false">IF(F465&lt;&gt;"Not in the game (anymore)",IF(C465&lt;&gt;"",CONCATENATE(" --",C465," / ",B465,"   [",IF(Q465&lt;&gt;"",Q465,""),IF(Y465&lt;&gt;"",", "&amp;Y465,""),IF(AD465&lt;&gt;"",", "&amp;AD465,""),IF(AI465&lt;&gt;"",", "&amp;AI465,""),IF(AN465&lt;&gt;"",", "&amp;AN465,""),IF(AS465&lt;&gt;"",", "&amp;AS465,""),"]")),"")</f>
        <v> --Perfected Yandir's Might / Yandirs perfektionierte Macht   [Western Skyrim]</v>
      </c>
    </row>
    <row r="466" customFormat="false" ht="15" hidden="false" customHeight="false" outlineLevel="0" collapsed="false">
      <c r="A466" s="1" t="n">
        <v>500</v>
      </c>
      <c r="B466" s="0" t="s">
        <v>1131</v>
      </c>
      <c r="C466" s="0" t="s">
        <v>1131</v>
      </c>
      <c r="D466" s="2" t="n">
        <f aca="false">A466</f>
        <v>500</v>
      </c>
      <c r="E466" s="0" t="s">
        <v>1132</v>
      </c>
      <c r="F466" s="40" t="s">
        <v>491</v>
      </c>
      <c r="G466" s="22"/>
      <c r="N466" s="0" t="n">
        <v>0</v>
      </c>
      <c r="O466" s="3" t="s">
        <v>1100</v>
      </c>
      <c r="P466" s="2" t="n">
        <f aca="false">IF(AND(G466&lt;&gt;"LIBSETS_SETTYPE_BATTLEGROUND",G466&lt;&gt;"LIBSETS_SETTYPE_SPECIAL",G466&lt;&gt;"LIBSETS_SETTYPE_MYTHIC"), IF(Q466&lt;&gt;"",VLOOKUP(Q466,'ESO zone constants'!$D$2:$H$4950,5,0),""),"")</f>
        <v>1160</v>
      </c>
      <c r="Q466" s="0" t="str">
        <f aca="false">IF(OR(K466="",K466&lt;=0,ISERROR(K466)),IF(AND(O466&lt;&gt;"",NOT(ISERROR(O466))),O466, ""),VLOOKUP(K466,'ESO wayshrine node constants'!$A$3:$D$10003,4,0))</f>
        <v>Western Skyrim</v>
      </c>
      <c r="R466" s="0"/>
      <c r="S466" s="4" t="str">
        <f aca="false">IF(AND(R466&lt;&gt;"",NOT(ISERROR(R466))),R466,IF(P466&lt;&gt;"",IF(NOT(ISERROR(VLOOKUP(P466,'ESO Dungeon constants'!$D$3:$H$9999,5,0))),VLOOKUP(P466,'ESO Dungeon constants'!$D$3:$I$9999,6,0),VLOOKUP(P466,'ESO zone constants'!$H$2:$K$9984,4,0)),""))</f>
        <v>DLC_GREYMOOR</v>
      </c>
      <c r="T466" s="2" t="str">
        <f aca="false">IF(S466&lt;&gt;"",VLOOKUP(S466,'LibSets constants'!$B$4:$C$1000,2,0),"")</f>
        <v>Greymoor</v>
      </c>
      <c r="U466" s="0"/>
      <c r="V466" s="33" t="str">
        <f aca="false">IF(U466&lt;&gt;"",IF(U466&lt;&gt;"LIBSETS_DROP_MECHANIC_MONSTER_NAME",VLOOKUP(U466,'LibSets constants'!$I$4:$L$1000,3,0),""),"")</f>
        <v/>
      </c>
      <c r="W466" s="23" t="str">
        <f aca="false">IF(U466&lt;&gt;"",IF(U466&lt;&gt;"LIBSETS_DROP_MECHANIC_MONSTER_NAME",VLOOKUP(U466,'LibSets constants'!$I$4:$L$1000,4,0),""),"")</f>
        <v/>
      </c>
      <c r="X466" s="2" t="str">
        <f aca="false">IF(G466&lt;&gt;"LIBSETS_SETTYPE_BATTLEGROUND",IF(G466&lt;&gt;"LIBSETS_SETTYPE_SPECIAL",IF(Y466&lt;&gt;"",VLOOKUP(Y466,'ESO zone constants'!$D$2:$H$4950,5,0),""),""),"")</f>
        <v/>
      </c>
      <c r="Z466" s="24"/>
      <c r="AA466" s="23" t="str">
        <f aca="false">IF(Z466&lt;&gt;"",IF(Z466&lt;&gt;"LIBSETS_DROP_MECHANIC_MONSTER_NAME",VLOOKUP(Z466,'LibSets constants'!$I$4:$L$1000,3,0),""),"")</f>
        <v/>
      </c>
      <c r="AB466" s="23" t="str">
        <f aca="false">IF(Z466&lt;&gt;"",IF(Z466&lt;&gt;"LIBSETS_DROP_MECHANIC_MONSTER_NAME",VLOOKUP(Z466,'LibSets constants'!$I$4:$L$1000,4,0),""),"")</f>
        <v/>
      </c>
      <c r="AC466" s="2" t="str">
        <f aca="false">IF(G466&lt;&gt;"LIBSETS_SETTYPE_BATTLEGROUND",IF(G466&lt;&gt;"LIBSETS_SETTYPE_SPECIAL",IF(AD466&lt;&gt;"",VLOOKUP(AD466,'ESO zone constants'!$D$2:$H$4950,5,0),""),""),"")</f>
        <v/>
      </c>
      <c r="AE466" s="24"/>
      <c r="AF466" s="23" t="str">
        <f aca="false">IF(AE466&lt;&gt;"",IF(AE466&lt;&gt;"LIBSETS_DROP_MECHANIC_MONSTER_NAME",VLOOKUP(AE466,'LibSets constants'!$I$4:$L$1000,3,0),""),"")</f>
        <v/>
      </c>
      <c r="AG466" s="23" t="str">
        <f aca="false">IF(AE466&lt;&gt;"",IF(AE466&lt;&gt;"LIBSETS_DROP_MECHANIC_MONSTER_NAME",VLOOKUP(AE466,'LibSets constants'!$I$4:$L$1000,4,0),""),"")</f>
        <v/>
      </c>
      <c r="AH466" s="2" t="str">
        <f aca="false">IF(G466&lt;&gt;"LIBSETS_SETTYPE_BATTLEGROUND",IF(G466&lt;&gt;"LIBSETS_SETTYPE_SPECIAL",IF(AI466&lt;&gt;"",VLOOKUP(AI466,'ESO zone constants'!$D$2:$H$4950,5,0),""),""),"")</f>
        <v/>
      </c>
      <c r="AJ466" s="24"/>
      <c r="AK466" s="23" t="str">
        <f aca="false">IF(AJ466&lt;&gt;"",IF(AJ466&lt;&gt;"LIBSETS_DROP_MECHANIC_MONSTER_NAME",VLOOKUP(AJ466,'LibSets constants'!$I$4:$L$1000,3,0),""),"")</f>
        <v/>
      </c>
      <c r="AL466" s="23" t="str">
        <f aca="false">IF(AJ466&lt;&gt;"",IF(AJ466&lt;&gt;"LIBSETS_DROP_MECHANIC_MONSTER_NAME",VLOOKUP(AJ466,'LibSets constants'!$I$4:$L$1000,4,0),""),"")</f>
        <v/>
      </c>
      <c r="AM466" s="2" t="str">
        <f aca="false">IF(G466&lt;&gt;"LIBSETS_SETTYPE_BATTLEGROUND",IF(G466&lt;&gt;"LIBSETS_SETTYPE_SPECIAL",IF(AN466&lt;&gt;"",VLOOKUP(AN466,'ESO zone constants'!$D$2:$H$4950,5,0),""),""),"")</f>
        <v/>
      </c>
      <c r="AO466" s="24"/>
      <c r="AP466" s="23" t="str">
        <f aca="false">IF(AO466&lt;&gt;"",IF(AO466&lt;&gt;"LIBSETS_DROP_MECHANIC_MONSTER_NAME",VLOOKUP(AO466,'LibSets constants'!$I$4:$L$1000,3,0),""),"")</f>
        <v/>
      </c>
      <c r="AQ466" s="23" t="str">
        <f aca="false">IF(AO466&lt;&gt;"",IF(AO466&lt;&gt;"LIBSETS_DROP_MECHANIC_MONSTER_NAME",VLOOKUP(AO466,'LibSets constants'!$I$4:$L$1000,4,0),""),"")</f>
        <v/>
      </c>
      <c r="AR466" s="2" t="str">
        <f aca="false">IF(G466&lt;&gt;"LIBSETS_SETTYPE_BATTLEGROUND",IF(G466&lt;&gt;"LIBSETS_SETTYPE_SPECIAL",IF(AS466&lt;&gt;"",VLOOKUP(AS466,'ESO zone constants'!$D$2:$H$4950,5,0),""),""),"")</f>
        <v/>
      </c>
      <c r="AT466" s="24"/>
      <c r="AU466" s="23" t="str">
        <f aca="false">IF(AT466&lt;&gt;"",IF(AT466&lt;&gt;"LIBSETS_DROP_MECHANIC_MONSTER_NAME",VLOOKUP(AT466,'LibSets constants'!$I$4:$L$1000,3,0),""),"")</f>
        <v/>
      </c>
      <c r="AV466" s="23" t="str">
        <f aca="false">IF(AT466&lt;&gt;"",IF(AT466&lt;&gt;"LIBSETS_DROP_MECHANIC_MONSTER_NAME",VLOOKUP(AT466,'LibSets constants'!$I$4:$L$1000,4,0),""),"")</f>
        <v/>
      </c>
      <c r="AW466" s="6" t="str">
        <f aca="false">IF(A466="???","--","")&amp;IF(F466&lt;&gt;"Not in the game (anymore)",IF(A466&lt;&gt;"",CONCATENATE("[",A466,"] = {wayshrines={")&amp;IF(K466&lt;&gt;"",CONCATENATE(K466,","),"")&amp;IF(L466&lt;&gt;"",CONCATENATE(L466,","),"")&amp;IF(M466&lt;&gt;"",CONCATENATE(M466,","),"")&amp;CONCATENATE("}")&amp;IF(VALUE(N466)&gt;0,CONCATENATE(", traitsNeeded=",N466),"")&amp;CONCATENATE(", dlcId=",IF(S466&lt;&gt;"",S466,"DLC_BASE_GAME")),""),"")</f>
        <v/>
      </c>
      <c r="AX466" s="6" t="str">
        <f aca="false">IF(F466&lt;&gt;"Not in the game (anymore)",IF(A466&lt;&gt;"",IF(P466&lt;&gt;"",CONCATENATE(", zoneIds={",P466),"")&amp;IF(X466&lt;&gt;"",CONCATENATE(",",X466),"")&amp;IF(AC466&lt;&gt;"",CONCATENATE(",",AC466),"")&amp;IF(AH466&lt;&gt;"",CONCATENATE(",",AH466),"")&amp;IF(AM466&lt;&gt;"",CONCATENATE(",",AM466),"")&amp;IF(AR466&lt;&gt;"",CONCATENATE(",",AR466),"")&amp;IF(P466&lt;&gt;"",CONCATENATE("}",""),"")&amp;IF(OR(I466="true",I466="false",I466&lt;&gt;""), CONCATENATE(", veteran=", I466), ""),""),"")</f>
        <v/>
      </c>
      <c r="AY466" s="6" t="str">
        <f aca="false">IF(F466&lt;&gt;"Not in the game (anymore)",IF(A466&lt;&gt;"",", setType="&amp;G466,"")&amp;IF(J466="true",", multiTrialSet=true",""),"")</f>
        <v/>
      </c>
      <c r="AZ466" s="6" t="str">
        <f aca="false">IF(F466&lt;&gt;"Not in the game (anymore)",IF(U466&lt;&gt;"",", dropMechanic={"&amp;U466&amp;IF(Z466&lt;&gt;"",","&amp;Z466,"")&amp;IF(AE466&lt;&gt;"",","&amp;AE466,"")&amp;IF(AJ466&lt;&gt;"",","&amp;AJ466,"")&amp;IF(AO466&lt;&gt;"",","&amp;AO466,"")&amp;IF(AT466&lt;&gt;"",","&amp;AT466,"")&amp;"}"&amp;IF(U466="LIBSETS_DROP_MECHANIC_MONSTER_NAME",", dropMechanicNames={" &amp; IF(V466&lt;&gt;"","['en']='"&amp;V466&amp;"'","") &amp; IF(W466&lt;&gt;"",", ['de']='" &amp; W466&amp;"'","") &amp; "}",""),"")&amp;"},","")</f>
        <v/>
      </c>
      <c r="BA466" s="6" t="str">
        <f aca="false">IF(F466&lt;&gt;"Not in the game (anymore)",IF(C466&lt;&gt;"",CONCATENATE(" --",C466," / ",B466,"   [",IF(Q466&lt;&gt;"",Q466,""),IF(Y466&lt;&gt;"",", "&amp;Y466,""),IF(AD466&lt;&gt;"",", "&amp;AD466,""),IF(AI466&lt;&gt;"",", "&amp;AI466,""),IF(AN466&lt;&gt;"",", "&amp;AN466,""),IF(AS466&lt;&gt;"",", "&amp;AS466,""),"]")),"")</f>
        <v/>
      </c>
    </row>
    <row r="467" customFormat="false" ht="15" hidden="false" customHeight="false" outlineLevel="0" collapsed="false">
      <c r="A467" s="1" t="n">
        <v>501</v>
      </c>
      <c r="B467" s="0" t="s">
        <v>1133</v>
      </c>
      <c r="C467" s="0" t="s">
        <v>1134</v>
      </c>
      <c r="D467" s="2" t="n">
        <f aca="false">A467</f>
        <v>501</v>
      </c>
      <c r="G467" s="22" t="s">
        <v>1135</v>
      </c>
      <c r="I467" s="0" t="s">
        <v>56</v>
      </c>
      <c r="J467" s="0" t="s">
        <v>56</v>
      </c>
      <c r="K467" s="0" t="n">
        <v>-1</v>
      </c>
      <c r="L467" s="0" t="n">
        <v>-1</v>
      </c>
      <c r="M467" s="0" t="n">
        <v>-1</v>
      </c>
      <c r="N467" s="0" t="n">
        <v>0</v>
      </c>
      <c r="O467" s="3" t="s">
        <v>1136</v>
      </c>
      <c r="P467" s="2" t="str">
        <f aca="false">IF(AND(G467&lt;&gt;"LIBSETS_SETTYPE_BATTLEGROUND",G467&lt;&gt;"LIBSETS_SETTYPE_SPECIAL",G467&lt;&gt;"LIBSETS_SETTYPE_MYTHIC"), IF(Q467&lt;&gt;"",VLOOKUP(Q467,'ESO zone constants'!$D$2:$H$4950,5,0),""),"")</f>
        <v/>
      </c>
      <c r="Q467" s="0" t="str">
        <f aca="false">IF(OR(K467="",K467&lt;=0,ISERROR(K467)),IF(AND(O467&lt;&gt;"",NOT(ISERROR(O467))),O467, ""),VLOOKUP(K467,'ESO wayshrine node constants'!$A$3:$D$10003,4,0))</f>
        <v>Antiquities</v>
      </c>
      <c r="R467" s="3" t="s">
        <v>1137</v>
      </c>
      <c r="S467" s="4" t="str">
        <f aca="false">IF(AND(R467&lt;&gt;"",NOT(ISERROR(R467))),R467,IF(P467&lt;&gt;"",IF(NOT(ISERROR(VLOOKUP(P467,'ESO Dungeon constants'!$D$3:$H$9999,5,0))),VLOOKUP(P467,'ESO Dungeon constants'!$D$3:$I$9999,6,0),VLOOKUP(P467,'ESO zone constants'!$H$2:$K$9984,4,0)),""))</f>
        <v>DLC_GREYMOOR</v>
      </c>
      <c r="T467" s="2" t="str">
        <f aca="false">IF(S467&lt;&gt;"",VLOOKUP(S467,'LibSets constants'!$B$4:$C$1000,2,0),"")</f>
        <v>Greymoor</v>
      </c>
      <c r="U467" s="2" t="s">
        <v>1138</v>
      </c>
      <c r="V467" s="33" t="str">
        <f aca="false">IF(U467&lt;&gt;"",IF(U467&lt;&gt;"LIBSETS_DROP_MECHANIC_MONSTER_NAME",VLOOKUP(U467,'LibSets constants'!$I$4:$L$1000,3,0),""),"")</f>
        <v>Antiquities (Mythic set items)</v>
      </c>
      <c r="W467" s="23" t="str">
        <f aca="false">IF(U467&lt;&gt;"",IF(U467&lt;&gt;"LIBSETS_DROP_MECHANIC_MONSTER_NAME",VLOOKUP(U467,'LibSets constants'!$I$4:$L$1000,4,0),""),"")</f>
        <v>Antiquitäten (Mytische Set Gegenstände)</v>
      </c>
      <c r="X467" s="2" t="str">
        <f aca="false">IF(G467&lt;&gt;"LIBSETS_SETTYPE_BATTLEGROUND",IF(G467&lt;&gt;"LIBSETS_SETTYPE_SPECIAL",IF(Y467&lt;&gt;"",VLOOKUP(Y467,'ESO zone constants'!$D$2:$H$4950,5,0),""),""),"")</f>
        <v/>
      </c>
      <c r="Z467" s="24"/>
      <c r="AA467" s="23" t="str">
        <f aca="false">IF(Z467&lt;&gt;"",IF(Z467&lt;&gt;"LIBSETS_DROP_MECHANIC_MONSTER_NAME",VLOOKUP(Z467,'LibSets constants'!$I$4:$L$1000,3,0),""),"")</f>
        <v/>
      </c>
      <c r="AB467" s="23" t="str">
        <f aca="false">IF(Z467&lt;&gt;"",IF(Z467&lt;&gt;"LIBSETS_DROP_MECHANIC_MONSTER_NAME",VLOOKUP(Z467,'LibSets constants'!$I$4:$L$1000,4,0),""),"")</f>
        <v/>
      </c>
      <c r="AC467" s="2" t="str">
        <f aca="false">IF(G467&lt;&gt;"LIBSETS_SETTYPE_BATTLEGROUND",IF(G467&lt;&gt;"LIBSETS_SETTYPE_SPECIAL",IF(AD467&lt;&gt;"",VLOOKUP(AD467,'ESO zone constants'!$D$2:$H$4950,5,0),""),""),"")</f>
        <v/>
      </c>
      <c r="AE467" s="24"/>
      <c r="AF467" s="23" t="str">
        <f aca="false">IF(AE467&lt;&gt;"",IF(AE467&lt;&gt;"LIBSETS_DROP_MECHANIC_MONSTER_NAME",VLOOKUP(AE467,'LibSets constants'!$I$4:$L$1000,3,0),""),"")</f>
        <v/>
      </c>
      <c r="AG467" s="23" t="str">
        <f aca="false">IF(AE467&lt;&gt;"",IF(AE467&lt;&gt;"LIBSETS_DROP_MECHANIC_MONSTER_NAME",VLOOKUP(AE467,'LibSets constants'!$I$4:$L$1000,4,0),""),"")</f>
        <v/>
      </c>
      <c r="AH467" s="2" t="str">
        <f aca="false">IF(G467&lt;&gt;"LIBSETS_SETTYPE_BATTLEGROUND",IF(G467&lt;&gt;"LIBSETS_SETTYPE_SPECIAL",IF(AI467&lt;&gt;"",VLOOKUP(AI467,'ESO zone constants'!$D$2:$H$4950,5,0),""),""),"")</f>
        <v/>
      </c>
      <c r="AJ467" s="24"/>
      <c r="AK467" s="23" t="str">
        <f aca="false">IF(AJ467&lt;&gt;"",IF(AJ467&lt;&gt;"LIBSETS_DROP_MECHANIC_MONSTER_NAME",VLOOKUP(AJ467,'LibSets constants'!$I$4:$L$1000,3,0),""),"")</f>
        <v/>
      </c>
      <c r="AL467" s="23" t="str">
        <f aca="false">IF(AJ467&lt;&gt;"",IF(AJ467&lt;&gt;"LIBSETS_DROP_MECHANIC_MONSTER_NAME",VLOOKUP(AJ467,'LibSets constants'!$I$4:$L$1000,4,0),""),"")</f>
        <v/>
      </c>
      <c r="AM467" s="2" t="str">
        <f aca="false">IF(G467&lt;&gt;"LIBSETS_SETTYPE_BATTLEGROUND",IF(G467&lt;&gt;"LIBSETS_SETTYPE_SPECIAL",IF(AN467&lt;&gt;"",VLOOKUP(AN467,'ESO zone constants'!$D$2:$H$4950,5,0),""),""),"")</f>
        <v/>
      </c>
      <c r="AO467" s="24"/>
      <c r="AP467" s="23" t="str">
        <f aca="false">IF(AO467&lt;&gt;"",IF(AO467&lt;&gt;"LIBSETS_DROP_MECHANIC_MONSTER_NAME",VLOOKUP(AO467,'LibSets constants'!$I$4:$L$1000,3,0),""),"")</f>
        <v/>
      </c>
      <c r="AQ467" s="23" t="str">
        <f aca="false">IF(AO467&lt;&gt;"",IF(AO467&lt;&gt;"LIBSETS_DROP_MECHANIC_MONSTER_NAME",VLOOKUP(AO467,'LibSets constants'!$I$4:$L$1000,4,0),""),"")</f>
        <v/>
      </c>
      <c r="AR467" s="2" t="str">
        <f aca="false">IF(G467&lt;&gt;"LIBSETS_SETTYPE_BATTLEGROUND",IF(G467&lt;&gt;"LIBSETS_SETTYPE_SPECIAL",IF(AS467&lt;&gt;"",VLOOKUP(AS467,'ESO zone constants'!$D$2:$H$4950,5,0),""),""),"")</f>
        <v/>
      </c>
      <c r="AT467" s="24"/>
      <c r="AU467" s="23" t="str">
        <f aca="false">IF(AT467&lt;&gt;"",IF(AT467&lt;&gt;"LIBSETS_DROP_MECHANIC_MONSTER_NAME",VLOOKUP(AT467,'LibSets constants'!$I$4:$L$1000,3,0),""),"")</f>
        <v/>
      </c>
      <c r="AV467" s="23" t="str">
        <f aca="false">IF(AT467&lt;&gt;"",IF(AT467&lt;&gt;"LIBSETS_DROP_MECHANIC_MONSTER_NAME",VLOOKUP(AT467,'LibSets constants'!$I$4:$L$1000,4,0),""),"")</f>
        <v/>
      </c>
      <c r="AW467" s="6" t="str">
        <f aca="false">IF(A467="???","--","")&amp;IF(F467&lt;&gt;"Not in the game (anymore)",IF(A467&lt;&gt;"",CONCATENATE("[",A467,"] = {wayshrines={")&amp;IF(K467&lt;&gt;"",CONCATENATE(K467,","),"")&amp;IF(L467&lt;&gt;"",CONCATENATE(L467,","),"")&amp;IF(M467&lt;&gt;"",CONCATENATE(M467,","),"")&amp;CONCATENATE("}")&amp;IF(VALUE(N467)&gt;0,CONCATENATE(", traitsNeeded=",N467),"")&amp;CONCATENATE(", dlcId=",IF(S467&lt;&gt;"",S467,"DLC_BASE_GAME")),""),"")</f>
        <v>[501] = {wayshrines={-1,-1,-1,}, dlcId=DLC_GREYMOOR</v>
      </c>
      <c r="AX467" s="6" t="str">
        <f aca="false">IF(F467&lt;&gt;"Not in the game (anymore)",IF(A467&lt;&gt;"",IF(P467&lt;&gt;"",CONCATENATE(", zoneIds={",P467),"")&amp;IF(X467&lt;&gt;"",CONCATENATE(",",X467),"")&amp;IF(AC467&lt;&gt;"",CONCATENATE(",",AC467),"")&amp;IF(AH467&lt;&gt;"",CONCATENATE(",",AH467),"")&amp;IF(AM467&lt;&gt;"",CONCATENATE(",",AM467),"")&amp;IF(AR467&lt;&gt;"",CONCATENATE(",",AR467),"")&amp;IF(P467&lt;&gt;"",CONCATENATE("}",""),"")&amp;IF(OR(I467="true",I467="false",I467&lt;&gt;""), CONCATENATE(", veteran=", I467), ""),""),"")</f>
        <v>, veteran=false</v>
      </c>
      <c r="AY467" s="6" t="str">
        <f aca="false">IF(F467&lt;&gt;"Not in the game (anymore)",IF(A467&lt;&gt;"",", setType="&amp;G467,"")&amp;IF(J467="true",", multiTrialSet=true",""),"")</f>
        <v>, setType=LIBSETS_SETTYPE_MYTHIC</v>
      </c>
      <c r="AZ467" s="6" t="str">
        <f aca="false">IF(F467&lt;&gt;"Not in the game (anymore)",IF(U467&lt;&gt;"",", dropMechanic={"&amp;U467&amp;IF(Z467&lt;&gt;"",","&amp;Z467,"")&amp;IF(AE467&lt;&gt;"",","&amp;AE467,"")&amp;IF(AJ467&lt;&gt;"",","&amp;AJ467,"")&amp;IF(AO467&lt;&gt;"",","&amp;AO467,"")&amp;IF(AT467&lt;&gt;"",","&amp;AT467,"")&amp;"}"&amp;IF(U467="LIBSETS_DROP_MECHANIC_MONSTER_NAME",", dropMechanicNames={" &amp; IF(V467&lt;&gt;"","['en']='"&amp;V467&amp;"'","") &amp; IF(W467&lt;&gt;"",", ['de']='" &amp; W467&amp;"'","") &amp; "}",""),"")&amp;"},","")</f>
        <v>, dropMechanic={LIBSETS_DROP_MECHANIC_ANTIQUITIES}},</v>
      </c>
      <c r="BA467" s="6" t="str">
        <f aca="false">IF(F467&lt;&gt;"Not in the game (anymore)",IF(C467&lt;&gt;"",CONCATENATE(" --",C467," / ",B467,"   [",IF(Q467&lt;&gt;"",Q467,""),IF(Y467&lt;&gt;"",", "&amp;Y467,""),IF(AD467&lt;&gt;"",", "&amp;AD467,""),IF(AI467&lt;&gt;"",", "&amp;AI467,""),IF(AN467&lt;&gt;"",", "&amp;AN467,""),IF(AS467&lt;&gt;"",", "&amp;AS467,""),"]")),"")</f>
        <v> --Thrassian Stranglers / Thrassische Würger   [Antiquities]</v>
      </c>
    </row>
    <row r="468" customFormat="false" ht="15" hidden="false" customHeight="false" outlineLevel="0" collapsed="false">
      <c r="A468" s="1" t="n">
        <v>502</v>
      </c>
      <c r="B468" s="0" t="s">
        <v>1139</v>
      </c>
      <c r="C468" s="0" t="s">
        <v>1139</v>
      </c>
      <c r="D468" s="2" t="n">
        <f aca="false">A468</f>
        <v>502</v>
      </c>
      <c r="E468" s="0" t="s">
        <v>1140</v>
      </c>
      <c r="F468" s="40" t="s">
        <v>491</v>
      </c>
      <c r="G468" s="22"/>
      <c r="N468" s="0" t="n">
        <v>0</v>
      </c>
      <c r="O468" s="3" t="s">
        <v>1100</v>
      </c>
      <c r="P468" s="2" t="n">
        <f aca="false">IF(AND(G468&lt;&gt;"LIBSETS_SETTYPE_BATTLEGROUND",G468&lt;&gt;"LIBSETS_SETTYPE_SPECIAL",G468&lt;&gt;"LIBSETS_SETTYPE_MYTHIC"), IF(Q468&lt;&gt;"",VLOOKUP(Q468,'ESO zone constants'!$D$2:$H$4950,5,0),""),"")</f>
        <v>1160</v>
      </c>
      <c r="Q468" s="0" t="str">
        <f aca="false">IF(OR(K468="",K468&lt;=0,ISERROR(K468)),IF(AND(O468&lt;&gt;"",NOT(ISERROR(O468))),O468, ""),VLOOKUP(K468,'ESO wayshrine node constants'!$A$3:$D$10003,4,0))</f>
        <v>Western Skyrim</v>
      </c>
      <c r="R468" s="0"/>
      <c r="S468" s="4" t="str">
        <f aca="false">IF(AND(R468&lt;&gt;"",NOT(ISERROR(R468))),R468,IF(P468&lt;&gt;"",IF(NOT(ISERROR(VLOOKUP(P468,'ESO Dungeon constants'!$D$3:$H$9999,5,0))),VLOOKUP(P468,'ESO Dungeon constants'!$D$3:$I$9999,6,0),VLOOKUP(P468,'ESO zone constants'!$H$2:$K$9984,4,0)),""))</f>
        <v>DLC_GREYMOOR</v>
      </c>
      <c r="T468" s="2" t="str">
        <f aca="false">IF(S468&lt;&gt;"",VLOOKUP(S468,'LibSets constants'!$B$4:$C$1000,2,0),"")</f>
        <v>Greymoor</v>
      </c>
      <c r="U468" s="0"/>
      <c r="V468" s="33" t="str">
        <f aca="false">IF(U468&lt;&gt;"",IF(U468&lt;&gt;"LIBSETS_DROP_MECHANIC_MONSTER_NAME",VLOOKUP(U468,'LibSets constants'!$I$4:$L$1000,3,0),""),"")</f>
        <v/>
      </c>
      <c r="W468" s="23" t="str">
        <f aca="false">IF(U468&lt;&gt;"",IF(U468&lt;&gt;"LIBSETS_DROP_MECHANIC_MONSTER_NAME",VLOOKUP(U468,'LibSets constants'!$I$4:$L$1000,4,0),""),"")</f>
        <v/>
      </c>
      <c r="X468" s="2" t="str">
        <f aca="false">IF(G468&lt;&gt;"LIBSETS_SETTYPE_BATTLEGROUND",IF(G468&lt;&gt;"LIBSETS_SETTYPE_SPECIAL",IF(Y468&lt;&gt;"",VLOOKUP(Y468,'ESO zone constants'!$D$2:$H$4950,5,0),""),""),"")</f>
        <v/>
      </c>
      <c r="Z468" s="24"/>
      <c r="AA468" s="23" t="str">
        <f aca="false">IF(Z468&lt;&gt;"",IF(Z468&lt;&gt;"LIBSETS_DROP_MECHANIC_MONSTER_NAME",VLOOKUP(Z468,'LibSets constants'!$I$4:$L$1000,3,0),""),"")</f>
        <v/>
      </c>
      <c r="AB468" s="23" t="str">
        <f aca="false">IF(Z468&lt;&gt;"",IF(Z468&lt;&gt;"LIBSETS_DROP_MECHANIC_MONSTER_NAME",VLOOKUP(Z468,'LibSets constants'!$I$4:$L$1000,4,0),""),"")</f>
        <v/>
      </c>
      <c r="AC468" s="2" t="str">
        <f aca="false">IF(G468&lt;&gt;"LIBSETS_SETTYPE_BATTLEGROUND",IF(G468&lt;&gt;"LIBSETS_SETTYPE_SPECIAL",IF(AD468&lt;&gt;"",VLOOKUP(AD468,'ESO zone constants'!$D$2:$H$4950,5,0),""),""),"")</f>
        <v/>
      </c>
      <c r="AE468" s="24"/>
      <c r="AF468" s="23" t="str">
        <f aca="false">IF(AE468&lt;&gt;"",IF(AE468&lt;&gt;"LIBSETS_DROP_MECHANIC_MONSTER_NAME",VLOOKUP(AE468,'LibSets constants'!$I$4:$L$1000,3,0),""),"")</f>
        <v/>
      </c>
      <c r="AG468" s="23" t="str">
        <f aca="false">IF(AE468&lt;&gt;"",IF(AE468&lt;&gt;"LIBSETS_DROP_MECHANIC_MONSTER_NAME",VLOOKUP(AE468,'LibSets constants'!$I$4:$L$1000,4,0),""),"")</f>
        <v/>
      </c>
      <c r="AH468" s="2" t="str">
        <f aca="false">IF(G468&lt;&gt;"LIBSETS_SETTYPE_BATTLEGROUND",IF(G468&lt;&gt;"LIBSETS_SETTYPE_SPECIAL",IF(AI468&lt;&gt;"",VLOOKUP(AI468,'ESO zone constants'!$D$2:$H$4950,5,0),""),""),"")</f>
        <v/>
      </c>
      <c r="AJ468" s="24"/>
      <c r="AK468" s="23" t="str">
        <f aca="false">IF(AJ468&lt;&gt;"",IF(AJ468&lt;&gt;"LIBSETS_DROP_MECHANIC_MONSTER_NAME",VLOOKUP(AJ468,'LibSets constants'!$I$4:$L$1000,3,0),""),"")</f>
        <v/>
      </c>
      <c r="AL468" s="23" t="str">
        <f aca="false">IF(AJ468&lt;&gt;"",IF(AJ468&lt;&gt;"LIBSETS_DROP_MECHANIC_MONSTER_NAME",VLOOKUP(AJ468,'LibSets constants'!$I$4:$L$1000,4,0),""),"")</f>
        <v/>
      </c>
      <c r="AM468" s="2" t="str">
        <f aca="false">IF(G468&lt;&gt;"LIBSETS_SETTYPE_BATTLEGROUND",IF(G468&lt;&gt;"LIBSETS_SETTYPE_SPECIAL",IF(AN468&lt;&gt;"",VLOOKUP(AN468,'ESO zone constants'!$D$2:$H$4950,5,0),""),""),"")</f>
        <v/>
      </c>
      <c r="AO468" s="24"/>
      <c r="AP468" s="23" t="str">
        <f aca="false">IF(AO468&lt;&gt;"",IF(AO468&lt;&gt;"LIBSETS_DROP_MECHANIC_MONSTER_NAME",VLOOKUP(AO468,'LibSets constants'!$I$4:$L$1000,3,0),""),"")</f>
        <v/>
      </c>
      <c r="AQ468" s="23" t="str">
        <f aca="false">IF(AO468&lt;&gt;"",IF(AO468&lt;&gt;"LIBSETS_DROP_MECHANIC_MONSTER_NAME",VLOOKUP(AO468,'LibSets constants'!$I$4:$L$1000,4,0),""),"")</f>
        <v/>
      </c>
      <c r="AR468" s="2" t="str">
        <f aca="false">IF(G468&lt;&gt;"LIBSETS_SETTYPE_BATTLEGROUND",IF(G468&lt;&gt;"LIBSETS_SETTYPE_SPECIAL",IF(AS468&lt;&gt;"",VLOOKUP(AS468,'ESO zone constants'!$D$2:$H$4950,5,0),""),""),"")</f>
        <v/>
      </c>
      <c r="AT468" s="24"/>
      <c r="AU468" s="23" t="str">
        <f aca="false">IF(AT468&lt;&gt;"",IF(AT468&lt;&gt;"LIBSETS_DROP_MECHANIC_MONSTER_NAME",VLOOKUP(AT468,'LibSets constants'!$I$4:$L$1000,3,0),""),"")</f>
        <v/>
      </c>
      <c r="AV468" s="23" t="str">
        <f aca="false">IF(AT468&lt;&gt;"",IF(AT468&lt;&gt;"LIBSETS_DROP_MECHANIC_MONSTER_NAME",VLOOKUP(AT468,'LibSets constants'!$I$4:$L$1000,4,0),""),"")</f>
        <v/>
      </c>
      <c r="AW468" s="6" t="str">
        <f aca="false">IF(A468="???","--","")&amp;IF(F468&lt;&gt;"Not in the game (anymore)",IF(A468&lt;&gt;"",CONCATENATE("[",A468,"] = {wayshrines={")&amp;IF(K468&lt;&gt;"",CONCATENATE(K468,","),"")&amp;IF(L468&lt;&gt;"",CONCATENATE(L468,","),"")&amp;IF(M468&lt;&gt;"",CONCATENATE(M468,","),"")&amp;CONCATENATE("}")&amp;IF(VALUE(N468)&gt;0,CONCATENATE(", traitsNeeded=",N468),"")&amp;CONCATENATE(", dlcId=",IF(S468&lt;&gt;"",S468,"DLC_BASE_GAME")),""),"")</f>
        <v/>
      </c>
      <c r="AX468" s="6" t="str">
        <f aca="false">IF(F468&lt;&gt;"Not in the game (anymore)",IF(A468&lt;&gt;"",IF(P468&lt;&gt;"",CONCATENATE(", zoneIds={",P468),"")&amp;IF(X468&lt;&gt;"",CONCATENATE(",",X468),"")&amp;IF(AC468&lt;&gt;"",CONCATENATE(",",AC468),"")&amp;IF(AH468&lt;&gt;"",CONCATENATE(",",AH468),"")&amp;IF(AM468&lt;&gt;"",CONCATENATE(",",AM468),"")&amp;IF(AR468&lt;&gt;"",CONCATENATE(",",AR468),"")&amp;IF(P468&lt;&gt;"",CONCATENATE("}",""),"")&amp;IF(OR(I468="true",I468="false",I468&lt;&gt;""), CONCATENATE(", veteran=", I468), ""),""),"")</f>
        <v/>
      </c>
      <c r="AY468" s="6" t="str">
        <f aca="false">IF(F468&lt;&gt;"Not in the game (anymore)",IF(A468&lt;&gt;"",", setType="&amp;G468,"")&amp;IF(J468="true",", multiTrialSet=true",""),"")</f>
        <v/>
      </c>
      <c r="AZ468" s="6" t="str">
        <f aca="false">IF(F468&lt;&gt;"Not in the game (anymore)",IF(U468&lt;&gt;"",", dropMechanic={"&amp;U468&amp;IF(Z468&lt;&gt;"",","&amp;Z468,"")&amp;IF(AE468&lt;&gt;"",","&amp;AE468,"")&amp;IF(AJ468&lt;&gt;"",","&amp;AJ468,"")&amp;IF(AO468&lt;&gt;"",","&amp;AO468,"")&amp;IF(AT468&lt;&gt;"",","&amp;AT468,"")&amp;"}"&amp;IF(U468="LIBSETS_DROP_MECHANIC_MONSTER_NAME",", dropMechanicNames={" &amp; IF(V468&lt;&gt;"","['en']='"&amp;V468&amp;"'","") &amp; IF(W468&lt;&gt;"",", ['de']='" &amp; W468&amp;"'","") &amp; "}",""),"")&amp;"},","")</f>
        <v/>
      </c>
      <c r="BA468" s="6" t="str">
        <f aca="false">IF(F468&lt;&gt;"Not in the game (anymore)",IF(C468&lt;&gt;"",CONCATENATE(" --",C468," / ",B468,"   [",IF(Q468&lt;&gt;"",Q468,""),IF(Y468&lt;&gt;"",", "&amp;Y468,""),IF(AD468&lt;&gt;"",", "&amp;AD468,""),IF(AI468&lt;&gt;"",", "&amp;AI468,""),IF(AN468&lt;&gt;"",", "&amp;AN468,""),IF(AS468&lt;&gt;"",", "&amp;AS468,""),"]")),"")</f>
        <v/>
      </c>
    </row>
    <row r="469" customFormat="false" ht="15" hidden="false" customHeight="false" outlineLevel="0" collapsed="false">
      <c r="A469" s="1" t="n">
        <v>503</v>
      </c>
      <c r="B469" s="0" t="s">
        <v>1141</v>
      </c>
      <c r="C469" s="0" t="s">
        <v>1142</v>
      </c>
      <c r="D469" s="2" t="n">
        <f aca="false">A469</f>
        <v>503</v>
      </c>
      <c r="G469" s="22" t="s">
        <v>1135</v>
      </c>
      <c r="I469" s="0" t="s">
        <v>56</v>
      </c>
      <c r="J469" s="0" t="s">
        <v>56</v>
      </c>
      <c r="K469" s="0" t="n">
        <v>-1</v>
      </c>
      <c r="L469" s="0" t="n">
        <v>-1</v>
      </c>
      <c r="M469" s="0" t="n">
        <v>-1</v>
      </c>
      <c r="N469" s="0" t="n">
        <v>0</v>
      </c>
      <c r="O469" s="3" t="s">
        <v>1136</v>
      </c>
      <c r="P469" s="2" t="str">
        <f aca="false">IF(AND(G469&lt;&gt;"LIBSETS_SETTYPE_BATTLEGROUND",G469&lt;&gt;"LIBSETS_SETTYPE_SPECIAL",G469&lt;&gt;"LIBSETS_SETTYPE_MYTHIC"), IF(Q469&lt;&gt;"",VLOOKUP(Q469,'ESO zone constants'!$D$2:$H$4950,5,0),""),"")</f>
        <v/>
      </c>
      <c r="Q469" s="0" t="str">
        <f aca="false">IF(OR(K469="",K469&lt;=0,ISERROR(K469)),IF(AND(O469&lt;&gt;"",NOT(ISERROR(O469))),O469, ""),VLOOKUP(K469,'ESO wayshrine node constants'!$A$3:$D$10003,4,0))</f>
        <v>Antiquities</v>
      </c>
      <c r="R469" s="3" t="s">
        <v>1137</v>
      </c>
      <c r="S469" s="4" t="str">
        <f aca="false">IF(AND(R469&lt;&gt;"",NOT(ISERROR(R469))),R469,IF(P469&lt;&gt;"",IF(NOT(ISERROR(VLOOKUP(P469,'ESO Dungeon constants'!$D$3:$H$9999,5,0))),VLOOKUP(P469,'ESO Dungeon constants'!$D$3:$I$9999,6,0),VLOOKUP(P469,'ESO zone constants'!$H$2:$K$9984,4,0)),""))</f>
        <v>DLC_GREYMOOR</v>
      </c>
      <c r="T469" s="2" t="str">
        <f aca="false">IF(S469&lt;&gt;"",VLOOKUP(S469,'LibSets constants'!$B$4:$C$1000,2,0),"")</f>
        <v>Greymoor</v>
      </c>
      <c r="U469" s="2" t="s">
        <v>1138</v>
      </c>
      <c r="V469" s="33" t="str">
        <f aca="false">IF(U469&lt;&gt;"",IF(U469&lt;&gt;"LIBSETS_DROP_MECHANIC_MONSTER_NAME",VLOOKUP(U469,'LibSets constants'!$I$4:$L$1000,3,0),""),"")</f>
        <v>Antiquities (Mythic set items)</v>
      </c>
      <c r="W469" s="23" t="str">
        <f aca="false">IF(U469&lt;&gt;"",IF(U469&lt;&gt;"LIBSETS_DROP_MECHANIC_MONSTER_NAME",VLOOKUP(U469,'LibSets constants'!$I$4:$L$1000,4,0),""),"")</f>
        <v>Antiquitäten (Mytische Set Gegenstände)</v>
      </c>
      <c r="X469" s="2" t="str">
        <f aca="false">IF(G469&lt;&gt;"LIBSETS_SETTYPE_BATTLEGROUND",IF(G469&lt;&gt;"LIBSETS_SETTYPE_SPECIAL",IF(Y469&lt;&gt;"",VLOOKUP(Y469,'ESO zone constants'!$D$2:$H$4950,5,0),""),""),"")</f>
        <v/>
      </c>
      <c r="Z469" s="24"/>
      <c r="AA469" s="23" t="str">
        <f aca="false">IF(Z469&lt;&gt;"",IF(Z469&lt;&gt;"LIBSETS_DROP_MECHANIC_MONSTER_NAME",VLOOKUP(Z469,'LibSets constants'!$I$4:$L$1000,3,0),""),"")</f>
        <v/>
      </c>
      <c r="AB469" s="23" t="str">
        <f aca="false">IF(Z469&lt;&gt;"",IF(Z469&lt;&gt;"LIBSETS_DROP_MECHANIC_MONSTER_NAME",VLOOKUP(Z469,'LibSets constants'!$I$4:$L$1000,4,0),""),"")</f>
        <v/>
      </c>
      <c r="AC469" s="2" t="str">
        <f aca="false">IF(G469&lt;&gt;"LIBSETS_SETTYPE_BATTLEGROUND",IF(G469&lt;&gt;"LIBSETS_SETTYPE_SPECIAL",IF(AD469&lt;&gt;"",VLOOKUP(AD469,'ESO zone constants'!$D$2:$H$4950,5,0),""),""),"")</f>
        <v/>
      </c>
      <c r="AE469" s="24"/>
      <c r="AF469" s="23" t="str">
        <f aca="false">IF(AE469&lt;&gt;"",IF(AE469&lt;&gt;"LIBSETS_DROP_MECHANIC_MONSTER_NAME",VLOOKUP(AE469,'LibSets constants'!$I$4:$L$1000,3,0),""),"")</f>
        <v/>
      </c>
      <c r="AG469" s="23" t="str">
        <f aca="false">IF(AE469&lt;&gt;"",IF(AE469&lt;&gt;"LIBSETS_DROP_MECHANIC_MONSTER_NAME",VLOOKUP(AE469,'LibSets constants'!$I$4:$L$1000,4,0),""),"")</f>
        <v/>
      </c>
      <c r="AH469" s="2" t="str">
        <f aca="false">IF(G469&lt;&gt;"LIBSETS_SETTYPE_BATTLEGROUND",IF(G469&lt;&gt;"LIBSETS_SETTYPE_SPECIAL",IF(AI469&lt;&gt;"",VLOOKUP(AI469,'ESO zone constants'!$D$2:$H$4950,5,0),""),""),"")</f>
        <v/>
      </c>
      <c r="AJ469" s="24"/>
      <c r="AK469" s="23" t="str">
        <f aca="false">IF(AJ469&lt;&gt;"",IF(AJ469&lt;&gt;"LIBSETS_DROP_MECHANIC_MONSTER_NAME",VLOOKUP(AJ469,'LibSets constants'!$I$4:$L$1000,3,0),""),"")</f>
        <v/>
      </c>
      <c r="AL469" s="23" t="str">
        <f aca="false">IF(AJ469&lt;&gt;"",IF(AJ469&lt;&gt;"LIBSETS_DROP_MECHANIC_MONSTER_NAME",VLOOKUP(AJ469,'LibSets constants'!$I$4:$L$1000,4,0),""),"")</f>
        <v/>
      </c>
      <c r="AM469" s="2" t="str">
        <f aca="false">IF(G469&lt;&gt;"LIBSETS_SETTYPE_BATTLEGROUND",IF(G469&lt;&gt;"LIBSETS_SETTYPE_SPECIAL",IF(AN469&lt;&gt;"",VLOOKUP(AN469,'ESO zone constants'!$D$2:$H$4950,5,0),""),""),"")</f>
        <v/>
      </c>
      <c r="AO469" s="24"/>
      <c r="AP469" s="23" t="str">
        <f aca="false">IF(AO469&lt;&gt;"",IF(AO469&lt;&gt;"LIBSETS_DROP_MECHANIC_MONSTER_NAME",VLOOKUP(AO469,'LibSets constants'!$I$4:$L$1000,3,0),""),"")</f>
        <v/>
      </c>
      <c r="AQ469" s="23" t="str">
        <f aca="false">IF(AO469&lt;&gt;"",IF(AO469&lt;&gt;"LIBSETS_DROP_MECHANIC_MONSTER_NAME",VLOOKUP(AO469,'LibSets constants'!$I$4:$L$1000,4,0),""),"")</f>
        <v/>
      </c>
      <c r="AR469" s="2" t="str">
        <f aca="false">IF(G469&lt;&gt;"LIBSETS_SETTYPE_BATTLEGROUND",IF(G469&lt;&gt;"LIBSETS_SETTYPE_SPECIAL",IF(AS469&lt;&gt;"",VLOOKUP(AS469,'ESO zone constants'!$D$2:$H$4950,5,0),""),""),"")</f>
        <v/>
      </c>
      <c r="AT469" s="24"/>
      <c r="AU469" s="23" t="str">
        <f aca="false">IF(AT469&lt;&gt;"",IF(AT469&lt;&gt;"LIBSETS_DROP_MECHANIC_MONSTER_NAME",VLOOKUP(AT469,'LibSets constants'!$I$4:$L$1000,3,0),""),"")</f>
        <v/>
      </c>
      <c r="AV469" s="23" t="str">
        <f aca="false">IF(AT469&lt;&gt;"",IF(AT469&lt;&gt;"LIBSETS_DROP_MECHANIC_MONSTER_NAME",VLOOKUP(AT469,'LibSets constants'!$I$4:$L$1000,4,0),""),"")</f>
        <v/>
      </c>
      <c r="AW469" s="6" t="str">
        <f aca="false">IF(A469="???","--","")&amp;IF(F469&lt;&gt;"Not in the game (anymore)",IF(A469&lt;&gt;"",CONCATENATE("[",A469,"] = {wayshrines={")&amp;IF(K469&lt;&gt;"",CONCATENATE(K469,","),"")&amp;IF(L469&lt;&gt;"",CONCATENATE(L469,","),"")&amp;IF(M469&lt;&gt;"",CONCATENATE(M469,","),"")&amp;CONCATENATE("}")&amp;IF(VALUE(N469)&gt;0,CONCATENATE(", traitsNeeded=",N469),"")&amp;CONCATENATE(", dlcId=",IF(S469&lt;&gt;"",S469,"DLC_BASE_GAME")),""),"")</f>
        <v>[503] = {wayshrines={-1,-1,-1,}, dlcId=DLC_GREYMOOR</v>
      </c>
      <c r="AX469" s="6" t="str">
        <f aca="false">IF(F469&lt;&gt;"Not in the game (anymore)",IF(A469&lt;&gt;"",IF(P469&lt;&gt;"",CONCATENATE(", zoneIds={",P469),"")&amp;IF(X469&lt;&gt;"",CONCATENATE(",",X469),"")&amp;IF(AC469&lt;&gt;"",CONCATENATE(",",AC469),"")&amp;IF(AH469&lt;&gt;"",CONCATENATE(",",AH469),"")&amp;IF(AM469&lt;&gt;"",CONCATENATE(",",AM469),"")&amp;IF(AR469&lt;&gt;"",CONCATENATE(",",AR469),"")&amp;IF(P469&lt;&gt;"",CONCATENATE("}",""),"")&amp;IF(OR(I469="true",I469="false",I469&lt;&gt;""), CONCATENATE(", veteran=", I469), ""),""),"")</f>
        <v>, veteran=false</v>
      </c>
      <c r="AY469" s="6" t="str">
        <f aca="false">IF(F469&lt;&gt;"Not in the game (anymore)",IF(A469&lt;&gt;"",", setType="&amp;G469,"")&amp;IF(J469="true",", multiTrialSet=true",""),"")</f>
        <v>, setType=LIBSETS_SETTYPE_MYTHIC</v>
      </c>
      <c r="AZ469" s="6" t="str">
        <f aca="false">IF(F469&lt;&gt;"Not in the game (anymore)",IF(U469&lt;&gt;"",", dropMechanic={"&amp;U469&amp;IF(Z469&lt;&gt;"",","&amp;Z469,"")&amp;IF(AE469&lt;&gt;"",","&amp;AE469,"")&amp;IF(AJ469&lt;&gt;"",","&amp;AJ469,"")&amp;IF(AO469&lt;&gt;"",","&amp;AO469,"")&amp;IF(AT469&lt;&gt;"",","&amp;AT469,"")&amp;"}"&amp;IF(U469="LIBSETS_DROP_MECHANIC_MONSTER_NAME",", dropMechanicNames={" &amp; IF(V469&lt;&gt;"","['en']='"&amp;V469&amp;"'","") &amp; IF(W469&lt;&gt;"",", ['de']='" &amp; W469&amp;"'","") &amp; "}",""),"")&amp;"},","")</f>
        <v>, dropMechanic={LIBSETS_DROP_MECHANIC_ANTIQUITIES}},</v>
      </c>
      <c r="BA469" s="6" t="str">
        <f aca="false">IF(F469&lt;&gt;"Not in the game (anymore)",IF(C469&lt;&gt;"",CONCATENATE(" --",C469," / ",B469,"   [",IF(Q469&lt;&gt;"",Q469,""),IF(Y469&lt;&gt;"",", "&amp;Y469,""),IF(AD469&lt;&gt;"",", "&amp;AD469,""),IF(AI469&lt;&gt;"",", "&amp;AI469,""),IF(AN469&lt;&gt;"",", "&amp;AN469,""),IF(AS469&lt;&gt;"",", "&amp;AS469,""),"]")),"")</f>
        <v> --Ring of the Wild Hunt / Ring der Wilden Jagd   [Antiquities]</v>
      </c>
    </row>
    <row r="470" customFormat="false" ht="15" hidden="false" customHeight="false" outlineLevel="0" collapsed="false">
      <c r="A470" s="1" t="n">
        <v>504</v>
      </c>
      <c r="B470" s="0" t="s">
        <v>1143</v>
      </c>
      <c r="C470" s="0" t="s">
        <v>1144</v>
      </c>
      <c r="D470" s="2" t="n">
        <f aca="false">A470</f>
        <v>504</v>
      </c>
      <c r="E470" s="0" t="s">
        <v>1145</v>
      </c>
      <c r="F470" s="40" t="s">
        <v>491</v>
      </c>
      <c r="G470" s="22"/>
      <c r="N470" s="0" t="n">
        <v>0</v>
      </c>
      <c r="O470" s="3" t="s">
        <v>1100</v>
      </c>
      <c r="P470" s="2" t="n">
        <f aca="false">IF(AND(G470&lt;&gt;"LIBSETS_SETTYPE_BATTLEGROUND",G470&lt;&gt;"LIBSETS_SETTYPE_SPECIAL",G470&lt;&gt;"LIBSETS_SETTYPE_MYTHIC"), IF(Q470&lt;&gt;"",VLOOKUP(Q470,'ESO zone constants'!$D$2:$H$4950,5,0),""),"")</f>
        <v>1160</v>
      </c>
      <c r="Q470" s="0" t="str">
        <f aca="false">IF(OR(K470="",K470&lt;=0,ISERROR(K470)),IF(AND(O470&lt;&gt;"",NOT(ISERROR(O470))),O470, ""),VLOOKUP(K470,'ESO wayshrine node constants'!$A$3:$D$10003,4,0))</f>
        <v>Western Skyrim</v>
      </c>
      <c r="R470" s="0"/>
      <c r="S470" s="4" t="str">
        <f aca="false">IF(AND(R470&lt;&gt;"",NOT(ISERROR(R470))),R470,IF(P470&lt;&gt;"",IF(NOT(ISERROR(VLOOKUP(P470,'ESO Dungeon constants'!$D$3:$H$9999,5,0))),VLOOKUP(P470,'ESO Dungeon constants'!$D$3:$I$9999,6,0),VLOOKUP(P470,'ESO zone constants'!$H$2:$K$9984,4,0)),""))</f>
        <v>DLC_GREYMOOR</v>
      </c>
      <c r="T470" s="2" t="str">
        <f aca="false">IF(S470&lt;&gt;"",VLOOKUP(S470,'LibSets constants'!$B$4:$C$1000,2,0),"")</f>
        <v>Greymoor</v>
      </c>
      <c r="U470" s="0"/>
      <c r="V470" s="33" t="str">
        <f aca="false">IF(U470&lt;&gt;"",IF(U470&lt;&gt;"LIBSETS_DROP_MECHANIC_MONSTER_NAME",VLOOKUP(U470,'LibSets constants'!$I$4:$L$1000,3,0),""),"")</f>
        <v/>
      </c>
      <c r="W470" s="23" t="str">
        <f aca="false">IF(U470&lt;&gt;"",IF(U470&lt;&gt;"LIBSETS_DROP_MECHANIC_MONSTER_NAME",VLOOKUP(U470,'LibSets constants'!$I$4:$L$1000,4,0),""),"")</f>
        <v/>
      </c>
      <c r="X470" s="2" t="str">
        <f aca="false">IF(G470&lt;&gt;"LIBSETS_SETTYPE_BATTLEGROUND",IF(G470&lt;&gt;"LIBSETS_SETTYPE_SPECIAL",IF(Y470&lt;&gt;"",VLOOKUP(Y470,'ESO zone constants'!$D$2:$H$4950,5,0),""),""),"")</f>
        <v/>
      </c>
      <c r="Z470" s="24"/>
      <c r="AA470" s="23" t="str">
        <f aca="false">IF(Z470&lt;&gt;"",IF(Z470&lt;&gt;"LIBSETS_DROP_MECHANIC_MONSTER_NAME",VLOOKUP(Z470,'LibSets constants'!$I$4:$L$1000,3,0),""),"")</f>
        <v/>
      </c>
      <c r="AB470" s="23" t="str">
        <f aca="false">IF(Z470&lt;&gt;"",IF(Z470&lt;&gt;"LIBSETS_DROP_MECHANIC_MONSTER_NAME",VLOOKUP(Z470,'LibSets constants'!$I$4:$L$1000,4,0),""),"")</f>
        <v/>
      </c>
      <c r="AC470" s="2" t="str">
        <f aca="false">IF(G470&lt;&gt;"LIBSETS_SETTYPE_BATTLEGROUND",IF(G470&lt;&gt;"LIBSETS_SETTYPE_SPECIAL",IF(AD470&lt;&gt;"",VLOOKUP(AD470,'ESO zone constants'!$D$2:$H$4950,5,0),""),""),"")</f>
        <v/>
      </c>
      <c r="AE470" s="24"/>
      <c r="AF470" s="23" t="str">
        <f aca="false">IF(AE470&lt;&gt;"",IF(AE470&lt;&gt;"LIBSETS_DROP_MECHANIC_MONSTER_NAME",VLOOKUP(AE470,'LibSets constants'!$I$4:$L$1000,3,0),""),"")</f>
        <v/>
      </c>
      <c r="AG470" s="23" t="str">
        <f aca="false">IF(AE470&lt;&gt;"",IF(AE470&lt;&gt;"LIBSETS_DROP_MECHANIC_MONSTER_NAME",VLOOKUP(AE470,'LibSets constants'!$I$4:$L$1000,4,0),""),"")</f>
        <v/>
      </c>
      <c r="AH470" s="2" t="str">
        <f aca="false">IF(G470&lt;&gt;"LIBSETS_SETTYPE_BATTLEGROUND",IF(G470&lt;&gt;"LIBSETS_SETTYPE_SPECIAL",IF(AI470&lt;&gt;"",VLOOKUP(AI470,'ESO zone constants'!$D$2:$H$4950,5,0),""),""),"")</f>
        <v/>
      </c>
      <c r="AJ470" s="24"/>
      <c r="AK470" s="23" t="str">
        <f aca="false">IF(AJ470&lt;&gt;"",IF(AJ470&lt;&gt;"LIBSETS_DROP_MECHANIC_MONSTER_NAME",VLOOKUP(AJ470,'LibSets constants'!$I$4:$L$1000,3,0),""),"")</f>
        <v/>
      </c>
      <c r="AL470" s="23" t="str">
        <f aca="false">IF(AJ470&lt;&gt;"",IF(AJ470&lt;&gt;"LIBSETS_DROP_MECHANIC_MONSTER_NAME",VLOOKUP(AJ470,'LibSets constants'!$I$4:$L$1000,4,0),""),"")</f>
        <v/>
      </c>
      <c r="AM470" s="2" t="str">
        <f aca="false">IF(G470&lt;&gt;"LIBSETS_SETTYPE_BATTLEGROUND",IF(G470&lt;&gt;"LIBSETS_SETTYPE_SPECIAL",IF(AN470&lt;&gt;"",VLOOKUP(AN470,'ESO zone constants'!$D$2:$H$4950,5,0),""),""),"")</f>
        <v/>
      </c>
      <c r="AO470" s="24"/>
      <c r="AP470" s="23" t="str">
        <f aca="false">IF(AO470&lt;&gt;"",IF(AO470&lt;&gt;"LIBSETS_DROP_MECHANIC_MONSTER_NAME",VLOOKUP(AO470,'LibSets constants'!$I$4:$L$1000,3,0),""),"")</f>
        <v/>
      </c>
      <c r="AQ470" s="23" t="str">
        <f aca="false">IF(AO470&lt;&gt;"",IF(AO470&lt;&gt;"LIBSETS_DROP_MECHANIC_MONSTER_NAME",VLOOKUP(AO470,'LibSets constants'!$I$4:$L$1000,4,0),""),"")</f>
        <v/>
      </c>
      <c r="AR470" s="2" t="str">
        <f aca="false">IF(G470&lt;&gt;"LIBSETS_SETTYPE_BATTLEGROUND",IF(G470&lt;&gt;"LIBSETS_SETTYPE_SPECIAL",IF(AS470&lt;&gt;"",VLOOKUP(AS470,'ESO zone constants'!$D$2:$H$4950,5,0),""),""),"")</f>
        <v/>
      </c>
      <c r="AT470" s="24"/>
      <c r="AU470" s="23" t="str">
        <f aca="false">IF(AT470&lt;&gt;"",IF(AT470&lt;&gt;"LIBSETS_DROP_MECHANIC_MONSTER_NAME",VLOOKUP(AT470,'LibSets constants'!$I$4:$L$1000,3,0),""),"")</f>
        <v/>
      </c>
      <c r="AV470" s="23" t="str">
        <f aca="false">IF(AT470&lt;&gt;"",IF(AT470&lt;&gt;"LIBSETS_DROP_MECHANIC_MONSTER_NAME",VLOOKUP(AT470,'LibSets constants'!$I$4:$L$1000,4,0),""),"")</f>
        <v/>
      </c>
      <c r="AW470" s="6" t="str">
        <f aca="false">IF(A470="???","--","")&amp;IF(F470&lt;&gt;"Not in the game (anymore)",IF(A470&lt;&gt;"",CONCATENATE("[",A470,"] = {wayshrines={")&amp;IF(K470&lt;&gt;"",CONCATENATE(K470,","),"")&amp;IF(L470&lt;&gt;"",CONCATENATE(L470,","),"")&amp;IF(M470&lt;&gt;"",CONCATENATE(M470,","),"")&amp;CONCATENATE("}")&amp;IF(VALUE(N470)&gt;0,CONCATENATE(", traitsNeeded=",N470),"")&amp;CONCATENATE(", dlcId=",IF(S470&lt;&gt;"",S470,"DLC_BASE_GAME")),""),"")</f>
        <v/>
      </c>
      <c r="AX470" s="6" t="str">
        <f aca="false">IF(F470&lt;&gt;"Not in the game (anymore)",IF(A470&lt;&gt;"",IF(P470&lt;&gt;"",CONCATENATE(", zoneIds={",P470),"")&amp;IF(X470&lt;&gt;"",CONCATENATE(",",X470),"")&amp;IF(AC470&lt;&gt;"",CONCATENATE(",",AC470),"")&amp;IF(AH470&lt;&gt;"",CONCATENATE(",",AH470),"")&amp;IF(AM470&lt;&gt;"",CONCATENATE(",",AM470),"")&amp;IF(AR470&lt;&gt;"",CONCATENATE(",",AR470),"")&amp;IF(P470&lt;&gt;"",CONCATENATE("}",""),"")&amp;IF(OR(I470="true",I470="false",I470&lt;&gt;""), CONCATENATE(", veteran=", I470), ""),""),"")</f>
        <v/>
      </c>
      <c r="AY470" s="6" t="str">
        <f aca="false">IF(F470&lt;&gt;"Not in the game (anymore)",IF(A470&lt;&gt;"",", setType="&amp;G470,"")&amp;IF(J470="true",", multiTrialSet=true",""),"")</f>
        <v/>
      </c>
      <c r="AZ470" s="6" t="str">
        <f aca="false">IF(F470&lt;&gt;"Not in the game (anymore)",IF(U470&lt;&gt;"",", dropMechanic={"&amp;U470&amp;IF(Z470&lt;&gt;"",","&amp;Z470,"")&amp;IF(AE470&lt;&gt;"",","&amp;AE470,"")&amp;IF(AJ470&lt;&gt;"",","&amp;AJ470,"")&amp;IF(AO470&lt;&gt;"",","&amp;AO470,"")&amp;IF(AT470&lt;&gt;"",","&amp;AT470,"")&amp;"}"&amp;IF(U470="LIBSETS_DROP_MECHANIC_MONSTER_NAME",", dropMechanicNames={" &amp; IF(V470&lt;&gt;"","['en']='"&amp;V470&amp;"'","") &amp; IF(W470&lt;&gt;"",", ['de']='" &amp; W470&amp;"'","") &amp; "}",""),"")&amp;"},","")</f>
        <v/>
      </c>
      <c r="BA470" s="6" t="str">
        <f aca="false">IF(F470&lt;&gt;"Not in the game (anymore)",IF(C470&lt;&gt;"",CONCATENATE(" --",C470," / ",B470,"   [",IF(Q470&lt;&gt;"",Q470,""),IF(Y470&lt;&gt;"",", "&amp;Y470,""),IF(AD470&lt;&gt;"",", "&amp;AD470,""),IF(AI470&lt;&gt;"",", "&amp;AI470,""),IF(AN470&lt;&gt;"",", "&amp;AN470,""),IF(AS470&lt;&gt;"",", "&amp;AS470,""),"]")),"")</f>
        <v/>
      </c>
    </row>
    <row r="471" customFormat="false" ht="15" hidden="false" customHeight="false" outlineLevel="0" collapsed="false">
      <c r="A471" s="1" t="n">
        <v>505</v>
      </c>
      <c r="B471" s="0" t="s">
        <v>1146</v>
      </c>
      <c r="C471" s="0" t="s">
        <v>1147</v>
      </c>
      <c r="D471" s="2" t="n">
        <f aca="false">A471</f>
        <v>505</v>
      </c>
      <c r="G471" s="22" t="s">
        <v>1135</v>
      </c>
      <c r="I471" s="0" t="s">
        <v>56</v>
      </c>
      <c r="J471" s="0" t="s">
        <v>56</v>
      </c>
      <c r="K471" s="0" t="n">
        <v>-1</v>
      </c>
      <c r="L471" s="0" t="n">
        <v>-1</v>
      </c>
      <c r="M471" s="0" t="n">
        <v>-1</v>
      </c>
      <c r="N471" s="0" t="n">
        <v>0</v>
      </c>
      <c r="O471" s="3" t="s">
        <v>1136</v>
      </c>
      <c r="P471" s="2" t="str">
        <f aca="false">IF(AND(G471&lt;&gt;"LIBSETS_SETTYPE_BATTLEGROUND",G471&lt;&gt;"LIBSETS_SETTYPE_SPECIAL",G471&lt;&gt;"LIBSETS_SETTYPE_MYTHIC"), IF(Q471&lt;&gt;"",VLOOKUP(Q471,'ESO zone constants'!$D$2:$H$4950,5,0),""),"")</f>
        <v/>
      </c>
      <c r="Q471" s="0" t="str">
        <f aca="false">IF(OR(K471="",K471&lt;=0,ISERROR(K471)),IF(AND(O471&lt;&gt;"",NOT(ISERROR(O471))),O471, ""),VLOOKUP(K471,'ESO wayshrine node constants'!$A$3:$D$10003,4,0))</f>
        <v>Antiquities</v>
      </c>
      <c r="R471" s="3" t="s">
        <v>1137</v>
      </c>
      <c r="S471" s="4" t="str">
        <f aca="false">IF(AND(R471&lt;&gt;"",NOT(ISERROR(R471))),R471,IF(P471&lt;&gt;"",IF(NOT(ISERROR(VLOOKUP(P471,'ESO Dungeon constants'!$D$3:$H$9999,5,0))),VLOOKUP(P471,'ESO Dungeon constants'!$D$3:$I$9999,6,0),VLOOKUP(P471,'ESO zone constants'!$H$2:$K$9984,4,0)),""))</f>
        <v>DLC_GREYMOOR</v>
      </c>
      <c r="T471" s="2" t="str">
        <f aca="false">IF(S471&lt;&gt;"",VLOOKUP(S471,'LibSets constants'!$B$4:$C$1000,2,0),"")</f>
        <v>Greymoor</v>
      </c>
      <c r="U471" s="2" t="s">
        <v>1138</v>
      </c>
      <c r="V471" s="33" t="str">
        <f aca="false">IF(U471&lt;&gt;"",IF(U471&lt;&gt;"LIBSETS_DROP_MECHANIC_MONSTER_NAME",VLOOKUP(U471,'LibSets constants'!$I$4:$L$1000,3,0),""),"")</f>
        <v>Antiquities (Mythic set items)</v>
      </c>
      <c r="W471" s="23" t="str">
        <f aca="false">IF(U471&lt;&gt;"",IF(U471&lt;&gt;"LIBSETS_DROP_MECHANIC_MONSTER_NAME",VLOOKUP(U471,'LibSets constants'!$I$4:$L$1000,4,0),""),"")</f>
        <v>Antiquitäten (Mytische Set Gegenstände)</v>
      </c>
      <c r="X471" s="2" t="str">
        <f aca="false">IF(G471&lt;&gt;"LIBSETS_SETTYPE_BATTLEGROUND",IF(G471&lt;&gt;"LIBSETS_SETTYPE_SPECIAL",IF(Y471&lt;&gt;"",VLOOKUP(Y471,'ESO zone constants'!$D$2:$H$4950,5,0),""),""),"")</f>
        <v/>
      </c>
      <c r="Z471" s="24"/>
      <c r="AA471" s="23" t="str">
        <f aca="false">IF(Z471&lt;&gt;"",IF(Z471&lt;&gt;"LIBSETS_DROP_MECHANIC_MONSTER_NAME",VLOOKUP(Z471,'LibSets constants'!$I$4:$L$1000,3,0),""),"")</f>
        <v/>
      </c>
      <c r="AB471" s="23" t="str">
        <f aca="false">IF(Z471&lt;&gt;"",IF(Z471&lt;&gt;"LIBSETS_DROP_MECHANIC_MONSTER_NAME",VLOOKUP(Z471,'LibSets constants'!$I$4:$L$1000,4,0),""),"")</f>
        <v/>
      </c>
      <c r="AC471" s="2" t="str">
        <f aca="false">IF(G471&lt;&gt;"LIBSETS_SETTYPE_BATTLEGROUND",IF(G471&lt;&gt;"LIBSETS_SETTYPE_SPECIAL",IF(AD471&lt;&gt;"",VLOOKUP(AD471,'ESO zone constants'!$D$2:$H$4950,5,0),""),""),"")</f>
        <v/>
      </c>
      <c r="AE471" s="24"/>
      <c r="AF471" s="23" t="str">
        <f aca="false">IF(AE471&lt;&gt;"",IF(AE471&lt;&gt;"LIBSETS_DROP_MECHANIC_MONSTER_NAME",VLOOKUP(AE471,'LibSets constants'!$I$4:$L$1000,3,0),""),"")</f>
        <v/>
      </c>
      <c r="AG471" s="23" t="str">
        <f aca="false">IF(AE471&lt;&gt;"",IF(AE471&lt;&gt;"LIBSETS_DROP_MECHANIC_MONSTER_NAME",VLOOKUP(AE471,'LibSets constants'!$I$4:$L$1000,4,0),""),"")</f>
        <v/>
      </c>
      <c r="AH471" s="2" t="str">
        <f aca="false">IF(G471&lt;&gt;"LIBSETS_SETTYPE_BATTLEGROUND",IF(G471&lt;&gt;"LIBSETS_SETTYPE_SPECIAL",IF(AI471&lt;&gt;"",VLOOKUP(AI471,'ESO zone constants'!$D$2:$H$4950,5,0),""),""),"")</f>
        <v/>
      </c>
      <c r="AJ471" s="24"/>
      <c r="AK471" s="23" t="str">
        <f aca="false">IF(AJ471&lt;&gt;"",IF(AJ471&lt;&gt;"LIBSETS_DROP_MECHANIC_MONSTER_NAME",VLOOKUP(AJ471,'LibSets constants'!$I$4:$L$1000,3,0),""),"")</f>
        <v/>
      </c>
      <c r="AL471" s="23" t="str">
        <f aca="false">IF(AJ471&lt;&gt;"",IF(AJ471&lt;&gt;"LIBSETS_DROP_MECHANIC_MONSTER_NAME",VLOOKUP(AJ471,'LibSets constants'!$I$4:$L$1000,4,0),""),"")</f>
        <v/>
      </c>
      <c r="AM471" s="2" t="str">
        <f aca="false">IF(G471&lt;&gt;"LIBSETS_SETTYPE_BATTLEGROUND",IF(G471&lt;&gt;"LIBSETS_SETTYPE_SPECIAL",IF(AN471&lt;&gt;"",VLOOKUP(AN471,'ESO zone constants'!$D$2:$H$4950,5,0),""),""),"")</f>
        <v/>
      </c>
      <c r="AO471" s="24"/>
      <c r="AP471" s="23" t="str">
        <f aca="false">IF(AO471&lt;&gt;"",IF(AO471&lt;&gt;"LIBSETS_DROP_MECHANIC_MONSTER_NAME",VLOOKUP(AO471,'LibSets constants'!$I$4:$L$1000,3,0),""),"")</f>
        <v/>
      </c>
      <c r="AQ471" s="23" t="str">
        <f aca="false">IF(AO471&lt;&gt;"",IF(AO471&lt;&gt;"LIBSETS_DROP_MECHANIC_MONSTER_NAME",VLOOKUP(AO471,'LibSets constants'!$I$4:$L$1000,4,0),""),"")</f>
        <v/>
      </c>
      <c r="AR471" s="2" t="str">
        <f aca="false">IF(G471&lt;&gt;"LIBSETS_SETTYPE_BATTLEGROUND",IF(G471&lt;&gt;"LIBSETS_SETTYPE_SPECIAL",IF(AS471&lt;&gt;"",VLOOKUP(AS471,'ESO zone constants'!$D$2:$H$4950,5,0),""),""),"")</f>
        <v/>
      </c>
      <c r="AT471" s="24"/>
      <c r="AU471" s="23" t="str">
        <f aca="false">IF(AT471&lt;&gt;"",IF(AT471&lt;&gt;"LIBSETS_DROP_MECHANIC_MONSTER_NAME",VLOOKUP(AT471,'LibSets constants'!$I$4:$L$1000,3,0),""),"")</f>
        <v/>
      </c>
      <c r="AV471" s="23" t="str">
        <f aca="false">IF(AT471&lt;&gt;"",IF(AT471&lt;&gt;"LIBSETS_DROP_MECHANIC_MONSTER_NAME",VLOOKUP(AT471,'LibSets constants'!$I$4:$L$1000,4,0),""),"")</f>
        <v/>
      </c>
      <c r="AW471" s="6" t="str">
        <f aca="false">IF(A471="???","--","")&amp;IF(F471&lt;&gt;"Not in the game (anymore)",IF(A471&lt;&gt;"",CONCATENATE("[",A471,"] = {wayshrines={")&amp;IF(K471&lt;&gt;"",CONCATENATE(K471,","),"")&amp;IF(L471&lt;&gt;"",CONCATENATE(L471,","),"")&amp;IF(M471&lt;&gt;"",CONCATENATE(M471,","),"")&amp;CONCATENATE("}")&amp;IF(VALUE(N471)&gt;0,CONCATENATE(", traitsNeeded=",N471),"")&amp;CONCATENATE(", dlcId=",IF(S471&lt;&gt;"",S471,"DLC_BASE_GAME")),""),"")</f>
        <v>[505] = {wayshrines={-1,-1,-1,}, dlcId=DLC_GREYMOOR</v>
      </c>
      <c r="AX471" s="6" t="str">
        <f aca="false">IF(F471&lt;&gt;"Not in the game (anymore)",IF(A471&lt;&gt;"",IF(P471&lt;&gt;"",CONCATENATE(", zoneIds={",P471),"")&amp;IF(X471&lt;&gt;"",CONCATENATE(",",X471),"")&amp;IF(AC471&lt;&gt;"",CONCATENATE(",",AC471),"")&amp;IF(AH471&lt;&gt;"",CONCATENATE(",",AH471),"")&amp;IF(AM471&lt;&gt;"",CONCATENATE(",",AM471),"")&amp;IF(AR471&lt;&gt;"",CONCATENATE(",",AR471),"")&amp;IF(P471&lt;&gt;"",CONCATENATE("}",""),"")&amp;IF(OR(I471="true",I471="false",I471&lt;&gt;""), CONCATENATE(", veteran=", I471), ""),""),"")</f>
        <v>, veteran=false</v>
      </c>
      <c r="AY471" s="6" t="str">
        <f aca="false">IF(F471&lt;&gt;"Not in the game (anymore)",IF(A471&lt;&gt;"",", setType="&amp;G471,"")&amp;IF(J471="true",", multiTrialSet=true",""),"")</f>
        <v>, setType=LIBSETS_SETTYPE_MYTHIC</v>
      </c>
      <c r="AZ471" s="6" t="str">
        <f aca="false">IF(F471&lt;&gt;"Not in the game (anymore)",IF(U471&lt;&gt;"",", dropMechanic={"&amp;U471&amp;IF(Z471&lt;&gt;"",","&amp;Z471,"")&amp;IF(AE471&lt;&gt;"",","&amp;AE471,"")&amp;IF(AJ471&lt;&gt;"",","&amp;AJ471,"")&amp;IF(AO471&lt;&gt;"",","&amp;AO471,"")&amp;IF(AT471&lt;&gt;"",","&amp;AT471,"")&amp;"}"&amp;IF(U471="LIBSETS_DROP_MECHANIC_MONSTER_NAME",", dropMechanicNames={" &amp; IF(V471&lt;&gt;"","['en']='"&amp;V471&amp;"'","") &amp; IF(W471&lt;&gt;"",", ['de']='" &amp; W471&amp;"'","") &amp; "}",""),"")&amp;"},","")</f>
        <v>, dropMechanic={LIBSETS_DROP_MECHANIC_ANTIQUITIES}},</v>
      </c>
      <c r="BA471" s="6" t="str">
        <f aca="false">IF(F471&lt;&gt;"Not in the game (anymore)",IF(C471&lt;&gt;"",CONCATENATE(" --",C471," / ",B471,"   [",IF(Q471&lt;&gt;"",Q471,""),IF(Y471&lt;&gt;"",", "&amp;Y471,""),IF(AD471&lt;&gt;"",", "&amp;AD471,""),IF(AI471&lt;&gt;"",", "&amp;AI471,""),IF(AN471&lt;&gt;"",", "&amp;AN471,""),IF(AS471&lt;&gt;"",", "&amp;AS471,""),"]")),"")</f>
        <v> --Torc of Tonal Constancy / Torques der Klangkonstanz   [Antiquities]</v>
      </c>
    </row>
    <row r="472" customFormat="false" ht="15" hidden="false" customHeight="false" outlineLevel="0" collapsed="false">
      <c r="A472" s="1" t="n">
        <v>506</v>
      </c>
      <c r="B472" s="0" t="s">
        <v>1148</v>
      </c>
      <c r="C472" s="0" t="s">
        <v>1149</v>
      </c>
      <c r="D472" s="2" t="n">
        <f aca="false">A472</f>
        <v>506</v>
      </c>
      <c r="G472" s="22" t="s">
        <v>122</v>
      </c>
      <c r="I472" s="0" t="s">
        <v>56</v>
      </c>
      <c r="J472" s="0" t="s">
        <v>56</v>
      </c>
      <c r="K472" s="0" t="n">
        <v>430</v>
      </c>
      <c r="L472" s="0" t="n">
        <v>430</v>
      </c>
      <c r="M472" s="0" t="n">
        <v>430</v>
      </c>
      <c r="N472" s="0" t="n">
        <v>3</v>
      </c>
      <c r="O472" s="3" t="s">
        <v>1100</v>
      </c>
      <c r="P472" s="2" t="n">
        <f aca="false">IF(AND(G472&lt;&gt;"LIBSETS_SETTYPE_BATTLEGROUND",G472&lt;&gt;"LIBSETS_SETTYPE_SPECIAL",G472&lt;&gt;"LIBSETS_SETTYPE_MYTHIC"), IF(Q472&lt;&gt;"",VLOOKUP(Q472,'ESO zone constants'!$D$2:$H$4950,5,0),""),"")</f>
        <v>1161</v>
      </c>
      <c r="Q472" s="0" t="str">
        <f aca="false">IF(OR(K472="",K472&lt;=0,ISERROR(K472)),IF(AND(O472&lt;&gt;"",NOT(ISERROR(O472))),O472, ""),VLOOKUP(K472,'ESO wayshrine node constants'!$A$3:$D$10003,4,0))</f>
        <v>Blackreach: Greymoor Caverns</v>
      </c>
      <c r="R472" s="0"/>
      <c r="S472" s="4" t="str">
        <f aca="false">IF(AND(R472&lt;&gt;"",NOT(ISERROR(R472))),R472,IF(P472&lt;&gt;"",IF(NOT(ISERROR(VLOOKUP(P472,'ESO Dungeon constants'!$D$3:$H$9999,5,0))),VLOOKUP(P472,'ESO Dungeon constants'!$D$3:$I$9999,6,0),VLOOKUP(P472,'ESO zone constants'!$H$2:$K$9984,4,0)),""))</f>
        <v>DLC_GREYMOOR</v>
      </c>
      <c r="T472" s="2" t="str">
        <f aca="false">IF(S472&lt;&gt;"",VLOOKUP(S472,'LibSets constants'!$B$4:$C$1000,2,0),"")</f>
        <v>Greymoor</v>
      </c>
      <c r="U472" s="0"/>
      <c r="V472" s="33" t="str">
        <f aca="false">IF(U472&lt;&gt;"",IF(U472&lt;&gt;"LIBSETS_DROP_MECHANIC_MONSTER_NAME",VLOOKUP(U472,'LibSets constants'!$I$4:$L$1000,3,0),""),"")</f>
        <v/>
      </c>
      <c r="W472" s="23" t="str">
        <f aca="false">IF(U472&lt;&gt;"",IF(U472&lt;&gt;"LIBSETS_DROP_MECHANIC_MONSTER_NAME",VLOOKUP(U472,'LibSets constants'!$I$4:$L$1000,4,0),""),"")</f>
        <v/>
      </c>
      <c r="X472" s="2" t="str">
        <f aca="false">IF(G472&lt;&gt;"LIBSETS_SETTYPE_BATTLEGROUND",IF(G472&lt;&gt;"LIBSETS_SETTYPE_SPECIAL",IF(Y472&lt;&gt;"",VLOOKUP(Y472,'ESO zone constants'!$D$2:$H$4950,5,0),""),""),"")</f>
        <v/>
      </c>
      <c r="Z472" s="24"/>
      <c r="AA472" s="23" t="str">
        <f aca="false">IF(Z472&lt;&gt;"",IF(Z472&lt;&gt;"LIBSETS_DROP_MECHANIC_MONSTER_NAME",VLOOKUP(Z472,'LibSets constants'!$I$4:$L$1000,3,0),""),"")</f>
        <v/>
      </c>
      <c r="AB472" s="23" t="str">
        <f aca="false">IF(Z472&lt;&gt;"",IF(Z472&lt;&gt;"LIBSETS_DROP_MECHANIC_MONSTER_NAME",VLOOKUP(Z472,'LibSets constants'!$I$4:$L$1000,4,0),""),"")</f>
        <v/>
      </c>
      <c r="AC472" s="2" t="str">
        <f aca="false">IF(G472&lt;&gt;"LIBSETS_SETTYPE_BATTLEGROUND",IF(G472&lt;&gt;"LIBSETS_SETTYPE_SPECIAL",IF(AD472&lt;&gt;"",VLOOKUP(AD472,'ESO zone constants'!$D$2:$H$4950,5,0),""),""),"")</f>
        <v/>
      </c>
      <c r="AE472" s="24"/>
      <c r="AF472" s="23" t="str">
        <f aca="false">IF(AE472&lt;&gt;"",IF(AE472&lt;&gt;"LIBSETS_DROP_MECHANIC_MONSTER_NAME",VLOOKUP(AE472,'LibSets constants'!$I$4:$L$1000,3,0),""),"")</f>
        <v/>
      </c>
      <c r="AG472" s="23" t="str">
        <f aca="false">IF(AE472&lt;&gt;"",IF(AE472&lt;&gt;"LIBSETS_DROP_MECHANIC_MONSTER_NAME",VLOOKUP(AE472,'LibSets constants'!$I$4:$L$1000,4,0),""),"")</f>
        <v/>
      </c>
      <c r="AH472" s="2" t="str">
        <f aca="false">IF(G472&lt;&gt;"LIBSETS_SETTYPE_BATTLEGROUND",IF(G472&lt;&gt;"LIBSETS_SETTYPE_SPECIAL",IF(AI472&lt;&gt;"",VLOOKUP(AI472,'ESO zone constants'!$D$2:$H$4950,5,0),""),""),"")</f>
        <v/>
      </c>
      <c r="AJ472" s="24"/>
      <c r="AK472" s="23" t="str">
        <f aca="false">IF(AJ472&lt;&gt;"",IF(AJ472&lt;&gt;"LIBSETS_DROP_MECHANIC_MONSTER_NAME",VLOOKUP(AJ472,'LibSets constants'!$I$4:$L$1000,3,0),""),"")</f>
        <v/>
      </c>
      <c r="AL472" s="23" t="str">
        <f aca="false">IF(AJ472&lt;&gt;"",IF(AJ472&lt;&gt;"LIBSETS_DROP_MECHANIC_MONSTER_NAME",VLOOKUP(AJ472,'LibSets constants'!$I$4:$L$1000,4,0),""),"")</f>
        <v/>
      </c>
      <c r="AM472" s="2" t="str">
        <f aca="false">IF(G472&lt;&gt;"LIBSETS_SETTYPE_BATTLEGROUND",IF(G472&lt;&gt;"LIBSETS_SETTYPE_SPECIAL",IF(AN472&lt;&gt;"",VLOOKUP(AN472,'ESO zone constants'!$D$2:$H$4950,5,0),""),""),"")</f>
        <v/>
      </c>
      <c r="AO472" s="24"/>
      <c r="AP472" s="23" t="str">
        <f aca="false">IF(AO472&lt;&gt;"",IF(AO472&lt;&gt;"LIBSETS_DROP_MECHANIC_MONSTER_NAME",VLOOKUP(AO472,'LibSets constants'!$I$4:$L$1000,3,0),""),"")</f>
        <v/>
      </c>
      <c r="AQ472" s="23" t="str">
        <f aca="false">IF(AO472&lt;&gt;"",IF(AO472&lt;&gt;"LIBSETS_DROP_MECHANIC_MONSTER_NAME",VLOOKUP(AO472,'LibSets constants'!$I$4:$L$1000,4,0),""),"")</f>
        <v/>
      </c>
      <c r="AR472" s="2" t="str">
        <f aca="false">IF(G472&lt;&gt;"LIBSETS_SETTYPE_BATTLEGROUND",IF(G472&lt;&gt;"LIBSETS_SETTYPE_SPECIAL",IF(AS472&lt;&gt;"",VLOOKUP(AS472,'ESO zone constants'!$D$2:$H$4950,5,0),""),""),"")</f>
        <v/>
      </c>
      <c r="AT472" s="24"/>
      <c r="AU472" s="23" t="str">
        <f aca="false">IF(AT472&lt;&gt;"",IF(AT472&lt;&gt;"LIBSETS_DROP_MECHANIC_MONSTER_NAME",VLOOKUP(AT472,'LibSets constants'!$I$4:$L$1000,3,0),""),"")</f>
        <v/>
      </c>
      <c r="AV472" s="23" t="str">
        <f aca="false">IF(AT472&lt;&gt;"",IF(AT472&lt;&gt;"LIBSETS_DROP_MECHANIC_MONSTER_NAME",VLOOKUP(AT472,'LibSets constants'!$I$4:$L$1000,4,0),""),"")</f>
        <v/>
      </c>
      <c r="AW472" s="6" t="str">
        <f aca="false">IF(A472="???","--","")&amp;IF(F472&lt;&gt;"Not in the game (anymore)",IF(A472&lt;&gt;"",CONCATENATE("[",A472,"] = {wayshrines={")&amp;IF(K472&lt;&gt;"",CONCATENATE(K472,","),"")&amp;IF(L472&lt;&gt;"",CONCATENATE(L472,","),"")&amp;IF(M472&lt;&gt;"",CONCATENATE(M472,","),"")&amp;CONCATENATE("}")&amp;IF(VALUE(N472)&gt;0,CONCATENATE(", traitsNeeded=",N472),"")&amp;CONCATENATE(", dlcId=",IF(S472&lt;&gt;"",S472,"DLC_BASE_GAME")),""),"")</f>
        <v>[506] = {wayshrines={430,430,430,}, traitsNeeded=3, dlcId=DLC_GREYMOOR</v>
      </c>
      <c r="AX472" s="6" t="str">
        <f aca="false">IF(F472&lt;&gt;"Not in the game (anymore)",IF(A472&lt;&gt;"",IF(P472&lt;&gt;"",CONCATENATE(", zoneIds={",P472),"")&amp;IF(X472&lt;&gt;"",CONCATENATE(",",X472),"")&amp;IF(AC472&lt;&gt;"",CONCATENATE(",",AC472),"")&amp;IF(AH472&lt;&gt;"",CONCATENATE(",",AH472),"")&amp;IF(AM472&lt;&gt;"",CONCATENATE(",",AM472),"")&amp;IF(AR472&lt;&gt;"",CONCATENATE(",",AR472),"")&amp;IF(P472&lt;&gt;"",CONCATENATE("}",""),"")&amp;IF(OR(I472="true",I472="false",I472&lt;&gt;""), CONCATENATE(", veteran=", I472), ""),""),"")</f>
        <v>, zoneIds={1161}, veteran=false</v>
      </c>
      <c r="AY472" s="6" t="str">
        <f aca="false">IF(F472&lt;&gt;"Not in the game (anymore)",IF(A472&lt;&gt;"",", setType="&amp;G472,"")&amp;IF(J472="true",", multiTrialSet=true",""),"")</f>
        <v>, setType=LIBSETS_SETTYPE_CRAFTED</v>
      </c>
      <c r="AZ472" s="6" t="str">
        <f aca="false">IF(F472&lt;&gt;"Not in the game (anymore)",IF(U472&lt;&gt;"",", dropMechanic={"&amp;U472&amp;IF(Z472&lt;&gt;"",","&amp;Z472,"")&amp;IF(AE472&lt;&gt;"",","&amp;AE472,"")&amp;IF(AJ472&lt;&gt;"",","&amp;AJ472,"")&amp;IF(AO472&lt;&gt;"",","&amp;AO472,"")&amp;IF(AT472&lt;&gt;"",","&amp;AT472,"")&amp;"}"&amp;IF(U472="LIBSETS_DROP_MECHANIC_MONSTER_NAME",", dropMechanicNames={" &amp; IF(V472&lt;&gt;"","['en']='"&amp;V472&amp;"'","") &amp; IF(W472&lt;&gt;"",", ['de']='" &amp; W472&amp;"'","") &amp; "}",""),"")&amp;"},","")</f>
        <v>},</v>
      </c>
      <c r="BA472" s="6" t="str">
        <f aca="false">IF(F472&lt;&gt;"Not in the game (anymore)",IF(C472&lt;&gt;"",CONCATENATE(" --",C472," / ",B472,"   [",IF(Q472&lt;&gt;"",Q472,""),IF(Y472&lt;&gt;"",", "&amp;Y472,""),IF(AD472&lt;&gt;"",", "&amp;AD472,""),IF(AI472&lt;&gt;"",", "&amp;AI472,""),IF(AN472&lt;&gt;"",", "&amp;AN472,""),IF(AS472&lt;&gt;"",", "&amp;AS472,""),"]")),"")</f>
        <v> --Spell Parasite / Magieparasit   [Blackreach: Greymoor Caverns]</v>
      </c>
    </row>
    <row r="473" customFormat="false" ht="15" hidden="false" customHeight="false" outlineLevel="0" collapsed="false">
      <c r="A473" s="1" t="n">
        <v>509</v>
      </c>
      <c r="B473" s="0" t="s">
        <v>1150</v>
      </c>
      <c r="C473" s="0" t="s">
        <v>1150</v>
      </c>
      <c r="D473" s="2" t="n">
        <f aca="false">A473</f>
        <v>509</v>
      </c>
      <c r="E473" s="39" t="s">
        <v>1099</v>
      </c>
      <c r="F473" s="40" t="s">
        <v>491</v>
      </c>
      <c r="G473" s="22" t="s">
        <v>839</v>
      </c>
      <c r="N473" s="0" t="n">
        <v>0</v>
      </c>
      <c r="O473" s="3" t="s">
        <v>1100</v>
      </c>
      <c r="P473" s="2" t="str">
        <f aca="false">IF(AND(G473&lt;&gt;"LIBSETS_SETTYPE_BATTLEGROUND",G473&lt;&gt;"LIBSETS_SETTYPE_SPECIAL",G473&lt;&gt;"LIBSETS_SETTYPE_MYTHIC"), IF(Q473&lt;&gt;"",VLOOKUP(Q473,'ESO zone constants'!$D$2:$H$4950,5,0),""),"")</f>
        <v/>
      </c>
      <c r="Q473" s="0" t="str">
        <f aca="false">IF(OR(K473="",K473&lt;=0,ISERROR(K473)),IF(AND(O473&lt;&gt;"",NOT(ISERROR(O473))),O473, ""),VLOOKUP(K473,'ESO wayshrine node constants'!$A$3:$D$10003,4,0))</f>
        <v>Western Skyrim</v>
      </c>
      <c r="R473" s="0"/>
      <c r="S473" s="4" t="str">
        <f aca="false">IF(AND(R473&lt;&gt;"",NOT(ISERROR(R473))),R473,IF(P473&lt;&gt;"",IF(NOT(ISERROR(VLOOKUP(P473,'ESO Dungeon constants'!$D$3:$H$9999,5,0))),VLOOKUP(P473,'ESO Dungeon constants'!$D$3:$I$9999,6,0),VLOOKUP(P473,'ESO zone constants'!$H$2:$K$9984,4,0)),""))</f>
        <v/>
      </c>
      <c r="T473" s="2" t="str">
        <f aca="false">IF(S473&lt;&gt;"",VLOOKUP(S473,'LibSets constants'!$B$4:$C$1000,2,0),"")</f>
        <v/>
      </c>
      <c r="U473" s="5" t="s">
        <v>1101</v>
      </c>
      <c r="V473" s="33" t="e">
        <f aca="false">IF(U473&lt;&gt;"",IF(U473&lt;&gt;"LIBSETS_DROP_MECHANIC_MONSTER_NAME",VLOOKUP(U473,'LibSets constants'!$I$4:$L$1000,3,0),""),"")</f>
        <v>#N/A</v>
      </c>
      <c r="W473" s="23" t="e">
        <f aca="false">IF(U473&lt;&gt;"",IF(U473&lt;&gt;"LIBSETS_DROP_MECHANIC_MONSTER_NAME",VLOOKUP(U473,'LibSets constants'!$I$4:$L$1000,4,0),""),"")</f>
        <v>#N/A</v>
      </c>
      <c r="X473" s="2" t="str">
        <f aca="false">IF(G473&lt;&gt;"LIBSETS_SETTYPE_BATTLEGROUND",IF(G473&lt;&gt;"LIBSETS_SETTYPE_SPECIAL",IF(Y473&lt;&gt;"",VLOOKUP(Y473,'ESO zone constants'!$D$2:$H$4950,5,0),""),""),"")</f>
        <v/>
      </c>
      <c r="Z473" s="24"/>
      <c r="AA473" s="23" t="str">
        <f aca="false">IF(Z473&lt;&gt;"",IF(Z473&lt;&gt;"LIBSETS_DROP_MECHANIC_MONSTER_NAME",VLOOKUP(Z473,'LibSets constants'!$I$4:$L$1000,3,0),""),"")</f>
        <v/>
      </c>
      <c r="AB473" s="23" t="str">
        <f aca="false">IF(Z473&lt;&gt;"",IF(Z473&lt;&gt;"LIBSETS_DROP_MECHANIC_MONSTER_NAME",VLOOKUP(Z473,'LibSets constants'!$I$4:$L$1000,4,0),""),"")</f>
        <v/>
      </c>
      <c r="AC473" s="2" t="str">
        <f aca="false">IF(G473&lt;&gt;"LIBSETS_SETTYPE_BATTLEGROUND",IF(G473&lt;&gt;"LIBSETS_SETTYPE_SPECIAL",IF(AD473&lt;&gt;"",VLOOKUP(AD473,'ESO zone constants'!$D$2:$H$4950,5,0),""),""),"")</f>
        <v/>
      </c>
      <c r="AE473" s="24"/>
      <c r="AF473" s="23" t="str">
        <f aca="false">IF(AE473&lt;&gt;"",IF(AE473&lt;&gt;"LIBSETS_DROP_MECHANIC_MONSTER_NAME",VLOOKUP(AE473,'LibSets constants'!$I$4:$L$1000,3,0),""),"")</f>
        <v/>
      </c>
      <c r="AG473" s="23" t="str">
        <f aca="false">IF(AE473&lt;&gt;"",IF(AE473&lt;&gt;"LIBSETS_DROP_MECHANIC_MONSTER_NAME",VLOOKUP(AE473,'LibSets constants'!$I$4:$L$1000,4,0),""),"")</f>
        <v/>
      </c>
      <c r="AH473" s="2" t="str">
        <f aca="false">IF(G473&lt;&gt;"LIBSETS_SETTYPE_BATTLEGROUND",IF(G473&lt;&gt;"LIBSETS_SETTYPE_SPECIAL",IF(AI473&lt;&gt;"",VLOOKUP(AI473,'ESO zone constants'!$D$2:$H$4950,5,0),""),""),"")</f>
        <v/>
      </c>
      <c r="AJ473" s="24"/>
      <c r="AK473" s="23" t="str">
        <f aca="false">IF(AJ473&lt;&gt;"",IF(AJ473&lt;&gt;"LIBSETS_DROP_MECHANIC_MONSTER_NAME",VLOOKUP(AJ473,'LibSets constants'!$I$4:$L$1000,3,0),""),"")</f>
        <v/>
      </c>
      <c r="AL473" s="23" t="str">
        <f aca="false">IF(AJ473&lt;&gt;"",IF(AJ473&lt;&gt;"LIBSETS_DROP_MECHANIC_MONSTER_NAME",VLOOKUP(AJ473,'LibSets constants'!$I$4:$L$1000,4,0),""),"")</f>
        <v/>
      </c>
      <c r="AM473" s="2" t="str">
        <f aca="false">IF(G473&lt;&gt;"LIBSETS_SETTYPE_BATTLEGROUND",IF(G473&lt;&gt;"LIBSETS_SETTYPE_SPECIAL",IF(AN473&lt;&gt;"",VLOOKUP(AN473,'ESO zone constants'!$D$2:$H$4950,5,0),""),""),"")</f>
        <v/>
      </c>
      <c r="AO473" s="24"/>
      <c r="AP473" s="23" t="str">
        <f aca="false">IF(AO473&lt;&gt;"",IF(AO473&lt;&gt;"LIBSETS_DROP_MECHANIC_MONSTER_NAME",VLOOKUP(AO473,'LibSets constants'!$I$4:$L$1000,3,0),""),"")</f>
        <v/>
      </c>
      <c r="AQ473" s="23" t="str">
        <f aca="false">IF(AO473&lt;&gt;"",IF(AO473&lt;&gt;"LIBSETS_DROP_MECHANIC_MONSTER_NAME",VLOOKUP(AO473,'LibSets constants'!$I$4:$L$1000,4,0),""),"")</f>
        <v/>
      </c>
      <c r="AR473" s="2" t="str">
        <f aca="false">IF(G473&lt;&gt;"LIBSETS_SETTYPE_BATTLEGROUND",IF(G473&lt;&gt;"LIBSETS_SETTYPE_SPECIAL",IF(AS473&lt;&gt;"",VLOOKUP(AS473,'ESO zone constants'!$D$2:$H$4950,5,0),""),""),"")</f>
        <v/>
      </c>
      <c r="AT473" s="24"/>
      <c r="AU473" s="23" t="str">
        <f aca="false">IF(AT473&lt;&gt;"",IF(AT473&lt;&gt;"LIBSETS_DROP_MECHANIC_MONSTER_NAME",VLOOKUP(AT473,'LibSets constants'!$I$4:$L$1000,3,0),""),"")</f>
        <v/>
      </c>
      <c r="AV473" s="23" t="str">
        <f aca="false">IF(AT473&lt;&gt;"",IF(AT473&lt;&gt;"LIBSETS_DROP_MECHANIC_MONSTER_NAME",VLOOKUP(AT473,'LibSets constants'!$I$4:$L$1000,4,0),""),"")</f>
        <v/>
      </c>
      <c r="AW473" s="6" t="str">
        <f aca="false">IF(A473="???","--","")&amp;IF(F473&lt;&gt;"Not in the game (anymore)",IF(A473&lt;&gt;"",CONCATENATE("[",A473,"] = {wayshrines={")&amp;IF(K473&lt;&gt;"",CONCATENATE(K473,","),"")&amp;IF(L473&lt;&gt;"",CONCATENATE(L473,","),"")&amp;IF(M473&lt;&gt;"",CONCATENATE(M473,","),"")&amp;CONCATENATE("}")&amp;IF(VALUE(N473)&gt;0,CONCATENATE(", traitsNeeded=",N473),"")&amp;CONCATENATE(", dlcId=",IF(S473&lt;&gt;"",S473,"DLC_BASE_GAME")),""),"")</f>
        <v/>
      </c>
      <c r="AX473" s="6" t="str">
        <f aca="false">IF(F473&lt;&gt;"Not in the game (anymore)",IF(A473&lt;&gt;"",IF(P473&lt;&gt;"",CONCATENATE(", zoneIds={",P473),"")&amp;IF(X473&lt;&gt;"",CONCATENATE(",",X473),"")&amp;IF(AC473&lt;&gt;"",CONCATENATE(",",AC473),"")&amp;IF(AH473&lt;&gt;"",CONCATENATE(",",AH473),"")&amp;IF(AM473&lt;&gt;"",CONCATENATE(",",AM473),"")&amp;IF(AR473&lt;&gt;"",CONCATENATE(",",AR473),"")&amp;IF(P473&lt;&gt;"",CONCATENATE("}",""),"")&amp;IF(OR(I473="true",I473="false",I473&lt;&gt;""), CONCATENATE(", veteran=", I473), ""),""),"")</f>
        <v/>
      </c>
      <c r="AY473" s="6" t="str">
        <f aca="false">IF(F473&lt;&gt;"Not in the game (anymore)",IF(A473&lt;&gt;"",", setType="&amp;G473,"")&amp;IF(J473="true",", multiTrialSet=true",""),"")</f>
        <v/>
      </c>
      <c r="AZ473" s="6" t="str">
        <f aca="false">IF(F473&lt;&gt;"Not in the game (anymore)",IF(U473&lt;&gt;"",", dropMechanic={"&amp;U473&amp;IF(Z473&lt;&gt;"",","&amp;Z473,"")&amp;IF(AE473&lt;&gt;"",","&amp;AE473,"")&amp;IF(AJ473&lt;&gt;"",","&amp;AJ473,"")&amp;IF(AO473&lt;&gt;"",","&amp;AO473,"")&amp;IF(AT473&lt;&gt;"",","&amp;AT473,"")&amp;"}"&amp;IF(U473="LIBSETS_DROP_MECHANIC_MONSTER_NAME",", dropMechanicNames={" &amp; IF(V473&lt;&gt;"","['en']='"&amp;V473&amp;"'","") &amp; IF(W473&lt;&gt;"",", ['de']='" &amp; W473&amp;"'","") &amp; "}",""),"")&amp;"},","")</f>
        <v/>
      </c>
      <c r="BA473" s="6" t="str">
        <f aca="false">IF(F473&lt;&gt;"Not in the game (anymore)",IF(C473&lt;&gt;"",CONCATENATE(" --",C473," / ",B473,"   [",IF(Q473&lt;&gt;"",Q473,""),IF(Y473&lt;&gt;"",", "&amp;Y473,""),IF(AD473&lt;&gt;"",", "&amp;AD473,""),IF(AI473&lt;&gt;"",", "&amp;AI473,""),IF(AN473&lt;&gt;"",", "&amp;AN473,""),IF(AS473&lt;&gt;"",", "&amp;AS473,""),"]")),"")</f>
        <v/>
      </c>
    </row>
    <row r="474" customFormat="false" ht="15" hidden="false" customHeight="false" outlineLevel="0" collapsed="false">
      <c r="A474" s="1" t="n">
        <v>510</v>
      </c>
      <c r="B474" s="0" t="s">
        <v>1151</v>
      </c>
      <c r="C474" s="0" t="s">
        <v>1151</v>
      </c>
      <c r="D474" s="2" t="n">
        <f aca="false">A474</f>
        <v>510</v>
      </c>
      <c r="E474" s="39" t="s">
        <v>1099</v>
      </c>
      <c r="F474" s="40" t="s">
        <v>491</v>
      </c>
      <c r="G474" s="22" t="s">
        <v>839</v>
      </c>
      <c r="N474" s="0" t="n">
        <v>0</v>
      </c>
      <c r="O474" s="3" t="s">
        <v>1100</v>
      </c>
      <c r="P474" s="2" t="str">
        <f aca="false">IF(AND(G474&lt;&gt;"LIBSETS_SETTYPE_BATTLEGROUND",G474&lt;&gt;"LIBSETS_SETTYPE_SPECIAL",G474&lt;&gt;"LIBSETS_SETTYPE_MYTHIC"), IF(Q474&lt;&gt;"",VLOOKUP(Q474,'ESO zone constants'!$D$2:$H$4950,5,0),""),"")</f>
        <v/>
      </c>
      <c r="Q474" s="0" t="str">
        <f aca="false">IF(OR(K474="",K474&lt;=0,ISERROR(K474)),IF(AND(O474&lt;&gt;"",NOT(ISERROR(O474))),O474, ""),VLOOKUP(K474,'ESO wayshrine node constants'!$A$3:$D$10003,4,0))</f>
        <v>Western Skyrim</v>
      </c>
      <c r="R474" s="0"/>
      <c r="S474" s="4" t="str">
        <f aca="false">IF(AND(R474&lt;&gt;"",NOT(ISERROR(R474))),R474,IF(P474&lt;&gt;"",IF(NOT(ISERROR(VLOOKUP(P474,'ESO Dungeon constants'!$D$3:$H$9999,5,0))),VLOOKUP(P474,'ESO Dungeon constants'!$D$3:$I$9999,6,0),VLOOKUP(P474,'ESO zone constants'!$H$2:$K$9984,4,0)),""))</f>
        <v/>
      </c>
      <c r="T474" s="2" t="str">
        <f aca="false">IF(S474&lt;&gt;"",VLOOKUP(S474,'LibSets constants'!$B$4:$C$1000,2,0),"")</f>
        <v/>
      </c>
      <c r="U474" s="5" t="s">
        <v>1101</v>
      </c>
      <c r="V474" s="33" t="e">
        <f aca="false">IF(U474&lt;&gt;"",IF(U474&lt;&gt;"LIBSETS_DROP_MECHANIC_MONSTER_NAME",VLOOKUP(U474,'LibSets constants'!$I$4:$L$1000,3,0),""),"")</f>
        <v>#N/A</v>
      </c>
      <c r="W474" s="23" t="e">
        <f aca="false">IF(U474&lt;&gt;"",IF(U474&lt;&gt;"LIBSETS_DROP_MECHANIC_MONSTER_NAME",VLOOKUP(U474,'LibSets constants'!$I$4:$L$1000,4,0),""),"")</f>
        <v>#N/A</v>
      </c>
      <c r="X474" s="2" t="str">
        <f aca="false">IF(G474&lt;&gt;"LIBSETS_SETTYPE_BATTLEGROUND",IF(G474&lt;&gt;"LIBSETS_SETTYPE_SPECIAL",IF(Y474&lt;&gt;"",VLOOKUP(Y474,'ESO zone constants'!$D$2:$H$4950,5,0),""),""),"")</f>
        <v/>
      </c>
      <c r="Z474" s="24"/>
      <c r="AA474" s="23" t="str">
        <f aca="false">IF(Z474&lt;&gt;"",IF(Z474&lt;&gt;"LIBSETS_DROP_MECHANIC_MONSTER_NAME",VLOOKUP(Z474,'LibSets constants'!$I$4:$L$1000,3,0),""),"")</f>
        <v/>
      </c>
      <c r="AB474" s="23" t="str">
        <f aca="false">IF(Z474&lt;&gt;"",IF(Z474&lt;&gt;"LIBSETS_DROP_MECHANIC_MONSTER_NAME",VLOOKUP(Z474,'LibSets constants'!$I$4:$L$1000,4,0),""),"")</f>
        <v/>
      </c>
      <c r="AC474" s="2" t="str">
        <f aca="false">IF(G474&lt;&gt;"LIBSETS_SETTYPE_BATTLEGROUND",IF(G474&lt;&gt;"LIBSETS_SETTYPE_SPECIAL",IF(AD474&lt;&gt;"",VLOOKUP(AD474,'ESO zone constants'!$D$2:$H$4950,5,0),""),""),"")</f>
        <v/>
      </c>
      <c r="AE474" s="24"/>
      <c r="AF474" s="23" t="str">
        <f aca="false">IF(AE474&lt;&gt;"",IF(AE474&lt;&gt;"LIBSETS_DROP_MECHANIC_MONSTER_NAME",VLOOKUP(AE474,'LibSets constants'!$I$4:$L$1000,3,0),""),"")</f>
        <v/>
      </c>
      <c r="AG474" s="23" t="str">
        <f aca="false">IF(AE474&lt;&gt;"",IF(AE474&lt;&gt;"LIBSETS_DROP_MECHANIC_MONSTER_NAME",VLOOKUP(AE474,'LibSets constants'!$I$4:$L$1000,4,0),""),"")</f>
        <v/>
      </c>
      <c r="AH474" s="2" t="str">
        <f aca="false">IF(G474&lt;&gt;"LIBSETS_SETTYPE_BATTLEGROUND",IF(G474&lt;&gt;"LIBSETS_SETTYPE_SPECIAL",IF(AI474&lt;&gt;"",VLOOKUP(AI474,'ESO zone constants'!$D$2:$H$4950,5,0),""),""),"")</f>
        <v/>
      </c>
      <c r="AJ474" s="24"/>
      <c r="AK474" s="23" t="str">
        <f aca="false">IF(AJ474&lt;&gt;"",IF(AJ474&lt;&gt;"LIBSETS_DROP_MECHANIC_MONSTER_NAME",VLOOKUP(AJ474,'LibSets constants'!$I$4:$L$1000,3,0),""),"")</f>
        <v/>
      </c>
      <c r="AL474" s="23" t="str">
        <f aca="false">IF(AJ474&lt;&gt;"",IF(AJ474&lt;&gt;"LIBSETS_DROP_MECHANIC_MONSTER_NAME",VLOOKUP(AJ474,'LibSets constants'!$I$4:$L$1000,4,0),""),"")</f>
        <v/>
      </c>
      <c r="AM474" s="2" t="str">
        <f aca="false">IF(G474&lt;&gt;"LIBSETS_SETTYPE_BATTLEGROUND",IF(G474&lt;&gt;"LIBSETS_SETTYPE_SPECIAL",IF(AN474&lt;&gt;"",VLOOKUP(AN474,'ESO zone constants'!$D$2:$H$4950,5,0),""),""),"")</f>
        <v/>
      </c>
      <c r="AO474" s="24"/>
      <c r="AP474" s="23" t="str">
        <f aca="false">IF(AO474&lt;&gt;"",IF(AO474&lt;&gt;"LIBSETS_DROP_MECHANIC_MONSTER_NAME",VLOOKUP(AO474,'LibSets constants'!$I$4:$L$1000,3,0),""),"")</f>
        <v/>
      </c>
      <c r="AQ474" s="23" t="str">
        <f aca="false">IF(AO474&lt;&gt;"",IF(AO474&lt;&gt;"LIBSETS_DROP_MECHANIC_MONSTER_NAME",VLOOKUP(AO474,'LibSets constants'!$I$4:$L$1000,4,0),""),"")</f>
        <v/>
      </c>
      <c r="AR474" s="2" t="str">
        <f aca="false">IF(G474&lt;&gt;"LIBSETS_SETTYPE_BATTLEGROUND",IF(G474&lt;&gt;"LIBSETS_SETTYPE_SPECIAL",IF(AS474&lt;&gt;"",VLOOKUP(AS474,'ESO zone constants'!$D$2:$H$4950,5,0),""),""),"")</f>
        <v/>
      </c>
      <c r="AT474" s="24"/>
      <c r="AU474" s="23" t="str">
        <f aca="false">IF(AT474&lt;&gt;"",IF(AT474&lt;&gt;"LIBSETS_DROP_MECHANIC_MONSTER_NAME",VLOOKUP(AT474,'LibSets constants'!$I$4:$L$1000,3,0),""),"")</f>
        <v/>
      </c>
      <c r="AV474" s="23" t="str">
        <f aca="false">IF(AT474&lt;&gt;"",IF(AT474&lt;&gt;"LIBSETS_DROP_MECHANIC_MONSTER_NAME",VLOOKUP(AT474,'LibSets constants'!$I$4:$L$1000,4,0),""),"")</f>
        <v/>
      </c>
      <c r="AW474" s="6" t="str">
        <f aca="false">IF(A474="???","--","")&amp;IF(F474&lt;&gt;"Not in the game (anymore)",IF(A474&lt;&gt;"",CONCATENATE("[",A474,"] = {wayshrines={")&amp;IF(K474&lt;&gt;"",CONCATENATE(K474,","),"")&amp;IF(L474&lt;&gt;"",CONCATENATE(L474,","),"")&amp;IF(M474&lt;&gt;"",CONCATENATE(M474,","),"")&amp;CONCATENATE("}")&amp;IF(VALUE(N474)&gt;0,CONCATENATE(", traitsNeeded=",N474),"")&amp;CONCATENATE(", dlcId=",IF(S474&lt;&gt;"",S474,"DLC_BASE_GAME")),""),"")</f>
        <v/>
      </c>
      <c r="AX474" s="6" t="str">
        <f aca="false">IF(F474&lt;&gt;"Not in the game (anymore)",IF(A474&lt;&gt;"",IF(P474&lt;&gt;"",CONCATENATE(", zoneIds={",P474),"")&amp;IF(X474&lt;&gt;"",CONCATENATE(",",X474),"")&amp;IF(AC474&lt;&gt;"",CONCATENATE(",",AC474),"")&amp;IF(AH474&lt;&gt;"",CONCATENATE(",",AH474),"")&amp;IF(AM474&lt;&gt;"",CONCATENATE(",",AM474),"")&amp;IF(AR474&lt;&gt;"",CONCATENATE(",",AR474),"")&amp;IF(P474&lt;&gt;"",CONCATENATE("}",""),"")&amp;IF(OR(I474="true",I474="false",I474&lt;&gt;""), CONCATENATE(", veteran=", I474), ""),""),"")</f>
        <v/>
      </c>
      <c r="AY474" s="6" t="str">
        <f aca="false">IF(F474&lt;&gt;"Not in the game (anymore)",IF(A474&lt;&gt;"",", setType="&amp;G474,"")&amp;IF(J474="true",", multiTrialSet=true",""),"")</f>
        <v/>
      </c>
      <c r="AZ474" s="6" t="str">
        <f aca="false">IF(F474&lt;&gt;"Not in the game (anymore)",IF(U474&lt;&gt;"",", dropMechanic={"&amp;U474&amp;IF(Z474&lt;&gt;"",","&amp;Z474,"")&amp;IF(AE474&lt;&gt;"",","&amp;AE474,"")&amp;IF(AJ474&lt;&gt;"",","&amp;AJ474,"")&amp;IF(AO474&lt;&gt;"",","&amp;AO474,"")&amp;IF(AT474&lt;&gt;"",","&amp;AT474,"")&amp;"}"&amp;IF(U474="LIBSETS_DROP_MECHANIC_MONSTER_NAME",", dropMechanicNames={" &amp; IF(V474&lt;&gt;"","['en']='"&amp;V474&amp;"'","") &amp; IF(W474&lt;&gt;"",", ['de']='" &amp; W474&amp;"'","") &amp; "}",""),"")&amp;"},","")</f>
        <v/>
      </c>
      <c r="BA474" s="6" t="str">
        <f aca="false">IF(F474&lt;&gt;"Not in the game (anymore)",IF(C474&lt;&gt;"",CONCATENATE(" --",C474," / ",B474,"   [",IF(Q474&lt;&gt;"",Q474,""),IF(Y474&lt;&gt;"",", "&amp;Y474,""),IF(AD474&lt;&gt;"",", "&amp;AD474,""),IF(AI474&lt;&gt;"",", "&amp;AI474,""),IF(AN474&lt;&gt;"",", "&amp;AN474,""),IF(AS474&lt;&gt;"",", "&amp;AS474,""),"]")),"")</f>
        <v/>
      </c>
    </row>
    <row r="475" customFormat="false" ht="15" hidden="false" customHeight="false" outlineLevel="0" collapsed="false">
      <c r="A475" s="1" t="n">
        <v>511</v>
      </c>
      <c r="B475" s="0" t="s">
        <v>1152</v>
      </c>
      <c r="C475" s="0" t="s">
        <v>1152</v>
      </c>
      <c r="D475" s="2" t="n">
        <f aca="false">A475</f>
        <v>511</v>
      </c>
      <c r="E475" s="39" t="s">
        <v>1099</v>
      </c>
      <c r="F475" s="40" t="s">
        <v>491</v>
      </c>
      <c r="G475" s="22" t="s">
        <v>839</v>
      </c>
      <c r="N475" s="0" t="n">
        <v>0</v>
      </c>
      <c r="O475" s="3" t="s">
        <v>1100</v>
      </c>
      <c r="P475" s="2" t="str">
        <f aca="false">IF(AND(G475&lt;&gt;"LIBSETS_SETTYPE_BATTLEGROUND",G475&lt;&gt;"LIBSETS_SETTYPE_SPECIAL",G475&lt;&gt;"LIBSETS_SETTYPE_MYTHIC"), IF(Q475&lt;&gt;"",VLOOKUP(Q475,'ESO zone constants'!$D$2:$H$4950,5,0),""),"")</f>
        <v/>
      </c>
      <c r="Q475" s="0" t="str">
        <f aca="false">IF(OR(K475="",K475&lt;=0,ISERROR(K475)),IF(AND(O475&lt;&gt;"",NOT(ISERROR(O475))),O475, ""),VLOOKUP(K475,'ESO wayshrine node constants'!$A$3:$D$10003,4,0))</f>
        <v>Western Skyrim</v>
      </c>
      <c r="R475" s="0"/>
      <c r="S475" s="4" t="str">
        <f aca="false">IF(AND(R475&lt;&gt;"",NOT(ISERROR(R475))),R475,IF(P475&lt;&gt;"",IF(NOT(ISERROR(VLOOKUP(P475,'ESO Dungeon constants'!$D$3:$H$9999,5,0))),VLOOKUP(P475,'ESO Dungeon constants'!$D$3:$I$9999,6,0),VLOOKUP(P475,'ESO zone constants'!$H$2:$K$9984,4,0)),""))</f>
        <v/>
      </c>
      <c r="T475" s="2" t="str">
        <f aca="false">IF(S475&lt;&gt;"",VLOOKUP(S475,'LibSets constants'!$B$4:$C$1000,2,0),"")</f>
        <v/>
      </c>
      <c r="U475" s="5" t="s">
        <v>1101</v>
      </c>
      <c r="V475" s="33" t="e">
        <f aca="false">IF(U475&lt;&gt;"",IF(U475&lt;&gt;"LIBSETS_DROP_MECHANIC_MONSTER_NAME",VLOOKUP(U475,'LibSets constants'!$I$4:$L$1000,3,0),""),"")</f>
        <v>#N/A</v>
      </c>
      <c r="W475" s="23" t="e">
        <f aca="false">IF(U475&lt;&gt;"",IF(U475&lt;&gt;"LIBSETS_DROP_MECHANIC_MONSTER_NAME",VLOOKUP(U475,'LibSets constants'!$I$4:$L$1000,4,0),""),"")</f>
        <v>#N/A</v>
      </c>
      <c r="X475" s="2" t="str">
        <f aca="false">IF(G475&lt;&gt;"LIBSETS_SETTYPE_BATTLEGROUND",IF(G475&lt;&gt;"LIBSETS_SETTYPE_SPECIAL",IF(Y475&lt;&gt;"",VLOOKUP(Y475,'ESO zone constants'!$D$2:$H$4950,5,0),""),""),"")</f>
        <v/>
      </c>
      <c r="Z475" s="24"/>
      <c r="AA475" s="23" t="str">
        <f aca="false">IF(Z475&lt;&gt;"",IF(Z475&lt;&gt;"LIBSETS_DROP_MECHANIC_MONSTER_NAME",VLOOKUP(Z475,'LibSets constants'!$I$4:$L$1000,3,0),""),"")</f>
        <v/>
      </c>
      <c r="AB475" s="23" t="str">
        <f aca="false">IF(Z475&lt;&gt;"",IF(Z475&lt;&gt;"LIBSETS_DROP_MECHANIC_MONSTER_NAME",VLOOKUP(Z475,'LibSets constants'!$I$4:$L$1000,4,0),""),"")</f>
        <v/>
      </c>
      <c r="AC475" s="2" t="str">
        <f aca="false">IF(G475&lt;&gt;"LIBSETS_SETTYPE_BATTLEGROUND",IF(G475&lt;&gt;"LIBSETS_SETTYPE_SPECIAL",IF(AD475&lt;&gt;"",VLOOKUP(AD475,'ESO zone constants'!$D$2:$H$4950,5,0),""),""),"")</f>
        <v/>
      </c>
      <c r="AE475" s="24"/>
      <c r="AF475" s="23" t="str">
        <f aca="false">IF(AE475&lt;&gt;"",IF(AE475&lt;&gt;"LIBSETS_DROP_MECHANIC_MONSTER_NAME",VLOOKUP(AE475,'LibSets constants'!$I$4:$L$1000,3,0),""),"")</f>
        <v/>
      </c>
      <c r="AG475" s="23" t="str">
        <f aca="false">IF(AE475&lt;&gt;"",IF(AE475&lt;&gt;"LIBSETS_DROP_MECHANIC_MONSTER_NAME",VLOOKUP(AE475,'LibSets constants'!$I$4:$L$1000,4,0),""),"")</f>
        <v/>
      </c>
      <c r="AH475" s="2" t="str">
        <f aca="false">IF(G475&lt;&gt;"LIBSETS_SETTYPE_BATTLEGROUND",IF(G475&lt;&gt;"LIBSETS_SETTYPE_SPECIAL",IF(AI475&lt;&gt;"",VLOOKUP(AI475,'ESO zone constants'!$D$2:$H$4950,5,0),""),""),"")</f>
        <v/>
      </c>
      <c r="AJ475" s="24"/>
      <c r="AK475" s="23" t="str">
        <f aca="false">IF(AJ475&lt;&gt;"",IF(AJ475&lt;&gt;"LIBSETS_DROP_MECHANIC_MONSTER_NAME",VLOOKUP(AJ475,'LibSets constants'!$I$4:$L$1000,3,0),""),"")</f>
        <v/>
      </c>
      <c r="AL475" s="23" t="str">
        <f aca="false">IF(AJ475&lt;&gt;"",IF(AJ475&lt;&gt;"LIBSETS_DROP_MECHANIC_MONSTER_NAME",VLOOKUP(AJ475,'LibSets constants'!$I$4:$L$1000,4,0),""),"")</f>
        <v/>
      </c>
      <c r="AM475" s="2" t="str">
        <f aca="false">IF(G475&lt;&gt;"LIBSETS_SETTYPE_BATTLEGROUND",IF(G475&lt;&gt;"LIBSETS_SETTYPE_SPECIAL",IF(AN475&lt;&gt;"",VLOOKUP(AN475,'ESO zone constants'!$D$2:$H$4950,5,0),""),""),"")</f>
        <v/>
      </c>
      <c r="AO475" s="24"/>
      <c r="AP475" s="23" t="str">
        <f aca="false">IF(AO475&lt;&gt;"",IF(AO475&lt;&gt;"LIBSETS_DROP_MECHANIC_MONSTER_NAME",VLOOKUP(AO475,'LibSets constants'!$I$4:$L$1000,3,0),""),"")</f>
        <v/>
      </c>
      <c r="AQ475" s="23" t="str">
        <f aca="false">IF(AO475&lt;&gt;"",IF(AO475&lt;&gt;"LIBSETS_DROP_MECHANIC_MONSTER_NAME",VLOOKUP(AO475,'LibSets constants'!$I$4:$L$1000,4,0),""),"")</f>
        <v/>
      </c>
      <c r="AR475" s="2" t="str">
        <f aca="false">IF(G475&lt;&gt;"LIBSETS_SETTYPE_BATTLEGROUND",IF(G475&lt;&gt;"LIBSETS_SETTYPE_SPECIAL",IF(AS475&lt;&gt;"",VLOOKUP(AS475,'ESO zone constants'!$D$2:$H$4950,5,0),""),""),"")</f>
        <v/>
      </c>
      <c r="AT475" s="24"/>
      <c r="AU475" s="23" t="str">
        <f aca="false">IF(AT475&lt;&gt;"",IF(AT475&lt;&gt;"LIBSETS_DROP_MECHANIC_MONSTER_NAME",VLOOKUP(AT475,'LibSets constants'!$I$4:$L$1000,3,0),""),"")</f>
        <v/>
      </c>
      <c r="AV475" s="23" t="str">
        <f aca="false">IF(AT475&lt;&gt;"",IF(AT475&lt;&gt;"LIBSETS_DROP_MECHANIC_MONSTER_NAME",VLOOKUP(AT475,'LibSets constants'!$I$4:$L$1000,4,0),""),"")</f>
        <v/>
      </c>
      <c r="AW475" s="6" t="str">
        <f aca="false">IF(A475="???","--","")&amp;IF(F475&lt;&gt;"Not in the game (anymore)",IF(A475&lt;&gt;"",CONCATENATE("[",A475,"] = {wayshrines={")&amp;IF(K475&lt;&gt;"",CONCATENATE(K475,","),"")&amp;IF(L475&lt;&gt;"",CONCATENATE(L475,","),"")&amp;IF(M475&lt;&gt;"",CONCATENATE(M475,","),"")&amp;CONCATENATE("}")&amp;IF(VALUE(N475)&gt;0,CONCATENATE(", traitsNeeded=",N475),"")&amp;CONCATENATE(", dlcId=",IF(S475&lt;&gt;"",S475,"DLC_BASE_GAME")),""),"")</f>
        <v/>
      </c>
      <c r="AX475" s="6" t="str">
        <f aca="false">IF(F475&lt;&gt;"Not in the game (anymore)",IF(A475&lt;&gt;"",IF(P475&lt;&gt;"",CONCATENATE(", zoneIds={",P475),"")&amp;IF(X475&lt;&gt;"",CONCATENATE(",",X475),"")&amp;IF(AC475&lt;&gt;"",CONCATENATE(",",AC475),"")&amp;IF(AH475&lt;&gt;"",CONCATENATE(",",AH475),"")&amp;IF(AM475&lt;&gt;"",CONCATENATE(",",AM475),"")&amp;IF(AR475&lt;&gt;"",CONCATENATE(",",AR475),"")&amp;IF(P475&lt;&gt;"",CONCATENATE("}",""),"")&amp;IF(OR(I475="true",I475="false",I475&lt;&gt;""), CONCATENATE(", veteran=", I475), ""),""),"")</f>
        <v/>
      </c>
      <c r="AY475" s="6" t="str">
        <f aca="false">IF(F475&lt;&gt;"Not in the game (anymore)",IF(A475&lt;&gt;"",", setType="&amp;G475,"")&amp;IF(J475="true",", multiTrialSet=true",""),"")</f>
        <v/>
      </c>
      <c r="AZ475" s="6" t="str">
        <f aca="false">IF(F475&lt;&gt;"Not in the game (anymore)",IF(U475&lt;&gt;"",", dropMechanic={"&amp;U475&amp;IF(Z475&lt;&gt;"",","&amp;Z475,"")&amp;IF(AE475&lt;&gt;"",","&amp;AE475,"")&amp;IF(AJ475&lt;&gt;"",","&amp;AJ475,"")&amp;IF(AO475&lt;&gt;"",","&amp;AO475,"")&amp;IF(AT475&lt;&gt;"",","&amp;AT475,"")&amp;"}"&amp;IF(U475="LIBSETS_DROP_MECHANIC_MONSTER_NAME",", dropMechanicNames={" &amp; IF(V475&lt;&gt;"","['en']='"&amp;V475&amp;"'","") &amp; IF(W475&lt;&gt;"",", ['de']='" &amp; W475&amp;"'","") &amp; "}",""),"")&amp;"},","")</f>
        <v/>
      </c>
      <c r="BA475" s="6" t="str">
        <f aca="false">IF(F475&lt;&gt;"Not in the game (anymore)",IF(C475&lt;&gt;"",CONCATENATE(" --",C475," / ",B475,"   [",IF(Q475&lt;&gt;"",Q475,""),IF(Y475&lt;&gt;"",", "&amp;Y475,""),IF(AD475&lt;&gt;"",", "&amp;AD475,""),IF(AI475&lt;&gt;"",", "&amp;AI475,""),IF(AN475&lt;&gt;"",", "&amp;AN475,""),IF(AS475&lt;&gt;"",", "&amp;AS475,""),"]")),"")</f>
        <v/>
      </c>
    </row>
    <row r="476" customFormat="false" ht="15" hidden="false" customHeight="false" outlineLevel="0" collapsed="false">
      <c r="A476" s="1" t="n">
        <v>512</v>
      </c>
      <c r="B476" s="0" t="s">
        <v>1153</v>
      </c>
      <c r="C476" s="0" t="s">
        <v>1153</v>
      </c>
      <c r="D476" s="2" t="n">
        <f aca="false">A476</f>
        <v>512</v>
      </c>
      <c r="E476" s="39" t="s">
        <v>1099</v>
      </c>
      <c r="F476" s="40" t="s">
        <v>491</v>
      </c>
      <c r="G476" s="22" t="s">
        <v>839</v>
      </c>
      <c r="N476" s="0" t="n">
        <v>0</v>
      </c>
      <c r="O476" s="3" t="s">
        <v>1100</v>
      </c>
      <c r="P476" s="2" t="str">
        <f aca="false">IF(AND(G476&lt;&gt;"LIBSETS_SETTYPE_BATTLEGROUND",G476&lt;&gt;"LIBSETS_SETTYPE_SPECIAL",G476&lt;&gt;"LIBSETS_SETTYPE_MYTHIC"), IF(Q476&lt;&gt;"",VLOOKUP(Q476,'ESO zone constants'!$D$2:$H$4950,5,0),""),"")</f>
        <v/>
      </c>
      <c r="Q476" s="0" t="str">
        <f aca="false">IF(OR(K476="",K476&lt;=0,ISERROR(K476)),IF(AND(O476&lt;&gt;"",NOT(ISERROR(O476))),O476, ""),VLOOKUP(K476,'ESO wayshrine node constants'!$A$3:$D$10003,4,0))</f>
        <v>Western Skyrim</v>
      </c>
      <c r="R476" s="0"/>
      <c r="S476" s="4" t="str">
        <f aca="false">IF(AND(R476&lt;&gt;"",NOT(ISERROR(R476))),R476,IF(P476&lt;&gt;"",IF(NOT(ISERROR(VLOOKUP(P476,'ESO Dungeon constants'!$D$3:$H$9999,5,0))),VLOOKUP(P476,'ESO Dungeon constants'!$D$3:$I$9999,6,0),VLOOKUP(P476,'ESO zone constants'!$H$2:$K$9984,4,0)),""))</f>
        <v/>
      </c>
      <c r="T476" s="2" t="str">
        <f aca="false">IF(S476&lt;&gt;"",VLOOKUP(S476,'LibSets constants'!$B$4:$C$1000,2,0),"")</f>
        <v/>
      </c>
      <c r="U476" s="5" t="s">
        <v>1101</v>
      </c>
      <c r="V476" s="33" t="e">
        <f aca="false">IF(U476&lt;&gt;"",IF(U476&lt;&gt;"LIBSETS_DROP_MECHANIC_MONSTER_NAME",VLOOKUP(U476,'LibSets constants'!$I$4:$L$1000,3,0),""),"")</f>
        <v>#N/A</v>
      </c>
      <c r="W476" s="23" t="e">
        <f aca="false">IF(U476&lt;&gt;"",IF(U476&lt;&gt;"LIBSETS_DROP_MECHANIC_MONSTER_NAME",VLOOKUP(U476,'LibSets constants'!$I$4:$L$1000,4,0),""),"")</f>
        <v>#N/A</v>
      </c>
      <c r="X476" s="2" t="str">
        <f aca="false">IF(G476&lt;&gt;"LIBSETS_SETTYPE_BATTLEGROUND",IF(G476&lt;&gt;"LIBSETS_SETTYPE_SPECIAL",IF(Y476&lt;&gt;"",VLOOKUP(Y476,'ESO zone constants'!$D$2:$H$4950,5,0),""),""),"")</f>
        <v/>
      </c>
      <c r="Z476" s="24"/>
      <c r="AA476" s="23" t="str">
        <f aca="false">IF(Z476&lt;&gt;"",IF(Z476&lt;&gt;"LIBSETS_DROP_MECHANIC_MONSTER_NAME",VLOOKUP(Z476,'LibSets constants'!$I$4:$L$1000,3,0),""),"")</f>
        <v/>
      </c>
      <c r="AB476" s="23" t="str">
        <f aca="false">IF(Z476&lt;&gt;"",IF(Z476&lt;&gt;"LIBSETS_DROP_MECHANIC_MONSTER_NAME",VLOOKUP(Z476,'LibSets constants'!$I$4:$L$1000,4,0),""),"")</f>
        <v/>
      </c>
      <c r="AC476" s="2" t="str">
        <f aca="false">IF(G476&lt;&gt;"LIBSETS_SETTYPE_BATTLEGROUND",IF(G476&lt;&gt;"LIBSETS_SETTYPE_SPECIAL",IF(AD476&lt;&gt;"",VLOOKUP(AD476,'ESO zone constants'!$D$2:$H$4950,5,0),""),""),"")</f>
        <v/>
      </c>
      <c r="AE476" s="24"/>
      <c r="AF476" s="23" t="str">
        <f aca="false">IF(AE476&lt;&gt;"",IF(AE476&lt;&gt;"LIBSETS_DROP_MECHANIC_MONSTER_NAME",VLOOKUP(AE476,'LibSets constants'!$I$4:$L$1000,3,0),""),"")</f>
        <v/>
      </c>
      <c r="AG476" s="23" t="str">
        <f aca="false">IF(AE476&lt;&gt;"",IF(AE476&lt;&gt;"LIBSETS_DROP_MECHANIC_MONSTER_NAME",VLOOKUP(AE476,'LibSets constants'!$I$4:$L$1000,4,0),""),"")</f>
        <v/>
      </c>
      <c r="AH476" s="2" t="str">
        <f aca="false">IF(G476&lt;&gt;"LIBSETS_SETTYPE_BATTLEGROUND",IF(G476&lt;&gt;"LIBSETS_SETTYPE_SPECIAL",IF(AI476&lt;&gt;"",VLOOKUP(AI476,'ESO zone constants'!$D$2:$H$4950,5,0),""),""),"")</f>
        <v/>
      </c>
      <c r="AJ476" s="24"/>
      <c r="AK476" s="23" t="str">
        <f aca="false">IF(AJ476&lt;&gt;"",IF(AJ476&lt;&gt;"LIBSETS_DROP_MECHANIC_MONSTER_NAME",VLOOKUP(AJ476,'LibSets constants'!$I$4:$L$1000,3,0),""),"")</f>
        <v/>
      </c>
      <c r="AL476" s="23" t="str">
        <f aca="false">IF(AJ476&lt;&gt;"",IF(AJ476&lt;&gt;"LIBSETS_DROP_MECHANIC_MONSTER_NAME",VLOOKUP(AJ476,'LibSets constants'!$I$4:$L$1000,4,0),""),"")</f>
        <v/>
      </c>
      <c r="AM476" s="2" t="str">
        <f aca="false">IF(G476&lt;&gt;"LIBSETS_SETTYPE_BATTLEGROUND",IF(G476&lt;&gt;"LIBSETS_SETTYPE_SPECIAL",IF(AN476&lt;&gt;"",VLOOKUP(AN476,'ESO zone constants'!$D$2:$H$4950,5,0),""),""),"")</f>
        <v/>
      </c>
      <c r="AO476" s="24"/>
      <c r="AP476" s="23" t="str">
        <f aca="false">IF(AO476&lt;&gt;"",IF(AO476&lt;&gt;"LIBSETS_DROP_MECHANIC_MONSTER_NAME",VLOOKUP(AO476,'LibSets constants'!$I$4:$L$1000,3,0),""),"")</f>
        <v/>
      </c>
      <c r="AQ476" s="23" t="str">
        <f aca="false">IF(AO476&lt;&gt;"",IF(AO476&lt;&gt;"LIBSETS_DROP_MECHANIC_MONSTER_NAME",VLOOKUP(AO476,'LibSets constants'!$I$4:$L$1000,4,0),""),"")</f>
        <v/>
      </c>
      <c r="AR476" s="2" t="str">
        <f aca="false">IF(G476&lt;&gt;"LIBSETS_SETTYPE_BATTLEGROUND",IF(G476&lt;&gt;"LIBSETS_SETTYPE_SPECIAL",IF(AS476&lt;&gt;"",VLOOKUP(AS476,'ESO zone constants'!$D$2:$H$4950,5,0),""),""),"")</f>
        <v/>
      </c>
      <c r="AT476" s="24"/>
      <c r="AU476" s="23" t="str">
        <f aca="false">IF(AT476&lt;&gt;"",IF(AT476&lt;&gt;"LIBSETS_DROP_MECHANIC_MONSTER_NAME",VLOOKUP(AT476,'LibSets constants'!$I$4:$L$1000,3,0),""),"")</f>
        <v/>
      </c>
      <c r="AV476" s="23" t="str">
        <f aca="false">IF(AT476&lt;&gt;"",IF(AT476&lt;&gt;"LIBSETS_DROP_MECHANIC_MONSTER_NAME",VLOOKUP(AT476,'LibSets constants'!$I$4:$L$1000,4,0),""),"")</f>
        <v/>
      </c>
      <c r="AW476" s="6" t="str">
        <f aca="false">IF(A476="???","--","")&amp;IF(F476&lt;&gt;"Not in the game (anymore)",IF(A476&lt;&gt;"",CONCATENATE("[",A476,"] = {wayshrines={")&amp;IF(K476&lt;&gt;"",CONCATENATE(K476,","),"")&amp;IF(L476&lt;&gt;"",CONCATENATE(L476,","),"")&amp;IF(M476&lt;&gt;"",CONCATENATE(M476,","),"")&amp;CONCATENATE("}")&amp;IF(VALUE(N476)&gt;0,CONCATENATE(", traitsNeeded=",N476),"")&amp;CONCATENATE(", dlcId=",IF(S476&lt;&gt;"",S476,"DLC_BASE_GAME")),""),"")</f>
        <v/>
      </c>
      <c r="AX476" s="6" t="str">
        <f aca="false">IF(F476&lt;&gt;"Not in the game (anymore)",IF(A476&lt;&gt;"",IF(P476&lt;&gt;"",CONCATENATE(", zoneIds={",P476),"")&amp;IF(X476&lt;&gt;"",CONCATENATE(",",X476),"")&amp;IF(AC476&lt;&gt;"",CONCATENATE(",",AC476),"")&amp;IF(AH476&lt;&gt;"",CONCATENATE(",",AH476),"")&amp;IF(AM476&lt;&gt;"",CONCATENATE(",",AM476),"")&amp;IF(AR476&lt;&gt;"",CONCATENATE(",",AR476),"")&amp;IF(P476&lt;&gt;"",CONCATENATE("}",""),"")&amp;IF(OR(I476="true",I476="false",I476&lt;&gt;""), CONCATENATE(", veteran=", I476), ""),""),"")</f>
        <v/>
      </c>
      <c r="AY476" s="6" t="str">
        <f aca="false">IF(F476&lt;&gt;"Not in the game (anymore)",IF(A476&lt;&gt;"",", setType="&amp;G476,"")&amp;IF(J476="true",", multiTrialSet=true",""),"")</f>
        <v/>
      </c>
      <c r="AZ476" s="6" t="str">
        <f aca="false">IF(F476&lt;&gt;"Not in the game (anymore)",IF(U476&lt;&gt;"",", dropMechanic={"&amp;U476&amp;IF(Z476&lt;&gt;"",","&amp;Z476,"")&amp;IF(AE476&lt;&gt;"",","&amp;AE476,"")&amp;IF(AJ476&lt;&gt;"",","&amp;AJ476,"")&amp;IF(AO476&lt;&gt;"",","&amp;AO476,"")&amp;IF(AT476&lt;&gt;"",","&amp;AT476,"")&amp;"}"&amp;IF(U476="LIBSETS_DROP_MECHANIC_MONSTER_NAME",", dropMechanicNames={" &amp; IF(V476&lt;&gt;"","['en']='"&amp;V476&amp;"'","") &amp; IF(W476&lt;&gt;"",", ['de']='" &amp; W476&amp;"'","") &amp; "}",""),"")&amp;"},","")</f>
        <v/>
      </c>
      <c r="BA476" s="6" t="str">
        <f aca="false">IF(F476&lt;&gt;"Not in the game (anymore)",IF(C476&lt;&gt;"",CONCATENATE(" --",C476," / ",B476,"   [",IF(Q476&lt;&gt;"",Q476,""),IF(Y476&lt;&gt;"",", "&amp;Y476,""),IF(AD476&lt;&gt;"",", "&amp;AD476,""),IF(AI476&lt;&gt;"",", "&amp;AI476,""),IF(AN476&lt;&gt;"",", "&amp;AN476,""),IF(AS476&lt;&gt;"",", "&amp;AS476,""),"]")),"")</f>
        <v/>
      </c>
    </row>
    <row r="477" customFormat="false" ht="15" hidden="false" customHeight="false" outlineLevel="0" collapsed="false">
      <c r="A477" s="1" t="n">
        <v>519</v>
      </c>
      <c r="B477" s="0" t="s">
        <v>1154</v>
      </c>
      <c r="C477" s="0" t="s">
        <v>1155</v>
      </c>
      <c r="D477" s="2" t="n">
        <f aca="false">A477</f>
        <v>519</v>
      </c>
      <c r="G477" s="22" t="s">
        <v>1135</v>
      </c>
      <c r="I477" s="0" t="s">
        <v>56</v>
      </c>
      <c r="J477" s="0" t="s">
        <v>56</v>
      </c>
      <c r="K477" s="0" t="n">
        <v>-1</v>
      </c>
      <c r="L477" s="0" t="n">
        <v>-1</v>
      </c>
      <c r="M477" s="0" t="n">
        <v>-1</v>
      </c>
      <c r="N477" s="0" t="n">
        <v>0</v>
      </c>
      <c r="O477" s="3" t="s">
        <v>1136</v>
      </c>
      <c r="P477" s="2" t="str">
        <f aca="false">IF(AND(G477&lt;&gt;"LIBSETS_SETTYPE_BATTLEGROUND",G477&lt;&gt;"LIBSETS_SETTYPE_SPECIAL",G477&lt;&gt;"LIBSETS_SETTYPE_MYTHIC"), IF(Q477&lt;&gt;"",VLOOKUP(Q477,'ESO zone constants'!$D$2:$H$4950,5,0),""),"")</f>
        <v/>
      </c>
      <c r="Q477" s="0" t="str">
        <f aca="false">IF(OR(K477="",K477&lt;=0,ISERROR(K477)),IF(AND(O477&lt;&gt;"",NOT(ISERROR(O477))),O477, ""),VLOOKUP(K477,'ESO wayshrine node constants'!$A$3:$D$10003,4,0))</f>
        <v>Antiquities</v>
      </c>
      <c r="R477" s="3" t="s">
        <v>1137</v>
      </c>
      <c r="S477" s="4" t="str">
        <f aca="false">IF(AND(R477&lt;&gt;"",NOT(ISERROR(R477))),R477,IF(P477&lt;&gt;"",IF(NOT(ISERROR(VLOOKUP(P477,'ESO Dungeon constants'!$D$3:$H$9999,5,0))),VLOOKUP(P477,'ESO Dungeon constants'!$D$3:$I$9999,6,0),VLOOKUP(P477,'ESO zone constants'!$H$2:$K$9984,4,0)),""))</f>
        <v>DLC_GREYMOOR</v>
      </c>
      <c r="T477" s="2" t="str">
        <f aca="false">IF(S477&lt;&gt;"",VLOOKUP(S477,'LibSets constants'!$B$4:$C$1000,2,0),"")</f>
        <v>Greymoor</v>
      </c>
      <c r="U477" s="2" t="s">
        <v>1138</v>
      </c>
      <c r="V477" s="33" t="str">
        <f aca="false">IF(U477&lt;&gt;"",IF(U477&lt;&gt;"LIBSETS_DROP_MECHANIC_MONSTER_NAME",VLOOKUP(U477,'LibSets constants'!$I$4:$L$1000,3,0),""),"")</f>
        <v>Antiquities (Mythic set items)</v>
      </c>
      <c r="W477" s="23" t="str">
        <f aca="false">IF(U477&lt;&gt;"",IF(U477&lt;&gt;"LIBSETS_DROP_MECHANIC_MONSTER_NAME",VLOOKUP(U477,'LibSets constants'!$I$4:$L$1000,4,0),""),"")</f>
        <v>Antiquitäten (Mytische Set Gegenstände)</v>
      </c>
      <c r="X477" s="2" t="str">
        <f aca="false">IF(G477&lt;&gt;"LIBSETS_SETTYPE_BATTLEGROUND",IF(G477&lt;&gt;"LIBSETS_SETTYPE_SPECIAL",IF(Y477&lt;&gt;"",VLOOKUP(Y477,'ESO zone constants'!$D$2:$H$4950,5,0),""),""),"")</f>
        <v/>
      </c>
      <c r="Z477" s="24"/>
      <c r="AA477" s="23" t="str">
        <f aca="false">IF(Z477&lt;&gt;"",IF(Z477&lt;&gt;"LIBSETS_DROP_MECHANIC_MONSTER_NAME",VLOOKUP(Z477,'LibSets constants'!$I$4:$L$1000,3,0),""),"")</f>
        <v/>
      </c>
      <c r="AB477" s="23" t="str">
        <f aca="false">IF(Z477&lt;&gt;"",IF(Z477&lt;&gt;"LIBSETS_DROP_MECHANIC_MONSTER_NAME",VLOOKUP(Z477,'LibSets constants'!$I$4:$L$1000,4,0),""),"")</f>
        <v/>
      </c>
      <c r="AC477" s="2" t="str">
        <f aca="false">IF(G477&lt;&gt;"LIBSETS_SETTYPE_BATTLEGROUND",IF(G477&lt;&gt;"LIBSETS_SETTYPE_SPECIAL",IF(AD477&lt;&gt;"",VLOOKUP(AD477,'ESO zone constants'!$D$2:$H$4950,5,0),""),""),"")</f>
        <v/>
      </c>
      <c r="AE477" s="24"/>
      <c r="AF477" s="23" t="str">
        <f aca="false">IF(AE477&lt;&gt;"",IF(AE477&lt;&gt;"LIBSETS_DROP_MECHANIC_MONSTER_NAME",VLOOKUP(AE477,'LibSets constants'!$I$4:$L$1000,3,0),""),"")</f>
        <v/>
      </c>
      <c r="AG477" s="23" t="str">
        <f aca="false">IF(AE477&lt;&gt;"",IF(AE477&lt;&gt;"LIBSETS_DROP_MECHANIC_MONSTER_NAME",VLOOKUP(AE477,'LibSets constants'!$I$4:$L$1000,4,0),""),"")</f>
        <v/>
      </c>
      <c r="AH477" s="2" t="str">
        <f aca="false">IF(G477&lt;&gt;"LIBSETS_SETTYPE_BATTLEGROUND",IF(G477&lt;&gt;"LIBSETS_SETTYPE_SPECIAL",IF(AI477&lt;&gt;"",VLOOKUP(AI477,'ESO zone constants'!$D$2:$H$4950,5,0),""),""),"")</f>
        <v/>
      </c>
      <c r="AJ477" s="24"/>
      <c r="AK477" s="23" t="str">
        <f aca="false">IF(AJ477&lt;&gt;"",IF(AJ477&lt;&gt;"LIBSETS_DROP_MECHANIC_MONSTER_NAME",VLOOKUP(AJ477,'LibSets constants'!$I$4:$L$1000,3,0),""),"")</f>
        <v/>
      </c>
      <c r="AL477" s="23" t="str">
        <f aca="false">IF(AJ477&lt;&gt;"",IF(AJ477&lt;&gt;"LIBSETS_DROP_MECHANIC_MONSTER_NAME",VLOOKUP(AJ477,'LibSets constants'!$I$4:$L$1000,4,0),""),"")</f>
        <v/>
      </c>
      <c r="AM477" s="2" t="str">
        <f aca="false">IF(G477&lt;&gt;"LIBSETS_SETTYPE_BATTLEGROUND",IF(G477&lt;&gt;"LIBSETS_SETTYPE_SPECIAL",IF(AN477&lt;&gt;"",VLOOKUP(AN477,'ESO zone constants'!$D$2:$H$4950,5,0),""),""),"")</f>
        <v/>
      </c>
      <c r="AO477" s="24"/>
      <c r="AP477" s="23" t="str">
        <f aca="false">IF(AO477&lt;&gt;"",IF(AO477&lt;&gt;"LIBSETS_DROP_MECHANIC_MONSTER_NAME",VLOOKUP(AO477,'LibSets constants'!$I$4:$L$1000,3,0),""),"")</f>
        <v/>
      </c>
      <c r="AQ477" s="23" t="str">
        <f aca="false">IF(AO477&lt;&gt;"",IF(AO477&lt;&gt;"LIBSETS_DROP_MECHANIC_MONSTER_NAME",VLOOKUP(AO477,'LibSets constants'!$I$4:$L$1000,4,0),""),"")</f>
        <v/>
      </c>
      <c r="AR477" s="2" t="str">
        <f aca="false">IF(G477&lt;&gt;"LIBSETS_SETTYPE_BATTLEGROUND",IF(G477&lt;&gt;"LIBSETS_SETTYPE_SPECIAL",IF(AS477&lt;&gt;"",VLOOKUP(AS477,'ESO zone constants'!$D$2:$H$4950,5,0),""),""),"")</f>
        <v/>
      </c>
      <c r="AT477" s="24"/>
      <c r="AU477" s="23" t="str">
        <f aca="false">IF(AT477&lt;&gt;"",IF(AT477&lt;&gt;"LIBSETS_DROP_MECHANIC_MONSTER_NAME",VLOOKUP(AT477,'LibSets constants'!$I$4:$L$1000,3,0),""),"")</f>
        <v/>
      </c>
      <c r="AV477" s="23" t="str">
        <f aca="false">IF(AT477&lt;&gt;"",IF(AT477&lt;&gt;"LIBSETS_DROP_MECHANIC_MONSTER_NAME",VLOOKUP(AT477,'LibSets constants'!$I$4:$L$1000,4,0),""),"")</f>
        <v/>
      </c>
      <c r="AW477" s="6" t="str">
        <f aca="false">IF(A477="???","--","")&amp;IF(F477&lt;&gt;"Not in the game (anymore)",IF(A477&lt;&gt;"",CONCATENATE("[",A477,"] = {wayshrines={")&amp;IF(K477&lt;&gt;"",CONCATENATE(K477,","),"")&amp;IF(L477&lt;&gt;"",CONCATENATE(L477,","),"")&amp;IF(M477&lt;&gt;"",CONCATENATE(M477,","),"")&amp;CONCATENATE("}")&amp;IF(VALUE(N477)&gt;0,CONCATENATE(", traitsNeeded=",N477),"")&amp;CONCATENATE(", dlcId=",IF(S477&lt;&gt;"",S477,"DLC_BASE_GAME")),""),"")</f>
        <v>[519] = {wayshrines={-1,-1,-1,}, dlcId=DLC_GREYMOOR</v>
      </c>
      <c r="AX477" s="6" t="str">
        <f aca="false">IF(F477&lt;&gt;"Not in the game (anymore)",IF(A477&lt;&gt;"",IF(P477&lt;&gt;"",CONCATENATE(", zoneIds={",P477),"")&amp;IF(X477&lt;&gt;"",CONCATENATE(",",X477),"")&amp;IF(AC477&lt;&gt;"",CONCATENATE(",",AC477),"")&amp;IF(AH477&lt;&gt;"",CONCATENATE(",",AH477),"")&amp;IF(AM477&lt;&gt;"",CONCATENATE(",",AM477),"")&amp;IF(AR477&lt;&gt;"",CONCATENATE(",",AR477),"")&amp;IF(P477&lt;&gt;"",CONCATENATE("}",""),"")&amp;IF(OR(I477="true",I477="false",I477&lt;&gt;""), CONCATENATE(", veteran=", I477), ""),""),"")</f>
        <v>, veteran=false</v>
      </c>
      <c r="AY477" s="6" t="str">
        <f aca="false">IF(F477&lt;&gt;"Not in the game (anymore)",IF(A477&lt;&gt;"",", setType="&amp;G477,"")&amp;IF(J477="true",", multiTrialSet=true",""),"")</f>
        <v>, setType=LIBSETS_SETTYPE_MYTHIC</v>
      </c>
      <c r="AZ477" s="6" t="str">
        <f aca="false">IF(F477&lt;&gt;"Not in the game (anymore)",IF(U477&lt;&gt;"",", dropMechanic={"&amp;U477&amp;IF(Z477&lt;&gt;"",","&amp;Z477,"")&amp;IF(AE477&lt;&gt;"",","&amp;AE477,"")&amp;IF(AJ477&lt;&gt;"",","&amp;AJ477,"")&amp;IF(AO477&lt;&gt;"",","&amp;AO477,"")&amp;IF(AT477&lt;&gt;"",","&amp;AT477,"")&amp;"}"&amp;IF(U477="LIBSETS_DROP_MECHANIC_MONSTER_NAME",", dropMechanicNames={" &amp; IF(V477&lt;&gt;"","['en']='"&amp;V477&amp;"'","") &amp; IF(W477&lt;&gt;"",", ['de']='" &amp; W477&amp;"'","") &amp; "}",""),"")&amp;"},","")</f>
        <v>, dropMechanic={LIBSETS_DROP_MECHANIC_ANTIQUITIES}},</v>
      </c>
      <c r="BA477" s="6" t="str">
        <f aca="false">IF(F477&lt;&gt;"Not in the game (anymore)",IF(C477&lt;&gt;"",CONCATENATE(" --",C477," / ",B477,"   [",IF(Q477&lt;&gt;"",Q477,""),IF(Y477&lt;&gt;"",", "&amp;Y477,""),IF(AD477&lt;&gt;"",", "&amp;AD477,""),IF(AI477&lt;&gt;"",", "&amp;AI477,""),IF(AN477&lt;&gt;"",", "&amp;AN477,""),IF(AS477&lt;&gt;"",", "&amp;AS477,""),"]")),"")</f>
        <v> --Snow Treaders / Schneetreter   [Antiquities]</v>
      </c>
    </row>
    <row r="478" customFormat="false" ht="15" hidden="false" customHeight="false" outlineLevel="0" collapsed="false">
      <c r="A478" s="1" t="n">
        <v>520</v>
      </c>
      <c r="B478" s="0" t="s">
        <v>1156</v>
      </c>
      <c r="C478" s="0" t="s">
        <v>1157</v>
      </c>
      <c r="D478" s="2" t="n">
        <f aca="false">A478</f>
        <v>520</v>
      </c>
      <c r="G478" s="22" t="s">
        <v>1135</v>
      </c>
      <c r="I478" s="0" t="s">
        <v>56</v>
      </c>
      <c r="J478" s="0" t="s">
        <v>56</v>
      </c>
      <c r="K478" s="0" t="n">
        <v>-1</v>
      </c>
      <c r="L478" s="0" t="n">
        <v>-1</v>
      </c>
      <c r="M478" s="0" t="n">
        <v>-1</v>
      </c>
      <c r="N478" s="0" t="n">
        <v>0</v>
      </c>
      <c r="O478" s="3" t="s">
        <v>1136</v>
      </c>
      <c r="P478" s="2" t="str">
        <f aca="false">IF(AND(G478&lt;&gt;"LIBSETS_SETTYPE_BATTLEGROUND",G478&lt;&gt;"LIBSETS_SETTYPE_SPECIAL",G478&lt;&gt;"LIBSETS_SETTYPE_MYTHIC"), IF(Q478&lt;&gt;"",VLOOKUP(Q478,'ESO zone constants'!$D$2:$H$4950,5,0),""),"")</f>
        <v/>
      </c>
      <c r="Q478" s="0" t="str">
        <f aca="false">IF(OR(K478="",K478&lt;=0,ISERROR(K478)),IF(AND(O478&lt;&gt;"",NOT(ISERROR(O478))),O478, ""),VLOOKUP(K478,'ESO wayshrine node constants'!$A$3:$D$10003,4,0))</f>
        <v>Antiquities</v>
      </c>
      <c r="R478" s="3" t="s">
        <v>1137</v>
      </c>
      <c r="S478" s="4" t="str">
        <f aca="false">IF(AND(R478&lt;&gt;"",NOT(ISERROR(R478))),R478,IF(P478&lt;&gt;"",IF(NOT(ISERROR(VLOOKUP(P478,'ESO Dungeon constants'!$D$3:$H$9999,5,0))),VLOOKUP(P478,'ESO Dungeon constants'!$D$3:$I$9999,6,0),VLOOKUP(P478,'ESO zone constants'!$H$2:$K$9984,4,0)),""))</f>
        <v>DLC_GREYMOOR</v>
      </c>
      <c r="T478" s="2" t="str">
        <f aca="false">IF(S478&lt;&gt;"",VLOOKUP(S478,'LibSets constants'!$B$4:$C$1000,2,0),"")</f>
        <v>Greymoor</v>
      </c>
      <c r="U478" s="2" t="s">
        <v>1138</v>
      </c>
      <c r="V478" s="33" t="str">
        <f aca="false">IF(U478&lt;&gt;"",IF(U478&lt;&gt;"LIBSETS_DROP_MECHANIC_MONSTER_NAME",VLOOKUP(U478,'LibSets constants'!$I$4:$L$1000,3,0),""),"")</f>
        <v>Antiquities (Mythic set items)</v>
      </c>
      <c r="W478" s="23" t="str">
        <f aca="false">IF(U478&lt;&gt;"",IF(U478&lt;&gt;"LIBSETS_DROP_MECHANIC_MONSTER_NAME",VLOOKUP(U478,'LibSets constants'!$I$4:$L$1000,4,0),""),"")</f>
        <v>Antiquitäten (Mytische Set Gegenstände)</v>
      </c>
      <c r="X478" s="2" t="str">
        <f aca="false">IF(G478&lt;&gt;"LIBSETS_SETTYPE_BATTLEGROUND",IF(G478&lt;&gt;"LIBSETS_SETTYPE_SPECIAL",IF(Y478&lt;&gt;"",VLOOKUP(Y478,'ESO zone constants'!$D$2:$H$4950,5,0),""),""),"")</f>
        <v/>
      </c>
      <c r="Z478" s="24"/>
      <c r="AA478" s="23" t="str">
        <f aca="false">IF(Z478&lt;&gt;"",IF(Z478&lt;&gt;"LIBSETS_DROP_MECHANIC_MONSTER_NAME",VLOOKUP(Z478,'LibSets constants'!$I$4:$L$1000,3,0),""),"")</f>
        <v/>
      </c>
      <c r="AB478" s="23" t="str">
        <f aca="false">IF(Z478&lt;&gt;"",IF(Z478&lt;&gt;"LIBSETS_DROP_MECHANIC_MONSTER_NAME",VLOOKUP(Z478,'LibSets constants'!$I$4:$L$1000,4,0),""),"")</f>
        <v/>
      </c>
      <c r="AC478" s="2" t="str">
        <f aca="false">IF(G478&lt;&gt;"LIBSETS_SETTYPE_BATTLEGROUND",IF(G478&lt;&gt;"LIBSETS_SETTYPE_SPECIAL",IF(AD478&lt;&gt;"",VLOOKUP(AD478,'ESO zone constants'!$D$2:$H$4950,5,0),""),""),"")</f>
        <v/>
      </c>
      <c r="AE478" s="24"/>
      <c r="AF478" s="23" t="str">
        <f aca="false">IF(AE478&lt;&gt;"",IF(AE478&lt;&gt;"LIBSETS_DROP_MECHANIC_MONSTER_NAME",VLOOKUP(AE478,'LibSets constants'!$I$4:$L$1000,3,0),""),"")</f>
        <v/>
      </c>
      <c r="AG478" s="23" t="str">
        <f aca="false">IF(AE478&lt;&gt;"",IF(AE478&lt;&gt;"LIBSETS_DROP_MECHANIC_MONSTER_NAME",VLOOKUP(AE478,'LibSets constants'!$I$4:$L$1000,4,0),""),"")</f>
        <v/>
      </c>
      <c r="AH478" s="2" t="str">
        <f aca="false">IF(G478&lt;&gt;"LIBSETS_SETTYPE_BATTLEGROUND",IF(G478&lt;&gt;"LIBSETS_SETTYPE_SPECIAL",IF(AI478&lt;&gt;"",VLOOKUP(AI478,'ESO zone constants'!$D$2:$H$4950,5,0),""),""),"")</f>
        <v/>
      </c>
      <c r="AJ478" s="24"/>
      <c r="AK478" s="23" t="str">
        <f aca="false">IF(AJ478&lt;&gt;"",IF(AJ478&lt;&gt;"LIBSETS_DROP_MECHANIC_MONSTER_NAME",VLOOKUP(AJ478,'LibSets constants'!$I$4:$L$1000,3,0),""),"")</f>
        <v/>
      </c>
      <c r="AL478" s="23" t="str">
        <f aca="false">IF(AJ478&lt;&gt;"",IF(AJ478&lt;&gt;"LIBSETS_DROP_MECHANIC_MONSTER_NAME",VLOOKUP(AJ478,'LibSets constants'!$I$4:$L$1000,4,0),""),"")</f>
        <v/>
      </c>
      <c r="AM478" s="2" t="str">
        <f aca="false">IF(G478&lt;&gt;"LIBSETS_SETTYPE_BATTLEGROUND",IF(G478&lt;&gt;"LIBSETS_SETTYPE_SPECIAL",IF(AN478&lt;&gt;"",VLOOKUP(AN478,'ESO zone constants'!$D$2:$H$4950,5,0),""),""),"")</f>
        <v/>
      </c>
      <c r="AO478" s="24"/>
      <c r="AP478" s="23" t="str">
        <f aca="false">IF(AO478&lt;&gt;"",IF(AO478&lt;&gt;"LIBSETS_DROP_MECHANIC_MONSTER_NAME",VLOOKUP(AO478,'LibSets constants'!$I$4:$L$1000,3,0),""),"")</f>
        <v/>
      </c>
      <c r="AQ478" s="23" t="str">
        <f aca="false">IF(AO478&lt;&gt;"",IF(AO478&lt;&gt;"LIBSETS_DROP_MECHANIC_MONSTER_NAME",VLOOKUP(AO478,'LibSets constants'!$I$4:$L$1000,4,0),""),"")</f>
        <v/>
      </c>
      <c r="AR478" s="2" t="str">
        <f aca="false">IF(G478&lt;&gt;"LIBSETS_SETTYPE_BATTLEGROUND",IF(G478&lt;&gt;"LIBSETS_SETTYPE_SPECIAL",IF(AS478&lt;&gt;"",VLOOKUP(AS478,'ESO zone constants'!$D$2:$H$4950,5,0),""),""),"")</f>
        <v/>
      </c>
      <c r="AT478" s="24"/>
      <c r="AU478" s="23" t="str">
        <f aca="false">IF(AT478&lt;&gt;"",IF(AT478&lt;&gt;"LIBSETS_DROP_MECHANIC_MONSTER_NAME",VLOOKUP(AT478,'LibSets constants'!$I$4:$L$1000,3,0),""),"")</f>
        <v/>
      </c>
      <c r="AV478" s="23" t="str">
        <f aca="false">IF(AT478&lt;&gt;"",IF(AT478&lt;&gt;"LIBSETS_DROP_MECHANIC_MONSTER_NAME",VLOOKUP(AT478,'LibSets constants'!$I$4:$L$1000,4,0),""),"")</f>
        <v/>
      </c>
      <c r="AW478" s="6" t="str">
        <f aca="false">IF(A478="???","--","")&amp;IF(F478&lt;&gt;"Not in the game (anymore)",IF(A478&lt;&gt;"",CONCATENATE("[",A478,"] = {wayshrines={")&amp;IF(K478&lt;&gt;"",CONCATENATE(K478,","),"")&amp;IF(L478&lt;&gt;"",CONCATENATE(L478,","),"")&amp;IF(M478&lt;&gt;"",CONCATENATE(M478,","),"")&amp;CONCATENATE("}")&amp;IF(VALUE(N478)&gt;0,CONCATENATE(", traitsNeeded=",N478),"")&amp;CONCATENATE(", dlcId=",IF(S478&lt;&gt;"",S478,"DLC_BASE_GAME")),""),"")</f>
        <v>[520] = {wayshrines={-1,-1,-1,}, dlcId=DLC_GREYMOOR</v>
      </c>
      <c r="AX478" s="6" t="str">
        <f aca="false">IF(F478&lt;&gt;"Not in the game (anymore)",IF(A478&lt;&gt;"",IF(P478&lt;&gt;"",CONCATENATE(", zoneIds={",P478),"")&amp;IF(X478&lt;&gt;"",CONCATENATE(",",X478),"")&amp;IF(AC478&lt;&gt;"",CONCATENATE(",",AC478),"")&amp;IF(AH478&lt;&gt;"",CONCATENATE(",",AH478),"")&amp;IF(AM478&lt;&gt;"",CONCATENATE(",",AM478),"")&amp;IF(AR478&lt;&gt;"",CONCATENATE(",",AR478),"")&amp;IF(P478&lt;&gt;"",CONCATENATE("}",""),"")&amp;IF(OR(I478="true",I478="false",I478&lt;&gt;""), CONCATENATE(", veteran=", I478), ""),""),"")</f>
        <v>, veteran=false</v>
      </c>
      <c r="AY478" s="6" t="str">
        <f aca="false">IF(F478&lt;&gt;"Not in the game (anymore)",IF(A478&lt;&gt;"",", setType="&amp;G478,"")&amp;IF(J478="true",", multiTrialSet=true",""),"")</f>
        <v>, setType=LIBSETS_SETTYPE_MYTHIC</v>
      </c>
      <c r="AZ478" s="6" t="str">
        <f aca="false">IF(F478&lt;&gt;"Not in the game (anymore)",IF(U478&lt;&gt;"",", dropMechanic={"&amp;U478&amp;IF(Z478&lt;&gt;"",","&amp;Z478,"")&amp;IF(AE478&lt;&gt;"",","&amp;AE478,"")&amp;IF(AJ478&lt;&gt;"",","&amp;AJ478,"")&amp;IF(AO478&lt;&gt;"",","&amp;AO478,"")&amp;IF(AT478&lt;&gt;"",","&amp;AT478,"")&amp;"}"&amp;IF(U478="LIBSETS_DROP_MECHANIC_MONSTER_NAME",", dropMechanicNames={" &amp; IF(V478&lt;&gt;"","['en']='"&amp;V478&amp;"'","") &amp; IF(W478&lt;&gt;"",", ['de']='" &amp; W478&amp;"'","") &amp; "}",""),"")&amp;"},","")</f>
        <v>, dropMechanic={LIBSETS_DROP_MECHANIC_ANTIQUITIES}},</v>
      </c>
      <c r="BA478" s="6" t="str">
        <f aca="false">IF(F478&lt;&gt;"Not in the game (anymore)",IF(C478&lt;&gt;"",CONCATENATE(" --",C478," / ",B478,"   [",IF(Q478&lt;&gt;"",Q478,""),IF(Y478&lt;&gt;"",", "&amp;Y478,""),IF(AD478&lt;&gt;"",", "&amp;AD478,""),IF(AI478&lt;&gt;"",", "&amp;AI478,""),IF(AN478&lt;&gt;"",", "&amp;AN478,""),IF(AS478&lt;&gt;"",", "&amp;AS478,""),"]")),"")</f>
        <v> --Malacath's Band of Brutality / Malacaths Band der Brutalität   [Antiquities]</v>
      </c>
    </row>
    <row r="479" customFormat="false" ht="15" hidden="false" customHeight="false" outlineLevel="0" collapsed="false">
      <c r="A479" s="1" t="n">
        <v>521</v>
      </c>
      <c r="B479" s="0" t="s">
        <v>1158</v>
      </c>
      <c r="C479" s="0" t="s">
        <v>1159</v>
      </c>
      <c r="D479" s="2" t="n">
        <f aca="false">A479</f>
        <v>521</v>
      </c>
      <c r="G479" s="22" t="s">
        <v>1135</v>
      </c>
      <c r="I479" s="0" t="s">
        <v>56</v>
      </c>
      <c r="J479" s="0" t="s">
        <v>56</v>
      </c>
      <c r="K479" s="0" t="n">
        <v>-1</v>
      </c>
      <c r="L479" s="0" t="n">
        <v>-1</v>
      </c>
      <c r="M479" s="0" t="n">
        <v>-1</v>
      </c>
      <c r="N479" s="0" t="n">
        <v>0</v>
      </c>
      <c r="O479" s="3" t="s">
        <v>1136</v>
      </c>
      <c r="P479" s="2" t="str">
        <f aca="false">IF(AND(G479&lt;&gt;"LIBSETS_SETTYPE_BATTLEGROUND",G479&lt;&gt;"LIBSETS_SETTYPE_SPECIAL",G479&lt;&gt;"LIBSETS_SETTYPE_MYTHIC"), IF(Q479&lt;&gt;"",VLOOKUP(Q479,'ESO zone constants'!$D$2:$H$4950,5,0),""),"")</f>
        <v/>
      </c>
      <c r="Q479" s="0" t="str">
        <f aca="false">IF(OR(K479="",K479&lt;=0,ISERROR(K479)),IF(AND(O479&lt;&gt;"",NOT(ISERROR(O479))),O479, ""),VLOOKUP(K479,'ESO wayshrine node constants'!$A$3:$D$10003,4,0))</f>
        <v>Antiquities</v>
      </c>
      <c r="R479" s="3" t="s">
        <v>1137</v>
      </c>
      <c r="S479" s="4" t="str">
        <f aca="false">IF(AND(R479&lt;&gt;"",NOT(ISERROR(R479))),R479,IF(P479&lt;&gt;"",IF(NOT(ISERROR(VLOOKUP(P479,'ESO Dungeon constants'!$D$3:$H$9999,5,0))),VLOOKUP(P479,'ESO Dungeon constants'!$D$3:$I$9999,6,0),VLOOKUP(P479,'ESO zone constants'!$H$2:$K$9984,4,0)),""))</f>
        <v>DLC_GREYMOOR</v>
      </c>
      <c r="T479" s="2" t="str">
        <f aca="false">IF(S479&lt;&gt;"",VLOOKUP(S479,'LibSets constants'!$B$4:$C$1000,2,0),"")</f>
        <v>Greymoor</v>
      </c>
      <c r="U479" s="2" t="s">
        <v>1138</v>
      </c>
      <c r="V479" s="33" t="str">
        <f aca="false">IF(U479&lt;&gt;"",IF(U479&lt;&gt;"LIBSETS_DROP_MECHANIC_MONSTER_NAME",VLOOKUP(U479,'LibSets constants'!$I$4:$L$1000,3,0),""),"")</f>
        <v>Antiquities (Mythic set items)</v>
      </c>
      <c r="W479" s="23" t="str">
        <f aca="false">IF(U479&lt;&gt;"",IF(U479&lt;&gt;"LIBSETS_DROP_MECHANIC_MONSTER_NAME",VLOOKUP(U479,'LibSets constants'!$I$4:$L$1000,4,0),""),"")</f>
        <v>Antiquitäten (Mytische Set Gegenstände)</v>
      </c>
      <c r="X479" s="2" t="str">
        <f aca="false">IF(G479&lt;&gt;"LIBSETS_SETTYPE_BATTLEGROUND",IF(G479&lt;&gt;"LIBSETS_SETTYPE_SPECIAL",IF(Y479&lt;&gt;"",VLOOKUP(Y479,'ESO zone constants'!$D$2:$H$4950,5,0),""),""),"")</f>
        <v/>
      </c>
      <c r="Z479" s="24"/>
      <c r="AA479" s="23" t="str">
        <f aca="false">IF(Z479&lt;&gt;"",IF(Z479&lt;&gt;"LIBSETS_DROP_MECHANIC_MONSTER_NAME",VLOOKUP(Z479,'LibSets constants'!$I$4:$L$1000,3,0),""),"")</f>
        <v/>
      </c>
      <c r="AB479" s="23" t="str">
        <f aca="false">IF(Z479&lt;&gt;"",IF(Z479&lt;&gt;"LIBSETS_DROP_MECHANIC_MONSTER_NAME",VLOOKUP(Z479,'LibSets constants'!$I$4:$L$1000,4,0),""),"")</f>
        <v/>
      </c>
      <c r="AC479" s="2" t="str">
        <f aca="false">IF(G479&lt;&gt;"LIBSETS_SETTYPE_BATTLEGROUND",IF(G479&lt;&gt;"LIBSETS_SETTYPE_SPECIAL",IF(AD479&lt;&gt;"",VLOOKUP(AD479,'ESO zone constants'!$D$2:$H$4950,5,0),""),""),"")</f>
        <v/>
      </c>
      <c r="AE479" s="24"/>
      <c r="AF479" s="23" t="str">
        <f aca="false">IF(AE479&lt;&gt;"",IF(AE479&lt;&gt;"LIBSETS_DROP_MECHANIC_MONSTER_NAME",VLOOKUP(AE479,'LibSets constants'!$I$4:$L$1000,3,0),""),"")</f>
        <v/>
      </c>
      <c r="AG479" s="23" t="str">
        <f aca="false">IF(AE479&lt;&gt;"",IF(AE479&lt;&gt;"LIBSETS_DROP_MECHANIC_MONSTER_NAME",VLOOKUP(AE479,'LibSets constants'!$I$4:$L$1000,4,0),""),"")</f>
        <v/>
      </c>
      <c r="AH479" s="2" t="str">
        <f aca="false">IF(G479&lt;&gt;"LIBSETS_SETTYPE_BATTLEGROUND",IF(G479&lt;&gt;"LIBSETS_SETTYPE_SPECIAL",IF(AI479&lt;&gt;"",VLOOKUP(AI479,'ESO zone constants'!$D$2:$H$4950,5,0),""),""),"")</f>
        <v/>
      </c>
      <c r="AJ479" s="24"/>
      <c r="AK479" s="23" t="str">
        <f aca="false">IF(AJ479&lt;&gt;"",IF(AJ479&lt;&gt;"LIBSETS_DROP_MECHANIC_MONSTER_NAME",VLOOKUP(AJ479,'LibSets constants'!$I$4:$L$1000,3,0),""),"")</f>
        <v/>
      </c>
      <c r="AL479" s="23" t="str">
        <f aca="false">IF(AJ479&lt;&gt;"",IF(AJ479&lt;&gt;"LIBSETS_DROP_MECHANIC_MONSTER_NAME",VLOOKUP(AJ479,'LibSets constants'!$I$4:$L$1000,4,0),""),"")</f>
        <v/>
      </c>
      <c r="AM479" s="2" t="str">
        <f aca="false">IF(G479&lt;&gt;"LIBSETS_SETTYPE_BATTLEGROUND",IF(G479&lt;&gt;"LIBSETS_SETTYPE_SPECIAL",IF(AN479&lt;&gt;"",VLOOKUP(AN479,'ESO zone constants'!$D$2:$H$4950,5,0),""),""),"")</f>
        <v/>
      </c>
      <c r="AO479" s="24"/>
      <c r="AP479" s="23" t="str">
        <f aca="false">IF(AO479&lt;&gt;"",IF(AO479&lt;&gt;"LIBSETS_DROP_MECHANIC_MONSTER_NAME",VLOOKUP(AO479,'LibSets constants'!$I$4:$L$1000,3,0),""),"")</f>
        <v/>
      </c>
      <c r="AQ479" s="23" t="str">
        <f aca="false">IF(AO479&lt;&gt;"",IF(AO479&lt;&gt;"LIBSETS_DROP_MECHANIC_MONSTER_NAME",VLOOKUP(AO479,'LibSets constants'!$I$4:$L$1000,4,0),""),"")</f>
        <v/>
      </c>
      <c r="AR479" s="2" t="str">
        <f aca="false">IF(G479&lt;&gt;"LIBSETS_SETTYPE_BATTLEGROUND",IF(G479&lt;&gt;"LIBSETS_SETTYPE_SPECIAL",IF(AS479&lt;&gt;"",VLOOKUP(AS479,'ESO zone constants'!$D$2:$H$4950,5,0),""),""),"")</f>
        <v/>
      </c>
      <c r="AT479" s="24"/>
      <c r="AU479" s="23" t="str">
        <f aca="false">IF(AT479&lt;&gt;"",IF(AT479&lt;&gt;"LIBSETS_DROP_MECHANIC_MONSTER_NAME",VLOOKUP(AT479,'LibSets constants'!$I$4:$L$1000,3,0),""),"")</f>
        <v/>
      </c>
      <c r="AV479" s="23" t="str">
        <f aca="false">IF(AT479&lt;&gt;"",IF(AT479&lt;&gt;"LIBSETS_DROP_MECHANIC_MONSTER_NAME",VLOOKUP(AT479,'LibSets constants'!$I$4:$L$1000,4,0),""),"")</f>
        <v/>
      </c>
      <c r="AW479" s="6" t="str">
        <f aca="false">IF(A479="???","--","")&amp;IF(F479&lt;&gt;"Not in the game (anymore)",IF(A479&lt;&gt;"",CONCATENATE("[",A479,"] = {wayshrines={")&amp;IF(K479&lt;&gt;"",CONCATENATE(K479,","),"")&amp;IF(L479&lt;&gt;"",CONCATENATE(L479,","),"")&amp;IF(M479&lt;&gt;"",CONCATENATE(M479,","),"")&amp;CONCATENATE("}")&amp;IF(VALUE(N479)&gt;0,CONCATENATE(", traitsNeeded=",N479),"")&amp;CONCATENATE(", dlcId=",IF(S479&lt;&gt;"",S479,"DLC_BASE_GAME")),""),"")</f>
        <v>[521] = {wayshrines={-1,-1,-1,}, dlcId=DLC_GREYMOOR</v>
      </c>
      <c r="AX479" s="6" t="str">
        <f aca="false">IF(F479&lt;&gt;"Not in the game (anymore)",IF(A479&lt;&gt;"",IF(P479&lt;&gt;"",CONCATENATE(", zoneIds={",P479),"")&amp;IF(X479&lt;&gt;"",CONCATENATE(",",X479),"")&amp;IF(AC479&lt;&gt;"",CONCATENATE(",",AC479),"")&amp;IF(AH479&lt;&gt;"",CONCATENATE(",",AH479),"")&amp;IF(AM479&lt;&gt;"",CONCATENATE(",",AM479),"")&amp;IF(AR479&lt;&gt;"",CONCATENATE(",",AR479),"")&amp;IF(P479&lt;&gt;"",CONCATENATE("}",""),"")&amp;IF(OR(I479="true",I479="false",I479&lt;&gt;""), CONCATENATE(", veteran=", I479), ""),""),"")</f>
        <v>, veteran=false</v>
      </c>
      <c r="AY479" s="6" t="str">
        <f aca="false">IF(F479&lt;&gt;"Not in the game (anymore)",IF(A479&lt;&gt;"",", setType="&amp;G479,"")&amp;IF(J479="true",", multiTrialSet=true",""),"")</f>
        <v>, setType=LIBSETS_SETTYPE_MYTHIC</v>
      </c>
      <c r="AZ479" s="6" t="str">
        <f aca="false">IF(F479&lt;&gt;"Not in the game (anymore)",IF(U479&lt;&gt;"",", dropMechanic={"&amp;U479&amp;IF(Z479&lt;&gt;"",","&amp;Z479,"")&amp;IF(AE479&lt;&gt;"",","&amp;AE479,"")&amp;IF(AJ479&lt;&gt;"",","&amp;AJ479,"")&amp;IF(AO479&lt;&gt;"",","&amp;AO479,"")&amp;IF(AT479&lt;&gt;"",","&amp;AT479,"")&amp;"}"&amp;IF(U479="LIBSETS_DROP_MECHANIC_MONSTER_NAME",", dropMechanicNames={" &amp; IF(V479&lt;&gt;"","['en']='"&amp;V479&amp;"'","") &amp; IF(W479&lt;&gt;"",", ['de']='" &amp; W479&amp;"'","") &amp; "}",""),"")&amp;"},","")</f>
        <v>, dropMechanic={LIBSETS_DROP_MECHANIC_ANTIQUITIES}},</v>
      </c>
      <c r="BA479" s="6" t="str">
        <f aca="false">IF(F479&lt;&gt;"Not in the game (anymore)",IF(C479&lt;&gt;"",CONCATENATE(" --",C479," / ",B479,"   [",IF(Q479&lt;&gt;"",Q479,""),IF(Y479&lt;&gt;"",", "&amp;Y479,""),IF(AD479&lt;&gt;"",", "&amp;AD479,""),IF(AI479&lt;&gt;"",", "&amp;AI479,""),IF(AN479&lt;&gt;"",", "&amp;AN479,""),IF(AS479&lt;&gt;"",", "&amp;AS479,""),"]")),"")</f>
        <v> --Bloodlord's Embrace / Umarmung des Blutfürsten   [Antiquities]</v>
      </c>
    </row>
    <row r="480" customFormat="false" ht="15" hidden="false" customHeight="false" outlineLevel="0" collapsed="false">
      <c r="A480" s="1" t="n">
        <v>522</v>
      </c>
      <c r="B480" s="0" t="s">
        <v>1160</v>
      </c>
      <c r="C480" s="0" t="s">
        <v>1161</v>
      </c>
      <c r="D480" s="2" t="n">
        <f aca="false">A480</f>
        <v>522</v>
      </c>
      <c r="G480" s="22" t="s">
        <v>74</v>
      </c>
      <c r="I480" s="0" t="s">
        <v>423</v>
      </c>
      <c r="J480" s="0" t="s">
        <v>56</v>
      </c>
      <c r="K480" s="0" t="n">
        <v>-1</v>
      </c>
      <c r="L480" s="0" t="n">
        <v>-1</v>
      </c>
      <c r="M480" s="0" t="n">
        <v>-1</v>
      </c>
      <c r="N480" s="0" t="n">
        <v>0</v>
      </c>
      <c r="O480" s="3" t="s">
        <v>496</v>
      </c>
      <c r="P480" s="2" t="n">
        <f aca="false">IF(AND(G480&lt;&gt;"LIBSETS_SETTYPE_BATTLEGROUND",G480&lt;&gt;"LIBSETS_SETTYPE_SPECIAL",G480&lt;&gt;"LIBSETS_SETTYPE_MYTHIC"), IF(Q480&lt;&gt;"",VLOOKUP(Q480,'ESO zone constants'!$D$2:$H$4950,5,0),""),"")</f>
        <v>677</v>
      </c>
      <c r="Q480" s="0" t="str">
        <f aca="false">IF(OR(K480="",K480&lt;=0,ISERROR(K480)),IF(AND(O480&lt;&gt;"",NOT(ISERROR(O480))),O480, ""),VLOOKUP(K480,'ESO wayshrine node constants'!$A$3:$D$10003,4,0))</f>
        <v>Maelstrom Arena</v>
      </c>
      <c r="R480" s="3" t="s">
        <v>1137</v>
      </c>
      <c r="S480" s="4" t="str">
        <f aca="false">IF(AND(R480&lt;&gt;"",NOT(ISERROR(R480))),R480,IF(P480&lt;&gt;"",IF(NOT(ISERROR(VLOOKUP(P480,'ESO Dungeon constants'!$D$3:$H$9999,5,0))),VLOOKUP(P480,'ESO Dungeon constants'!$D$3:$I$9999,6,0),VLOOKUP(P480,'ESO zone constants'!$H$2:$K$9984,4,0)),""))</f>
        <v>DLC_GREYMOOR</v>
      </c>
      <c r="T480" s="2" t="str">
        <f aca="false">IF(S480&lt;&gt;"",VLOOKUP(S480,'LibSets constants'!$B$4:$C$1000,2,0),"")</f>
        <v>Greymoor</v>
      </c>
      <c r="U480" s="5" t="s">
        <v>76</v>
      </c>
      <c r="V480" s="33" t="str">
        <f aca="false">IF(U480&lt;&gt;"",IF(U480&lt;&gt;"LIBSETS_DROP_MECHANIC_MONSTER_NAME",VLOOKUP(U480,'LibSets constants'!$I$4:$L$1000,3,0),""),"")</f>
        <v>Arena stage chest</v>
      </c>
      <c r="W480" s="23" t="str">
        <f aca="false">IF(U480&lt;&gt;"",IF(U480&lt;&gt;"LIBSETS_DROP_MECHANIC_MONSTER_NAME",VLOOKUP(U480,'LibSets constants'!$I$4:$L$1000,4,0),""),"")</f>
        <v>Arena-Phasen Schatztruhe</v>
      </c>
      <c r="X480" s="2" t="str">
        <f aca="false">IF(G480&lt;&gt;"LIBSETS_SETTYPE_BATTLEGROUND",IF(G480&lt;&gt;"LIBSETS_SETTYPE_SPECIAL",IF(Y480&lt;&gt;"",VLOOKUP(Y480,'ESO zone constants'!$D$2:$H$4950,5,0),""),""),"")</f>
        <v/>
      </c>
      <c r="Z480" s="24"/>
      <c r="AA480" s="23" t="str">
        <f aca="false">IF(Z480&lt;&gt;"",IF(Z480&lt;&gt;"LIBSETS_DROP_MECHANIC_MONSTER_NAME",VLOOKUP(Z480,'LibSets constants'!$I$4:$L$1000,3,0),""),"")</f>
        <v/>
      </c>
      <c r="AB480" s="23" t="str">
        <f aca="false">IF(Z480&lt;&gt;"",IF(Z480&lt;&gt;"LIBSETS_DROP_MECHANIC_MONSTER_NAME",VLOOKUP(Z480,'LibSets constants'!$I$4:$L$1000,4,0),""),"")</f>
        <v/>
      </c>
      <c r="AC480" s="2" t="str">
        <f aca="false">IF(G480&lt;&gt;"LIBSETS_SETTYPE_BATTLEGROUND",IF(G480&lt;&gt;"LIBSETS_SETTYPE_SPECIAL",IF(AD480&lt;&gt;"",VLOOKUP(AD480,'ESO zone constants'!$D$2:$H$4950,5,0),""),""),"")</f>
        <v/>
      </c>
      <c r="AE480" s="24"/>
      <c r="AF480" s="23" t="str">
        <f aca="false">IF(AE480&lt;&gt;"",IF(AE480&lt;&gt;"LIBSETS_DROP_MECHANIC_MONSTER_NAME",VLOOKUP(AE480,'LibSets constants'!$I$4:$L$1000,3,0),""),"")</f>
        <v/>
      </c>
      <c r="AG480" s="23" t="str">
        <f aca="false">IF(AE480&lt;&gt;"",IF(AE480&lt;&gt;"LIBSETS_DROP_MECHANIC_MONSTER_NAME",VLOOKUP(AE480,'LibSets constants'!$I$4:$L$1000,4,0),""),"")</f>
        <v/>
      </c>
      <c r="AH480" s="2" t="str">
        <f aca="false">IF(G480&lt;&gt;"LIBSETS_SETTYPE_BATTLEGROUND",IF(G480&lt;&gt;"LIBSETS_SETTYPE_SPECIAL",IF(AI480&lt;&gt;"",VLOOKUP(AI480,'ESO zone constants'!$D$2:$H$4950,5,0),""),""),"")</f>
        <v/>
      </c>
      <c r="AJ480" s="24"/>
      <c r="AK480" s="23" t="str">
        <f aca="false">IF(AJ480&lt;&gt;"",IF(AJ480&lt;&gt;"LIBSETS_DROP_MECHANIC_MONSTER_NAME",VLOOKUP(AJ480,'LibSets constants'!$I$4:$L$1000,3,0),""),"")</f>
        <v/>
      </c>
      <c r="AL480" s="23" t="str">
        <f aca="false">IF(AJ480&lt;&gt;"",IF(AJ480&lt;&gt;"LIBSETS_DROP_MECHANIC_MONSTER_NAME",VLOOKUP(AJ480,'LibSets constants'!$I$4:$L$1000,4,0),""),"")</f>
        <v/>
      </c>
      <c r="AM480" s="2" t="str">
        <f aca="false">IF(G480&lt;&gt;"LIBSETS_SETTYPE_BATTLEGROUND",IF(G480&lt;&gt;"LIBSETS_SETTYPE_SPECIAL",IF(AN480&lt;&gt;"",VLOOKUP(AN480,'ESO zone constants'!$D$2:$H$4950,5,0),""),""),"")</f>
        <v/>
      </c>
      <c r="AO480" s="24"/>
      <c r="AP480" s="23" t="str">
        <f aca="false">IF(AO480&lt;&gt;"",IF(AO480&lt;&gt;"LIBSETS_DROP_MECHANIC_MONSTER_NAME",VLOOKUP(AO480,'LibSets constants'!$I$4:$L$1000,3,0),""),"")</f>
        <v/>
      </c>
      <c r="AQ480" s="23" t="str">
        <f aca="false">IF(AO480&lt;&gt;"",IF(AO480&lt;&gt;"LIBSETS_DROP_MECHANIC_MONSTER_NAME",VLOOKUP(AO480,'LibSets constants'!$I$4:$L$1000,4,0),""),"")</f>
        <v/>
      </c>
      <c r="AR480" s="2" t="str">
        <f aca="false">IF(G480&lt;&gt;"LIBSETS_SETTYPE_BATTLEGROUND",IF(G480&lt;&gt;"LIBSETS_SETTYPE_SPECIAL",IF(AS480&lt;&gt;"",VLOOKUP(AS480,'ESO zone constants'!$D$2:$H$4950,5,0),""),""),"")</f>
        <v/>
      </c>
      <c r="AT480" s="24"/>
      <c r="AU480" s="23" t="str">
        <f aca="false">IF(AT480&lt;&gt;"",IF(AT480&lt;&gt;"LIBSETS_DROP_MECHANIC_MONSTER_NAME",VLOOKUP(AT480,'LibSets constants'!$I$4:$L$1000,3,0),""),"")</f>
        <v/>
      </c>
      <c r="AV480" s="23" t="str">
        <f aca="false">IF(AT480&lt;&gt;"",IF(AT480&lt;&gt;"LIBSETS_DROP_MECHANIC_MONSTER_NAME",VLOOKUP(AT480,'LibSets constants'!$I$4:$L$1000,4,0),""),"")</f>
        <v/>
      </c>
      <c r="AW480" s="6" t="str">
        <f aca="false">IF(A480="???","--","")&amp;IF(F480&lt;&gt;"Not in the game (anymore)",IF(A480&lt;&gt;"",CONCATENATE("[",A480,"] = {wayshrines={")&amp;IF(K480&lt;&gt;"",CONCATENATE(K480,","),"")&amp;IF(L480&lt;&gt;"",CONCATENATE(L480,","),"")&amp;IF(M480&lt;&gt;"",CONCATENATE(M480,","),"")&amp;CONCATENATE("}")&amp;IF(VALUE(N480)&gt;0,CONCATENATE(", traitsNeeded=",N480),"")&amp;CONCATENATE(", dlcId=",IF(S480&lt;&gt;"",S480,"DLC_BASE_GAME")),""),"")</f>
        <v>[522] = {wayshrines={-1,-1,-1,}, dlcId=DLC_GREYMOOR</v>
      </c>
      <c r="AX480" s="6" t="str">
        <f aca="false">IF(F480&lt;&gt;"Not in the game (anymore)",IF(A480&lt;&gt;"",IF(P480&lt;&gt;"",CONCATENATE(", zoneIds={",P480),"")&amp;IF(X480&lt;&gt;"",CONCATENATE(",",X480),"")&amp;IF(AC480&lt;&gt;"",CONCATENATE(",",AC480),"")&amp;IF(AH480&lt;&gt;"",CONCATENATE(",",AH480),"")&amp;IF(AM480&lt;&gt;"",CONCATENATE(",",AM480),"")&amp;IF(AR480&lt;&gt;"",CONCATENATE(",",AR480),"")&amp;IF(P480&lt;&gt;"",CONCATENATE("}",""),"")&amp;IF(OR(I480="true",I480="false",I480&lt;&gt;""), CONCATENATE(", veteran=", I480), ""),""),"")</f>
        <v>, zoneIds={677}, veteran=true</v>
      </c>
      <c r="AY480" s="6" t="str">
        <f aca="false">IF(F480&lt;&gt;"Not in the game (anymore)",IF(A480&lt;&gt;"",", setType="&amp;G480,"")&amp;IF(J480="true",", multiTrialSet=true",""),"")</f>
        <v>, setType=LIBSETS_SETTYPE_ARENA</v>
      </c>
      <c r="AZ480" s="6" t="str">
        <f aca="false">IF(F480&lt;&gt;"Not in the game (anymore)",IF(U480&lt;&gt;"",", dropMechanic={"&amp;U480&amp;IF(Z480&lt;&gt;"",","&amp;Z480,"")&amp;IF(AE480&lt;&gt;"",","&amp;AE480,"")&amp;IF(AJ480&lt;&gt;"",","&amp;AJ480,"")&amp;IF(AO480&lt;&gt;"",","&amp;AO480,"")&amp;IF(AT480&lt;&gt;"",","&amp;AT480,"")&amp;"}"&amp;IF(U480="LIBSETS_DROP_MECHANIC_MONSTER_NAME",", dropMechanicNames={" &amp; IF(V480&lt;&gt;"","['en']='"&amp;V480&amp;"'","") &amp; IF(W480&lt;&gt;"",", ['de']='" &amp; W480&amp;"'","") &amp; "}",""),"")&amp;"},","")</f>
        <v>, dropMechanic={LIBSETS_DROP_MECHANIC_ARENA_STAGE_CHEST}},</v>
      </c>
      <c r="BA480" s="6" t="str">
        <f aca="false">IF(F480&lt;&gt;"Not in the game (anymore)",IF(C480&lt;&gt;"",CONCATENATE(" --",C480," / ",B480,"   [",IF(Q480&lt;&gt;"",Q480,""),IF(Y480&lt;&gt;"",", "&amp;Y480,""),IF(AD480&lt;&gt;"",", "&amp;AD480,""),IF(AI480&lt;&gt;"",", "&amp;AI480,""),IF(AN480&lt;&gt;"",", "&amp;AN480,""),IF(AS480&lt;&gt;"",", "&amp;AS480,""),"]")),"")</f>
        <v> --Perfected Merciless Charge / Perfektionierter gnadenloser Ansturm   [Maelstrom Arena]</v>
      </c>
    </row>
    <row r="481" customFormat="false" ht="15" hidden="false" customHeight="false" outlineLevel="0" collapsed="false">
      <c r="A481" s="1" t="n">
        <v>523</v>
      </c>
      <c r="B481" s="0" t="s">
        <v>1162</v>
      </c>
      <c r="C481" s="0" t="s">
        <v>1163</v>
      </c>
      <c r="D481" s="2" t="n">
        <f aca="false">A481</f>
        <v>523</v>
      </c>
      <c r="G481" s="22" t="s">
        <v>74</v>
      </c>
      <c r="I481" s="0" t="s">
        <v>423</v>
      </c>
      <c r="J481" s="0" t="s">
        <v>56</v>
      </c>
      <c r="K481" s="0" t="n">
        <v>-1</v>
      </c>
      <c r="L481" s="0" t="n">
        <v>-1</v>
      </c>
      <c r="M481" s="0" t="n">
        <v>-1</v>
      </c>
      <c r="N481" s="0" t="n">
        <v>0</v>
      </c>
      <c r="O481" s="3" t="s">
        <v>496</v>
      </c>
      <c r="P481" s="2" t="n">
        <f aca="false">IF(AND(G481&lt;&gt;"LIBSETS_SETTYPE_BATTLEGROUND",G481&lt;&gt;"LIBSETS_SETTYPE_SPECIAL",G481&lt;&gt;"LIBSETS_SETTYPE_MYTHIC"), IF(Q481&lt;&gt;"",VLOOKUP(Q481,'ESO zone constants'!$D$2:$H$4950,5,0),""),"")</f>
        <v>677</v>
      </c>
      <c r="Q481" s="0" t="str">
        <f aca="false">IF(OR(K481="",K481&lt;=0,ISERROR(K481)),IF(AND(O481&lt;&gt;"",NOT(ISERROR(O481))),O481, ""),VLOOKUP(K481,'ESO wayshrine node constants'!$A$3:$D$10003,4,0))</f>
        <v>Maelstrom Arena</v>
      </c>
      <c r="R481" s="3" t="s">
        <v>1137</v>
      </c>
      <c r="S481" s="4" t="str">
        <f aca="false">IF(AND(R481&lt;&gt;"",NOT(ISERROR(R481))),R481,IF(P481&lt;&gt;"",IF(NOT(ISERROR(VLOOKUP(P481,'ESO Dungeon constants'!$D$3:$H$9999,5,0))),VLOOKUP(P481,'ESO Dungeon constants'!$D$3:$I$9999,6,0),VLOOKUP(P481,'ESO zone constants'!$H$2:$K$9984,4,0)),""))</f>
        <v>DLC_GREYMOOR</v>
      </c>
      <c r="T481" s="2" t="str">
        <f aca="false">IF(S481&lt;&gt;"",VLOOKUP(S481,'LibSets constants'!$B$4:$C$1000,2,0),"")</f>
        <v>Greymoor</v>
      </c>
      <c r="U481" s="5" t="s">
        <v>76</v>
      </c>
      <c r="V481" s="33" t="str">
        <f aca="false">IF(U481&lt;&gt;"",IF(U481&lt;&gt;"LIBSETS_DROP_MECHANIC_MONSTER_NAME",VLOOKUP(U481,'LibSets constants'!$I$4:$L$1000,3,0),""),"")</f>
        <v>Arena stage chest</v>
      </c>
      <c r="W481" s="23" t="str">
        <f aca="false">IF(U481&lt;&gt;"",IF(U481&lt;&gt;"LIBSETS_DROP_MECHANIC_MONSTER_NAME",VLOOKUP(U481,'LibSets constants'!$I$4:$L$1000,4,0),""),"")</f>
        <v>Arena-Phasen Schatztruhe</v>
      </c>
      <c r="X481" s="2" t="str">
        <f aca="false">IF(G481&lt;&gt;"LIBSETS_SETTYPE_BATTLEGROUND",IF(G481&lt;&gt;"LIBSETS_SETTYPE_SPECIAL",IF(Y481&lt;&gt;"",VLOOKUP(Y481,'ESO zone constants'!$D$2:$H$4950,5,0),""),""),"")</f>
        <v/>
      </c>
      <c r="Z481" s="24"/>
      <c r="AA481" s="23" t="str">
        <f aca="false">IF(Z481&lt;&gt;"",IF(Z481&lt;&gt;"LIBSETS_DROP_MECHANIC_MONSTER_NAME",VLOOKUP(Z481,'LibSets constants'!$I$4:$L$1000,3,0),""),"")</f>
        <v/>
      </c>
      <c r="AB481" s="23" t="str">
        <f aca="false">IF(Z481&lt;&gt;"",IF(Z481&lt;&gt;"LIBSETS_DROP_MECHANIC_MONSTER_NAME",VLOOKUP(Z481,'LibSets constants'!$I$4:$L$1000,4,0),""),"")</f>
        <v/>
      </c>
      <c r="AC481" s="2" t="str">
        <f aca="false">IF(G481&lt;&gt;"LIBSETS_SETTYPE_BATTLEGROUND",IF(G481&lt;&gt;"LIBSETS_SETTYPE_SPECIAL",IF(AD481&lt;&gt;"",VLOOKUP(AD481,'ESO zone constants'!$D$2:$H$4950,5,0),""),""),"")</f>
        <v/>
      </c>
      <c r="AE481" s="24"/>
      <c r="AF481" s="23" t="str">
        <f aca="false">IF(AE481&lt;&gt;"",IF(AE481&lt;&gt;"LIBSETS_DROP_MECHANIC_MONSTER_NAME",VLOOKUP(AE481,'LibSets constants'!$I$4:$L$1000,3,0),""),"")</f>
        <v/>
      </c>
      <c r="AG481" s="23" t="str">
        <f aca="false">IF(AE481&lt;&gt;"",IF(AE481&lt;&gt;"LIBSETS_DROP_MECHANIC_MONSTER_NAME",VLOOKUP(AE481,'LibSets constants'!$I$4:$L$1000,4,0),""),"")</f>
        <v/>
      </c>
      <c r="AH481" s="2" t="str">
        <f aca="false">IF(G481&lt;&gt;"LIBSETS_SETTYPE_BATTLEGROUND",IF(G481&lt;&gt;"LIBSETS_SETTYPE_SPECIAL",IF(AI481&lt;&gt;"",VLOOKUP(AI481,'ESO zone constants'!$D$2:$H$4950,5,0),""),""),"")</f>
        <v/>
      </c>
      <c r="AJ481" s="24"/>
      <c r="AK481" s="23" t="str">
        <f aca="false">IF(AJ481&lt;&gt;"",IF(AJ481&lt;&gt;"LIBSETS_DROP_MECHANIC_MONSTER_NAME",VLOOKUP(AJ481,'LibSets constants'!$I$4:$L$1000,3,0),""),"")</f>
        <v/>
      </c>
      <c r="AL481" s="23" t="str">
        <f aca="false">IF(AJ481&lt;&gt;"",IF(AJ481&lt;&gt;"LIBSETS_DROP_MECHANIC_MONSTER_NAME",VLOOKUP(AJ481,'LibSets constants'!$I$4:$L$1000,4,0),""),"")</f>
        <v/>
      </c>
      <c r="AM481" s="2" t="str">
        <f aca="false">IF(G481&lt;&gt;"LIBSETS_SETTYPE_BATTLEGROUND",IF(G481&lt;&gt;"LIBSETS_SETTYPE_SPECIAL",IF(AN481&lt;&gt;"",VLOOKUP(AN481,'ESO zone constants'!$D$2:$H$4950,5,0),""),""),"")</f>
        <v/>
      </c>
      <c r="AO481" s="24"/>
      <c r="AP481" s="23" t="str">
        <f aca="false">IF(AO481&lt;&gt;"",IF(AO481&lt;&gt;"LIBSETS_DROP_MECHANIC_MONSTER_NAME",VLOOKUP(AO481,'LibSets constants'!$I$4:$L$1000,3,0),""),"")</f>
        <v/>
      </c>
      <c r="AQ481" s="23" t="str">
        <f aca="false">IF(AO481&lt;&gt;"",IF(AO481&lt;&gt;"LIBSETS_DROP_MECHANIC_MONSTER_NAME",VLOOKUP(AO481,'LibSets constants'!$I$4:$L$1000,4,0),""),"")</f>
        <v/>
      </c>
      <c r="AR481" s="2" t="str">
        <f aca="false">IF(G481&lt;&gt;"LIBSETS_SETTYPE_BATTLEGROUND",IF(G481&lt;&gt;"LIBSETS_SETTYPE_SPECIAL",IF(AS481&lt;&gt;"",VLOOKUP(AS481,'ESO zone constants'!$D$2:$H$4950,5,0),""),""),"")</f>
        <v/>
      </c>
      <c r="AT481" s="24"/>
      <c r="AU481" s="23" t="str">
        <f aca="false">IF(AT481&lt;&gt;"",IF(AT481&lt;&gt;"LIBSETS_DROP_MECHANIC_MONSTER_NAME",VLOOKUP(AT481,'LibSets constants'!$I$4:$L$1000,3,0),""),"")</f>
        <v/>
      </c>
      <c r="AV481" s="23" t="str">
        <f aca="false">IF(AT481&lt;&gt;"",IF(AT481&lt;&gt;"LIBSETS_DROP_MECHANIC_MONSTER_NAME",VLOOKUP(AT481,'LibSets constants'!$I$4:$L$1000,4,0),""),"")</f>
        <v/>
      </c>
      <c r="AW481" s="6" t="str">
        <f aca="false">IF(A481="???","--","")&amp;IF(F481&lt;&gt;"Not in the game (anymore)",IF(A481&lt;&gt;"",CONCATENATE("[",A481,"] = {wayshrines={")&amp;IF(K481&lt;&gt;"",CONCATENATE(K481,","),"")&amp;IF(L481&lt;&gt;"",CONCATENATE(L481,","),"")&amp;IF(M481&lt;&gt;"",CONCATENATE(M481,","),"")&amp;CONCATENATE("}")&amp;IF(VALUE(N481)&gt;0,CONCATENATE(", traitsNeeded=",N481),"")&amp;CONCATENATE(", dlcId=",IF(S481&lt;&gt;"",S481,"DLC_BASE_GAME")),""),"")</f>
        <v>[523] = {wayshrines={-1,-1,-1,}, dlcId=DLC_GREYMOOR</v>
      </c>
      <c r="AX481" s="6" t="str">
        <f aca="false">IF(F481&lt;&gt;"Not in the game (anymore)",IF(A481&lt;&gt;"",IF(P481&lt;&gt;"",CONCATENATE(", zoneIds={",P481),"")&amp;IF(X481&lt;&gt;"",CONCATENATE(",",X481),"")&amp;IF(AC481&lt;&gt;"",CONCATENATE(",",AC481),"")&amp;IF(AH481&lt;&gt;"",CONCATENATE(",",AH481),"")&amp;IF(AM481&lt;&gt;"",CONCATENATE(",",AM481),"")&amp;IF(AR481&lt;&gt;"",CONCATENATE(",",AR481),"")&amp;IF(P481&lt;&gt;"",CONCATENATE("}",""),"")&amp;IF(OR(I481="true",I481="false",I481&lt;&gt;""), CONCATENATE(", veteran=", I481), ""),""),"")</f>
        <v>, zoneIds={677}, veteran=true</v>
      </c>
      <c r="AY481" s="6" t="str">
        <f aca="false">IF(F481&lt;&gt;"Not in the game (anymore)",IF(A481&lt;&gt;"",", setType="&amp;G481,"")&amp;IF(J481="true",", multiTrialSet=true",""),"")</f>
        <v>, setType=LIBSETS_SETTYPE_ARENA</v>
      </c>
      <c r="AZ481" s="6" t="str">
        <f aca="false">IF(F481&lt;&gt;"Not in the game (anymore)",IF(U481&lt;&gt;"",", dropMechanic={"&amp;U481&amp;IF(Z481&lt;&gt;"",","&amp;Z481,"")&amp;IF(AE481&lt;&gt;"",","&amp;AE481,"")&amp;IF(AJ481&lt;&gt;"",","&amp;AJ481,"")&amp;IF(AO481&lt;&gt;"",","&amp;AO481,"")&amp;IF(AT481&lt;&gt;"",","&amp;AT481,"")&amp;"}"&amp;IF(U481="LIBSETS_DROP_MECHANIC_MONSTER_NAME",", dropMechanicNames={" &amp; IF(V481&lt;&gt;"","['en']='"&amp;V481&amp;"'","") &amp; IF(W481&lt;&gt;"",", ['de']='" &amp; W481&amp;"'","") &amp; "}",""),"")&amp;"},","")</f>
        <v>, dropMechanic={LIBSETS_DROP_MECHANIC_ARENA_STAGE_CHEST}},</v>
      </c>
      <c r="BA481" s="6" t="str">
        <f aca="false">IF(F481&lt;&gt;"Not in the game (anymore)",IF(C481&lt;&gt;"",CONCATENATE(" --",C481," / ",B481,"   [",IF(Q481&lt;&gt;"",Q481,""),IF(Y481&lt;&gt;"",", "&amp;Y481,""),IF(AD481&lt;&gt;"",", "&amp;AD481,""),IF(AI481&lt;&gt;"",", "&amp;AI481,""),IF(AN481&lt;&gt;"",", "&amp;AN481,""),IF(AS481&lt;&gt;"",", "&amp;AS481,""),"]")),"")</f>
        <v> --Perfected Rampaging Slash / Perfektionierter tobender Schnitt   [Maelstrom Arena]</v>
      </c>
    </row>
    <row r="482" customFormat="false" ht="15" hidden="false" customHeight="false" outlineLevel="0" collapsed="false">
      <c r="A482" s="1" t="n">
        <v>524</v>
      </c>
      <c r="B482" s="0" t="s">
        <v>1164</v>
      </c>
      <c r="C482" s="0" t="s">
        <v>1165</v>
      </c>
      <c r="D482" s="2" t="n">
        <f aca="false">A482</f>
        <v>524</v>
      </c>
      <c r="G482" s="22" t="s">
        <v>74</v>
      </c>
      <c r="I482" s="0" t="s">
        <v>423</v>
      </c>
      <c r="J482" s="0" t="s">
        <v>56</v>
      </c>
      <c r="K482" s="0" t="n">
        <v>-1</v>
      </c>
      <c r="L482" s="0" t="n">
        <v>-1</v>
      </c>
      <c r="M482" s="0" t="n">
        <v>-1</v>
      </c>
      <c r="N482" s="0" t="n">
        <v>0</v>
      </c>
      <c r="O482" s="3" t="s">
        <v>496</v>
      </c>
      <c r="P482" s="2" t="n">
        <f aca="false">IF(AND(G482&lt;&gt;"LIBSETS_SETTYPE_BATTLEGROUND",G482&lt;&gt;"LIBSETS_SETTYPE_SPECIAL",G482&lt;&gt;"LIBSETS_SETTYPE_MYTHIC"), IF(Q482&lt;&gt;"",VLOOKUP(Q482,'ESO zone constants'!$D$2:$H$4950,5,0),""),"")</f>
        <v>677</v>
      </c>
      <c r="Q482" s="0" t="str">
        <f aca="false">IF(OR(K482="",K482&lt;=0,ISERROR(K482)),IF(AND(O482&lt;&gt;"",NOT(ISERROR(O482))),O482, ""),VLOOKUP(K482,'ESO wayshrine node constants'!$A$3:$D$10003,4,0))</f>
        <v>Maelstrom Arena</v>
      </c>
      <c r="R482" s="3" t="s">
        <v>1137</v>
      </c>
      <c r="S482" s="4" t="str">
        <f aca="false">IF(AND(R482&lt;&gt;"",NOT(ISERROR(R482))),R482,IF(P482&lt;&gt;"",IF(NOT(ISERROR(VLOOKUP(P482,'ESO Dungeon constants'!$D$3:$H$9999,5,0))),VLOOKUP(P482,'ESO Dungeon constants'!$D$3:$I$9999,6,0),VLOOKUP(P482,'ESO zone constants'!$H$2:$K$9984,4,0)),""))</f>
        <v>DLC_GREYMOOR</v>
      </c>
      <c r="T482" s="2" t="str">
        <f aca="false">IF(S482&lt;&gt;"",VLOOKUP(S482,'LibSets constants'!$B$4:$C$1000,2,0),"")</f>
        <v>Greymoor</v>
      </c>
      <c r="U482" s="5" t="s">
        <v>76</v>
      </c>
      <c r="V482" s="33" t="str">
        <f aca="false">IF(U482&lt;&gt;"",IF(U482&lt;&gt;"LIBSETS_DROP_MECHANIC_MONSTER_NAME",VLOOKUP(U482,'LibSets constants'!$I$4:$L$1000,3,0),""),"")</f>
        <v>Arena stage chest</v>
      </c>
      <c r="W482" s="23" t="str">
        <f aca="false">IF(U482&lt;&gt;"",IF(U482&lt;&gt;"LIBSETS_DROP_MECHANIC_MONSTER_NAME",VLOOKUP(U482,'LibSets constants'!$I$4:$L$1000,4,0),""),"")</f>
        <v>Arena-Phasen Schatztruhe</v>
      </c>
      <c r="X482" s="2" t="str">
        <f aca="false">IF(G482&lt;&gt;"LIBSETS_SETTYPE_BATTLEGROUND",IF(G482&lt;&gt;"LIBSETS_SETTYPE_SPECIAL",IF(Y482&lt;&gt;"",VLOOKUP(Y482,'ESO zone constants'!$D$2:$H$4950,5,0),""),""),"")</f>
        <v/>
      </c>
      <c r="Z482" s="24"/>
      <c r="AA482" s="23" t="str">
        <f aca="false">IF(Z482&lt;&gt;"",IF(Z482&lt;&gt;"LIBSETS_DROP_MECHANIC_MONSTER_NAME",VLOOKUP(Z482,'LibSets constants'!$I$4:$L$1000,3,0),""),"")</f>
        <v/>
      </c>
      <c r="AB482" s="23" t="str">
        <f aca="false">IF(Z482&lt;&gt;"",IF(Z482&lt;&gt;"LIBSETS_DROP_MECHANIC_MONSTER_NAME",VLOOKUP(Z482,'LibSets constants'!$I$4:$L$1000,4,0),""),"")</f>
        <v/>
      </c>
      <c r="AC482" s="2" t="str">
        <f aca="false">IF(G482&lt;&gt;"LIBSETS_SETTYPE_BATTLEGROUND",IF(G482&lt;&gt;"LIBSETS_SETTYPE_SPECIAL",IF(AD482&lt;&gt;"",VLOOKUP(AD482,'ESO zone constants'!$D$2:$H$4950,5,0),""),""),"")</f>
        <v/>
      </c>
      <c r="AE482" s="24"/>
      <c r="AF482" s="23" t="str">
        <f aca="false">IF(AE482&lt;&gt;"",IF(AE482&lt;&gt;"LIBSETS_DROP_MECHANIC_MONSTER_NAME",VLOOKUP(AE482,'LibSets constants'!$I$4:$L$1000,3,0),""),"")</f>
        <v/>
      </c>
      <c r="AG482" s="23" t="str">
        <f aca="false">IF(AE482&lt;&gt;"",IF(AE482&lt;&gt;"LIBSETS_DROP_MECHANIC_MONSTER_NAME",VLOOKUP(AE482,'LibSets constants'!$I$4:$L$1000,4,0),""),"")</f>
        <v/>
      </c>
      <c r="AH482" s="2" t="str">
        <f aca="false">IF(G482&lt;&gt;"LIBSETS_SETTYPE_BATTLEGROUND",IF(G482&lt;&gt;"LIBSETS_SETTYPE_SPECIAL",IF(AI482&lt;&gt;"",VLOOKUP(AI482,'ESO zone constants'!$D$2:$H$4950,5,0),""),""),"")</f>
        <v/>
      </c>
      <c r="AJ482" s="24"/>
      <c r="AK482" s="23" t="str">
        <f aca="false">IF(AJ482&lt;&gt;"",IF(AJ482&lt;&gt;"LIBSETS_DROP_MECHANIC_MONSTER_NAME",VLOOKUP(AJ482,'LibSets constants'!$I$4:$L$1000,3,0),""),"")</f>
        <v/>
      </c>
      <c r="AL482" s="23" t="str">
        <f aca="false">IF(AJ482&lt;&gt;"",IF(AJ482&lt;&gt;"LIBSETS_DROP_MECHANIC_MONSTER_NAME",VLOOKUP(AJ482,'LibSets constants'!$I$4:$L$1000,4,0),""),"")</f>
        <v/>
      </c>
      <c r="AM482" s="2" t="str">
        <f aca="false">IF(G482&lt;&gt;"LIBSETS_SETTYPE_BATTLEGROUND",IF(G482&lt;&gt;"LIBSETS_SETTYPE_SPECIAL",IF(AN482&lt;&gt;"",VLOOKUP(AN482,'ESO zone constants'!$D$2:$H$4950,5,0),""),""),"")</f>
        <v/>
      </c>
      <c r="AO482" s="24"/>
      <c r="AP482" s="23" t="str">
        <f aca="false">IF(AO482&lt;&gt;"",IF(AO482&lt;&gt;"LIBSETS_DROP_MECHANIC_MONSTER_NAME",VLOOKUP(AO482,'LibSets constants'!$I$4:$L$1000,3,0),""),"")</f>
        <v/>
      </c>
      <c r="AQ482" s="23" t="str">
        <f aca="false">IF(AO482&lt;&gt;"",IF(AO482&lt;&gt;"LIBSETS_DROP_MECHANIC_MONSTER_NAME",VLOOKUP(AO482,'LibSets constants'!$I$4:$L$1000,4,0),""),"")</f>
        <v/>
      </c>
      <c r="AR482" s="2" t="str">
        <f aca="false">IF(G482&lt;&gt;"LIBSETS_SETTYPE_BATTLEGROUND",IF(G482&lt;&gt;"LIBSETS_SETTYPE_SPECIAL",IF(AS482&lt;&gt;"",VLOOKUP(AS482,'ESO zone constants'!$D$2:$H$4950,5,0),""),""),"")</f>
        <v/>
      </c>
      <c r="AT482" s="24"/>
      <c r="AU482" s="23" t="str">
        <f aca="false">IF(AT482&lt;&gt;"",IF(AT482&lt;&gt;"LIBSETS_DROP_MECHANIC_MONSTER_NAME",VLOOKUP(AT482,'LibSets constants'!$I$4:$L$1000,3,0),""),"")</f>
        <v/>
      </c>
      <c r="AV482" s="23" t="str">
        <f aca="false">IF(AT482&lt;&gt;"",IF(AT482&lt;&gt;"LIBSETS_DROP_MECHANIC_MONSTER_NAME",VLOOKUP(AT482,'LibSets constants'!$I$4:$L$1000,4,0),""),"")</f>
        <v/>
      </c>
      <c r="AW482" s="6" t="str">
        <f aca="false">IF(A482="???","--","")&amp;IF(F482&lt;&gt;"Not in the game (anymore)",IF(A482&lt;&gt;"",CONCATENATE("[",A482,"] = {wayshrines={")&amp;IF(K482&lt;&gt;"",CONCATENATE(K482,","),"")&amp;IF(L482&lt;&gt;"",CONCATENATE(L482,","),"")&amp;IF(M482&lt;&gt;"",CONCATENATE(M482,","),"")&amp;CONCATENATE("}")&amp;IF(VALUE(N482)&gt;0,CONCATENATE(", traitsNeeded=",N482),"")&amp;CONCATENATE(", dlcId=",IF(S482&lt;&gt;"",S482,"DLC_BASE_GAME")),""),"")</f>
        <v>[524] = {wayshrines={-1,-1,-1,}, dlcId=DLC_GREYMOOR</v>
      </c>
      <c r="AX482" s="6" t="str">
        <f aca="false">IF(F482&lt;&gt;"Not in the game (anymore)",IF(A482&lt;&gt;"",IF(P482&lt;&gt;"",CONCATENATE(", zoneIds={",P482),"")&amp;IF(X482&lt;&gt;"",CONCATENATE(",",X482),"")&amp;IF(AC482&lt;&gt;"",CONCATENATE(",",AC482),"")&amp;IF(AH482&lt;&gt;"",CONCATENATE(",",AH482),"")&amp;IF(AM482&lt;&gt;"",CONCATENATE(",",AM482),"")&amp;IF(AR482&lt;&gt;"",CONCATENATE(",",AR482),"")&amp;IF(P482&lt;&gt;"",CONCATENATE("}",""),"")&amp;IF(OR(I482="true",I482="false",I482&lt;&gt;""), CONCATENATE(", veteran=", I482), ""),""),"")</f>
        <v>, zoneIds={677}, veteran=true</v>
      </c>
      <c r="AY482" s="6" t="str">
        <f aca="false">IF(F482&lt;&gt;"Not in the game (anymore)",IF(A482&lt;&gt;"",", setType="&amp;G482,"")&amp;IF(J482="true",", multiTrialSet=true",""),"")</f>
        <v>, setType=LIBSETS_SETTYPE_ARENA</v>
      </c>
      <c r="AZ482" s="6" t="str">
        <f aca="false">IF(F482&lt;&gt;"Not in the game (anymore)",IF(U482&lt;&gt;"",", dropMechanic={"&amp;U482&amp;IF(Z482&lt;&gt;"",","&amp;Z482,"")&amp;IF(AE482&lt;&gt;"",","&amp;AE482,"")&amp;IF(AJ482&lt;&gt;"",","&amp;AJ482,"")&amp;IF(AO482&lt;&gt;"",","&amp;AO482,"")&amp;IF(AT482&lt;&gt;"",","&amp;AT482,"")&amp;"}"&amp;IF(U482="LIBSETS_DROP_MECHANIC_MONSTER_NAME",", dropMechanicNames={" &amp; IF(V482&lt;&gt;"","['en']='"&amp;V482&amp;"'","") &amp; IF(W482&lt;&gt;"",", ['de']='" &amp; W482&amp;"'","") &amp; "}",""),"")&amp;"},","")</f>
        <v>, dropMechanic={LIBSETS_DROP_MECHANIC_ARENA_STAGE_CHEST}},</v>
      </c>
      <c r="BA482" s="6" t="str">
        <f aca="false">IF(F482&lt;&gt;"Not in the game (anymore)",IF(C482&lt;&gt;"",CONCATENATE(" --",C482," / ",B482,"   [",IF(Q482&lt;&gt;"",Q482,""),IF(Y482&lt;&gt;"",", "&amp;Y482,""),IF(AD482&lt;&gt;"",", "&amp;AD482,""),IF(AI482&lt;&gt;"",", "&amp;AI482,""),IF(AN482&lt;&gt;"",", "&amp;AN482,""),IF(AS482&lt;&gt;"",", "&amp;AS482,""),"]")),"")</f>
        <v> --Perfected Cruel Flurry / Perfektionierter grausamer Schlaghagel   [Maelstrom Arena]</v>
      </c>
    </row>
    <row r="483" customFormat="false" ht="15" hidden="false" customHeight="false" outlineLevel="0" collapsed="false">
      <c r="A483" s="1" t="n">
        <v>525</v>
      </c>
      <c r="B483" s="0" t="s">
        <v>1166</v>
      </c>
      <c r="C483" s="0" t="s">
        <v>1167</v>
      </c>
      <c r="D483" s="2" t="n">
        <f aca="false">A483</f>
        <v>525</v>
      </c>
      <c r="G483" s="22" t="s">
        <v>74</v>
      </c>
      <c r="I483" s="0" t="s">
        <v>423</v>
      </c>
      <c r="J483" s="0" t="s">
        <v>56</v>
      </c>
      <c r="K483" s="0" t="n">
        <v>-1</v>
      </c>
      <c r="L483" s="0" t="n">
        <v>-1</v>
      </c>
      <c r="M483" s="0" t="n">
        <v>-1</v>
      </c>
      <c r="N483" s="0" t="n">
        <v>0</v>
      </c>
      <c r="O483" s="3" t="s">
        <v>496</v>
      </c>
      <c r="P483" s="2" t="n">
        <f aca="false">IF(AND(G483&lt;&gt;"LIBSETS_SETTYPE_BATTLEGROUND",G483&lt;&gt;"LIBSETS_SETTYPE_SPECIAL",G483&lt;&gt;"LIBSETS_SETTYPE_MYTHIC"), IF(Q483&lt;&gt;"",VLOOKUP(Q483,'ESO zone constants'!$D$2:$H$4950,5,0),""),"")</f>
        <v>677</v>
      </c>
      <c r="Q483" s="0" t="str">
        <f aca="false">IF(OR(K483="",K483&lt;=0,ISERROR(K483)),IF(AND(O483&lt;&gt;"",NOT(ISERROR(O483))),O483, ""),VLOOKUP(K483,'ESO wayshrine node constants'!$A$3:$D$10003,4,0))</f>
        <v>Maelstrom Arena</v>
      </c>
      <c r="R483" s="3" t="s">
        <v>1137</v>
      </c>
      <c r="S483" s="4" t="str">
        <f aca="false">IF(AND(R483&lt;&gt;"",NOT(ISERROR(R483))),R483,IF(P483&lt;&gt;"",IF(NOT(ISERROR(VLOOKUP(P483,'ESO Dungeon constants'!$D$3:$H$9999,5,0))),VLOOKUP(P483,'ESO Dungeon constants'!$D$3:$I$9999,6,0),VLOOKUP(P483,'ESO zone constants'!$H$2:$K$9984,4,0)),""))</f>
        <v>DLC_GREYMOOR</v>
      </c>
      <c r="T483" s="2" t="str">
        <f aca="false">IF(S483&lt;&gt;"",VLOOKUP(S483,'LibSets constants'!$B$4:$C$1000,2,0),"")</f>
        <v>Greymoor</v>
      </c>
      <c r="U483" s="5" t="s">
        <v>76</v>
      </c>
      <c r="V483" s="33" t="str">
        <f aca="false">IF(U483&lt;&gt;"",IF(U483&lt;&gt;"LIBSETS_DROP_MECHANIC_MONSTER_NAME",VLOOKUP(U483,'LibSets constants'!$I$4:$L$1000,3,0),""),"")</f>
        <v>Arena stage chest</v>
      </c>
      <c r="W483" s="23" t="str">
        <f aca="false">IF(U483&lt;&gt;"",IF(U483&lt;&gt;"LIBSETS_DROP_MECHANIC_MONSTER_NAME",VLOOKUP(U483,'LibSets constants'!$I$4:$L$1000,4,0),""),"")</f>
        <v>Arena-Phasen Schatztruhe</v>
      </c>
      <c r="X483" s="2" t="str">
        <f aca="false">IF(G483&lt;&gt;"LIBSETS_SETTYPE_BATTLEGROUND",IF(G483&lt;&gt;"LIBSETS_SETTYPE_SPECIAL",IF(Y483&lt;&gt;"",VLOOKUP(Y483,'ESO zone constants'!$D$2:$H$4950,5,0),""),""),"")</f>
        <v/>
      </c>
      <c r="Z483" s="24"/>
      <c r="AA483" s="23" t="str">
        <f aca="false">IF(Z483&lt;&gt;"",IF(Z483&lt;&gt;"LIBSETS_DROP_MECHANIC_MONSTER_NAME",VLOOKUP(Z483,'LibSets constants'!$I$4:$L$1000,3,0),""),"")</f>
        <v/>
      </c>
      <c r="AB483" s="23" t="str">
        <f aca="false">IF(Z483&lt;&gt;"",IF(Z483&lt;&gt;"LIBSETS_DROP_MECHANIC_MONSTER_NAME",VLOOKUP(Z483,'LibSets constants'!$I$4:$L$1000,4,0),""),"")</f>
        <v/>
      </c>
      <c r="AC483" s="2" t="str">
        <f aca="false">IF(G483&lt;&gt;"LIBSETS_SETTYPE_BATTLEGROUND",IF(G483&lt;&gt;"LIBSETS_SETTYPE_SPECIAL",IF(AD483&lt;&gt;"",VLOOKUP(AD483,'ESO zone constants'!$D$2:$H$4950,5,0),""),""),"")</f>
        <v/>
      </c>
      <c r="AE483" s="24"/>
      <c r="AF483" s="23" t="str">
        <f aca="false">IF(AE483&lt;&gt;"",IF(AE483&lt;&gt;"LIBSETS_DROP_MECHANIC_MONSTER_NAME",VLOOKUP(AE483,'LibSets constants'!$I$4:$L$1000,3,0),""),"")</f>
        <v/>
      </c>
      <c r="AG483" s="23" t="str">
        <f aca="false">IF(AE483&lt;&gt;"",IF(AE483&lt;&gt;"LIBSETS_DROP_MECHANIC_MONSTER_NAME",VLOOKUP(AE483,'LibSets constants'!$I$4:$L$1000,4,0),""),"")</f>
        <v/>
      </c>
      <c r="AH483" s="2" t="str">
        <f aca="false">IF(G483&lt;&gt;"LIBSETS_SETTYPE_BATTLEGROUND",IF(G483&lt;&gt;"LIBSETS_SETTYPE_SPECIAL",IF(AI483&lt;&gt;"",VLOOKUP(AI483,'ESO zone constants'!$D$2:$H$4950,5,0),""),""),"")</f>
        <v/>
      </c>
      <c r="AJ483" s="24"/>
      <c r="AK483" s="23" t="str">
        <f aca="false">IF(AJ483&lt;&gt;"",IF(AJ483&lt;&gt;"LIBSETS_DROP_MECHANIC_MONSTER_NAME",VLOOKUP(AJ483,'LibSets constants'!$I$4:$L$1000,3,0),""),"")</f>
        <v/>
      </c>
      <c r="AL483" s="23" t="str">
        <f aca="false">IF(AJ483&lt;&gt;"",IF(AJ483&lt;&gt;"LIBSETS_DROP_MECHANIC_MONSTER_NAME",VLOOKUP(AJ483,'LibSets constants'!$I$4:$L$1000,4,0),""),"")</f>
        <v/>
      </c>
      <c r="AM483" s="2" t="str">
        <f aca="false">IF(G483&lt;&gt;"LIBSETS_SETTYPE_BATTLEGROUND",IF(G483&lt;&gt;"LIBSETS_SETTYPE_SPECIAL",IF(AN483&lt;&gt;"",VLOOKUP(AN483,'ESO zone constants'!$D$2:$H$4950,5,0),""),""),"")</f>
        <v/>
      </c>
      <c r="AO483" s="24"/>
      <c r="AP483" s="23" t="str">
        <f aca="false">IF(AO483&lt;&gt;"",IF(AO483&lt;&gt;"LIBSETS_DROP_MECHANIC_MONSTER_NAME",VLOOKUP(AO483,'LibSets constants'!$I$4:$L$1000,3,0),""),"")</f>
        <v/>
      </c>
      <c r="AQ483" s="23" t="str">
        <f aca="false">IF(AO483&lt;&gt;"",IF(AO483&lt;&gt;"LIBSETS_DROP_MECHANIC_MONSTER_NAME",VLOOKUP(AO483,'LibSets constants'!$I$4:$L$1000,4,0),""),"")</f>
        <v/>
      </c>
      <c r="AR483" s="2" t="str">
        <f aca="false">IF(G483&lt;&gt;"LIBSETS_SETTYPE_BATTLEGROUND",IF(G483&lt;&gt;"LIBSETS_SETTYPE_SPECIAL",IF(AS483&lt;&gt;"",VLOOKUP(AS483,'ESO zone constants'!$D$2:$H$4950,5,0),""),""),"")</f>
        <v/>
      </c>
      <c r="AT483" s="24"/>
      <c r="AU483" s="23" t="str">
        <f aca="false">IF(AT483&lt;&gt;"",IF(AT483&lt;&gt;"LIBSETS_DROP_MECHANIC_MONSTER_NAME",VLOOKUP(AT483,'LibSets constants'!$I$4:$L$1000,3,0),""),"")</f>
        <v/>
      </c>
      <c r="AV483" s="23" t="str">
        <f aca="false">IF(AT483&lt;&gt;"",IF(AT483&lt;&gt;"LIBSETS_DROP_MECHANIC_MONSTER_NAME",VLOOKUP(AT483,'LibSets constants'!$I$4:$L$1000,4,0),""),"")</f>
        <v/>
      </c>
      <c r="AW483" s="6" t="str">
        <f aca="false">IF(A483="???","--","")&amp;IF(F483&lt;&gt;"Not in the game (anymore)",IF(A483&lt;&gt;"",CONCATENATE("[",A483,"] = {wayshrines={")&amp;IF(K483&lt;&gt;"",CONCATENATE(K483,","),"")&amp;IF(L483&lt;&gt;"",CONCATENATE(L483,","),"")&amp;IF(M483&lt;&gt;"",CONCATENATE(M483,","),"")&amp;CONCATENATE("}")&amp;IF(VALUE(N483)&gt;0,CONCATENATE(", traitsNeeded=",N483),"")&amp;CONCATENATE(", dlcId=",IF(S483&lt;&gt;"",S483,"DLC_BASE_GAME")),""),"")</f>
        <v>[525] = {wayshrines={-1,-1,-1,}, dlcId=DLC_GREYMOOR</v>
      </c>
      <c r="AX483" s="6" t="str">
        <f aca="false">IF(F483&lt;&gt;"Not in the game (anymore)",IF(A483&lt;&gt;"",IF(P483&lt;&gt;"",CONCATENATE(", zoneIds={",P483),"")&amp;IF(X483&lt;&gt;"",CONCATENATE(",",X483),"")&amp;IF(AC483&lt;&gt;"",CONCATENATE(",",AC483),"")&amp;IF(AH483&lt;&gt;"",CONCATENATE(",",AH483),"")&amp;IF(AM483&lt;&gt;"",CONCATENATE(",",AM483),"")&amp;IF(AR483&lt;&gt;"",CONCATENATE(",",AR483),"")&amp;IF(P483&lt;&gt;"",CONCATENATE("}",""),"")&amp;IF(OR(I483="true",I483="false",I483&lt;&gt;""), CONCATENATE(", veteran=", I483), ""),""),"")</f>
        <v>, zoneIds={677}, veteran=true</v>
      </c>
      <c r="AY483" s="6" t="str">
        <f aca="false">IF(F483&lt;&gt;"Not in the game (anymore)",IF(A483&lt;&gt;"",", setType="&amp;G483,"")&amp;IF(J483="true",", multiTrialSet=true",""),"")</f>
        <v>, setType=LIBSETS_SETTYPE_ARENA</v>
      </c>
      <c r="AZ483" s="6" t="str">
        <f aca="false">IF(F483&lt;&gt;"Not in the game (anymore)",IF(U483&lt;&gt;"",", dropMechanic={"&amp;U483&amp;IF(Z483&lt;&gt;"",","&amp;Z483,"")&amp;IF(AE483&lt;&gt;"",","&amp;AE483,"")&amp;IF(AJ483&lt;&gt;"",","&amp;AJ483,"")&amp;IF(AO483&lt;&gt;"",","&amp;AO483,"")&amp;IF(AT483&lt;&gt;"",","&amp;AT483,"")&amp;"}"&amp;IF(U483="LIBSETS_DROP_MECHANIC_MONSTER_NAME",", dropMechanicNames={" &amp; IF(V483&lt;&gt;"","['en']='"&amp;V483&amp;"'","") &amp; IF(W483&lt;&gt;"",", ['de']='" &amp; W483&amp;"'","") &amp; "}",""),"")&amp;"},","")</f>
        <v>, dropMechanic={LIBSETS_DROP_MECHANIC_ARENA_STAGE_CHEST}},</v>
      </c>
      <c r="BA483" s="6" t="str">
        <f aca="false">IF(F483&lt;&gt;"Not in the game (anymore)",IF(C483&lt;&gt;"",CONCATENATE(" --",C483," / ",B483,"   [",IF(Q483&lt;&gt;"",Q483,""),IF(Y483&lt;&gt;"",", "&amp;Y483,""),IF(AD483&lt;&gt;"",", "&amp;AD483,""),IF(AI483&lt;&gt;"",", "&amp;AI483,""),IF(AN483&lt;&gt;"",", "&amp;AN483,""),IF(AS483&lt;&gt;"",", "&amp;AS483,""),"]")),"")</f>
        <v> --Perfected Thunderous Volley / Perfektionierte donnernde Salve   [Maelstrom Arena]</v>
      </c>
    </row>
    <row r="484" customFormat="false" ht="15" hidden="false" customHeight="false" outlineLevel="0" collapsed="false">
      <c r="A484" s="1" t="n">
        <v>526</v>
      </c>
      <c r="B484" s="0" t="s">
        <v>1168</v>
      </c>
      <c r="C484" s="0" t="s">
        <v>1169</v>
      </c>
      <c r="D484" s="2" t="n">
        <f aca="false">A484</f>
        <v>526</v>
      </c>
      <c r="G484" s="22" t="s">
        <v>74</v>
      </c>
      <c r="I484" s="0" t="s">
        <v>423</v>
      </c>
      <c r="J484" s="0" t="s">
        <v>56</v>
      </c>
      <c r="K484" s="0" t="n">
        <v>-1</v>
      </c>
      <c r="L484" s="0" t="n">
        <v>-1</v>
      </c>
      <c r="M484" s="0" t="n">
        <v>-1</v>
      </c>
      <c r="N484" s="0" t="n">
        <v>0</v>
      </c>
      <c r="O484" s="3" t="s">
        <v>496</v>
      </c>
      <c r="P484" s="2" t="n">
        <f aca="false">IF(AND(G484&lt;&gt;"LIBSETS_SETTYPE_BATTLEGROUND",G484&lt;&gt;"LIBSETS_SETTYPE_SPECIAL",G484&lt;&gt;"LIBSETS_SETTYPE_MYTHIC"), IF(Q484&lt;&gt;"",VLOOKUP(Q484,'ESO zone constants'!$D$2:$H$4950,5,0),""),"")</f>
        <v>677</v>
      </c>
      <c r="Q484" s="0" t="str">
        <f aca="false">IF(OR(K484="",K484&lt;=0,ISERROR(K484)),IF(AND(O484&lt;&gt;"",NOT(ISERROR(O484))),O484, ""),VLOOKUP(K484,'ESO wayshrine node constants'!$A$3:$D$10003,4,0))</f>
        <v>Maelstrom Arena</v>
      </c>
      <c r="R484" s="3" t="s">
        <v>1137</v>
      </c>
      <c r="S484" s="4" t="str">
        <f aca="false">IF(AND(R484&lt;&gt;"",NOT(ISERROR(R484))),R484,IF(P484&lt;&gt;"",IF(NOT(ISERROR(VLOOKUP(P484,'ESO Dungeon constants'!$D$3:$H$9999,5,0))),VLOOKUP(P484,'ESO Dungeon constants'!$D$3:$I$9999,6,0),VLOOKUP(P484,'ESO zone constants'!$H$2:$K$9984,4,0)),""))</f>
        <v>DLC_GREYMOOR</v>
      </c>
      <c r="T484" s="2" t="str">
        <f aca="false">IF(S484&lt;&gt;"",VLOOKUP(S484,'LibSets constants'!$B$4:$C$1000,2,0),"")</f>
        <v>Greymoor</v>
      </c>
      <c r="U484" s="5" t="s">
        <v>76</v>
      </c>
      <c r="V484" s="33" t="str">
        <f aca="false">IF(U484&lt;&gt;"",IF(U484&lt;&gt;"LIBSETS_DROP_MECHANIC_MONSTER_NAME",VLOOKUP(U484,'LibSets constants'!$I$4:$L$1000,3,0),""),"")</f>
        <v>Arena stage chest</v>
      </c>
      <c r="W484" s="23" t="str">
        <f aca="false">IF(U484&lt;&gt;"",IF(U484&lt;&gt;"LIBSETS_DROP_MECHANIC_MONSTER_NAME",VLOOKUP(U484,'LibSets constants'!$I$4:$L$1000,4,0),""),"")</f>
        <v>Arena-Phasen Schatztruhe</v>
      </c>
      <c r="X484" s="2" t="str">
        <f aca="false">IF(G484&lt;&gt;"LIBSETS_SETTYPE_BATTLEGROUND",IF(G484&lt;&gt;"LIBSETS_SETTYPE_SPECIAL",IF(Y484&lt;&gt;"",VLOOKUP(Y484,'ESO zone constants'!$D$2:$H$4950,5,0),""),""),"")</f>
        <v/>
      </c>
      <c r="Z484" s="24"/>
      <c r="AA484" s="23" t="str">
        <f aca="false">IF(Z484&lt;&gt;"",IF(Z484&lt;&gt;"LIBSETS_DROP_MECHANIC_MONSTER_NAME",VLOOKUP(Z484,'LibSets constants'!$I$4:$L$1000,3,0),""),"")</f>
        <v/>
      </c>
      <c r="AB484" s="23" t="str">
        <f aca="false">IF(Z484&lt;&gt;"",IF(Z484&lt;&gt;"LIBSETS_DROP_MECHANIC_MONSTER_NAME",VLOOKUP(Z484,'LibSets constants'!$I$4:$L$1000,4,0),""),"")</f>
        <v/>
      </c>
      <c r="AC484" s="2" t="str">
        <f aca="false">IF(G484&lt;&gt;"LIBSETS_SETTYPE_BATTLEGROUND",IF(G484&lt;&gt;"LIBSETS_SETTYPE_SPECIAL",IF(AD484&lt;&gt;"",VLOOKUP(AD484,'ESO zone constants'!$D$2:$H$4950,5,0),""),""),"")</f>
        <v/>
      </c>
      <c r="AE484" s="24"/>
      <c r="AF484" s="23" t="str">
        <f aca="false">IF(AE484&lt;&gt;"",IF(AE484&lt;&gt;"LIBSETS_DROP_MECHANIC_MONSTER_NAME",VLOOKUP(AE484,'LibSets constants'!$I$4:$L$1000,3,0),""),"")</f>
        <v/>
      </c>
      <c r="AG484" s="23" t="str">
        <f aca="false">IF(AE484&lt;&gt;"",IF(AE484&lt;&gt;"LIBSETS_DROP_MECHANIC_MONSTER_NAME",VLOOKUP(AE484,'LibSets constants'!$I$4:$L$1000,4,0),""),"")</f>
        <v/>
      </c>
      <c r="AH484" s="2" t="str">
        <f aca="false">IF(G484&lt;&gt;"LIBSETS_SETTYPE_BATTLEGROUND",IF(G484&lt;&gt;"LIBSETS_SETTYPE_SPECIAL",IF(AI484&lt;&gt;"",VLOOKUP(AI484,'ESO zone constants'!$D$2:$H$4950,5,0),""),""),"")</f>
        <v/>
      </c>
      <c r="AJ484" s="24"/>
      <c r="AK484" s="23" t="str">
        <f aca="false">IF(AJ484&lt;&gt;"",IF(AJ484&lt;&gt;"LIBSETS_DROP_MECHANIC_MONSTER_NAME",VLOOKUP(AJ484,'LibSets constants'!$I$4:$L$1000,3,0),""),"")</f>
        <v/>
      </c>
      <c r="AL484" s="23" t="str">
        <f aca="false">IF(AJ484&lt;&gt;"",IF(AJ484&lt;&gt;"LIBSETS_DROP_MECHANIC_MONSTER_NAME",VLOOKUP(AJ484,'LibSets constants'!$I$4:$L$1000,4,0),""),"")</f>
        <v/>
      </c>
      <c r="AM484" s="2" t="str">
        <f aca="false">IF(G484&lt;&gt;"LIBSETS_SETTYPE_BATTLEGROUND",IF(G484&lt;&gt;"LIBSETS_SETTYPE_SPECIAL",IF(AN484&lt;&gt;"",VLOOKUP(AN484,'ESO zone constants'!$D$2:$H$4950,5,0),""),""),"")</f>
        <v/>
      </c>
      <c r="AO484" s="24"/>
      <c r="AP484" s="23" t="str">
        <f aca="false">IF(AO484&lt;&gt;"",IF(AO484&lt;&gt;"LIBSETS_DROP_MECHANIC_MONSTER_NAME",VLOOKUP(AO484,'LibSets constants'!$I$4:$L$1000,3,0),""),"")</f>
        <v/>
      </c>
      <c r="AQ484" s="23" t="str">
        <f aca="false">IF(AO484&lt;&gt;"",IF(AO484&lt;&gt;"LIBSETS_DROP_MECHANIC_MONSTER_NAME",VLOOKUP(AO484,'LibSets constants'!$I$4:$L$1000,4,0),""),"")</f>
        <v/>
      </c>
      <c r="AR484" s="2" t="str">
        <f aca="false">IF(G484&lt;&gt;"LIBSETS_SETTYPE_BATTLEGROUND",IF(G484&lt;&gt;"LIBSETS_SETTYPE_SPECIAL",IF(AS484&lt;&gt;"",VLOOKUP(AS484,'ESO zone constants'!$D$2:$H$4950,5,0),""),""),"")</f>
        <v/>
      </c>
      <c r="AT484" s="24"/>
      <c r="AU484" s="23" t="str">
        <f aca="false">IF(AT484&lt;&gt;"",IF(AT484&lt;&gt;"LIBSETS_DROP_MECHANIC_MONSTER_NAME",VLOOKUP(AT484,'LibSets constants'!$I$4:$L$1000,3,0),""),"")</f>
        <v/>
      </c>
      <c r="AV484" s="23" t="str">
        <f aca="false">IF(AT484&lt;&gt;"",IF(AT484&lt;&gt;"LIBSETS_DROP_MECHANIC_MONSTER_NAME",VLOOKUP(AT484,'LibSets constants'!$I$4:$L$1000,4,0),""),"")</f>
        <v/>
      </c>
      <c r="AW484" s="6" t="str">
        <f aca="false">IF(A484="???","--","")&amp;IF(F484&lt;&gt;"Not in the game (anymore)",IF(A484&lt;&gt;"",CONCATENATE("[",A484,"] = {wayshrines={")&amp;IF(K484&lt;&gt;"",CONCATENATE(K484,","),"")&amp;IF(L484&lt;&gt;"",CONCATENATE(L484,","),"")&amp;IF(M484&lt;&gt;"",CONCATENATE(M484,","),"")&amp;CONCATENATE("}")&amp;IF(VALUE(N484)&gt;0,CONCATENATE(", traitsNeeded=",N484),"")&amp;CONCATENATE(", dlcId=",IF(S484&lt;&gt;"",S484,"DLC_BASE_GAME")),""),"")</f>
        <v>[526] = {wayshrines={-1,-1,-1,}, dlcId=DLC_GREYMOOR</v>
      </c>
      <c r="AX484" s="6" t="str">
        <f aca="false">IF(F484&lt;&gt;"Not in the game (anymore)",IF(A484&lt;&gt;"",IF(P484&lt;&gt;"",CONCATENATE(", zoneIds={",P484),"")&amp;IF(X484&lt;&gt;"",CONCATENATE(",",X484),"")&amp;IF(AC484&lt;&gt;"",CONCATENATE(",",AC484),"")&amp;IF(AH484&lt;&gt;"",CONCATENATE(",",AH484),"")&amp;IF(AM484&lt;&gt;"",CONCATENATE(",",AM484),"")&amp;IF(AR484&lt;&gt;"",CONCATENATE(",",AR484),"")&amp;IF(P484&lt;&gt;"",CONCATENATE("}",""),"")&amp;IF(OR(I484="true",I484="false",I484&lt;&gt;""), CONCATENATE(", veteran=", I484), ""),""),"")</f>
        <v>, zoneIds={677}, veteran=true</v>
      </c>
      <c r="AY484" s="6" t="str">
        <f aca="false">IF(F484&lt;&gt;"Not in the game (anymore)",IF(A484&lt;&gt;"",", setType="&amp;G484,"")&amp;IF(J484="true",", multiTrialSet=true",""),"")</f>
        <v>, setType=LIBSETS_SETTYPE_ARENA</v>
      </c>
      <c r="AZ484" s="6" t="str">
        <f aca="false">IF(F484&lt;&gt;"Not in the game (anymore)",IF(U484&lt;&gt;"",", dropMechanic={"&amp;U484&amp;IF(Z484&lt;&gt;"",","&amp;Z484,"")&amp;IF(AE484&lt;&gt;"",","&amp;AE484,"")&amp;IF(AJ484&lt;&gt;"",","&amp;AJ484,"")&amp;IF(AO484&lt;&gt;"",","&amp;AO484,"")&amp;IF(AT484&lt;&gt;"",","&amp;AT484,"")&amp;"}"&amp;IF(U484="LIBSETS_DROP_MECHANIC_MONSTER_NAME",", dropMechanicNames={" &amp; IF(V484&lt;&gt;"","['en']='"&amp;V484&amp;"'","") &amp; IF(W484&lt;&gt;"",", ['de']='" &amp; W484&amp;"'","") &amp; "}",""),"")&amp;"},","")</f>
        <v>, dropMechanic={LIBSETS_DROP_MECHANIC_ARENA_STAGE_CHEST}},</v>
      </c>
      <c r="BA484" s="6" t="str">
        <f aca="false">IF(F484&lt;&gt;"Not in the game (anymore)",IF(C484&lt;&gt;"",CONCATENATE(" --",C484," / ",B484,"   [",IF(Q484&lt;&gt;"",Q484,""),IF(Y484&lt;&gt;"",", "&amp;Y484,""),IF(AD484&lt;&gt;"",", "&amp;AD484,""),IF(AI484&lt;&gt;"",", "&amp;AI484,""),IF(AN484&lt;&gt;"",", "&amp;AN484,""),IF(AS484&lt;&gt;"",", "&amp;AS484,""),"]")),"")</f>
        <v> --Perfected Crushing Wall / Perfektionierte zermalmende Mauer   [Maelstrom Arena]</v>
      </c>
    </row>
    <row r="485" customFormat="false" ht="15" hidden="false" customHeight="false" outlineLevel="0" collapsed="false">
      <c r="A485" s="1" t="n">
        <v>527</v>
      </c>
      <c r="B485" s="0" t="s">
        <v>1170</v>
      </c>
      <c r="C485" s="0" t="s">
        <v>1171</v>
      </c>
      <c r="D485" s="2" t="n">
        <f aca="false">A485</f>
        <v>527</v>
      </c>
      <c r="G485" s="22" t="s">
        <v>74</v>
      </c>
      <c r="I485" s="0" t="s">
        <v>423</v>
      </c>
      <c r="J485" s="0" t="s">
        <v>56</v>
      </c>
      <c r="K485" s="0" t="n">
        <v>-1</v>
      </c>
      <c r="L485" s="0" t="n">
        <v>-1</v>
      </c>
      <c r="M485" s="0" t="n">
        <v>-1</v>
      </c>
      <c r="N485" s="0" t="n">
        <v>0</v>
      </c>
      <c r="O485" s="3" t="s">
        <v>496</v>
      </c>
      <c r="P485" s="2" t="n">
        <f aca="false">IF(AND(G485&lt;&gt;"LIBSETS_SETTYPE_BATTLEGROUND",G485&lt;&gt;"LIBSETS_SETTYPE_SPECIAL",G485&lt;&gt;"LIBSETS_SETTYPE_MYTHIC"), IF(Q485&lt;&gt;"",VLOOKUP(Q485,'ESO zone constants'!$D$2:$H$4950,5,0),""),"")</f>
        <v>677</v>
      </c>
      <c r="Q485" s="0" t="str">
        <f aca="false">IF(OR(K485="",K485&lt;=0,ISERROR(K485)),IF(AND(O485&lt;&gt;"",NOT(ISERROR(O485))),O485, ""),VLOOKUP(K485,'ESO wayshrine node constants'!$A$3:$D$10003,4,0))</f>
        <v>Maelstrom Arena</v>
      </c>
      <c r="R485" s="3" t="s">
        <v>1137</v>
      </c>
      <c r="S485" s="4" t="str">
        <f aca="false">IF(AND(R485&lt;&gt;"",NOT(ISERROR(R485))),R485,IF(P485&lt;&gt;"",IF(NOT(ISERROR(VLOOKUP(P485,'ESO Dungeon constants'!$D$3:$H$9999,5,0))),VLOOKUP(P485,'ESO Dungeon constants'!$D$3:$I$9999,6,0),VLOOKUP(P485,'ESO zone constants'!$H$2:$K$9984,4,0)),""))</f>
        <v>DLC_GREYMOOR</v>
      </c>
      <c r="T485" s="2" t="str">
        <f aca="false">IF(S485&lt;&gt;"",VLOOKUP(S485,'LibSets constants'!$B$4:$C$1000,2,0),"")</f>
        <v>Greymoor</v>
      </c>
      <c r="U485" s="5" t="s">
        <v>76</v>
      </c>
      <c r="V485" s="33" t="str">
        <f aca="false">IF(U485&lt;&gt;"",IF(U485&lt;&gt;"LIBSETS_DROP_MECHANIC_MONSTER_NAME",VLOOKUP(U485,'LibSets constants'!$I$4:$L$1000,3,0),""),"")</f>
        <v>Arena stage chest</v>
      </c>
      <c r="W485" s="23" t="str">
        <f aca="false">IF(U485&lt;&gt;"",IF(U485&lt;&gt;"LIBSETS_DROP_MECHANIC_MONSTER_NAME",VLOOKUP(U485,'LibSets constants'!$I$4:$L$1000,4,0),""),"")</f>
        <v>Arena-Phasen Schatztruhe</v>
      </c>
      <c r="X485" s="2" t="str">
        <f aca="false">IF(G485&lt;&gt;"LIBSETS_SETTYPE_BATTLEGROUND",IF(G485&lt;&gt;"LIBSETS_SETTYPE_SPECIAL",IF(Y485&lt;&gt;"",VLOOKUP(Y485,'ESO zone constants'!$D$2:$H$4950,5,0),""),""),"")</f>
        <v/>
      </c>
      <c r="Z485" s="24"/>
      <c r="AA485" s="23" t="str">
        <f aca="false">IF(Z485&lt;&gt;"",IF(Z485&lt;&gt;"LIBSETS_DROP_MECHANIC_MONSTER_NAME",VLOOKUP(Z485,'LibSets constants'!$I$4:$L$1000,3,0),""),"")</f>
        <v/>
      </c>
      <c r="AB485" s="23" t="str">
        <f aca="false">IF(Z485&lt;&gt;"",IF(Z485&lt;&gt;"LIBSETS_DROP_MECHANIC_MONSTER_NAME",VLOOKUP(Z485,'LibSets constants'!$I$4:$L$1000,4,0),""),"")</f>
        <v/>
      </c>
      <c r="AC485" s="2" t="str">
        <f aca="false">IF(G485&lt;&gt;"LIBSETS_SETTYPE_BATTLEGROUND",IF(G485&lt;&gt;"LIBSETS_SETTYPE_SPECIAL",IF(AD485&lt;&gt;"",VLOOKUP(AD485,'ESO zone constants'!$D$2:$H$4950,5,0),""),""),"")</f>
        <v/>
      </c>
      <c r="AE485" s="24"/>
      <c r="AF485" s="23" t="str">
        <f aca="false">IF(AE485&lt;&gt;"",IF(AE485&lt;&gt;"LIBSETS_DROP_MECHANIC_MONSTER_NAME",VLOOKUP(AE485,'LibSets constants'!$I$4:$L$1000,3,0),""),"")</f>
        <v/>
      </c>
      <c r="AG485" s="23" t="str">
        <f aca="false">IF(AE485&lt;&gt;"",IF(AE485&lt;&gt;"LIBSETS_DROP_MECHANIC_MONSTER_NAME",VLOOKUP(AE485,'LibSets constants'!$I$4:$L$1000,4,0),""),"")</f>
        <v/>
      </c>
      <c r="AH485" s="2" t="str">
        <f aca="false">IF(G485&lt;&gt;"LIBSETS_SETTYPE_BATTLEGROUND",IF(G485&lt;&gt;"LIBSETS_SETTYPE_SPECIAL",IF(AI485&lt;&gt;"",VLOOKUP(AI485,'ESO zone constants'!$D$2:$H$4950,5,0),""),""),"")</f>
        <v/>
      </c>
      <c r="AJ485" s="24"/>
      <c r="AK485" s="23" t="str">
        <f aca="false">IF(AJ485&lt;&gt;"",IF(AJ485&lt;&gt;"LIBSETS_DROP_MECHANIC_MONSTER_NAME",VLOOKUP(AJ485,'LibSets constants'!$I$4:$L$1000,3,0),""),"")</f>
        <v/>
      </c>
      <c r="AL485" s="23" t="str">
        <f aca="false">IF(AJ485&lt;&gt;"",IF(AJ485&lt;&gt;"LIBSETS_DROP_MECHANIC_MONSTER_NAME",VLOOKUP(AJ485,'LibSets constants'!$I$4:$L$1000,4,0),""),"")</f>
        <v/>
      </c>
      <c r="AM485" s="2" t="str">
        <f aca="false">IF(G485&lt;&gt;"LIBSETS_SETTYPE_BATTLEGROUND",IF(G485&lt;&gt;"LIBSETS_SETTYPE_SPECIAL",IF(AN485&lt;&gt;"",VLOOKUP(AN485,'ESO zone constants'!$D$2:$H$4950,5,0),""),""),"")</f>
        <v/>
      </c>
      <c r="AO485" s="24"/>
      <c r="AP485" s="23" t="str">
        <f aca="false">IF(AO485&lt;&gt;"",IF(AO485&lt;&gt;"LIBSETS_DROP_MECHANIC_MONSTER_NAME",VLOOKUP(AO485,'LibSets constants'!$I$4:$L$1000,3,0),""),"")</f>
        <v/>
      </c>
      <c r="AQ485" s="23" t="str">
        <f aca="false">IF(AO485&lt;&gt;"",IF(AO485&lt;&gt;"LIBSETS_DROP_MECHANIC_MONSTER_NAME",VLOOKUP(AO485,'LibSets constants'!$I$4:$L$1000,4,0),""),"")</f>
        <v/>
      </c>
      <c r="AR485" s="2" t="str">
        <f aca="false">IF(G485&lt;&gt;"LIBSETS_SETTYPE_BATTLEGROUND",IF(G485&lt;&gt;"LIBSETS_SETTYPE_SPECIAL",IF(AS485&lt;&gt;"",VLOOKUP(AS485,'ESO zone constants'!$D$2:$H$4950,5,0),""),""),"")</f>
        <v/>
      </c>
      <c r="AT485" s="24"/>
      <c r="AU485" s="23" t="str">
        <f aca="false">IF(AT485&lt;&gt;"",IF(AT485&lt;&gt;"LIBSETS_DROP_MECHANIC_MONSTER_NAME",VLOOKUP(AT485,'LibSets constants'!$I$4:$L$1000,3,0),""),"")</f>
        <v/>
      </c>
      <c r="AV485" s="23" t="str">
        <f aca="false">IF(AT485&lt;&gt;"",IF(AT485&lt;&gt;"LIBSETS_DROP_MECHANIC_MONSTER_NAME",VLOOKUP(AT485,'LibSets constants'!$I$4:$L$1000,4,0),""),"")</f>
        <v/>
      </c>
      <c r="AW485" s="6" t="str">
        <f aca="false">IF(A485="???","--","")&amp;IF(F485&lt;&gt;"Not in the game (anymore)",IF(A485&lt;&gt;"",CONCATENATE("[",A485,"] = {wayshrines={")&amp;IF(K485&lt;&gt;"",CONCATENATE(K485,","),"")&amp;IF(L485&lt;&gt;"",CONCATENATE(L485,","),"")&amp;IF(M485&lt;&gt;"",CONCATENATE(M485,","),"")&amp;CONCATENATE("}")&amp;IF(VALUE(N485)&gt;0,CONCATENATE(", traitsNeeded=",N485),"")&amp;CONCATENATE(", dlcId=",IF(S485&lt;&gt;"",S485,"DLC_BASE_GAME")),""),"")</f>
        <v>[527] = {wayshrines={-1,-1,-1,}, dlcId=DLC_GREYMOOR</v>
      </c>
      <c r="AX485" s="6" t="str">
        <f aca="false">IF(F485&lt;&gt;"Not in the game (anymore)",IF(A485&lt;&gt;"",IF(P485&lt;&gt;"",CONCATENATE(", zoneIds={",P485),"")&amp;IF(X485&lt;&gt;"",CONCATENATE(",",X485),"")&amp;IF(AC485&lt;&gt;"",CONCATENATE(",",AC485),"")&amp;IF(AH485&lt;&gt;"",CONCATENATE(",",AH485),"")&amp;IF(AM485&lt;&gt;"",CONCATENATE(",",AM485),"")&amp;IF(AR485&lt;&gt;"",CONCATENATE(",",AR485),"")&amp;IF(P485&lt;&gt;"",CONCATENATE("}",""),"")&amp;IF(OR(I485="true",I485="false",I485&lt;&gt;""), CONCATENATE(", veteran=", I485), ""),""),"")</f>
        <v>, zoneIds={677}, veteran=true</v>
      </c>
      <c r="AY485" s="6" t="str">
        <f aca="false">IF(F485&lt;&gt;"Not in the game (anymore)",IF(A485&lt;&gt;"",", setType="&amp;G485,"")&amp;IF(J485="true",", multiTrialSet=true",""),"")</f>
        <v>, setType=LIBSETS_SETTYPE_ARENA</v>
      </c>
      <c r="AZ485" s="6" t="str">
        <f aca="false">IF(F485&lt;&gt;"Not in the game (anymore)",IF(U485&lt;&gt;"",", dropMechanic={"&amp;U485&amp;IF(Z485&lt;&gt;"",","&amp;Z485,"")&amp;IF(AE485&lt;&gt;"",","&amp;AE485,"")&amp;IF(AJ485&lt;&gt;"",","&amp;AJ485,"")&amp;IF(AO485&lt;&gt;"",","&amp;AO485,"")&amp;IF(AT485&lt;&gt;"",","&amp;AT485,"")&amp;"}"&amp;IF(U485="LIBSETS_DROP_MECHANIC_MONSTER_NAME",", dropMechanicNames={" &amp; IF(V485&lt;&gt;"","['en']='"&amp;V485&amp;"'","") &amp; IF(W485&lt;&gt;"",", ['de']='" &amp; W485&amp;"'","") &amp; "}",""),"")&amp;"},","")</f>
        <v>, dropMechanic={LIBSETS_DROP_MECHANIC_ARENA_STAGE_CHEST}},</v>
      </c>
      <c r="BA485" s="6" t="str">
        <f aca="false">IF(F485&lt;&gt;"Not in the game (anymore)",IF(C485&lt;&gt;"",CONCATENATE(" --",C485," / ",B485,"   [",IF(Q485&lt;&gt;"",Q485,""),IF(Y485&lt;&gt;"",", "&amp;Y485,""),IF(AD485&lt;&gt;"",", "&amp;AD485,""),IF(AI485&lt;&gt;"",", "&amp;AI485,""),IF(AN485&lt;&gt;"",", "&amp;AN485,""),IF(AS485&lt;&gt;"",", "&amp;AS485,""),"]")),"")</f>
        <v> --Perfected Precise Regeneration / Perfektionierte präzise Regeneration   [Maelstrom Arena]</v>
      </c>
    </row>
    <row r="486" customFormat="false" ht="15" hidden="false" customHeight="false" outlineLevel="0" collapsed="false">
      <c r="A486" s="1" t="n">
        <v>528</v>
      </c>
      <c r="B486" s="0" t="s">
        <v>1172</v>
      </c>
      <c r="C486" s="0" t="s">
        <v>1173</v>
      </c>
      <c r="D486" s="2" t="n">
        <f aca="false">A486</f>
        <v>528</v>
      </c>
      <c r="G486" s="22" t="s">
        <v>74</v>
      </c>
      <c r="I486" s="0" t="s">
        <v>423</v>
      </c>
      <c r="J486" s="0" t="s">
        <v>56</v>
      </c>
      <c r="K486" s="0" t="n">
        <v>-1</v>
      </c>
      <c r="L486" s="0" t="n">
        <v>-1</v>
      </c>
      <c r="M486" s="0" t="n">
        <v>-1</v>
      </c>
      <c r="N486" s="0" t="n">
        <v>0</v>
      </c>
      <c r="O486" s="3" t="s">
        <v>75</v>
      </c>
      <c r="P486" s="2" t="n">
        <f aca="false">IF(AND(G486&lt;&gt;"LIBSETS_SETTYPE_BATTLEGROUND",G486&lt;&gt;"LIBSETS_SETTYPE_SPECIAL",G486&lt;&gt;"LIBSETS_SETTYPE_MYTHIC"), IF(Q486&lt;&gt;"",VLOOKUP(Q486,'ESO zone constants'!$D$2:$H$4950,5,0),""),"")</f>
        <v>635</v>
      </c>
      <c r="Q486" s="0" t="str">
        <f aca="false">IF(OR(K486="",K486&lt;=0,ISERROR(K486)),IF(AND(O486&lt;&gt;"",NOT(ISERROR(O486))),O486, ""),VLOOKUP(K486,'ESO wayshrine node constants'!$A$3:$D$10003,4,0))</f>
        <v>Dragonstar Arena</v>
      </c>
      <c r="R486" s="3" t="s">
        <v>1137</v>
      </c>
      <c r="S486" s="4" t="str">
        <f aca="false">IF(AND(R486&lt;&gt;"",NOT(ISERROR(R486))),R486,IF(P486&lt;&gt;"",IF(NOT(ISERROR(VLOOKUP(P486,'ESO Dungeon constants'!$D$3:$H$9999,5,0))),VLOOKUP(P486,'ESO Dungeon constants'!$D$3:$I$9999,6,0),VLOOKUP(P486,'ESO zone constants'!$H$2:$K$9984,4,0)),""))</f>
        <v>DLC_GREYMOOR</v>
      </c>
      <c r="T486" s="2" t="str">
        <f aca="false">IF(S486&lt;&gt;"",VLOOKUP(S486,'LibSets constants'!$B$4:$C$1000,2,0),"")</f>
        <v>Greymoor</v>
      </c>
      <c r="U486" s="5" t="s">
        <v>76</v>
      </c>
      <c r="V486" s="33" t="str">
        <f aca="false">IF(U486&lt;&gt;"",IF(U486&lt;&gt;"LIBSETS_DROP_MECHANIC_MONSTER_NAME",VLOOKUP(U486,'LibSets constants'!$I$4:$L$1000,3,0),""),"")</f>
        <v>Arena stage chest</v>
      </c>
      <c r="W486" s="23" t="str">
        <f aca="false">IF(U486&lt;&gt;"",IF(U486&lt;&gt;"LIBSETS_DROP_MECHANIC_MONSTER_NAME",VLOOKUP(U486,'LibSets constants'!$I$4:$L$1000,4,0),""),"")</f>
        <v>Arena-Phasen Schatztruhe</v>
      </c>
      <c r="X486" s="2" t="str">
        <f aca="false">IF(G486&lt;&gt;"LIBSETS_SETTYPE_BATTLEGROUND",IF(G486&lt;&gt;"LIBSETS_SETTYPE_SPECIAL",IF(Y486&lt;&gt;"",VLOOKUP(Y486,'ESO zone constants'!$D$2:$H$4950,5,0),""),""),"")</f>
        <v/>
      </c>
      <c r="Z486" s="24"/>
      <c r="AA486" s="23" t="str">
        <f aca="false">IF(Z486&lt;&gt;"",IF(Z486&lt;&gt;"LIBSETS_DROP_MECHANIC_MONSTER_NAME",VLOOKUP(Z486,'LibSets constants'!$I$4:$L$1000,3,0),""),"")</f>
        <v/>
      </c>
      <c r="AB486" s="23" t="str">
        <f aca="false">IF(Z486&lt;&gt;"",IF(Z486&lt;&gt;"LIBSETS_DROP_MECHANIC_MONSTER_NAME",VLOOKUP(Z486,'LibSets constants'!$I$4:$L$1000,4,0),""),"")</f>
        <v/>
      </c>
      <c r="AC486" s="2" t="str">
        <f aca="false">IF(G486&lt;&gt;"LIBSETS_SETTYPE_BATTLEGROUND",IF(G486&lt;&gt;"LIBSETS_SETTYPE_SPECIAL",IF(AD486&lt;&gt;"",VLOOKUP(AD486,'ESO zone constants'!$D$2:$H$4950,5,0),""),""),"")</f>
        <v/>
      </c>
      <c r="AE486" s="24"/>
      <c r="AF486" s="23" t="str">
        <f aca="false">IF(AE486&lt;&gt;"",IF(AE486&lt;&gt;"LIBSETS_DROP_MECHANIC_MONSTER_NAME",VLOOKUP(AE486,'LibSets constants'!$I$4:$L$1000,3,0),""),"")</f>
        <v/>
      </c>
      <c r="AG486" s="23" t="str">
        <f aca="false">IF(AE486&lt;&gt;"",IF(AE486&lt;&gt;"LIBSETS_DROP_MECHANIC_MONSTER_NAME",VLOOKUP(AE486,'LibSets constants'!$I$4:$L$1000,4,0),""),"")</f>
        <v/>
      </c>
      <c r="AH486" s="2" t="str">
        <f aca="false">IF(G486&lt;&gt;"LIBSETS_SETTYPE_BATTLEGROUND",IF(G486&lt;&gt;"LIBSETS_SETTYPE_SPECIAL",IF(AI486&lt;&gt;"",VLOOKUP(AI486,'ESO zone constants'!$D$2:$H$4950,5,0),""),""),"")</f>
        <v/>
      </c>
      <c r="AJ486" s="24"/>
      <c r="AK486" s="23" t="str">
        <f aca="false">IF(AJ486&lt;&gt;"",IF(AJ486&lt;&gt;"LIBSETS_DROP_MECHANIC_MONSTER_NAME",VLOOKUP(AJ486,'LibSets constants'!$I$4:$L$1000,3,0),""),"")</f>
        <v/>
      </c>
      <c r="AL486" s="23" t="str">
        <f aca="false">IF(AJ486&lt;&gt;"",IF(AJ486&lt;&gt;"LIBSETS_DROP_MECHANIC_MONSTER_NAME",VLOOKUP(AJ486,'LibSets constants'!$I$4:$L$1000,4,0),""),"")</f>
        <v/>
      </c>
      <c r="AM486" s="2" t="str">
        <f aca="false">IF(G486&lt;&gt;"LIBSETS_SETTYPE_BATTLEGROUND",IF(G486&lt;&gt;"LIBSETS_SETTYPE_SPECIAL",IF(AN486&lt;&gt;"",VLOOKUP(AN486,'ESO zone constants'!$D$2:$H$4950,5,0),""),""),"")</f>
        <v/>
      </c>
      <c r="AO486" s="24"/>
      <c r="AP486" s="23" t="str">
        <f aca="false">IF(AO486&lt;&gt;"",IF(AO486&lt;&gt;"LIBSETS_DROP_MECHANIC_MONSTER_NAME",VLOOKUP(AO486,'LibSets constants'!$I$4:$L$1000,3,0),""),"")</f>
        <v/>
      </c>
      <c r="AQ486" s="23" t="str">
        <f aca="false">IF(AO486&lt;&gt;"",IF(AO486&lt;&gt;"LIBSETS_DROP_MECHANIC_MONSTER_NAME",VLOOKUP(AO486,'LibSets constants'!$I$4:$L$1000,4,0),""),"")</f>
        <v/>
      </c>
      <c r="AR486" s="2" t="str">
        <f aca="false">IF(G486&lt;&gt;"LIBSETS_SETTYPE_BATTLEGROUND",IF(G486&lt;&gt;"LIBSETS_SETTYPE_SPECIAL",IF(AS486&lt;&gt;"",VLOOKUP(AS486,'ESO zone constants'!$D$2:$H$4950,5,0),""),""),"")</f>
        <v/>
      </c>
      <c r="AT486" s="24"/>
      <c r="AU486" s="23" t="str">
        <f aca="false">IF(AT486&lt;&gt;"",IF(AT486&lt;&gt;"LIBSETS_DROP_MECHANIC_MONSTER_NAME",VLOOKUP(AT486,'LibSets constants'!$I$4:$L$1000,3,0),""),"")</f>
        <v/>
      </c>
      <c r="AV486" s="23" t="str">
        <f aca="false">IF(AT486&lt;&gt;"",IF(AT486&lt;&gt;"LIBSETS_DROP_MECHANIC_MONSTER_NAME",VLOOKUP(AT486,'LibSets constants'!$I$4:$L$1000,4,0),""),"")</f>
        <v/>
      </c>
      <c r="AW486" s="6" t="str">
        <f aca="false">IF(A486="???","--","")&amp;IF(F486&lt;&gt;"Not in the game (anymore)",IF(A486&lt;&gt;"",CONCATENATE("[",A486,"] = {wayshrines={")&amp;IF(K486&lt;&gt;"",CONCATENATE(K486,","),"")&amp;IF(L486&lt;&gt;"",CONCATENATE(L486,","),"")&amp;IF(M486&lt;&gt;"",CONCATENATE(M486,","),"")&amp;CONCATENATE("}")&amp;IF(VALUE(N486)&gt;0,CONCATENATE(", traitsNeeded=",N486),"")&amp;CONCATENATE(", dlcId=",IF(S486&lt;&gt;"",S486,"DLC_BASE_GAME")),""),"")</f>
        <v>[528] = {wayshrines={-1,-1,-1,}, dlcId=DLC_GREYMOOR</v>
      </c>
      <c r="AX486" s="6" t="str">
        <f aca="false">IF(F486&lt;&gt;"Not in the game (anymore)",IF(A486&lt;&gt;"",IF(P486&lt;&gt;"",CONCATENATE(", zoneIds={",P486),"")&amp;IF(X486&lt;&gt;"",CONCATENATE(",",X486),"")&amp;IF(AC486&lt;&gt;"",CONCATENATE(",",AC486),"")&amp;IF(AH486&lt;&gt;"",CONCATENATE(",",AH486),"")&amp;IF(AM486&lt;&gt;"",CONCATENATE(",",AM486),"")&amp;IF(AR486&lt;&gt;"",CONCATENATE(",",AR486),"")&amp;IF(P486&lt;&gt;"",CONCATENATE("}",""),"")&amp;IF(OR(I486="true",I486="false",I486&lt;&gt;""), CONCATENATE(", veteran=", I486), ""),""),"")</f>
        <v>, zoneIds={635}, veteran=true</v>
      </c>
      <c r="AY486" s="6" t="str">
        <f aca="false">IF(F486&lt;&gt;"Not in the game (anymore)",IF(A486&lt;&gt;"",", setType="&amp;G486,"")&amp;IF(J486="true",", multiTrialSet=true",""),"")</f>
        <v>, setType=LIBSETS_SETTYPE_ARENA</v>
      </c>
      <c r="AZ486" s="6" t="str">
        <f aca="false">IF(F486&lt;&gt;"Not in the game (anymore)",IF(U486&lt;&gt;"",", dropMechanic={"&amp;U486&amp;IF(Z486&lt;&gt;"",","&amp;Z486,"")&amp;IF(AE486&lt;&gt;"",","&amp;AE486,"")&amp;IF(AJ486&lt;&gt;"",","&amp;AJ486,"")&amp;IF(AO486&lt;&gt;"",","&amp;AO486,"")&amp;IF(AT486&lt;&gt;"",","&amp;AT486,"")&amp;"}"&amp;IF(U486="LIBSETS_DROP_MECHANIC_MONSTER_NAME",", dropMechanicNames={" &amp; IF(V486&lt;&gt;"","['en']='"&amp;V486&amp;"'","") &amp; IF(W486&lt;&gt;"",", ['de']='" &amp; W486&amp;"'","") &amp; "}",""),"")&amp;"},","")</f>
        <v>, dropMechanic={LIBSETS_DROP_MECHANIC_ARENA_STAGE_CHEST}},</v>
      </c>
      <c r="BA486" s="6" t="str">
        <f aca="false">IF(F486&lt;&gt;"Not in the game (anymore)",IF(C486&lt;&gt;"",CONCATENATE(" --",C486," / ",B486,"   [",IF(Q486&lt;&gt;"",Q486,""),IF(Y486&lt;&gt;"",", "&amp;Y486,""),IF(AD486&lt;&gt;"",", "&amp;AD486,""),IF(AI486&lt;&gt;"",", "&amp;AI486,""),IF(AN486&lt;&gt;"",", "&amp;AN486,""),IF(AS486&lt;&gt;"",", "&amp;AS486,""),"]")),"")</f>
        <v> --Perfected Titanic Cleave / Perfektioniertes titanisches Trennen   [Dragonstar Arena]</v>
      </c>
    </row>
    <row r="487" customFormat="false" ht="15" hidden="false" customHeight="false" outlineLevel="0" collapsed="false">
      <c r="A487" s="1" t="n">
        <v>529</v>
      </c>
      <c r="B487" s="0" t="s">
        <v>1174</v>
      </c>
      <c r="C487" s="0" t="s">
        <v>1175</v>
      </c>
      <c r="D487" s="2" t="n">
        <f aca="false">A487</f>
        <v>529</v>
      </c>
      <c r="G487" s="22" t="s">
        <v>74</v>
      </c>
      <c r="I487" s="0" t="s">
        <v>423</v>
      </c>
      <c r="J487" s="0" t="s">
        <v>56</v>
      </c>
      <c r="K487" s="0" t="n">
        <v>-1</v>
      </c>
      <c r="L487" s="0" t="n">
        <v>-1</v>
      </c>
      <c r="M487" s="0" t="n">
        <v>-1</v>
      </c>
      <c r="N487" s="0" t="n">
        <v>0</v>
      </c>
      <c r="O487" s="3" t="s">
        <v>75</v>
      </c>
      <c r="P487" s="2" t="n">
        <f aca="false">IF(AND(G487&lt;&gt;"LIBSETS_SETTYPE_BATTLEGROUND",G487&lt;&gt;"LIBSETS_SETTYPE_SPECIAL",G487&lt;&gt;"LIBSETS_SETTYPE_MYTHIC"), IF(Q487&lt;&gt;"",VLOOKUP(Q487,'ESO zone constants'!$D$2:$H$4950,5,0),""),"")</f>
        <v>635</v>
      </c>
      <c r="Q487" s="0" t="str">
        <f aca="false">IF(OR(K487="",K487&lt;=0,ISERROR(K487)),IF(AND(O487&lt;&gt;"",NOT(ISERROR(O487))),O487, ""),VLOOKUP(K487,'ESO wayshrine node constants'!$A$3:$D$10003,4,0))</f>
        <v>Dragonstar Arena</v>
      </c>
      <c r="R487" s="3" t="s">
        <v>1137</v>
      </c>
      <c r="S487" s="4" t="str">
        <f aca="false">IF(AND(R487&lt;&gt;"",NOT(ISERROR(R487))),R487,IF(P487&lt;&gt;"",IF(NOT(ISERROR(VLOOKUP(P487,'ESO Dungeon constants'!$D$3:$H$9999,5,0))),VLOOKUP(P487,'ESO Dungeon constants'!$D$3:$I$9999,6,0),VLOOKUP(P487,'ESO zone constants'!$H$2:$K$9984,4,0)),""))</f>
        <v>DLC_GREYMOOR</v>
      </c>
      <c r="T487" s="2" t="str">
        <f aca="false">IF(S487&lt;&gt;"",VLOOKUP(S487,'LibSets constants'!$B$4:$C$1000,2,0),"")</f>
        <v>Greymoor</v>
      </c>
      <c r="U487" s="5" t="s">
        <v>76</v>
      </c>
      <c r="V487" s="33" t="str">
        <f aca="false">IF(U487&lt;&gt;"",IF(U487&lt;&gt;"LIBSETS_DROP_MECHANIC_MONSTER_NAME",VLOOKUP(U487,'LibSets constants'!$I$4:$L$1000,3,0),""),"")</f>
        <v>Arena stage chest</v>
      </c>
      <c r="W487" s="23" t="str">
        <f aca="false">IF(U487&lt;&gt;"",IF(U487&lt;&gt;"LIBSETS_DROP_MECHANIC_MONSTER_NAME",VLOOKUP(U487,'LibSets constants'!$I$4:$L$1000,4,0),""),"")</f>
        <v>Arena-Phasen Schatztruhe</v>
      </c>
      <c r="X487" s="2" t="str">
        <f aca="false">IF(G487&lt;&gt;"LIBSETS_SETTYPE_BATTLEGROUND",IF(G487&lt;&gt;"LIBSETS_SETTYPE_SPECIAL",IF(Y487&lt;&gt;"",VLOOKUP(Y487,'ESO zone constants'!$D$2:$H$4950,5,0),""),""),"")</f>
        <v/>
      </c>
      <c r="Z487" s="24"/>
      <c r="AA487" s="23" t="str">
        <f aca="false">IF(Z487&lt;&gt;"",IF(Z487&lt;&gt;"LIBSETS_DROP_MECHANIC_MONSTER_NAME",VLOOKUP(Z487,'LibSets constants'!$I$4:$L$1000,3,0),""),"")</f>
        <v/>
      </c>
      <c r="AB487" s="23" t="str">
        <f aca="false">IF(Z487&lt;&gt;"",IF(Z487&lt;&gt;"LIBSETS_DROP_MECHANIC_MONSTER_NAME",VLOOKUP(Z487,'LibSets constants'!$I$4:$L$1000,4,0),""),"")</f>
        <v/>
      </c>
      <c r="AC487" s="2" t="str">
        <f aca="false">IF(G487&lt;&gt;"LIBSETS_SETTYPE_BATTLEGROUND",IF(G487&lt;&gt;"LIBSETS_SETTYPE_SPECIAL",IF(AD487&lt;&gt;"",VLOOKUP(AD487,'ESO zone constants'!$D$2:$H$4950,5,0),""),""),"")</f>
        <v/>
      </c>
      <c r="AE487" s="24"/>
      <c r="AF487" s="23" t="str">
        <f aca="false">IF(AE487&lt;&gt;"",IF(AE487&lt;&gt;"LIBSETS_DROP_MECHANIC_MONSTER_NAME",VLOOKUP(AE487,'LibSets constants'!$I$4:$L$1000,3,0),""),"")</f>
        <v/>
      </c>
      <c r="AG487" s="23" t="str">
        <f aca="false">IF(AE487&lt;&gt;"",IF(AE487&lt;&gt;"LIBSETS_DROP_MECHANIC_MONSTER_NAME",VLOOKUP(AE487,'LibSets constants'!$I$4:$L$1000,4,0),""),"")</f>
        <v/>
      </c>
      <c r="AH487" s="2" t="str">
        <f aca="false">IF(G487&lt;&gt;"LIBSETS_SETTYPE_BATTLEGROUND",IF(G487&lt;&gt;"LIBSETS_SETTYPE_SPECIAL",IF(AI487&lt;&gt;"",VLOOKUP(AI487,'ESO zone constants'!$D$2:$H$4950,5,0),""),""),"")</f>
        <v/>
      </c>
      <c r="AJ487" s="24"/>
      <c r="AK487" s="23" t="str">
        <f aca="false">IF(AJ487&lt;&gt;"",IF(AJ487&lt;&gt;"LIBSETS_DROP_MECHANIC_MONSTER_NAME",VLOOKUP(AJ487,'LibSets constants'!$I$4:$L$1000,3,0),""),"")</f>
        <v/>
      </c>
      <c r="AL487" s="23" t="str">
        <f aca="false">IF(AJ487&lt;&gt;"",IF(AJ487&lt;&gt;"LIBSETS_DROP_MECHANIC_MONSTER_NAME",VLOOKUP(AJ487,'LibSets constants'!$I$4:$L$1000,4,0),""),"")</f>
        <v/>
      </c>
      <c r="AM487" s="2" t="str">
        <f aca="false">IF(G487&lt;&gt;"LIBSETS_SETTYPE_BATTLEGROUND",IF(G487&lt;&gt;"LIBSETS_SETTYPE_SPECIAL",IF(AN487&lt;&gt;"",VLOOKUP(AN487,'ESO zone constants'!$D$2:$H$4950,5,0),""),""),"")</f>
        <v/>
      </c>
      <c r="AO487" s="24"/>
      <c r="AP487" s="23" t="str">
        <f aca="false">IF(AO487&lt;&gt;"",IF(AO487&lt;&gt;"LIBSETS_DROP_MECHANIC_MONSTER_NAME",VLOOKUP(AO487,'LibSets constants'!$I$4:$L$1000,3,0),""),"")</f>
        <v/>
      </c>
      <c r="AQ487" s="23" t="str">
        <f aca="false">IF(AO487&lt;&gt;"",IF(AO487&lt;&gt;"LIBSETS_DROP_MECHANIC_MONSTER_NAME",VLOOKUP(AO487,'LibSets constants'!$I$4:$L$1000,4,0),""),"")</f>
        <v/>
      </c>
      <c r="AR487" s="2" t="str">
        <f aca="false">IF(G487&lt;&gt;"LIBSETS_SETTYPE_BATTLEGROUND",IF(G487&lt;&gt;"LIBSETS_SETTYPE_SPECIAL",IF(AS487&lt;&gt;"",VLOOKUP(AS487,'ESO zone constants'!$D$2:$H$4950,5,0),""),""),"")</f>
        <v/>
      </c>
      <c r="AT487" s="24"/>
      <c r="AU487" s="23" t="str">
        <f aca="false">IF(AT487&lt;&gt;"",IF(AT487&lt;&gt;"LIBSETS_DROP_MECHANIC_MONSTER_NAME",VLOOKUP(AT487,'LibSets constants'!$I$4:$L$1000,3,0),""),"")</f>
        <v/>
      </c>
      <c r="AV487" s="23" t="str">
        <f aca="false">IF(AT487&lt;&gt;"",IF(AT487&lt;&gt;"LIBSETS_DROP_MECHANIC_MONSTER_NAME",VLOOKUP(AT487,'LibSets constants'!$I$4:$L$1000,4,0),""),"")</f>
        <v/>
      </c>
      <c r="AW487" s="6" t="str">
        <f aca="false">IF(A487="???","--","")&amp;IF(F487&lt;&gt;"Not in the game (anymore)",IF(A487&lt;&gt;"",CONCATENATE("[",A487,"] = {wayshrines={")&amp;IF(K487&lt;&gt;"",CONCATENATE(K487,","),"")&amp;IF(L487&lt;&gt;"",CONCATENATE(L487,","),"")&amp;IF(M487&lt;&gt;"",CONCATENATE(M487,","),"")&amp;CONCATENATE("}")&amp;IF(VALUE(N487)&gt;0,CONCATENATE(", traitsNeeded=",N487),"")&amp;CONCATENATE(", dlcId=",IF(S487&lt;&gt;"",S487,"DLC_BASE_GAME")),""),"")</f>
        <v>[529] = {wayshrines={-1,-1,-1,}, dlcId=DLC_GREYMOOR</v>
      </c>
      <c r="AX487" s="6" t="str">
        <f aca="false">IF(F487&lt;&gt;"Not in the game (anymore)",IF(A487&lt;&gt;"",IF(P487&lt;&gt;"",CONCATENATE(", zoneIds={",P487),"")&amp;IF(X487&lt;&gt;"",CONCATENATE(",",X487),"")&amp;IF(AC487&lt;&gt;"",CONCATENATE(",",AC487),"")&amp;IF(AH487&lt;&gt;"",CONCATENATE(",",AH487),"")&amp;IF(AM487&lt;&gt;"",CONCATENATE(",",AM487),"")&amp;IF(AR487&lt;&gt;"",CONCATENATE(",",AR487),"")&amp;IF(P487&lt;&gt;"",CONCATENATE("}",""),"")&amp;IF(OR(I487="true",I487="false",I487&lt;&gt;""), CONCATENATE(", veteran=", I487), ""),""),"")</f>
        <v>, zoneIds={635}, veteran=true</v>
      </c>
      <c r="AY487" s="6" t="str">
        <f aca="false">IF(F487&lt;&gt;"Not in the game (anymore)",IF(A487&lt;&gt;"",", setType="&amp;G487,"")&amp;IF(J487="true",", multiTrialSet=true",""),"")</f>
        <v>, setType=LIBSETS_SETTYPE_ARENA</v>
      </c>
      <c r="AZ487" s="6" t="str">
        <f aca="false">IF(F487&lt;&gt;"Not in the game (anymore)",IF(U487&lt;&gt;"",", dropMechanic={"&amp;U487&amp;IF(Z487&lt;&gt;"",","&amp;Z487,"")&amp;IF(AE487&lt;&gt;"",","&amp;AE487,"")&amp;IF(AJ487&lt;&gt;"",","&amp;AJ487,"")&amp;IF(AO487&lt;&gt;"",","&amp;AO487,"")&amp;IF(AT487&lt;&gt;"",","&amp;AT487,"")&amp;"}"&amp;IF(U487="LIBSETS_DROP_MECHANIC_MONSTER_NAME",", dropMechanicNames={" &amp; IF(V487&lt;&gt;"","['en']='"&amp;V487&amp;"'","") &amp; IF(W487&lt;&gt;"",", ['de']='" &amp; W487&amp;"'","") &amp; "}",""),"")&amp;"},","")</f>
        <v>, dropMechanic={LIBSETS_DROP_MECHANIC_ARENA_STAGE_CHEST}},</v>
      </c>
      <c r="BA487" s="6" t="str">
        <f aca="false">IF(F487&lt;&gt;"Not in the game (anymore)",IF(C487&lt;&gt;"",CONCATENATE(" --",C487," / ",B487,"   [",IF(Q487&lt;&gt;"",Q487,""),IF(Y487&lt;&gt;"",", "&amp;Y487,""),IF(AD487&lt;&gt;"",", "&amp;AD487,""),IF(AI487&lt;&gt;"",", "&amp;AI487,""),IF(AN487&lt;&gt;"",", "&amp;AN487,""),IF(AS487&lt;&gt;"",", "&amp;AS487,""),"]")),"")</f>
        <v> --Perfected Puncturing Remedy / Perfektionierte durchschlagende Genesung   [Dragonstar Arena]</v>
      </c>
    </row>
    <row r="488" customFormat="false" ht="15" hidden="false" customHeight="false" outlineLevel="0" collapsed="false">
      <c r="A488" s="1" t="n">
        <v>530</v>
      </c>
      <c r="B488" s="0" t="s">
        <v>1176</v>
      </c>
      <c r="C488" s="0" t="s">
        <v>1177</v>
      </c>
      <c r="D488" s="2" t="n">
        <f aca="false">A488</f>
        <v>530</v>
      </c>
      <c r="G488" s="22" t="s">
        <v>74</v>
      </c>
      <c r="I488" s="0" t="s">
        <v>423</v>
      </c>
      <c r="J488" s="0" t="s">
        <v>56</v>
      </c>
      <c r="K488" s="0" t="n">
        <v>-1</v>
      </c>
      <c r="L488" s="0" t="n">
        <v>-1</v>
      </c>
      <c r="M488" s="0" t="n">
        <v>-1</v>
      </c>
      <c r="N488" s="0" t="n">
        <v>0</v>
      </c>
      <c r="O488" s="3" t="s">
        <v>75</v>
      </c>
      <c r="P488" s="2" t="n">
        <f aca="false">IF(AND(G488&lt;&gt;"LIBSETS_SETTYPE_BATTLEGROUND",G488&lt;&gt;"LIBSETS_SETTYPE_SPECIAL",G488&lt;&gt;"LIBSETS_SETTYPE_MYTHIC"), IF(Q488&lt;&gt;"",VLOOKUP(Q488,'ESO zone constants'!$D$2:$H$4950,5,0),""),"")</f>
        <v>635</v>
      </c>
      <c r="Q488" s="0" t="str">
        <f aca="false">IF(OR(K488="",K488&lt;=0,ISERROR(K488)),IF(AND(O488&lt;&gt;"",NOT(ISERROR(O488))),O488, ""),VLOOKUP(K488,'ESO wayshrine node constants'!$A$3:$D$10003,4,0))</f>
        <v>Dragonstar Arena</v>
      </c>
      <c r="R488" s="3" t="s">
        <v>1137</v>
      </c>
      <c r="S488" s="4" t="str">
        <f aca="false">IF(AND(R488&lt;&gt;"",NOT(ISERROR(R488))),R488,IF(P488&lt;&gt;"",IF(NOT(ISERROR(VLOOKUP(P488,'ESO Dungeon constants'!$D$3:$H$9999,5,0))),VLOOKUP(P488,'ESO Dungeon constants'!$D$3:$I$9999,6,0),VLOOKUP(P488,'ESO zone constants'!$H$2:$K$9984,4,0)),""))</f>
        <v>DLC_GREYMOOR</v>
      </c>
      <c r="T488" s="2" t="str">
        <f aca="false">IF(S488&lt;&gt;"",VLOOKUP(S488,'LibSets constants'!$B$4:$C$1000,2,0),"")</f>
        <v>Greymoor</v>
      </c>
      <c r="U488" s="5" t="s">
        <v>76</v>
      </c>
      <c r="V488" s="33" t="str">
        <f aca="false">IF(U488&lt;&gt;"",IF(U488&lt;&gt;"LIBSETS_DROP_MECHANIC_MONSTER_NAME",VLOOKUP(U488,'LibSets constants'!$I$4:$L$1000,3,0),""),"")</f>
        <v>Arena stage chest</v>
      </c>
      <c r="W488" s="23" t="str">
        <f aca="false">IF(U488&lt;&gt;"",IF(U488&lt;&gt;"LIBSETS_DROP_MECHANIC_MONSTER_NAME",VLOOKUP(U488,'LibSets constants'!$I$4:$L$1000,4,0),""),"")</f>
        <v>Arena-Phasen Schatztruhe</v>
      </c>
      <c r="X488" s="2" t="str">
        <f aca="false">IF(G488&lt;&gt;"LIBSETS_SETTYPE_BATTLEGROUND",IF(G488&lt;&gt;"LIBSETS_SETTYPE_SPECIAL",IF(Y488&lt;&gt;"",VLOOKUP(Y488,'ESO zone constants'!$D$2:$H$4950,5,0),""),""),"")</f>
        <v/>
      </c>
      <c r="Z488" s="24"/>
      <c r="AA488" s="23" t="str">
        <f aca="false">IF(Z488&lt;&gt;"",IF(Z488&lt;&gt;"LIBSETS_DROP_MECHANIC_MONSTER_NAME",VLOOKUP(Z488,'LibSets constants'!$I$4:$L$1000,3,0),""),"")</f>
        <v/>
      </c>
      <c r="AB488" s="23" t="str">
        <f aca="false">IF(Z488&lt;&gt;"",IF(Z488&lt;&gt;"LIBSETS_DROP_MECHANIC_MONSTER_NAME",VLOOKUP(Z488,'LibSets constants'!$I$4:$L$1000,4,0),""),"")</f>
        <v/>
      </c>
      <c r="AC488" s="2" t="str">
        <f aca="false">IF(G488&lt;&gt;"LIBSETS_SETTYPE_BATTLEGROUND",IF(G488&lt;&gt;"LIBSETS_SETTYPE_SPECIAL",IF(AD488&lt;&gt;"",VLOOKUP(AD488,'ESO zone constants'!$D$2:$H$4950,5,0),""),""),"")</f>
        <v/>
      </c>
      <c r="AE488" s="24"/>
      <c r="AF488" s="23" t="str">
        <f aca="false">IF(AE488&lt;&gt;"",IF(AE488&lt;&gt;"LIBSETS_DROP_MECHANIC_MONSTER_NAME",VLOOKUP(AE488,'LibSets constants'!$I$4:$L$1000,3,0),""),"")</f>
        <v/>
      </c>
      <c r="AG488" s="23" t="str">
        <f aca="false">IF(AE488&lt;&gt;"",IF(AE488&lt;&gt;"LIBSETS_DROP_MECHANIC_MONSTER_NAME",VLOOKUP(AE488,'LibSets constants'!$I$4:$L$1000,4,0),""),"")</f>
        <v/>
      </c>
      <c r="AH488" s="2" t="str">
        <f aca="false">IF(G488&lt;&gt;"LIBSETS_SETTYPE_BATTLEGROUND",IF(G488&lt;&gt;"LIBSETS_SETTYPE_SPECIAL",IF(AI488&lt;&gt;"",VLOOKUP(AI488,'ESO zone constants'!$D$2:$H$4950,5,0),""),""),"")</f>
        <v/>
      </c>
      <c r="AJ488" s="24"/>
      <c r="AK488" s="23" t="str">
        <f aca="false">IF(AJ488&lt;&gt;"",IF(AJ488&lt;&gt;"LIBSETS_DROP_MECHANIC_MONSTER_NAME",VLOOKUP(AJ488,'LibSets constants'!$I$4:$L$1000,3,0),""),"")</f>
        <v/>
      </c>
      <c r="AL488" s="23" t="str">
        <f aca="false">IF(AJ488&lt;&gt;"",IF(AJ488&lt;&gt;"LIBSETS_DROP_MECHANIC_MONSTER_NAME",VLOOKUP(AJ488,'LibSets constants'!$I$4:$L$1000,4,0),""),"")</f>
        <v/>
      </c>
      <c r="AM488" s="2" t="str">
        <f aca="false">IF(G488&lt;&gt;"LIBSETS_SETTYPE_BATTLEGROUND",IF(G488&lt;&gt;"LIBSETS_SETTYPE_SPECIAL",IF(AN488&lt;&gt;"",VLOOKUP(AN488,'ESO zone constants'!$D$2:$H$4950,5,0),""),""),"")</f>
        <v/>
      </c>
      <c r="AO488" s="24"/>
      <c r="AP488" s="23" t="str">
        <f aca="false">IF(AO488&lt;&gt;"",IF(AO488&lt;&gt;"LIBSETS_DROP_MECHANIC_MONSTER_NAME",VLOOKUP(AO488,'LibSets constants'!$I$4:$L$1000,3,0),""),"")</f>
        <v/>
      </c>
      <c r="AQ488" s="23" t="str">
        <f aca="false">IF(AO488&lt;&gt;"",IF(AO488&lt;&gt;"LIBSETS_DROP_MECHANIC_MONSTER_NAME",VLOOKUP(AO488,'LibSets constants'!$I$4:$L$1000,4,0),""),"")</f>
        <v/>
      </c>
      <c r="AR488" s="2" t="str">
        <f aca="false">IF(G488&lt;&gt;"LIBSETS_SETTYPE_BATTLEGROUND",IF(G488&lt;&gt;"LIBSETS_SETTYPE_SPECIAL",IF(AS488&lt;&gt;"",VLOOKUP(AS488,'ESO zone constants'!$D$2:$H$4950,5,0),""),""),"")</f>
        <v/>
      </c>
      <c r="AT488" s="24"/>
      <c r="AU488" s="23" t="str">
        <f aca="false">IF(AT488&lt;&gt;"",IF(AT488&lt;&gt;"LIBSETS_DROP_MECHANIC_MONSTER_NAME",VLOOKUP(AT488,'LibSets constants'!$I$4:$L$1000,3,0),""),"")</f>
        <v/>
      </c>
      <c r="AV488" s="23" t="str">
        <f aca="false">IF(AT488&lt;&gt;"",IF(AT488&lt;&gt;"LIBSETS_DROP_MECHANIC_MONSTER_NAME",VLOOKUP(AT488,'LibSets constants'!$I$4:$L$1000,4,0),""),"")</f>
        <v/>
      </c>
      <c r="AW488" s="6" t="str">
        <f aca="false">IF(A488="???","--","")&amp;IF(F488&lt;&gt;"Not in the game (anymore)",IF(A488&lt;&gt;"",CONCATENATE("[",A488,"] = {wayshrines={")&amp;IF(K488&lt;&gt;"",CONCATENATE(K488,","),"")&amp;IF(L488&lt;&gt;"",CONCATENATE(L488,","),"")&amp;IF(M488&lt;&gt;"",CONCATENATE(M488,","),"")&amp;CONCATENATE("}")&amp;IF(VALUE(N488)&gt;0,CONCATENATE(", traitsNeeded=",N488),"")&amp;CONCATENATE(", dlcId=",IF(S488&lt;&gt;"",S488,"DLC_BASE_GAME")),""),"")</f>
        <v>[530] = {wayshrines={-1,-1,-1,}, dlcId=DLC_GREYMOOR</v>
      </c>
      <c r="AX488" s="6" t="str">
        <f aca="false">IF(F488&lt;&gt;"Not in the game (anymore)",IF(A488&lt;&gt;"",IF(P488&lt;&gt;"",CONCATENATE(", zoneIds={",P488),"")&amp;IF(X488&lt;&gt;"",CONCATENATE(",",X488),"")&amp;IF(AC488&lt;&gt;"",CONCATENATE(",",AC488),"")&amp;IF(AH488&lt;&gt;"",CONCATENATE(",",AH488),"")&amp;IF(AM488&lt;&gt;"",CONCATENATE(",",AM488),"")&amp;IF(AR488&lt;&gt;"",CONCATENATE(",",AR488),"")&amp;IF(P488&lt;&gt;"",CONCATENATE("}",""),"")&amp;IF(OR(I488="true",I488="false",I488&lt;&gt;""), CONCATENATE(", veteran=", I488), ""),""),"")</f>
        <v>, zoneIds={635}, veteran=true</v>
      </c>
      <c r="AY488" s="6" t="str">
        <f aca="false">IF(F488&lt;&gt;"Not in the game (anymore)",IF(A488&lt;&gt;"",", setType="&amp;G488,"")&amp;IF(J488="true",", multiTrialSet=true",""),"")</f>
        <v>, setType=LIBSETS_SETTYPE_ARENA</v>
      </c>
      <c r="AZ488" s="6" t="str">
        <f aca="false">IF(F488&lt;&gt;"Not in the game (anymore)",IF(U488&lt;&gt;"",", dropMechanic={"&amp;U488&amp;IF(Z488&lt;&gt;"",","&amp;Z488,"")&amp;IF(AE488&lt;&gt;"",","&amp;AE488,"")&amp;IF(AJ488&lt;&gt;"",","&amp;AJ488,"")&amp;IF(AO488&lt;&gt;"",","&amp;AO488,"")&amp;IF(AT488&lt;&gt;"",","&amp;AT488,"")&amp;"}"&amp;IF(U488="LIBSETS_DROP_MECHANIC_MONSTER_NAME",", dropMechanicNames={" &amp; IF(V488&lt;&gt;"","['en']='"&amp;V488&amp;"'","") &amp; IF(W488&lt;&gt;"",", ['de']='" &amp; W488&amp;"'","") &amp; "}",""),"")&amp;"},","")</f>
        <v>, dropMechanic={LIBSETS_DROP_MECHANIC_ARENA_STAGE_CHEST}},</v>
      </c>
      <c r="BA488" s="6" t="str">
        <f aca="false">IF(F488&lt;&gt;"Not in the game (anymore)",IF(C488&lt;&gt;"",CONCATENATE(" --",C488," / ",B488,"   [",IF(Q488&lt;&gt;"",Q488,""),IF(Y488&lt;&gt;"",", "&amp;Y488,""),IF(AD488&lt;&gt;"",", "&amp;AD488,""),IF(AI488&lt;&gt;"",", "&amp;AI488,""),IF(AN488&lt;&gt;"",", "&amp;AN488,""),IF(AS488&lt;&gt;"",", "&amp;AS488,""),"]")),"")</f>
        <v> --Perfected Stinging Slashes / Perfektionierte stechende Schnitte   [Dragonstar Arena]</v>
      </c>
    </row>
    <row r="489" customFormat="false" ht="15" hidden="false" customHeight="false" outlineLevel="0" collapsed="false">
      <c r="A489" s="1" t="n">
        <v>531</v>
      </c>
      <c r="B489" s="0" t="s">
        <v>1178</v>
      </c>
      <c r="C489" s="0" t="s">
        <v>1179</v>
      </c>
      <c r="D489" s="2" t="n">
        <f aca="false">A489</f>
        <v>531</v>
      </c>
      <c r="G489" s="22" t="s">
        <v>74</v>
      </c>
      <c r="I489" s="0" t="s">
        <v>423</v>
      </c>
      <c r="J489" s="0" t="s">
        <v>56</v>
      </c>
      <c r="K489" s="0" t="n">
        <v>-1</v>
      </c>
      <c r="L489" s="0" t="n">
        <v>-1</v>
      </c>
      <c r="M489" s="0" t="n">
        <v>-1</v>
      </c>
      <c r="N489" s="0" t="n">
        <v>0</v>
      </c>
      <c r="O489" s="3" t="s">
        <v>75</v>
      </c>
      <c r="P489" s="2" t="n">
        <f aca="false">IF(AND(G489&lt;&gt;"LIBSETS_SETTYPE_BATTLEGROUND",G489&lt;&gt;"LIBSETS_SETTYPE_SPECIAL",G489&lt;&gt;"LIBSETS_SETTYPE_MYTHIC"), IF(Q489&lt;&gt;"",VLOOKUP(Q489,'ESO zone constants'!$D$2:$H$4950,5,0),""),"")</f>
        <v>635</v>
      </c>
      <c r="Q489" s="0" t="str">
        <f aca="false">IF(OR(K489="",K489&lt;=0,ISERROR(K489)),IF(AND(O489&lt;&gt;"",NOT(ISERROR(O489))),O489, ""),VLOOKUP(K489,'ESO wayshrine node constants'!$A$3:$D$10003,4,0))</f>
        <v>Dragonstar Arena</v>
      </c>
      <c r="R489" s="3" t="s">
        <v>1137</v>
      </c>
      <c r="S489" s="4" t="str">
        <f aca="false">IF(AND(R489&lt;&gt;"",NOT(ISERROR(R489))),R489,IF(P489&lt;&gt;"",IF(NOT(ISERROR(VLOOKUP(P489,'ESO Dungeon constants'!$D$3:$H$9999,5,0))),VLOOKUP(P489,'ESO Dungeon constants'!$D$3:$I$9999,6,0),VLOOKUP(P489,'ESO zone constants'!$H$2:$K$9984,4,0)),""))</f>
        <v>DLC_GREYMOOR</v>
      </c>
      <c r="T489" s="2" t="str">
        <f aca="false">IF(S489&lt;&gt;"",VLOOKUP(S489,'LibSets constants'!$B$4:$C$1000,2,0),"")</f>
        <v>Greymoor</v>
      </c>
      <c r="U489" s="5" t="s">
        <v>76</v>
      </c>
      <c r="V489" s="33" t="str">
        <f aca="false">IF(U489&lt;&gt;"",IF(U489&lt;&gt;"LIBSETS_DROP_MECHANIC_MONSTER_NAME",VLOOKUP(U489,'LibSets constants'!$I$4:$L$1000,3,0),""),"")</f>
        <v>Arena stage chest</v>
      </c>
      <c r="W489" s="23" t="str">
        <f aca="false">IF(U489&lt;&gt;"",IF(U489&lt;&gt;"LIBSETS_DROP_MECHANIC_MONSTER_NAME",VLOOKUP(U489,'LibSets constants'!$I$4:$L$1000,4,0),""),"")</f>
        <v>Arena-Phasen Schatztruhe</v>
      </c>
      <c r="X489" s="2" t="str">
        <f aca="false">IF(G489&lt;&gt;"LIBSETS_SETTYPE_BATTLEGROUND",IF(G489&lt;&gt;"LIBSETS_SETTYPE_SPECIAL",IF(Y489&lt;&gt;"",VLOOKUP(Y489,'ESO zone constants'!$D$2:$H$4950,5,0),""),""),"")</f>
        <v/>
      </c>
      <c r="Z489" s="24"/>
      <c r="AA489" s="23" t="str">
        <f aca="false">IF(Z489&lt;&gt;"",IF(Z489&lt;&gt;"LIBSETS_DROP_MECHANIC_MONSTER_NAME",VLOOKUP(Z489,'LibSets constants'!$I$4:$L$1000,3,0),""),"")</f>
        <v/>
      </c>
      <c r="AB489" s="23" t="str">
        <f aca="false">IF(Z489&lt;&gt;"",IF(Z489&lt;&gt;"LIBSETS_DROP_MECHANIC_MONSTER_NAME",VLOOKUP(Z489,'LibSets constants'!$I$4:$L$1000,4,0),""),"")</f>
        <v/>
      </c>
      <c r="AC489" s="2" t="str">
        <f aca="false">IF(G489&lt;&gt;"LIBSETS_SETTYPE_BATTLEGROUND",IF(G489&lt;&gt;"LIBSETS_SETTYPE_SPECIAL",IF(AD489&lt;&gt;"",VLOOKUP(AD489,'ESO zone constants'!$D$2:$H$4950,5,0),""),""),"")</f>
        <v/>
      </c>
      <c r="AE489" s="24"/>
      <c r="AF489" s="23" t="str">
        <f aca="false">IF(AE489&lt;&gt;"",IF(AE489&lt;&gt;"LIBSETS_DROP_MECHANIC_MONSTER_NAME",VLOOKUP(AE489,'LibSets constants'!$I$4:$L$1000,3,0),""),"")</f>
        <v/>
      </c>
      <c r="AG489" s="23" t="str">
        <f aca="false">IF(AE489&lt;&gt;"",IF(AE489&lt;&gt;"LIBSETS_DROP_MECHANIC_MONSTER_NAME",VLOOKUP(AE489,'LibSets constants'!$I$4:$L$1000,4,0),""),"")</f>
        <v/>
      </c>
      <c r="AH489" s="2" t="str">
        <f aca="false">IF(G489&lt;&gt;"LIBSETS_SETTYPE_BATTLEGROUND",IF(G489&lt;&gt;"LIBSETS_SETTYPE_SPECIAL",IF(AI489&lt;&gt;"",VLOOKUP(AI489,'ESO zone constants'!$D$2:$H$4950,5,0),""),""),"")</f>
        <v/>
      </c>
      <c r="AJ489" s="24"/>
      <c r="AK489" s="23" t="str">
        <f aca="false">IF(AJ489&lt;&gt;"",IF(AJ489&lt;&gt;"LIBSETS_DROP_MECHANIC_MONSTER_NAME",VLOOKUP(AJ489,'LibSets constants'!$I$4:$L$1000,3,0),""),"")</f>
        <v/>
      </c>
      <c r="AL489" s="23" t="str">
        <f aca="false">IF(AJ489&lt;&gt;"",IF(AJ489&lt;&gt;"LIBSETS_DROP_MECHANIC_MONSTER_NAME",VLOOKUP(AJ489,'LibSets constants'!$I$4:$L$1000,4,0),""),"")</f>
        <v/>
      </c>
      <c r="AM489" s="2" t="str">
        <f aca="false">IF(G489&lt;&gt;"LIBSETS_SETTYPE_BATTLEGROUND",IF(G489&lt;&gt;"LIBSETS_SETTYPE_SPECIAL",IF(AN489&lt;&gt;"",VLOOKUP(AN489,'ESO zone constants'!$D$2:$H$4950,5,0),""),""),"")</f>
        <v/>
      </c>
      <c r="AO489" s="24"/>
      <c r="AP489" s="23" t="str">
        <f aca="false">IF(AO489&lt;&gt;"",IF(AO489&lt;&gt;"LIBSETS_DROP_MECHANIC_MONSTER_NAME",VLOOKUP(AO489,'LibSets constants'!$I$4:$L$1000,3,0),""),"")</f>
        <v/>
      </c>
      <c r="AQ489" s="23" t="str">
        <f aca="false">IF(AO489&lt;&gt;"",IF(AO489&lt;&gt;"LIBSETS_DROP_MECHANIC_MONSTER_NAME",VLOOKUP(AO489,'LibSets constants'!$I$4:$L$1000,4,0),""),"")</f>
        <v/>
      </c>
      <c r="AR489" s="2" t="str">
        <f aca="false">IF(G489&lt;&gt;"LIBSETS_SETTYPE_BATTLEGROUND",IF(G489&lt;&gt;"LIBSETS_SETTYPE_SPECIAL",IF(AS489&lt;&gt;"",VLOOKUP(AS489,'ESO zone constants'!$D$2:$H$4950,5,0),""),""),"")</f>
        <v/>
      </c>
      <c r="AT489" s="24"/>
      <c r="AU489" s="23" t="str">
        <f aca="false">IF(AT489&lt;&gt;"",IF(AT489&lt;&gt;"LIBSETS_DROP_MECHANIC_MONSTER_NAME",VLOOKUP(AT489,'LibSets constants'!$I$4:$L$1000,3,0),""),"")</f>
        <v/>
      </c>
      <c r="AV489" s="23" t="str">
        <f aca="false">IF(AT489&lt;&gt;"",IF(AT489&lt;&gt;"LIBSETS_DROP_MECHANIC_MONSTER_NAME",VLOOKUP(AT489,'LibSets constants'!$I$4:$L$1000,4,0),""),"")</f>
        <v/>
      </c>
      <c r="AW489" s="6" t="str">
        <f aca="false">IF(A489="???","--","")&amp;IF(F489&lt;&gt;"Not in the game (anymore)",IF(A489&lt;&gt;"",CONCATENATE("[",A489,"] = {wayshrines={")&amp;IF(K489&lt;&gt;"",CONCATENATE(K489,","),"")&amp;IF(L489&lt;&gt;"",CONCATENATE(L489,","),"")&amp;IF(M489&lt;&gt;"",CONCATENATE(M489,","),"")&amp;CONCATENATE("}")&amp;IF(VALUE(N489)&gt;0,CONCATENATE(", traitsNeeded=",N489),"")&amp;CONCATENATE(", dlcId=",IF(S489&lt;&gt;"",S489,"DLC_BASE_GAME")),""),"")</f>
        <v>[531] = {wayshrines={-1,-1,-1,}, dlcId=DLC_GREYMOOR</v>
      </c>
      <c r="AX489" s="6" t="str">
        <f aca="false">IF(F489&lt;&gt;"Not in the game (anymore)",IF(A489&lt;&gt;"",IF(P489&lt;&gt;"",CONCATENATE(", zoneIds={",P489),"")&amp;IF(X489&lt;&gt;"",CONCATENATE(",",X489),"")&amp;IF(AC489&lt;&gt;"",CONCATENATE(",",AC489),"")&amp;IF(AH489&lt;&gt;"",CONCATENATE(",",AH489),"")&amp;IF(AM489&lt;&gt;"",CONCATENATE(",",AM489),"")&amp;IF(AR489&lt;&gt;"",CONCATENATE(",",AR489),"")&amp;IF(P489&lt;&gt;"",CONCATENATE("}",""),"")&amp;IF(OR(I489="true",I489="false",I489&lt;&gt;""), CONCATENATE(", veteran=", I489), ""),""),"")</f>
        <v>, zoneIds={635}, veteran=true</v>
      </c>
      <c r="AY489" s="6" t="str">
        <f aca="false">IF(F489&lt;&gt;"Not in the game (anymore)",IF(A489&lt;&gt;"",", setType="&amp;G489,"")&amp;IF(J489="true",", multiTrialSet=true",""),"")</f>
        <v>, setType=LIBSETS_SETTYPE_ARENA</v>
      </c>
      <c r="AZ489" s="6" t="str">
        <f aca="false">IF(F489&lt;&gt;"Not in the game (anymore)",IF(U489&lt;&gt;"",", dropMechanic={"&amp;U489&amp;IF(Z489&lt;&gt;"",","&amp;Z489,"")&amp;IF(AE489&lt;&gt;"",","&amp;AE489,"")&amp;IF(AJ489&lt;&gt;"",","&amp;AJ489,"")&amp;IF(AO489&lt;&gt;"",","&amp;AO489,"")&amp;IF(AT489&lt;&gt;"",","&amp;AT489,"")&amp;"}"&amp;IF(U489="LIBSETS_DROP_MECHANIC_MONSTER_NAME",", dropMechanicNames={" &amp; IF(V489&lt;&gt;"","['en']='"&amp;V489&amp;"'","") &amp; IF(W489&lt;&gt;"",", ['de']='" &amp; W489&amp;"'","") &amp; "}",""),"")&amp;"},","")</f>
        <v>, dropMechanic={LIBSETS_DROP_MECHANIC_ARENA_STAGE_CHEST}},</v>
      </c>
      <c r="BA489" s="6" t="str">
        <f aca="false">IF(F489&lt;&gt;"Not in the game (anymore)",IF(C489&lt;&gt;"",CONCATENATE(" --",C489," / ",B489,"   [",IF(Q489&lt;&gt;"",Q489,""),IF(Y489&lt;&gt;"",", "&amp;Y489,""),IF(AD489&lt;&gt;"",", "&amp;AD489,""),IF(AI489&lt;&gt;"",", "&amp;AI489,""),IF(AN489&lt;&gt;"",", "&amp;AN489,""),IF(AS489&lt;&gt;"",", "&amp;AS489,""),"]")),"")</f>
        <v> --Perfected Caustic Arrow / Perfektionierter beißender Pfeil   [Dragonstar Arena]</v>
      </c>
    </row>
    <row r="490" customFormat="false" ht="15" hidden="false" customHeight="false" outlineLevel="0" collapsed="false">
      <c r="A490" s="1" t="n">
        <v>532</v>
      </c>
      <c r="B490" s="0" t="s">
        <v>1180</v>
      </c>
      <c r="C490" s="0" t="s">
        <v>1181</v>
      </c>
      <c r="D490" s="2" t="n">
        <f aca="false">A490</f>
        <v>532</v>
      </c>
      <c r="G490" s="22" t="s">
        <v>74</v>
      </c>
      <c r="I490" s="0" t="s">
        <v>423</v>
      </c>
      <c r="J490" s="0" t="s">
        <v>56</v>
      </c>
      <c r="K490" s="0" t="n">
        <v>-1</v>
      </c>
      <c r="L490" s="0" t="n">
        <v>-1</v>
      </c>
      <c r="M490" s="0" t="n">
        <v>-1</v>
      </c>
      <c r="N490" s="0" t="n">
        <v>0</v>
      </c>
      <c r="O490" s="3" t="s">
        <v>75</v>
      </c>
      <c r="P490" s="2" t="n">
        <f aca="false">IF(AND(G490&lt;&gt;"LIBSETS_SETTYPE_BATTLEGROUND",G490&lt;&gt;"LIBSETS_SETTYPE_SPECIAL",G490&lt;&gt;"LIBSETS_SETTYPE_MYTHIC"), IF(Q490&lt;&gt;"",VLOOKUP(Q490,'ESO zone constants'!$D$2:$H$4950,5,0),""),"")</f>
        <v>635</v>
      </c>
      <c r="Q490" s="0" t="str">
        <f aca="false">IF(OR(K490="",K490&lt;=0,ISERROR(K490)),IF(AND(O490&lt;&gt;"",NOT(ISERROR(O490))),O490, ""),VLOOKUP(K490,'ESO wayshrine node constants'!$A$3:$D$10003,4,0))</f>
        <v>Dragonstar Arena</v>
      </c>
      <c r="R490" s="3" t="s">
        <v>1137</v>
      </c>
      <c r="S490" s="4" t="str">
        <f aca="false">IF(AND(R490&lt;&gt;"",NOT(ISERROR(R490))),R490,IF(P490&lt;&gt;"",IF(NOT(ISERROR(VLOOKUP(P490,'ESO Dungeon constants'!$D$3:$H$9999,5,0))),VLOOKUP(P490,'ESO Dungeon constants'!$D$3:$I$9999,6,0),VLOOKUP(P490,'ESO zone constants'!$H$2:$K$9984,4,0)),""))</f>
        <v>DLC_GREYMOOR</v>
      </c>
      <c r="T490" s="2" t="str">
        <f aca="false">IF(S490&lt;&gt;"",VLOOKUP(S490,'LibSets constants'!$B$4:$C$1000,2,0),"")</f>
        <v>Greymoor</v>
      </c>
      <c r="U490" s="5" t="s">
        <v>76</v>
      </c>
      <c r="V490" s="33" t="str">
        <f aca="false">IF(U490&lt;&gt;"",IF(U490&lt;&gt;"LIBSETS_DROP_MECHANIC_MONSTER_NAME",VLOOKUP(U490,'LibSets constants'!$I$4:$L$1000,3,0),""),"")</f>
        <v>Arena stage chest</v>
      </c>
      <c r="W490" s="23" t="str">
        <f aca="false">IF(U490&lt;&gt;"",IF(U490&lt;&gt;"LIBSETS_DROP_MECHANIC_MONSTER_NAME",VLOOKUP(U490,'LibSets constants'!$I$4:$L$1000,4,0),""),"")</f>
        <v>Arena-Phasen Schatztruhe</v>
      </c>
      <c r="X490" s="2" t="str">
        <f aca="false">IF(G490&lt;&gt;"LIBSETS_SETTYPE_BATTLEGROUND",IF(G490&lt;&gt;"LIBSETS_SETTYPE_SPECIAL",IF(Y490&lt;&gt;"",VLOOKUP(Y490,'ESO zone constants'!$D$2:$H$4950,5,0),""),""),"")</f>
        <v/>
      </c>
      <c r="Z490" s="24"/>
      <c r="AA490" s="23" t="str">
        <f aca="false">IF(Z490&lt;&gt;"",IF(Z490&lt;&gt;"LIBSETS_DROP_MECHANIC_MONSTER_NAME",VLOOKUP(Z490,'LibSets constants'!$I$4:$L$1000,3,0),""),"")</f>
        <v/>
      </c>
      <c r="AB490" s="23" t="str">
        <f aca="false">IF(Z490&lt;&gt;"",IF(Z490&lt;&gt;"LIBSETS_DROP_MECHANIC_MONSTER_NAME",VLOOKUP(Z490,'LibSets constants'!$I$4:$L$1000,4,0),""),"")</f>
        <v/>
      </c>
      <c r="AC490" s="2" t="str">
        <f aca="false">IF(G490&lt;&gt;"LIBSETS_SETTYPE_BATTLEGROUND",IF(G490&lt;&gt;"LIBSETS_SETTYPE_SPECIAL",IF(AD490&lt;&gt;"",VLOOKUP(AD490,'ESO zone constants'!$D$2:$H$4950,5,0),""),""),"")</f>
        <v/>
      </c>
      <c r="AE490" s="24"/>
      <c r="AF490" s="23" t="str">
        <f aca="false">IF(AE490&lt;&gt;"",IF(AE490&lt;&gt;"LIBSETS_DROP_MECHANIC_MONSTER_NAME",VLOOKUP(AE490,'LibSets constants'!$I$4:$L$1000,3,0),""),"")</f>
        <v/>
      </c>
      <c r="AG490" s="23" t="str">
        <f aca="false">IF(AE490&lt;&gt;"",IF(AE490&lt;&gt;"LIBSETS_DROP_MECHANIC_MONSTER_NAME",VLOOKUP(AE490,'LibSets constants'!$I$4:$L$1000,4,0),""),"")</f>
        <v/>
      </c>
      <c r="AH490" s="2" t="str">
        <f aca="false">IF(G490&lt;&gt;"LIBSETS_SETTYPE_BATTLEGROUND",IF(G490&lt;&gt;"LIBSETS_SETTYPE_SPECIAL",IF(AI490&lt;&gt;"",VLOOKUP(AI490,'ESO zone constants'!$D$2:$H$4950,5,0),""),""),"")</f>
        <v/>
      </c>
      <c r="AJ490" s="24"/>
      <c r="AK490" s="23" t="str">
        <f aca="false">IF(AJ490&lt;&gt;"",IF(AJ490&lt;&gt;"LIBSETS_DROP_MECHANIC_MONSTER_NAME",VLOOKUP(AJ490,'LibSets constants'!$I$4:$L$1000,3,0),""),"")</f>
        <v/>
      </c>
      <c r="AL490" s="23" t="str">
        <f aca="false">IF(AJ490&lt;&gt;"",IF(AJ490&lt;&gt;"LIBSETS_DROP_MECHANIC_MONSTER_NAME",VLOOKUP(AJ490,'LibSets constants'!$I$4:$L$1000,4,0),""),"")</f>
        <v/>
      </c>
      <c r="AM490" s="2" t="str">
        <f aca="false">IF(G490&lt;&gt;"LIBSETS_SETTYPE_BATTLEGROUND",IF(G490&lt;&gt;"LIBSETS_SETTYPE_SPECIAL",IF(AN490&lt;&gt;"",VLOOKUP(AN490,'ESO zone constants'!$D$2:$H$4950,5,0),""),""),"")</f>
        <v/>
      </c>
      <c r="AO490" s="24"/>
      <c r="AP490" s="23" t="str">
        <f aca="false">IF(AO490&lt;&gt;"",IF(AO490&lt;&gt;"LIBSETS_DROP_MECHANIC_MONSTER_NAME",VLOOKUP(AO490,'LibSets constants'!$I$4:$L$1000,3,0),""),"")</f>
        <v/>
      </c>
      <c r="AQ490" s="23" t="str">
        <f aca="false">IF(AO490&lt;&gt;"",IF(AO490&lt;&gt;"LIBSETS_DROP_MECHANIC_MONSTER_NAME",VLOOKUP(AO490,'LibSets constants'!$I$4:$L$1000,4,0),""),"")</f>
        <v/>
      </c>
      <c r="AR490" s="2" t="str">
        <f aca="false">IF(G490&lt;&gt;"LIBSETS_SETTYPE_BATTLEGROUND",IF(G490&lt;&gt;"LIBSETS_SETTYPE_SPECIAL",IF(AS490&lt;&gt;"",VLOOKUP(AS490,'ESO zone constants'!$D$2:$H$4950,5,0),""),""),"")</f>
        <v/>
      </c>
      <c r="AT490" s="24"/>
      <c r="AU490" s="23" t="str">
        <f aca="false">IF(AT490&lt;&gt;"",IF(AT490&lt;&gt;"LIBSETS_DROP_MECHANIC_MONSTER_NAME",VLOOKUP(AT490,'LibSets constants'!$I$4:$L$1000,3,0),""),"")</f>
        <v/>
      </c>
      <c r="AV490" s="23" t="str">
        <f aca="false">IF(AT490&lt;&gt;"",IF(AT490&lt;&gt;"LIBSETS_DROP_MECHANIC_MONSTER_NAME",VLOOKUP(AT490,'LibSets constants'!$I$4:$L$1000,4,0),""),"")</f>
        <v/>
      </c>
      <c r="AW490" s="6" t="str">
        <f aca="false">IF(A490="???","--","")&amp;IF(F490&lt;&gt;"Not in the game (anymore)",IF(A490&lt;&gt;"",CONCATENATE("[",A490,"] = {wayshrines={")&amp;IF(K490&lt;&gt;"",CONCATENATE(K490,","),"")&amp;IF(L490&lt;&gt;"",CONCATENATE(L490,","),"")&amp;IF(M490&lt;&gt;"",CONCATENATE(M490,","),"")&amp;CONCATENATE("}")&amp;IF(VALUE(N490)&gt;0,CONCATENATE(", traitsNeeded=",N490),"")&amp;CONCATENATE(", dlcId=",IF(S490&lt;&gt;"",S490,"DLC_BASE_GAME")),""),"")</f>
        <v>[532] = {wayshrines={-1,-1,-1,}, dlcId=DLC_GREYMOOR</v>
      </c>
      <c r="AX490" s="6" t="str">
        <f aca="false">IF(F490&lt;&gt;"Not in the game (anymore)",IF(A490&lt;&gt;"",IF(P490&lt;&gt;"",CONCATENATE(", zoneIds={",P490),"")&amp;IF(X490&lt;&gt;"",CONCATENATE(",",X490),"")&amp;IF(AC490&lt;&gt;"",CONCATENATE(",",AC490),"")&amp;IF(AH490&lt;&gt;"",CONCATENATE(",",AH490),"")&amp;IF(AM490&lt;&gt;"",CONCATENATE(",",AM490),"")&amp;IF(AR490&lt;&gt;"",CONCATENATE(",",AR490),"")&amp;IF(P490&lt;&gt;"",CONCATENATE("}",""),"")&amp;IF(OR(I490="true",I490="false",I490&lt;&gt;""), CONCATENATE(", veteran=", I490), ""),""),"")</f>
        <v>, zoneIds={635}, veteran=true</v>
      </c>
      <c r="AY490" s="6" t="str">
        <f aca="false">IF(F490&lt;&gt;"Not in the game (anymore)",IF(A490&lt;&gt;"",", setType="&amp;G490,"")&amp;IF(J490="true",", multiTrialSet=true",""),"")</f>
        <v>, setType=LIBSETS_SETTYPE_ARENA</v>
      </c>
      <c r="AZ490" s="6" t="str">
        <f aca="false">IF(F490&lt;&gt;"Not in the game (anymore)",IF(U490&lt;&gt;"",", dropMechanic={"&amp;U490&amp;IF(Z490&lt;&gt;"",","&amp;Z490,"")&amp;IF(AE490&lt;&gt;"",","&amp;AE490,"")&amp;IF(AJ490&lt;&gt;"",","&amp;AJ490,"")&amp;IF(AO490&lt;&gt;"",","&amp;AO490,"")&amp;IF(AT490&lt;&gt;"",","&amp;AT490,"")&amp;"}"&amp;IF(U490="LIBSETS_DROP_MECHANIC_MONSTER_NAME",", dropMechanicNames={" &amp; IF(V490&lt;&gt;"","['en']='"&amp;V490&amp;"'","") &amp; IF(W490&lt;&gt;"",", ['de']='" &amp; W490&amp;"'","") &amp; "}",""),"")&amp;"},","")</f>
        <v>, dropMechanic={LIBSETS_DROP_MECHANIC_ARENA_STAGE_CHEST}},</v>
      </c>
      <c r="BA490" s="6" t="str">
        <f aca="false">IF(F490&lt;&gt;"Not in the game (anymore)",IF(C490&lt;&gt;"",CONCATENATE(" --",C490," / ",B490,"   [",IF(Q490&lt;&gt;"",Q490,""),IF(Y490&lt;&gt;"",", "&amp;Y490,""),IF(AD490&lt;&gt;"",", "&amp;AD490,""),IF(AI490&lt;&gt;"",", "&amp;AI490,""),IF(AN490&lt;&gt;"",", "&amp;AN490,""),IF(AS490&lt;&gt;"",", "&amp;AS490,""),"]")),"")</f>
        <v> --Perfected Destructive Impact / Perfektionierter zerstörerischer Einschlag   [Dragonstar Arena]</v>
      </c>
    </row>
    <row r="491" customFormat="false" ht="15" hidden="false" customHeight="false" outlineLevel="0" collapsed="false">
      <c r="A491" s="1" t="n">
        <v>533</v>
      </c>
      <c r="B491" s="0" t="s">
        <v>1182</v>
      </c>
      <c r="C491" s="0" t="s">
        <v>1183</v>
      </c>
      <c r="D491" s="2" t="n">
        <f aca="false">A491</f>
        <v>533</v>
      </c>
      <c r="G491" s="22" t="s">
        <v>74</v>
      </c>
      <c r="I491" s="0" t="s">
        <v>423</v>
      </c>
      <c r="J491" s="0" t="s">
        <v>56</v>
      </c>
      <c r="K491" s="0" t="n">
        <v>-1</v>
      </c>
      <c r="L491" s="0" t="n">
        <v>-1</v>
      </c>
      <c r="M491" s="0" t="n">
        <v>-1</v>
      </c>
      <c r="N491" s="0" t="n">
        <v>0</v>
      </c>
      <c r="O491" s="3" t="s">
        <v>75</v>
      </c>
      <c r="P491" s="2" t="n">
        <f aca="false">IF(AND(G491&lt;&gt;"LIBSETS_SETTYPE_BATTLEGROUND",G491&lt;&gt;"LIBSETS_SETTYPE_SPECIAL",G491&lt;&gt;"LIBSETS_SETTYPE_MYTHIC"), IF(Q491&lt;&gt;"",VLOOKUP(Q491,'ESO zone constants'!$D$2:$H$4950,5,0),""),"")</f>
        <v>635</v>
      </c>
      <c r="Q491" s="0" t="str">
        <f aca="false">IF(OR(K491="",K491&lt;=0,ISERROR(K491)),IF(AND(O491&lt;&gt;"",NOT(ISERROR(O491))),O491, ""),VLOOKUP(K491,'ESO wayshrine node constants'!$A$3:$D$10003,4,0))</f>
        <v>Dragonstar Arena</v>
      </c>
      <c r="R491" s="3" t="s">
        <v>1137</v>
      </c>
      <c r="S491" s="4" t="str">
        <f aca="false">IF(AND(R491&lt;&gt;"",NOT(ISERROR(R491))),R491,IF(P491&lt;&gt;"",IF(NOT(ISERROR(VLOOKUP(P491,'ESO Dungeon constants'!$D$3:$H$9999,5,0))),VLOOKUP(P491,'ESO Dungeon constants'!$D$3:$I$9999,6,0),VLOOKUP(P491,'ESO zone constants'!$H$2:$K$9984,4,0)),""))</f>
        <v>DLC_GREYMOOR</v>
      </c>
      <c r="T491" s="2" t="str">
        <f aca="false">IF(S491&lt;&gt;"",VLOOKUP(S491,'LibSets constants'!$B$4:$C$1000,2,0),"")</f>
        <v>Greymoor</v>
      </c>
      <c r="U491" s="5" t="s">
        <v>76</v>
      </c>
      <c r="V491" s="2" t="str">
        <f aca="false">IF(U491&lt;&gt;"",IF(U491&lt;&gt;"LIBSETS_DROP_MECHANIC_MONSTER_NAME",VLOOKUP(U491,'LibSets constants'!$I$4:$L$1000,3,0),""),"")</f>
        <v>Arena stage chest</v>
      </c>
      <c r="W491" s="2" t="str">
        <f aca="false">IF(U491&lt;&gt;"",IF(U491&lt;&gt;"LIBSETS_DROP_MECHANIC_MONSTER_NAME",VLOOKUP(U491,'LibSets constants'!$I$4:$L$1000,4,0),""),"")</f>
        <v>Arena-Phasen Schatztruhe</v>
      </c>
      <c r="X491" s="2" t="str">
        <f aca="false">IF(G491&lt;&gt;"LIBSETS_SETTYPE_BATTLEGROUND",IF(G491&lt;&gt;"LIBSETS_SETTYPE_SPECIAL",IF(Y491&lt;&gt;"",VLOOKUP(Y491,'ESO zone constants'!$D$2:$H$4950,5,0),""),""),"")</f>
        <v/>
      </c>
      <c r="AA491" s="2" t="str">
        <f aca="false">IF(Z491&lt;&gt;"",IF(Z491&lt;&gt;"LIBSETS_DROP_MECHANIC_MONSTER_NAME",VLOOKUP(Z491,'LibSets constants'!$I$4:$L$1000,3,0),""),"")</f>
        <v/>
      </c>
      <c r="AB491" s="2" t="str">
        <f aca="false">IF(Z491&lt;&gt;"",IF(Z491&lt;&gt;"LIBSETS_DROP_MECHANIC_MONSTER_NAME",VLOOKUP(Z491,'LibSets constants'!$I$4:$L$1000,4,0),""),"")</f>
        <v/>
      </c>
      <c r="AC491" s="2" t="str">
        <f aca="false">IF(G491&lt;&gt;"LIBSETS_SETTYPE_BATTLEGROUND",IF(G491&lt;&gt;"LIBSETS_SETTYPE_SPECIAL",IF(AD491&lt;&gt;"",VLOOKUP(AD491,'ESO zone constants'!$D$2:$H$4950,5,0),""),""),"")</f>
        <v/>
      </c>
      <c r="AF491" s="2" t="str">
        <f aca="false">IF(AE491&lt;&gt;"",IF(AE491&lt;&gt;"LIBSETS_DROP_MECHANIC_MONSTER_NAME",VLOOKUP(AE491,'LibSets constants'!$I$4:$L$1000,3,0),""),"")</f>
        <v/>
      </c>
      <c r="AG491" s="2" t="str">
        <f aca="false">IF(AE491&lt;&gt;"",IF(AE491&lt;&gt;"LIBSETS_DROP_MECHANIC_MONSTER_NAME",VLOOKUP(AE491,'LibSets constants'!$I$4:$L$1000,4,0),""),"")</f>
        <v/>
      </c>
      <c r="AH491" s="2" t="str">
        <f aca="false">IF(G491&lt;&gt;"LIBSETS_SETTYPE_BATTLEGROUND",IF(G491&lt;&gt;"LIBSETS_SETTYPE_SPECIAL",IF(AI491&lt;&gt;"",VLOOKUP(AI491,'ESO zone constants'!$D$2:$H$4950,5,0),""),""),"")</f>
        <v/>
      </c>
      <c r="AK491" s="2" t="str">
        <f aca="false">IF(AJ491&lt;&gt;"",IF(AJ491&lt;&gt;"LIBSETS_DROP_MECHANIC_MONSTER_NAME",VLOOKUP(AJ491,'LibSets constants'!$I$4:$L$1000,3,0),""),"")</f>
        <v/>
      </c>
      <c r="AL491" s="2" t="str">
        <f aca="false">IF(AJ491&lt;&gt;"",IF(AJ491&lt;&gt;"LIBSETS_DROP_MECHANIC_MONSTER_NAME",VLOOKUP(AJ491,'LibSets constants'!$I$4:$L$1000,4,0),""),"")</f>
        <v/>
      </c>
      <c r="AM491" s="2" t="str">
        <f aca="false">IF(G491&lt;&gt;"LIBSETS_SETTYPE_BATTLEGROUND",IF(G491&lt;&gt;"LIBSETS_SETTYPE_SPECIAL",IF(AN491&lt;&gt;"",VLOOKUP(AN491,'ESO zone constants'!$D$2:$H$4950,5,0),""),""),"")</f>
        <v/>
      </c>
      <c r="AP491" s="2" t="str">
        <f aca="false">IF(AO491&lt;&gt;"",IF(AO491&lt;&gt;"LIBSETS_DROP_MECHANIC_MONSTER_NAME",VLOOKUP(AO491,'LibSets constants'!$I$4:$L$1000,3,0),""),"")</f>
        <v/>
      </c>
      <c r="AQ491" s="2" t="str">
        <f aca="false">IF(AO491&lt;&gt;"",IF(AO491&lt;&gt;"LIBSETS_DROP_MECHANIC_MONSTER_NAME",VLOOKUP(AO491,'LibSets constants'!$I$4:$L$1000,4,0),""),"")</f>
        <v/>
      </c>
      <c r="AR491" s="2" t="str">
        <f aca="false">IF(G491&lt;&gt;"LIBSETS_SETTYPE_BATTLEGROUND",IF(G491&lt;&gt;"LIBSETS_SETTYPE_SPECIAL",IF(AS491&lt;&gt;"",VLOOKUP(AS491,'ESO zone constants'!$D$2:$H$4950,5,0),""),""),"")</f>
        <v/>
      </c>
      <c r="AU491" s="2" t="str">
        <f aca="false">IF(AT491&lt;&gt;"",IF(AT491&lt;&gt;"LIBSETS_DROP_MECHANIC_MONSTER_NAME",VLOOKUP(AT491,'LibSets constants'!$I$4:$L$1000,3,0),""),"")</f>
        <v/>
      </c>
      <c r="AV491" s="2" t="str">
        <f aca="false">IF(AT491&lt;&gt;"",IF(AT491&lt;&gt;"LIBSETS_DROP_MECHANIC_MONSTER_NAME",VLOOKUP(AT491,'LibSets constants'!$I$4:$L$1000,4,0),""),"")</f>
        <v/>
      </c>
      <c r="AW491" s="6" t="str">
        <f aca="false">IF(A491="???","--","")&amp;IF(F491&lt;&gt;"Not in the game (anymore)",IF(A491&lt;&gt;"",CONCATENATE("[",A491,"] = {wayshrines={")&amp;IF(K491&lt;&gt;"",CONCATENATE(K491,","),"")&amp;IF(L491&lt;&gt;"",CONCATENATE(L491,","),"")&amp;IF(M491&lt;&gt;"",CONCATENATE(M491,","),"")&amp;CONCATENATE("}")&amp;IF(VALUE(N491)&gt;0,CONCATENATE(", traitsNeeded=",N491),"")&amp;CONCATENATE(", dlcId=",IF(S491&lt;&gt;"",S491,"DLC_BASE_GAME")),""),"")</f>
        <v>[533] = {wayshrines={-1,-1,-1,}, dlcId=DLC_GREYMOOR</v>
      </c>
      <c r="AX491" s="6" t="str">
        <f aca="false">IF(F491&lt;&gt;"Not in the game (anymore)",IF(A491&lt;&gt;"",IF(P491&lt;&gt;"",CONCATENATE(", zoneIds={",P491),"")&amp;IF(X491&lt;&gt;"",CONCATENATE(",",X491),"")&amp;IF(AC491&lt;&gt;"",CONCATENATE(",",AC491),"")&amp;IF(AH491&lt;&gt;"",CONCATENATE(",",AH491),"")&amp;IF(AM491&lt;&gt;"",CONCATENATE(",",AM491),"")&amp;IF(AR491&lt;&gt;"",CONCATENATE(",",AR491),"")&amp;IF(P491&lt;&gt;"",CONCATENATE("}",""),"")&amp;IF(OR(I491="true",I491="false",I491&lt;&gt;""), CONCATENATE(", veteran=", I491), ""),""),"")</f>
        <v>, zoneIds={635}, veteran=true</v>
      </c>
      <c r="AY491" s="6" t="str">
        <f aca="false">IF(F491&lt;&gt;"Not in the game (anymore)",IF(A491&lt;&gt;"",", setType="&amp;G491,"")&amp;IF(J491="true",", multiTrialSet=true",""),"")</f>
        <v>, setType=LIBSETS_SETTYPE_ARENA</v>
      </c>
      <c r="AZ491" s="6" t="str">
        <f aca="false">IF(F491&lt;&gt;"Not in the game (anymore)",IF(U491&lt;&gt;"",", dropMechanic={"&amp;U491&amp;IF(Z491&lt;&gt;"",","&amp;Z491,"")&amp;IF(AE491&lt;&gt;"",","&amp;AE491,"")&amp;IF(AJ491&lt;&gt;"",","&amp;AJ491,"")&amp;IF(AO491&lt;&gt;"",","&amp;AO491,"")&amp;IF(AT491&lt;&gt;"",","&amp;AT491,"")&amp;"}"&amp;IF(U491="LIBSETS_DROP_MECHANIC_MONSTER_NAME",", dropMechanicNames={" &amp; IF(V491&lt;&gt;"","['en']='"&amp;V491&amp;"'","") &amp; IF(W491&lt;&gt;"",", ['de']='" &amp; W491&amp;"'","") &amp; "}",""),"")&amp;"},","")</f>
        <v>, dropMechanic={LIBSETS_DROP_MECHANIC_ARENA_STAGE_CHEST}},</v>
      </c>
      <c r="BA491" s="6" t="str">
        <f aca="false">IF(F491&lt;&gt;"Not in the game (anymore)",IF(C491&lt;&gt;"",CONCATENATE(" --",C491," / ",B491,"   [",IF(Q491&lt;&gt;"",Q491,""),IF(Y491&lt;&gt;"",", "&amp;Y491,""),IF(AD491&lt;&gt;"",", "&amp;AD491,""),IF(AI491&lt;&gt;"",", "&amp;AI491,""),IF(AN491&lt;&gt;"",", "&amp;AN491,""),IF(AS491&lt;&gt;"",", "&amp;AS491,""),"]")),"")</f>
        <v> --Perfected Grand Rejuvenation / Pefektionierte Große Verjüngung   [Dragonstar Arena]</v>
      </c>
    </row>
  </sheetData>
  <autoFilter ref="A2:BA491"/>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7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D3" activeCellId="0" sqref="D3"/>
    </sheetView>
  </sheetViews>
  <sheetFormatPr defaultRowHeight="15"/>
  <cols>
    <col collapsed="false" hidden="false" max="1" min="1" style="1" width="19.8866396761134"/>
    <col collapsed="false" hidden="false" max="2" min="2" style="2" width="35.8785425101215"/>
    <col collapsed="false" hidden="false" max="3" min="3" style="2" width="46.0485829959514"/>
    <col collapsed="false" hidden="false" max="4" min="4" style="0" width="135.384615384615"/>
    <col collapsed="false" hidden="false" max="1025" min="5" style="0" width="10.9028340080972"/>
  </cols>
  <sheetData>
    <row r="1" customFormat="false" ht="75" hidden="false" customHeight="true" outlineLevel="0" collapsed="false">
      <c r="A1" s="41" t="s">
        <v>1184</v>
      </c>
      <c r="B1" s="41"/>
      <c r="C1" s="41"/>
      <c r="D1" s="42" t="s">
        <v>1185</v>
      </c>
    </row>
    <row r="2" customFormat="false" ht="15" hidden="false" customHeight="false" outlineLevel="0" collapsed="false">
      <c r="A2" s="43" t="s">
        <v>1</v>
      </c>
      <c r="B2" s="13" t="s">
        <v>1186</v>
      </c>
      <c r="C2" s="13" t="s">
        <v>1187</v>
      </c>
      <c r="D2" s="12" t="s">
        <v>1188</v>
      </c>
    </row>
    <row r="3" customFormat="false" ht="15" hidden="false" customHeight="false" outlineLevel="0" collapsed="false">
      <c r="A3" s="21" t="n">
        <v>19</v>
      </c>
      <c r="B3" s="22" t="str">
        <f aca="false">VLOOKUP(A3,'Sets data'!$A$3:$C$9991,3,0)</f>
        <v>Vestments of the Warlock</v>
      </c>
      <c r="C3" s="22" t="str">
        <f aca="false">VLOOKUP(A3,'Sets data'!$A$3:$C$9991,2,0)</f>
        <v>Gewänder des Hexers</v>
      </c>
    </row>
    <row r="4" customFormat="false" ht="15" hidden="false" customHeight="false" outlineLevel="0" collapsed="false">
      <c r="A4" s="21" t="n">
        <v>20</v>
      </c>
      <c r="B4" s="22" t="str">
        <f aca="false">VLOOKUP(A4,'Sets data'!$A$3:$C$9991,3,0)</f>
        <v>Witchman Armor</v>
      </c>
      <c r="C4" s="22" t="str">
        <f aca="false">VLOOKUP(A4,'Sets data'!$A$3:$C$9991,2,0)</f>
        <v>Hexenwerk</v>
      </c>
    </row>
    <row r="5" customFormat="false" ht="15" hidden="false" customHeight="false" outlineLevel="0" collapsed="false">
      <c r="A5" s="21" t="n">
        <v>21</v>
      </c>
      <c r="B5" s="22" t="str">
        <f aca="false">VLOOKUP(A5,'Sets data'!$A$3:$C$9991,3,0)</f>
        <v>Akaviri Dragonguard</v>
      </c>
      <c r="C5" s="22" t="str">
        <f aca="false">VLOOKUP(A5,'Sets data'!$A$3:$C$9991,2,0)</f>
        <v>Akavirische Drachengarde</v>
      </c>
    </row>
    <row r="6" customFormat="false" ht="15" hidden="false" customHeight="false" outlineLevel="0" collapsed="false">
      <c r="A6" s="21" t="n">
        <v>22</v>
      </c>
      <c r="B6" s="22" t="str">
        <f aca="false">VLOOKUP(A6,'Sets data'!$A$3:$C$9991,3,0)</f>
        <v>Dreamer's Mantle</v>
      </c>
      <c r="C6" s="22" t="str">
        <f aca="false">VLOOKUP(A6,'Sets data'!$A$3:$C$9991,2,0)</f>
        <v>Mantel des Träumers</v>
      </c>
    </row>
    <row r="7" customFormat="false" ht="15" hidden="false" customHeight="false" outlineLevel="0" collapsed="false">
      <c r="A7" s="21" t="n">
        <v>23</v>
      </c>
      <c r="B7" s="22" t="str">
        <f aca="false">VLOOKUP(A7,'Sets data'!$A$3:$C$9991,3,0)</f>
        <v>Archer's Mind</v>
      </c>
      <c r="C7" s="22" t="str">
        <f aca="false">VLOOKUP(A7,'Sets data'!$A$3:$C$9991,2,0)</f>
        <v>Schützensinn</v>
      </c>
    </row>
    <row r="8" customFormat="false" ht="15" hidden="false" customHeight="false" outlineLevel="0" collapsed="false">
      <c r="A8" s="21" t="n">
        <v>24</v>
      </c>
      <c r="B8" s="22" t="str">
        <f aca="false">VLOOKUP(A8,'Sets data'!$A$3:$C$9991,3,0)</f>
        <v>Footman's Fortune</v>
      </c>
      <c r="C8" s="22" t="str">
        <f aca="false">VLOOKUP(A8,'Sets data'!$A$3:$C$9991,2,0)</f>
        <v>Geschick des Fußsoldaten</v>
      </c>
    </row>
    <row r="9" customFormat="false" ht="15" hidden="false" customHeight="false" outlineLevel="0" collapsed="false">
      <c r="A9" s="21" t="n">
        <v>25</v>
      </c>
      <c r="B9" s="22" t="str">
        <f aca="false">VLOOKUP(A9,'Sets data'!$A$3:$C$9991,3,0)</f>
        <v>Desert Rose</v>
      </c>
      <c r="C9" s="22" t="str">
        <f aca="false">VLOOKUP(A9,'Sets data'!$A$3:$C$9991,2,0)</f>
        <v>Wüstenrose</v>
      </c>
    </row>
    <row r="10" customFormat="false" ht="15" hidden="false" customHeight="false" outlineLevel="0" collapsed="false">
      <c r="A10" s="21" t="n">
        <v>26</v>
      </c>
      <c r="B10" s="22" t="str">
        <f aca="false">VLOOKUP(A10,'Sets data'!$A$3:$C$9991,3,0)</f>
        <v>Prisoner's Rags</v>
      </c>
      <c r="C10" s="22" t="str">
        <f aca="false">VLOOKUP(A10,'Sets data'!$A$3:$C$9991,2,0)</f>
        <v>Lumpen des Gefangenen</v>
      </c>
    </row>
    <row r="11" customFormat="false" ht="15" hidden="false" customHeight="false" outlineLevel="0" collapsed="false">
      <c r="A11" s="21" t="n">
        <v>27</v>
      </c>
      <c r="B11" s="22" t="str">
        <f aca="false">VLOOKUP(A11,'Sets data'!$A$3:$C$9991,3,0)</f>
        <v>Fiord's Legacy</v>
      </c>
      <c r="C11" s="22" t="str">
        <f aca="false">VLOOKUP(A11,'Sets data'!$A$3:$C$9991,2,0)</f>
        <v>Fiords Erbe</v>
      </c>
    </row>
    <row r="12" customFormat="false" ht="15" hidden="false" customHeight="false" outlineLevel="0" collapsed="false">
      <c r="A12" s="21" t="n">
        <v>28</v>
      </c>
      <c r="B12" s="22" t="str">
        <f aca="false">VLOOKUP(A12,'Sets data'!$A$3:$C$9991,3,0)</f>
        <v>Barkskin</v>
      </c>
      <c r="C12" s="22" t="str">
        <f aca="false">VLOOKUP(A12,'Sets data'!$A$3:$C$9991,2,0)</f>
        <v>Borkenhaut</v>
      </c>
    </row>
    <row r="13" customFormat="false" ht="15" hidden="false" customHeight="false" outlineLevel="0" collapsed="false">
      <c r="A13" s="21" t="n">
        <v>29</v>
      </c>
      <c r="B13" s="22" t="str">
        <f aca="false">VLOOKUP(A13,'Sets data'!$A$3:$C$9991,3,0)</f>
        <v>Sergeant's Mail</v>
      </c>
      <c r="C13" s="22" t="str">
        <f aca="false">VLOOKUP(A13,'Sets data'!$A$3:$C$9991,2,0)</f>
        <v>Rüstung des Feldwebels</v>
      </c>
    </row>
    <row r="14" customFormat="false" ht="15" hidden="false" customHeight="false" outlineLevel="0" collapsed="false">
      <c r="A14" s="21" t="n">
        <v>30</v>
      </c>
      <c r="B14" s="22" t="str">
        <f aca="false">VLOOKUP(A14,'Sets data'!$A$3:$C$9991,3,0)</f>
        <v>Thunderbug's Carapace</v>
      </c>
      <c r="C14" s="22" t="str">
        <f aca="false">VLOOKUP(A14,'Sets data'!$A$3:$C$9991,2,0)</f>
        <v>Donnerkäferpanzer</v>
      </c>
    </row>
    <row r="15" customFormat="false" ht="15" hidden="false" customHeight="false" outlineLevel="0" collapsed="false">
      <c r="A15" s="21" t="n">
        <v>31</v>
      </c>
      <c r="B15" s="22" t="str">
        <f aca="false">VLOOKUP(A15,'Sets data'!$A$3:$C$9991,3,0)</f>
        <v>Silks of the Sun</v>
      </c>
      <c r="C15" s="22" t="str">
        <f aca="false">VLOOKUP(A15,'Sets data'!$A$3:$C$9991,2,0)</f>
        <v>Sonnenseide</v>
      </c>
    </row>
    <row r="16" customFormat="false" ht="15" hidden="false" customHeight="false" outlineLevel="0" collapsed="false">
      <c r="A16" s="21" t="n">
        <v>32</v>
      </c>
      <c r="B16" s="22" t="str">
        <f aca="false">VLOOKUP(A16,'Sets data'!$A$3:$C$9991,3,0)</f>
        <v>Healer's Habit</v>
      </c>
      <c r="C16" s="22" t="str">
        <f aca="false">VLOOKUP(A16,'Sets data'!$A$3:$C$9991,2,0)</f>
        <v>Bräuche des Heilers</v>
      </c>
    </row>
    <row r="17" customFormat="false" ht="15" hidden="false" customHeight="false" outlineLevel="0" collapsed="false">
      <c r="A17" s="21" t="n">
        <v>33</v>
      </c>
      <c r="B17" s="22" t="str">
        <f aca="false">VLOOKUP(A17,'Sets data'!$A$3:$C$9991,3,0)</f>
        <v>Viper's Sting</v>
      </c>
      <c r="C17" s="22" t="str">
        <f aca="false">VLOOKUP(A17,'Sets data'!$A$3:$C$9991,2,0)</f>
        <v>Vipernbiss</v>
      </c>
    </row>
    <row r="18" customFormat="false" ht="15" hidden="false" customHeight="false" outlineLevel="0" collapsed="false">
      <c r="A18" s="21" t="n">
        <v>34</v>
      </c>
      <c r="B18" s="22" t="str">
        <f aca="false">VLOOKUP(A18,'Sets data'!$A$3:$C$9991,3,0)</f>
        <v>Night Mother's Embrace</v>
      </c>
      <c r="C18" s="22" t="str">
        <f aca="false">VLOOKUP(A18,'Sets data'!$A$3:$C$9991,2,0)</f>
        <v>Umarmung der Mutter der Nacht</v>
      </c>
    </row>
    <row r="19" customFormat="false" ht="15" hidden="false" customHeight="false" outlineLevel="0" collapsed="false">
      <c r="A19" s="21" t="n">
        <v>35</v>
      </c>
      <c r="B19" s="22" t="str">
        <f aca="false">VLOOKUP(A19,'Sets data'!$A$3:$C$9991,3,0)</f>
        <v>Knightmare</v>
      </c>
      <c r="C19" s="22" t="str">
        <f aca="false">VLOOKUP(A19,'Sets data'!$A$3:$C$9991,2,0)</f>
        <v>Albtraumritter</v>
      </c>
    </row>
    <row r="20" customFormat="false" ht="15" hidden="false" customHeight="false" outlineLevel="0" collapsed="false">
      <c r="A20" s="21" t="n">
        <v>36</v>
      </c>
      <c r="B20" s="22" t="str">
        <f aca="false">VLOOKUP(A20,'Sets data'!$A$3:$C$9991,3,0)</f>
        <v>Armor of the Veiled Heritance</v>
      </c>
      <c r="C20" s="22" t="str">
        <f aca="false">VLOOKUP(A20,'Sets data'!$A$3:$C$9991,2,0)</f>
        <v>Rüstung des Schleiererbes</v>
      </c>
    </row>
    <row r="21" customFormat="false" ht="15" hidden="false" customHeight="false" outlineLevel="0" collapsed="false">
      <c r="A21" s="1" t="n">
        <v>37</v>
      </c>
      <c r="B21" s="22" t="str">
        <f aca="false">VLOOKUP(A21,'Sets data'!$A$3:$C$9991,3,0)</f>
        <v>Death's Wind</v>
      </c>
      <c r="C21" s="22" t="str">
        <f aca="false">VLOOKUP(A21,'Sets data'!$A$3:$C$9991,2,0)</f>
        <v>Todeswind </v>
      </c>
    </row>
    <row r="22" customFormat="false" ht="15" hidden="false" customHeight="false" outlineLevel="0" collapsed="false">
      <c r="A22" s="1" t="n">
        <v>38</v>
      </c>
      <c r="B22" s="22" t="str">
        <f aca="false">VLOOKUP(A22,'Sets data'!$A$3:$C$9991,3,0)</f>
        <v>Twilight's Embrace</v>
      </c>
      <c r="C22" s="22" t="str">
        <f aca="false">VLOOKUP(A22,'Sets data'!$A$3:$C$9991,2,0)</f>
        <v>Zwielichtkuss </v>
      </c>
    </row>
    <row r="23" customFormat="false" ht="15" hidden="false" customHeight="false" outlineLevel="0" collapsed="false">
      <c r="A23" s="21" t="n">
        <v>39</v>
      </c>
      <c r="B23" s="22" t="str">
        <f aca="false">VLOOKUP(A23,'Sets data'!$A$3:$C$9991,3,0)</f>
        <v>Alessian Order</v>
      </c>
      <c r="C23" s="22" t="str">
        <f aca="false">VLOOKUP(A23,'Sets data'!$A$3:$C$9991,2,0)</f>
        <v>Alessianischer Orden</v>
      </c>
    </row>
    <row r="24" customFormat="false" ht="15" hidden="false" customHeight="false" outlineLevel="0" collapsed="false">
      <c r="A24" s="1" t="n">
        <v>40</v>
      </c>
      <c r="B24" s="22" t="str">
        <f aca="false">VLOOKUP(A24,'Sets data'!$A$3:$C$9991,3,0)</f>
        <v>Night's Silence</v>
      </c>
      <c r="C24" s="22" t="str">
        <f aca="false">VLOOKUP(A24,'Sets data'!$A$3:$C$9991,2,0)</f>
        <v>Stille der Nacht </v>
      </c>
    </row>
    <row r="25" customFormat="false" ht="15" hidden="false" customHeight="false" outlineLevel="0" collapsed="false">
      <c r="A25" s="1" t="n">
        <v>41</v>
      </c>
      <c r="B25" s="22" t="str">
        <f aca="false">VLOOKUP(A25,'Sets data'!$A$3:$C$9991,3,0)</f>
        <v>Whitestrake's Retribution</v>
      </c>
      <c r="C25" s="22" t="str">
        <f aca="false">VLOOKUP(A25,'Sets data'!$A$3:$C$9991,2,0)</f>
        <v>Weißplankes Vergeltung </v>
      </c>
    </row>
    <row r="26" customFormat="false" ht="15" hidden="false" customHeight="false" outlineLevel="0" collapsed="false">
      <c r="A26" s="1" t="n">
        <v>43</v>
      </c>
      <c r="B26" s="22" t="str">
        <f aca="false">VLOOKUP(A26,'Sets data'!$A$3:$C$9991,3,0)</f>
        <v>Armor of the Seducer</v>
      </c>
      <c r="C26" s="22" t="str">
        <f aca="false">VLOOKUP(A26,'Sets data'!$A$3:$C$9991,2,0)</f>
        <v>Rüstung der Verführung </v>
      </c>
    </row>
    <row r="27" customFormat="false" ht="15" hidden="false" customHeight="false" outlineLevel="0" collapsed="false">
      <c r="A27" s="1" t="n">
        <v>44</v>
      </c>
      <c r="B27" s="22" t="str">
        <f aca="false">VLOOKUP(A27,'Sets data'!$A$3:$C$9991,3,0)</f>
        <v>Vampire's Kiss</v>
      </c>
      <c r="C27" s="22" t="str">
        <f aca="false">VLOOKUP(A27,'Sets data'!$A$3:$C$9991,2,0)</f>
        <v>Kuss des Vampirs </v>
      </c>
    </row>
    <row r="28" customFormat="false" ht="15" hidden="false" customHeight="false" outlineLevel="0" collapsed="false">
      <c r="A28" s="21" t="n">
        <v>46</v>
      </c>
      <c r="B28" s="22" t="str">
        <f aca="false">VLOOKUP(A28,'Sets data'!$A$3:$C$9991,3,0)</f>
        <v>Noble Duelist's Silks</v>
      </c>
      <c r="C28" s="22" t="str">
        <f aca="false">VLOOKUP(A28,'Sets data'!$A$3:$C$9991,2,0)</f>
        <v>Seide des edlen Duellanten</v>
      </c>
    </row>
    <row r="29" customFormat="false" ht="15" hidden="false" customHeight="false" outlineLevel="0" collapsed="false">
      <c r="A29" s="21" t="n">
        <v>47</v>
      </c>
      <c r="B29" s="22" t="str">
        <f aca="false">VLOOKUP(A29,'Sets data'!$A$3:$C$9991,3,0)</f>
        <v>Robes of the Withered Hand</v>
      </c>
      <c r="C29" s="22" t="str">
        <f aca="false">VLOOKUP(A29,'Sets data'!$A$3:$C$9991,2,0)</f>
        <v>Roben der Verdorrten Hand</v>
      </c>
    </row>
    <row r="30" customFormat="false" ht="15" hidden="false" customHeight="false" outlineLevel="0" collapsed="false">
      <c r="A30" s="1" t="n">
        <v>48</v>
      </c>
      <c r="B30" s="22" t="str">
        <f aca="false">VLOOKUP(A30,'Sets data'!$A$3:$C$9991,3,0)</f>
        <v>Magnus' Gift</v>
      </c>
      <c r="C30" s="22" t="str">
        <f aca="false">VLOOKUP(A30,'Sets data'!$A$3:$C$9991,2,0)</f>
        <v>Magnus' Gabe</v>
      </c>
    </row>
    <row r="31" customFormat="false" ht="15" hidden="false" customHeight="false" outlineLevel="0" collapsed="false">
      <c r="A31" s="21" t="n">
        <v>49</v>
      </c>
      <c r="B31" s="22" t="str">
        <f aca="false">VLOOKUP(A31,'Sets data'!$A$3:$C$9991,3,0)</f>
        <v>Shadow of the Red Mountain</v>
      </c>
      <c r="C31" s="22" t="str">
        <f aca="false">VLOOKUP(A31,'Sets data'!$A$3:$C$9991,2,0)</f>
        <v>Schatten des Roten Berges</v>
      </c>
    </row>
    <row r="32" customFormat="false" ht="15" hidden="false" customHeight="false" outlineLevel="0" collapsed="false">
      <c r="A32" s="21" t="n">
        <v>50</v>
      </c>
      <c r="B32" s="22" t="str">
        <f aca="false">VLOOKUP(A32,'Sets data'!$A$3:$C$9991,3,0)</f>
        <v>The Morag Tong</v>
      </c>
      <c r="C32" s="22" t="str">
        <f aca="false">VLOOKUP(A32,'Sets data'!$A$3:$C$9991,2,0)</f>
        <v>Morag Tong</v>
      </c>
    </row>
    <row r="33" customFormat="false" ht="15" hidden="false" customHeight="false" outlineLevel="0" collapsed="false">
      <c r="A33" s="1" t="n">
        <v>51</v>
      </c>
      <c r="B33" s="22" t="str">
        <f aca="false">VLOOKUP(A33,'Sets data'!$A$3:$C$9991,3,0)</f>
        <v>Night Mother's Gaze</v>
      </c>
      <c r="C33" s="22" t="str">
        <f aca="false">VLOOKUP(A33,'Sets data'!$A$3:$C$9991,2,0)</f>
        <v>Blick der Mutter der Nacht</v>
      </c>
    </row>
    <row r="34" customFormat="false" ht="15" hidden="false" customHeight="false" outlineLevel="0" collapsed="false">
      <c r="A34" s="21" t="n">
        <v>52</v>
      </c>
      <c r="B34" s="22" t="str">
        <f aca="false">VLOOKUP(A34,'Sets data'!$A$3:$C$9991,3,0)</f>
        <v>Beckoning Steel</v>
      </c>
      <c r="C34" s="22" t="str">
        <f aca="false">VLOOKUP(A34,'Sets data'!$A$3:$C$9991,2,0)</f>
        <v>Klingender Stahl</v>
      </c>
    </row>
    <row r="35" customFormat="false" ht="15" hidden="false" customHeight="false" outlineLevel="0" collapsed="false">
      <c r="A35" s="21" t="n">
        <v>53</v>
      </c>
      <c r="B35" s="22" t="str">
        <f aca="false">VLOOKUP(A35,'Sets data'!$A$3:$C$9991,3,0)</f>
        <v>The Ice Furnace</v>
      </c>
      <c r="C35" s="22" t="str">
        <f aca="false">VLOOKUP(A35,'Sets data'!$A$3:$C$9991,2,0)</f>
        <v>Eisschmiede</v>
      </c>
    </row>
    <row r="36" customFormat="false" ht="15" hidden="false" customHeight="false" outlineLevel="0" collapsed="false">
      <c r="A36" s="1" t="n">
        <v>54</v>
      </c>
      <c r="B36" s="22" t="str">
        <f aca="false">VLOOKUP(A36,'Sets data'!$A$3:$C$9991,3,0)</f>
        <v>Ashen Grip</v>
      </c>
      <c r="C36" s="22" t="str">
        <f aca="false">VLOOKUP(A36,'Sets data'!$A$3:$C$9991,2,0)</f>
        <v>Aschengriff</v>
      </c>
    </row>
    <row r="37" customFormat="false" ht="15" hidden="false" customHeight="false" outlineLevel="0" collapsed="false">
      <c r="A37" s="21" t="n">
        <v>55</v>
      </c>
      <c r="B37" s="22" t="str">
        <f aca="false">VLOOKUP(A37,'Sets data'!$A$3:$C$9991,3,0)</f>
        <v>Prayer Shawl</v>
      </c>
      <c r="C37" s="22" t="str">
        <f aca="false">VLOOKUP(A37,'Sets data'!$A$3:$C$9991,2,0)</f>
        <v>Gebetstuch</v>
      </c>
    </row>
    <row r="38" customFormat="false" ht="15" hidden="false" customHeight="false" outlineLevel="0" collapsed="false">
      <c r="A38" s="21" t="n">
        <v>56</v>
      </c>
      <c r="B38" s="22" t="str">
        <f aca="false">VLOOKUP(A38,'Sets data'!$A$3:$C$9991,3,0)</f>
        <v>Stendarr's Embrace</v>
      </c>
      <c r="C38" s="22" t="str">
        <f aca="false">VLOOKUP(A38,'Sets data'!$A$3:$C$9991,2,0)</f>
        <v>Stendarrs Umarmung</v>
      </c>
    </row>
    <row r="39" customFormat="false" ht="15" hidden="false" customHeight="false" outlineLevel="0" collapsed="false">
      <c r="A39" s="21" t="n">
        <v>57</v>
      </c>
      <c r="B39" s="22" t="str">
        <f aca="false">VLOOKUP(A39,'Sets data'!$A$3:$C$9991,3,0)</f>
        <v>Syrabane's Grip</v>
      </c>
      <c r="C39" s="22" t="str">
        <f aca="false">VLOOKUP(A39,'Sets data'!$A$3:$C$9991,2,0)</f>
        <v>Syrabanns Griff</v>
      </c>
    </row>
    <row r="40" customFormat="false" ht="15" hidden="false" customHeight="false" outlineLevel="0" collapsed="false">
      <c r="A40" s="21" t="n">
        <v>58</v>
      </c>
      <c r="B40" s="22" t="str">
        <f aca="false">VLOOKUP(A40,'Sets data'!$A$3:$C$9991,3,0)</f>
        <v>Hide of the Werewolf</v>
      </c>
      <c r="C40" s="22" t="str">
        <f aca="false">VLOOKUP(A40,'Sets data'!$A$3:$C$9991,2,0)</f>
        <v>Fell des Werwolfs</v>
      </c>
    </row>
    <row r="41" customFormat="false" ht="15" hidden="false" customHeight="false" outlineLevel="0" collapsed="false">
      <c r="A41" s="21" t="n">
        <v>59</v>
      </c>
      <c r="B41" s="22" t="str">
        <f aca="false">VLOOKUP(A41,'Sets data'!$A$3:$C$9991,3,0)</f>
        <v>Kyne's Kiss</v>
      </c>
      <c r="C41" s="22" t="str">
        <f aca="false">VLOOKUP(A41,'Sets data'!$A$3:$C$9991,2,0)</f>
        <v>Kynes Kuss</v>
      </c>
    </row>
    <row r="42" customFormat="false" ht="15" hidden="false" customHeight="false" outlineLevel="0" collapsed="false">
      <c r="A42" s="21" t="n">
        <v>60</v>
      </c>
      <c r="B42" s="22" t="str">
        <f aca="false">VLOOKUP(A42,'Sets data'!$A$3:$C$9991,3,0)</f>
        <v>Darkstride</v>
      </c>
      <c r="C42" s="22" t="str">
        <f aca="false">VLOOKUP(A42,'Sets data'!$A$3:$C$9991,2,0)</f>
        <v>Dunkelschritt</v>
      </c>
    </row>
    <row r="43" customFormat="false" ht="15" hidden="false" customHeight="false" outlineLevel="0" collapsed="false">
      <c r="A43" s="21" t="n">
        <v>61</v>
      </c>
      <c r="B43" s="22" t="str">
        <f aca="false">VLOOKUP(A43,'Sets data'!$A$3:$C$9991,3,0)</f>
        <v>Dreugh King Slayer</v>
      </c>
      <c r="C43" s="22" t="str">
        <f aca="false">VLOOKUP(A43,'Sets data'!$A$3:$C$9991,2,0)</f>
        <v>Dreughkönigsschlächter</v>
      </c>
    </row>
    <row r="44" customFormat="false" ht="15" hidden="false" customHeight="false" outlineLevel="0" collapsed="false">
      <c r="A44" s="21" t="n">
        <v>62</v>
      </c>
      <c r="B44" s="22" t="str">
        <f aca="false">VLOOKUP(A44,'Sets data'!$A$3:$C$9991,3,0)</f>
        <v>Hatchling's Shell</v>
      </c>
      <c r="C44" s="22" t="str">
        <f aca="false">VLOOKUP(A44,'Sets data'!$A$3:$C$9991,2,0)</f>
        <v>Schlüpflingspanzer</v>
      </c>
    </row>
    <row r="45" customFormat="false" ht="15" hidden="false" customHeight="false" outlineLevel="0" collapsed="false">
      <c r="A45" s="21" t="n">
        <v>63</v>
      </c>
      <c r="B45" s="22" t="str">
        <f aca="false">VLOOKUP(A45,'Sets data'!$A$3:$C$9991,3,0)</f>
        <v>The Juggernaut</v>
      </c>
      <c r="C45" s="22" t="str">
        <f aca="false">VLOOKUP(A45,'Sets data'!$A$3:$C$9991,2,0)</f>
        <v>Koloss</v>
      </c>
    </row>
    <row r="46" customFormat="false" ht="15" hidden="false" customHeight="false" outlineLevel="0" collapsed="false">
      <c r="A46" s="21" t="n">
        <v>64</v>
      </c>
      <c r="B46" s="22" t="str">
        <f aca="false">VLOOKUP(A46,'Sets data'!$A$3:$C$9991,3,0)</f>
        <v>Shadow Dancer's Raiment</v>
      </c>
      <c r="C46" s="22" t="str">
        <f aca="false">VLOOKUP(A46,'Sets data'!$A$3:$C$9991,2,0)</f>
        <v>Kleidung des Schattentänzers</v>
      </c>
    </row>
    <row r="47" customFormat="false" ht="15" hidden="false" customHeight="false" outlineLevel="0" collapsed="false">
      <c r="A47" s="21" t="n">
        <v>65</v>
      </c>
      <c r="B47" s="22" t="str">
        <f aca="false">VLOOKUP(A47,'Sets data'!$A$3:$C$9991,3,0)</f>
        <v>Bloodthorn's Touch</v>
      </c>
      <c r="C47" s="22" t="str">
        <f aca="false">VLOOKUP(A47,'Sets data'!$A$3:$C$9991,2,0)</f>
        <v>Spur eines Blutdorns</v>
      </c>
    </row>
    <row r="48" customFormat="false" ht="15" hidden="false" customHeight="false" outlineLevel="0" collapsed="false">
      <c r="A48" s="21" t="n">
        <v>66</v>
      </c>
      <c r="B48" s="22" t="str">
        <f aca="false">VLOOKUP(A48,'Sets data'!$A$3:$C$9991,3,0)</f>
        <v>Robes of the Hist</v>
      </c>
      <c r="C48" s="22" t="str">
        <f aca="false">VLOOKUP(A48,'Sets data'!$A$3:$C$9991,2,0)</f>
        <v>Roben des Hist</v>
      </c>
    </row>
    <row r="49" customFormat="false" ht="15" hidden="false" customHeight="false" outlineLevel="0" collapsed="false">
      <c r="A49" s="21" t="n">
        <v>67</v>
      </c>
      <c r="B49" s="22" t="str">
        <f aca="false">VLOOKUP(A49,'Sets data'!$A$3:$C$9991,3,0)</f>
        <v>Shadow Walker</v>
      </c>
      <c r="C49" s="22" t="str">
        <f aca="false">VLOOKUP(A49,'Sets data'!$A$3:$C$9991,2,0)</f>
        <v>Schattengänger</v>
      </c>
    </row>
    <row r="50" customFormat="false" ht="15" hidden="false" customHeight="false" outlineLevel="0" collapsed="false">
      <c r="A50" s="21" t="n">
        <v>68</v>
      </c>
      <c r="B50" s="22" t="str">
        <f aca="false">VLOOKUP(A50,'Sets data'!$A$3:$C$9991,3,0)</f>
        <v>Stygian</v>
      </c>
      <c r="C50" s="22" t="str">
        <f aca="false">VLOOKUP(A50,'Sets data'!$A$3:$C$9991,2,0)</f>
        <v>Stygier</v>
      </c>
    </row>
    <row r="51" customFormat="false" ht="15" hidden="false" customHeight="false" outlineLevel="0" collapsed="false">
      <c r="A51" s="21" t="n">
        <v>69</v>
      </c>
      <c r="B51" s="22" t="str">
        <f aca="false">VLOOKUP(A51,'Sets data'!$A$3:$C$9991,3,0)</f>
        <v>Ranger's Gait</v>
      </c>
      <c r="C51" s="22" t="str">
        <f aca="false">VLOOKUP(A51,'Sets data'!$A$3:$C$9991,2,0)</f>
        <v>Laufstil des Waldläufers</v>
      </c>
    </row>
    <row r="52" customFormat="false" ht="15" hidden="false" customHeight="false" outlineLevel="0" collapsed="false">
      <c r="A52" s="21" t="n">
        <v>70</v>
      </c>
      <c r="B52" s="22" t="str">
        <f aca="false">VLOOKUP(A52,'Sets data'!$A$3:$C$9991,3,0)</f>
        <v>Seventh Legion Brute</v>
      </c>
      <c r="C52" s="22" t="str">
        <f aca="false">VLOOKUP(A52,'Sets data'!$A$3:$C$9991,2,0)</f>
        <v>Rohling der siebten Legion</v>
      </c>
    </row>
    <row r="53" customFormat="false" ht="15" hidden="false" customHeight="false" outlineLevel="0" collapsed="false">
      <c r="A53" s="21" t="n">
        <v>71</v>
      </c>
      <c r="B53" s="22" t="str">
        <f aca="false">VLOOKUP(A53,'Sets data'!$A$3:$C$9991,3,0)</f>
        <v>Durok's Bane</v>
      </c>
      <c r="C53" s="22" t="str">
        <f aca="false">VLOOKUP(A53,'Sets data'!$A$3:$C$9991,2,0)</f>
        <v>Duroks Fluch</v>
      </c>
    </row>
    <row r="54" customFormat="false" ht="15" hidden="false" customHeight="false" outlineLevel="0" collapsed="false">
      <c r="A54" s="21" t="n">
        <v>72</v>
      </c>
      <c r="B54" s="22" t="str">
        <f aca="false">VLOOKUP(A54,'Sets data'!$A$3:$C$9991,3,0)</f>
        <v>Nikulas' Heavy Armor</v>
      </c>
      <c r="C54" s="22" t="str">
        <f aca="false">VLOOKUP(A54,'Sets data'!$A$3:$C$9991,2,0)</f>
        <v>Nikulas' schwere Rüstung</v>
      </c>
    </row>
    <row r="55" customFormat="false" ht="15" hidden="false" customHeight="false" outlineLevel="0" collapsed="false">
      <c r="A55" s="1" t="n">
        <v>73</v>
      </c>
      <c r="B55" s="22" t="str">
        <f aca="false">VLOOKUP(A55,'Sets data'!$A$3:$C$9991,3,0)</f>
        <v>Oblivion's Foe</v>
      </c>
      <c r="C55" s="22" t="str">
        <f aca="false">VLOOKUP(A55,'Sets data'!$A$3:$C$9991,2,0)</f>
        <v>Erinnerung</v>
      </c>
    </row>
    <row r="56" customFormat="false" ht="15" hidden="false" customHeight="false" outlineLevel="0" collapsed="false">
      <c r="A56" s="1" t="n">
        <v>74</v>
      </c>
      <c r="B56" s="22" t="str">
        <f aca="false">VLOOKUP(A56,'Sets data'!$A$3:$C$9991,3,0)</f>
        <v>Spectre's Eye</v>
      </c>
      <c r="C56" s="22" t="str">
        <f aca="false">VLOOKUP(A56,'Sets data'!$A$3:$C$9991,2,0)</f>
        <v>Schemenauge</v>
      </c>
    </row>
    <row r="57" customFormat="false" ht="15" hidden="false" customHeight="false" outlineLevel="0" collapsed="false">
      <c r="A57" s="1" t="n">
        <v>75</v>
      </c>
      <c r="B57" s="22" t="str">
        <f aca="false">VLOOKUP(A57,'Sets data'!$A$3:$C$9991,3,0)</f>
        <v>Torug's Pact</v>
      </c>
      <c r="C57" s="22" t="str">
        <f aca="false">VLOOKUP(A57,'Sets data'!$A$3:$C$9991,2,0)</f>
        <v>Torugs Pakt</v>
      </c>
    </row>
    <row r="58" customFormat="false" ht="15" hidden="false" customHeight="false" outlineLevel="0" collapsed="false">
      <c r="A58" s="21" t="n">
        <v>76</v>
      </c>
      <c r="B58" s="22" t="str">
        <f aca="false">VLOOKUP(A58,'Sets data'!$A$3:$C$9991,3,0)</f>
        <v>Robes of Alteration Mastery</v>
      </c>
      <c r="C58" s="22" t="str">
        <f aca="false">VLOOKUP(A58,'Sets data'!$A$3:$C$9991,2,0)</f>
        <v>Roben der Veränderungsbeherrschung</v>
      </c>
    </row>
    <row r="59" customFormat="false" ht="15" hidden="false" customHeight="false" outlineLevel="0" collapsed="false">
      <c r="A59" s="21" t="n">
        <v>77</v>
      </c>
      <c r="B59" s="22" t="str">
        <f aca="false">VLOOKUP(A59,'Sets data'!$A$3:$C$9991,3,0)</f>
        <v>Crusader</v>
      </c>
      <c r="C59" s="22" t="str">
        <f aca="false">VLOOKUP(A59,'Sets data'!$A$3:$C$9991,2,0)</f>
        <v>Glaubenskrieger</v>
      </c>
    </row>
    <row r="60" customFormat="false" ht="15" hidden="false" customHeight="false" outlineLevel="0" collapsed="false">
      <c r="A60" s="1" t="n">
        <v>78</v>
      </c>
      <c r="B60" s="22" t="str">
        <f aca="false">VLOOKUP(A60,'Sets data'!$A$3:$C$9991,3,0)</f>
        <v>Hist Bark</v>
      </c>
      <c r="C60" s="22" t="str">
        <f aca="false">VLOOKUP(A60,'Sets data'!$A$3:$C$9991,2,0)</f>
        <v>Histrinde</v>
      </c>
    </row>
    <row r="61" customFormat="false" ht="15" hidden="false" customHeight="false" outlineLevel="0" collapsed="false">
      <c r="A61" s="1" t="n">
        <v>79</v>
      </c>
      <c r="B61" s="22" t="str">
        <f aca="false">VLOOKUP(A61,'Sets data'!$A$3:$C$9991,3,0)</f>
        <v>Willow's Path</v>
      </c>
      <c r="C61" s="22" t="str">
        <f aca="false">VLOOKUP(A61,'Sets data'!$A$3:$C$9991,2,0)</f>
        <v>Weidenpfad</v>
      </c>
    </row>
    <row r="62" customFormat="false" ht="15" hidden="false" customHeight="false" outlineLevel="0" collapsed="false">
      <c r="A62" s="1" t="n">
        <v>80</v>
      </c>
      <c r="B62" s="22" t="str">
        <f aca="false">VLOOKUP(A62,'Sets data'!$A$3:$C$9991,3,0)</f>
        <v>Hunding's Rage</v>
      </c>
      <c r="C62" s="22" t="str">
        <f aca="false">VLOOKUP(A62,'Sets data'!$A$3:$C$9991,2,0)</f>
        <v>Hundings Zorn</v>
      </c>
    </row>
    <row r="63" customFormat="false" ht="15" hidden="false" customHeight="false" outlineLevel="0" collapsed="false">
      <c r="A63" s="1" t="n">
        <v>81</v>
      </c>
      <c r="B63" s="22" t="str">
        <f aca="false">VLOOKUP(A63,'Sets data'!$A$3:$C$9991,3,0)</f>
        <v>Song of Lamae</v>
      </c>
      <c r="C63" s="22" t="str">
        <f aca="false">VLOOKUP(A63,'Sets data'!$A$3:$C$9991,2,0)</f>
        <v>Lied der Lamien</v>
      </c>
    </row>
    <row r="64" customFormat="false" ht="15" hidden="false" customHeight="false" outlineLevel="0" collapsed="false">
      <c r="A64" s="1" t="n">
        <v>82</v>
      </c>
      <c r="B64" s="22" t="str">
        <f aca="false">VLOOKUP(A64,'Sets data'!$A$3:$C$9991,3,0)</f>
        <v>Alessia's Bulwark</v>
      </c>
      <c r="C64" s="22" t="str">
        <f aca="false">VLOOKUP(A64,'Sets data'!$A$3:$C$9991,2,0)</f>
        <v>Alessias Bollwerk</v>
      </c>
    </row>
    <row r="65" customFormat="false" ht="15" hidden="false" customHeight="false" outlineLevel="0" collapsed="false">
      <c r="A65" s="21" t="n">
        <v>83</v>
      </c>
      <c r="B65" s="22" t="str">
        <f aca="false">VLOOKUP(A65,'Sets data'!$A$3:$C$9991,3,0)</f>
        <v>Elf Bane</v>
      </c>
      <c r="C65" s="22" t="str">
        <f aca="false">VLOOKUP(A65,'Sets data'!$A$3:$C$9991,2,0)</f>
        <v>Elfenfluch</v>
      </c>
    </row>
    <row r="66" customFormat="false" ht="15" hidden="false" customHeight="false" outlineLevel="0" collapsed="false">
      <c r="A66" s="1" t="n">
        <v>84</v>
      </c>
      <c r="B66" s="22" t="str">
        <f aca="false">VLOOKUP(A66,'Sets data'!$A$3:$C$9991,3,0)</f>
        <v>Orgnum's Scales</v>
      </c>
      <c r="C66" s="22" t="str">
        <f aca="false">VLOOKUP(A66,'Sets data'!$A$3:$C$9991,2,0)</f>
        <v>Orgnums Schuppen</v>
      </c>
    </row>
    <row r="67" customFormat="false" ht="15" hidden="false" customHeight="false" outlineLevel="0" collapsed="false">
      <c r="A67" s="21" t="n">
        <v>85</v>
      </c>
      <c r="B67" s="22" t="str">
        <f aca="false">VLOOKUP(A67,'Sets data'!$A$3:$C$9991,3,0)</f>
        <v>Almalexia's Mercy</v>
      </c>
      <c r="C67" s="22" t="str">
        <f aca="false">VLOOKUP(A67,'Sets data'!$A$3:$C$9991,2,0)</f>
        <v>Almalexias Gnade</v>
      </c>
    </row>
    <row r="68" customFormat="false" ht="15" hidden="false" customHeight="false" outlineLevel="0" collapsed="false">
      <c r="A68" s="21" t="n">
        <v>86</v>
      </c>
      <c r="B68" s="22" t="str">
        <f aca="false">VLOOKUP(A68,'Sets data'!$A$3:$C$9991,3,0)</f>
        <v>Queen's Elegance</v>
      </c>
      <c r="C68" s="22" t="str">
        <f aca="false">VLOOKUP(A68,'Sets data'!$A$3:$C$9991,2,0)</f>
        <v>Eleganz der Königin</v>
      </c>
    </row>
    <row r="69" customFormat="false" ht="15" hidden="false" customHeight="false" outlineLevel="0" collapsed="false">
      <c r="A69" s="1" t="n">
        <v>87</v>
      </c>
      <c r="B69" s="22" t="str">
        <f aca="false">VLOOKUP(A69,'Sets data'!$A$3:$C$9991,3,0)</f>
        <v>Eyes of Mara</v>
      </c>
      <c r="C69" s="22" t="str">
        <f aca="false">VLOOKUP(A69,'Sets data'!$A$3:$C$9991,2,0)</f>
        <v>Augen von Mara</v>
      </c>
    </row>
    <row r="70" customFormat="false" ht="15" hidden="false" customHeight="false" outlineLevel="0" collapsed="false">
      <c r="A70" s="21" t="n">
        <v>88</v>
      </c>
      <c r="B70" s="22" t="str">
        <f aca="false">VLOOKUP(A70,'Sets data'!$A$3:$C$9991,3,0)</f>
        <v>Robes of Destruction Mastery</v>
      </c>
      <c r="C70" s="22" t="str">
        <f aca="false">VLOOKUP(A70,'Sets data'!$A$3:$C$9991,2,0)</f>
        <v>Roben der Zerstörungsbeherrschung</v>
      </c>
    </row>
    <row r="71" customFormat="false" ht="15" hidden="false" customHeight="false" outlineLevel="0" collapsed="false">
      <c r="A71" s="21" t="n">
        <v>89</v>
      </c>
      <c r="B71" s="22" t="str">
        <f aca="false">VLOOKUP(A71,'Sets data'!$A$3:$C$9991,3,0)</f>
        <v>Sentry</v>
      </c>
      <c r="C71" s="22" t="str">
        <f aca="false">VLOOKUP(A71,'Sets data'!$A$3:$C$9991,2,0)</f>
        <v>Wachposten</v>
      </c>
    </row>
    <row r="72" customFormat="false" ht="15" hidden="false" customHeight="false" outlineLevel="0" collapsed="false">
      <c r="A72" s="21" t="n">
        <v>90</v>
      </c>
      <c r="B72" s="22" t="str">
        <f aca="false">VLOOKUP(A72,'Sets data'!$A$3:$C$9991,3,0)</f>
        <v>Senche's Bite</v>
      </c>
      <c r="C72" s="22" t="str">
        <f aca="false">VLOOKUP(A72,'Sets data'!$A$3:$C$9991,2,0)</f>
        <v>Biss des Senche</v>
      </c>
    </row>
    <row r="73" customFormat="false" ht="15" hidden="false" customHeight="false" outlineLevel="0" collapsed="false">
      <c r="A73" s="21" t="n">
        <v>91</v>
      </c>
      <c r="B73" s="22" t="str">
        <f aca="false">VLOOKUP(A73,'Sets data'!$A$3:$C$9991,3,0)</f>
        <v>Oblivion's Edge</v>
      </c>
      <c r="C73" s="22" t="str">
        <f aca="false">VLOOKUP(A73,'Sets data'!$A$3:$C$9991,2,0)</f>
        <v>Vorteil des Vergessens</v>
      </c>
    </row>
    <row r="74" customFormat="false" ht="15" hidden="false" customHeight="false" outlineLevel="0" collapsed="false">
      <c r="A74" s="1" t="n">
        <v>92</v>
      </c>
      <c r="B74" s="22" t="str">
        <f aca="false">VLOOKUP(A74,'Sets data'!$A$3:$C$9991,3,0)</f>
        <v>Kagrenac's Hope</v>
      </c>
      <c r="C74" s="22" t="str">
        <f aca="false">VLOOKUP(A74,'Sets data'!$A$3:$C$9991,2,0)</f>
        <v>Kagrenacs Hoffnung</v>
      </c>
    </row>
    <row r="75" customFormat="false" ht="15" hidden="false" customHeight="false" outlineLevel="0" collapsed="false">
      <c r="A75" s="21" t="n">
        <v>93</v>
      </c>
      <c r="B75" s="22" t="str">
        <f aca="false">VLOOKUP(A75,'Sets data'!$A$3:$C$9991,3,0)</f>
        <v>Storm Knight's Plate</v>
      </c>
      <c r="C75" s="22" t="str">
        <f aca="false">VLOOKUP(A75,'Sets data'!$A$3:$C$9991,2,0)</f>
        <v>Wut des Sturmritters</v>
      </c>
    </row>
    <row r="76" customFormat="false" ht="15" hidden="false" customHeight="false" outlineLevel="0" collapsed="false">
      <c r="A76" s="21" t="n">
        <v>94</v>
      </c>
      <c r="B76" s="22" t="str">
        <f aca="false">VLOOKUP(A76,'Sets data'!$A$3:$C$9991,3,0)</f>
        <v>Meridia's Blessed Armor</v>
      </c>
      <c r="C76" s="22" t="str">
        <f aca="false">VLOOKUP(A76,'Sets data'!$A$3:$C$9991,2,0)</f>
        <v>Meridias gesegnete Rüstung</v>
      </c>
    </row>
    <row r="77" customFormat="false" ht="15" hidden="false" customHeight="false" outlineLevel="0" collapsed="false">
      <c r="A77" s="1" t="n">
        <v>95</v>
      </c>
      <c r="B77" s="22" t="str">
        <f aca="false">VLOOKUP(A77,'Sets data'!$A$3:$C$9991,3,0)</f>
        <v>Shalidor's Curse</v>
      </c>
      <c r="C77" s="22" t="str">
        <f aca="false">VLOOKUP(A77,'Sets data'!$A$3:$C$9991,2,0)</f>
        <v>Shalidors Fluch</v>
      </c>
    </row>
    <row r="78" customFormat="false" ht="15" hidden="false" customHeight="false" outlineLevel="0" collapsed="false">
      <c r="A78" s="21" t="n">
        <v>96</v>
      </c>
      <c r="B78" s="22" t="str">
        <f aca="false">VLOOKUP(A78,'Sets data'!$A$3:$C$9991,3,0)</f>
        <v>Armor of Truth</v>
      </c>
      <c r="C78" s="22" t="str">
        <f aca="false">VLOOKUP(A78,'Sets data'!$A$3:$C$9991,2,0)</f>
        <v>Rüstung der Wahrheit</v>
      </c>
    </row>
    <row r="79" customFormat="false" ht="15" hidden="false" customHeight="false" outlineLevel="0" collapsed="false">
      <c r="A79" s="21" t="n">
        <v>97</v>
      </c>
      <c r="B79" s="22" t="str">
        <f aca="false">VLOOKUP(A79,'Sets data'!$A$3:$C$9991,3,0)</f>
        <v>The Arch-Mage</v>
      </c>
      <c r="C79" s="22" t="str">
        <f aca="false">VLOOKUP(A79,'Sets data'!$A$3:$C$9991,2,0)</f>
        <v>Erzmagier</v>
      </c>
    </row>
    <row r="80" customFormat="false" ht="15" hidden="false" customHeight="false" outlineLevel="0" collapsed="false">
      <c r="A80" s="21" t="n">
        <v>98</v>
      </c>
      <c r="B80" s="22" t="str">
        <f aca="false">VLOOKUP(A80,'Sets data'!$A$3:$C$9991,3,0)</f>
        <v>Necropotence</v>
      </c>
      <c r="C80" s="22" t="str">
        <f aca="false">VLOOKUP(A80,'Sets data'!$A$3:$C$9991,2,0)</f>
        <v>Nekropotenz</v>
      </c>
    </row>
    <row r="81" customFormat="false" ht="15" hidden="false" customHeight="false" outlineLevel="0" collapsed="false">
      <c r="A81" s="21" t="n">
        <v>99</v>
      </c>
      <c r="B81" s="22" t="str">
        <f aca="false">VLOOKUP(A81,'Sets data'!$A$3:$C$9991,3,0)</f>
        <v>Salvation</v>
      </c>
      <c r="C81" s="22" t="str">
        <f aca="false">VLOOKUP(A81,'Sets data'!$A$3:$C$9991,2,0)</f>
        <v>Erlösung</v>
      </c>
    </row>
    <row r="82" customFormat="false" ht="15" hidden="false" customHeight="false" outlineLevel="0" collapsed="false">
      <c r="A82" s="21" t="n">
        <v>100</v>
      </c>
      <c r="B82" s="22" t="str">
        <f aca="false">VLOOKUP(A82,'Sets data'!$A$3:$C$9991,3,0)</f>
        <v>Hawk's Eye</v>
      </c>
      <c r="C82" s="22" t="str">
        <f aca="false">VLOOKUP(A82,'Sets data'!$A$3:$C$9991,2,0)</f>
        <v>Falkenauge</v>
      </c>
    </row>
    <row r="83" customFormat="false" ht="15" hidden="false" customHeight="false" outlineLevel="0" collapsed="false">
      <c r="A83" s="21" t="n">
        <v>101</v>
      </c>
      <c r="B83" s="22" t="str">
        <f aca="false">VLOOKUP(A83,'Sets data'!$A$3:$C$9991,3,0)</f>
        <v>Affliction</v>
      </c>
      <c r="C83" s="22" t="str">
        <f aca="false">VLOOKUP(A83,'Sets data'!$A$3:$C$9991,2,0)</f>
        <v>Elend</v>
      </c>
    </row>
    <row r="84" customFormat="false" ht="15" hidden="false" customHeight="false" outlineLevel="0" collapsed="false">
      <c r="A84" s="21" t="n">
        <v>102</v>
      </c>
      <c r="B84" s="22" t="str">
        <f aca="false">VLOOKUP(A84,'Sets data'!$A$3:$C$9991,3,0)</f>
        <v>Duneripper's Scales</v>
      </c>
      <c r="C84" s="22" t="str">
        <f aca="false">VLOOKUP(A84,'Sets data'!$A$3:$C$9991,2,0)</f>
        <v>Schuppen des Dünenbrechers</v>
      </c>
    </row>
    <row r="85" customFormat="false" ht="15" hidden="false" customHeight="false" outlineLevel="0" collapsed="false">
      <c r="A85" s="21" t="n">
        <v>103</v>
      </c>
      <c r="B85" s="22" t="str">
        <f aca="false">VLOOKUP(A85,'Sets data'!$A$3:$C$9991,3,0)</f>
        <v>Magicka Furnace</v>
      </c>
      <c r="C85" s="22" t="str">
        <f aca="false">VLOOKUP(A85,'Sets data'!$A$3:$C$9991,2,0)</f>
        <v>Magickaschmiede</v>
      </c>
    </row>
    <row r="86" customFormat="false" ht="15" hidden="false" customHeight="false" outlineLevel="0" collapsed="false">
      <c r="A86" s="21" t="n">
        <v>104</v>
      </c>
      <c r="B86" s="22" t="str">
        <f aca="false">VLOOKUP(A86,'Sets data'!$A$3:$C$9991,3,0)</f>
        <v>Curse Eater</v>
      </c>
      <c r="C86" s="22" t="str">
        <f aca="false">VLOOKUP(A86,'Sets data'!$A$3:$C$9991,2,0)</f>
        <v>Fluchfresser</v>
      </c>
    </row>
    <row r="87" customFormat="false" ht="15" hidden="false" customHeight="false" outlineLevel="0" collapsed="false">
      <c r="A87" s="21" t="n">
        <v>105</v>
      </c>
      <c r="B87" s="22" t="str">
        <f aca="false">VLOOKUP(A87,'Sets data'!$A$3:$C$9991,3,0)</f>
        <v>Twin Sisters</v>
      </c>
      <c r="C87" s="22" t="str">
        <f aca="false">VLOOKUP(A87,'Sets data'!$A$3:$C$9991,2,0)</f>
        <v>Zwillingsschwestern</v>
      </c>
    </row>
    <row r="88" customFormat="false" ht="15" hidden="false" customHeight="false" outlineLevel="0" collapsed="false">
      <c r="A88" s="21" t="n">
        <v>106</v>
      </c>
      <c r="B88" s="22" t="str">
        <f aca="false">VLOOKUP(A88,'Sets data'!$A$3:$C$9991,3,0)</f>
        <v>Wilderqueen's Arch</v>
      </c>
      <c r="C88" s="22" t="str">
        <f aca="false">VLOOKUP(A88,'Sets data'!$A$3:$C$9991,2,0)</f>
        <v>Bogen der Wildkönigin</v>
      </c>
    </row>
    <row r="89" customFormat="false" ht="15" hidden="false" customHeight="false" outlineLevel="0" collapsed="false">
      <c r="A89" s="21" t="n">
        <v>107</v>
      </c>
      <c r="B89" s="22" t="str">
        <f aca="false">VLOOKUP(A89,'Sets data'!$A$3:$C$9991,3,0)</f>
        <v>Wyrd Tree's Blessing</v>
      </c>
      <c r="C89" s="22" t="str">
        <f aca="false">VLOOKUP(A89,'Sets data'!$A$3:$C$9991,2,0)</f>
        <v>Segen des Wyrdbaums</v>
      </c>
    </row>
    <row r="90" customFormat="false" ht="15" hidden="false" customHeight="false" outlineLevel="0" collapsed="false">
      <c r="A90" s="21" t="n">
        <v>108</v>
      </c>
      <c r="B90" s="22" t="str">
        <f aca="false">VLOOKUP(A90,'Sets data'!$A$3:$C$9991,3,0)</f>
        <v>Ravager</v>
      </c>
      <c r="C90" s="22" t="str">
        <f aca="false">VLOOKUP(A90,'Sets data'!$A$3:$C$9991,2,0)</f>
        <v>Verwüster</v>
      </c>
    </row>
    <row r="91" customFormat="false" ht="15" hidden="false" customHeight="false" outlineLevel="0" collapsed="false">
      <c r="A91" s="21" t="n">
        <v>109</v>
      </c>
      <c r="B91" s="22" t="str">
        <f aca="false">VLOOKUP(A91,'Sets data'!$A$3:$C$9991,3,0)</f>
        <v>Light of Cyrodiil</v>
      </c>
      <c r="C91" s="22" t="str">
        <f aca="false">VLOOKUP(A91,'Sets data'!$A$3:$C$9991,2,0)</f>
        <v>Licht von Cyrodiil</v>
      </c>
    </row>
    <row r="92" customFormat="false" ht="15" hidden="false" customHeight="false" outlineLevel="0" collapsed="false">
      <c r="A92" s="21" t="n">
        <v>110</v>
      </c>
      <c r="B92" s="22" t="str">
        <f aca="false">VLOOKUP(A92,'Sets data'!$A$3:$C$9991,3,0)</f>
        <v>Sanctuary</v>
      </c>
      <c r="C92" s="22" t="str">
        <f aca="false">VLOOKUP(A92,'Sets data'!$A$3:$C$9991,2,0)</f>
        <v>Heiligtum</v>
      </c>
    </row>
    <row r="93" customFormat="false" ht="15" hidden="false" customHeight="false" outlineLevel="0" collapsed="false">
      <c r="A93" s="21" t="n">
        <v>111</v>
      </c>
      <c r="B93" s="22" t="str">
        <f aca="false">VLOOKUP(A93,'Sets data'!$A$3:$C$9991,3,0)</f>
        <v>Ward of Cyrodiil</v>
      </c>
      <c r="C93" s="22" t="str">
        <f aca="false">VLOOKUP(A93,'Sets data'!$A$3:$C$9991,2,0)</f>
        <v>Schutz von Cyrodiil</v>
      </c>
    </row>
    <row r="94" customFormat="false" ht="15" hidden="false" customHeight="false" outlineLevel="0" collapsed="false">
      <c r="A94" s="21" t="n">
        <v>112</v>
      </c>
      <c r="B94" s="22" t="str">
        <f aca="false">VLOOKUP(A94,'Sets data'!$A$3:$C$9991,3,0)</f>
        <v>Night Terror</v>
      </c>
      <c r="C94" s="22" t="str">
        <f aca="false">VLOOKUP(A94,'Sets data'!$A$3:$C$9991,2,0)</f>
        <v>Nachtschrecken</v>
      </c>
    </row>
    <row r="95" customFormat="false" ht="15" hidden="false" customHeight="false" outlineLevel="0" collapsed="false">
      <c r="A95" s="21" t="n">
        <v>113</v>
      </c>
      <c r="B95" s="22" t="str">
        <f aca="false">VLOOKUP(A95,'Sets data'!$A$3:$C$9991,3,0)</f>
        <v>Crest of Cyrodiil</v>
      </c>
      <c r="C95" s="22" t="str">
        <f aca="false">VLOOKUP(A95,'Sets data'!$A$3:$C$9991,2,0)</f>
        <v>Wappen von Cyrodiil</v>
      </c>
    </row>
    <row r="96" customFormat="false" ht="15" hidden="false" customHeight="false" outlineLevel="0" collapsed="false">
      <c r="A96" s="21" t="n">
        <v>114</v>
      </c>
      <c r="B96" s="22" t="str">
        <f aca="false">VLOOKUP(A96,'Sets data'!$A$3:$C$9991,3,0)</f>
        <v>Soulshine</v>
      </c>
      <c r="C96" s="22" t="str">
        <f aca="false">VLOOKUP(A96,'Sets data'!$A$3:$C$9991,2,0)</f>
        <v>Seelenschein</v>
      </c>
    </row>
    <row r="97" customFormat="false" ht="15" hidden="false" customHeight="false" outlineLevel="0" collapsed="false">
      <c r="A97" s="21" t="n">
        <v>116</v>
      </c>
      <c r="B97" s="22" t="str">
        <f aca="false">VLOOKUP(A97,'Sets data'!$A$3:$C$9991,3,0)</f>
        <v>The Destruction Suite</v>
      </c>
      <c r="C97" s="22" t="str">
        <f aca="false">VLOOKUP(A97,'Sets data'!$A$3:$C$9991,2,0)</f>
        <v>Garnitur der Zerstörung</v>
      </c>
    </row>
    <row r="98" customFormat="false" ht="15" hidden="false" customHeight="false" outlineLevel="0" collapsed="false">
      <c r="A98" s="21" t="n">
        <v>117</v>
      </c>
      <c r="B98" s="22" t="str">
        <f aca="false">VLOOKUP(A98,'Sets data'!$A$3:$C$9991,3,0)</f>
        <v>Relics of the Physician, Ansur</v>
      </c>
      <c r="C98" s="22" t="str">
        <f aca="false">VLOOKUP(A98,'Sets data'!$A$3:$C$9991,2,0)</f>
        <v>Relikte des Mediziners Ansur</v>
      </c>
    </row>
    <row r="99" customFormat="false" ht="15" hidden="false" customHeight="false" outlineLevel="0" collapsed="false">
      <c r="A99" s="21" t="n">
        <v>118</v>
      </c>
      <c r="B99" s="22" t="str">
        <f aca="false">VLOOKUP(A99,'Sets data'!$A$3:$C$9991,3,0)</f>
        <v>Treasures of the Earthforge</v>
      </c>
      <c r="C99" s="22" t="str">
        <f aca="false">VLOOKUP(A99,'Sets data'!$A$3:$C$9991,2,0)</f>
        <v>Schätze der Erdenschmiede</v>
      </c>
    </row>
    <row r="100" customFormat="false" ht="15" hidden="false" customHeight="false" outlineLevel="0" collapsed="false">
      <c r="A100" s="21" t="n">
        <v>119</v>
      </c>
      <c r="B100" s="22" t="str">
        <f aca="false">VLOOKUP(A100,'Sets data'!$A$3:$C$9991,3,0)</f>
        <v>Relics of the Rebellion</v>
      </c>
      <c r="C100" s="22" t="str">
        <f aca="false">VLOOKUP(A100,'Sets data'!$A$3:$C$9991,2,0)</f>
        <v>Relikte der Rebellion</v>
      </c>
    </row>
    <row r="101" customFormat="false" ht="15" hidden="false" customHeight="false" outlineLevel="0" collapsed="false">
      <c r="A101" s="21" t="n">
        <v>120</v>
      </c>
      <c r="B101" s="22" t="str">
        <f aca="false">VLOOKUP(A101,'Sets data'!$A$3:$C$9991,3,0)</f>
        <v>Arms of Infernace</v>
      </c>
      <c r="C101" s="22" t="str">
        <f aca="false">VLOOKUP(A101,'Sets data'!$A$3:$C$9991,2,0)</f>
        <v>Waffen Infernals</v>
      </c>
    </row>
    <row r="102" customFormat="false" ht="15" hidden="false" customHeight="false" outlineLevel="0" collapsed="false">
      <c r="A102" s="21" t="n">
        <v>121</v>
      </c>
      <c r="B102" s="22" t="str">
        <f aca="false">VLOOKUP(A102,'Sets data'!$A$3:$C$9991,3,0)</f>
        <v>Arms of the Ancestors</v>
      </c>
      <c r="C102" s="22" t="str">
        <f aca="false">VLOOKUP(A102,'Sets data'!$A$3:$C$9991,2,0)</f>
        <v>Waffen der Ahnen</v>
      </c>
    </row>
    <row r="103" customFormat="false" ht="15" hidden="false" customHeight="false" outlineLevel="0" collapsed="false">
      <c r="A103" s="21" t="n">
        <v>122</v>
      </c>
      <c r="B103" s="22" t="str">
        <f aca="false">VLOOKUP(A103,'Sets data'!$A$3:$C$9991,3,0)</f>
        <v>Ebon Armory</v>
      </c>
      <c r="C103" s="22" t="str">
        <f aca="false">VLOOKUP(A103,'Sets data'!$A$3:$C$9991,2,0)</f>
        <v>Ebenerzarsenal</v>
      </c>
    </row>
    <row r="104" customFormat="false" ht="15" hidden="false" customHeight="false" outlineLevel="0" collapsed="false">
      <c r="A104" s="21" t="n">
        <v>123</v>
      </c>
      <c r="B104" s="22" t="str">
        <f aca="false">VLOOKUP(A104,'Sets data'!$A$3:$C$9991,3,0)</f>
        <v>Hircine's Veneer</v>
      </c>
      <c r="C104" s="22" t="str">
        <f aca="false">VLOOKUP(A104,'Sets data'!$A$3:$C$9991,2,0)</f>
        <v>Hircines Schein</v>
      </c>
    </row>
    <row r="105" customFormat="false" ht="15" hidden="false" customHeight="false" outlineLevel="0" collapsed="false">
      <c r="A105" s="21" t="n">
        <v>124</v>
      </c>
      <c r="B105" s="22" t="str">
        <f aca="false">VLOOKUP(A105,'Sets data'!$A$3:$C$9991,3,0)</f>
        <v>The Worm's Raiment</v>
      </c>
      <c r="C105" s="22" t="str">
        <f aca="false">VLOOKUP(A105,'Sets data'!$A$3:$C$9991,2,0)</f>
        <v>Garderobe des Wurms</v>
      </c>
    </row>
    <row r="106" customFormat="false" ht="15" hidden="false" customHeight="false" outlineLevel="0" collapsed="false">
      <c r="A106" s="21" t="n">
        <v>125</v>
      </c>
      <c r="B106" s="22" t="str">
        <f aca="false">VLOOKUP(A106,'Sets data'!$A$3:$C$9991,3,0)</f>
        <v>Wrath of the Imperium</v>
      </c>
      <c r="C106" s="22" t="str">
        <f aca="false">VLOOKUP(A106,'Sets data'!$A$3:$C$9991,2,0)</f>
        <v>Zorn des Kaiserreichs</v>
      </c>
    </row>
    <row r="107" customFormat="false" ht="15" hidden="false" customHeight="false" outlineLevel="0" collapsed="false">
      <c r="A107" s="21" t="n">
        <v>126</v>
      </c>
      <c r="B107" s="22" t="str">
        <f aca="false">VLOOKUP(A107,'Sets data'!$A$3:$C$9991,3,0)</f>
        <v>Grace of the Ancients</v>
      </c>
      <c r="C107" s="22" t="str">
        <f aca="false">VLOOKUP(A107,'Sets data'!$A$3:$C$9991,2,0)</f>
        <v>Anmut der Uralten</v>
      </c>
    </row>
    <row r="108" customFormat="false" ht="15" hidden="false" customHeight="false" outlineLevel="0" collapsed="false">
      <c r="A108" s="21" t="n">
        <v>127</v>
      </c>
      <c r="B108" s="22" t="str">
        <f aca="false">VLOOKUP(A108,'Sets data'!$A$3:$C$9991,3,0)</f>
        <v>Deadly Strike</v>
      </c>
      <c r="C108" s="22" t="str">
        <f aca="false">VLOOKUP(A108,'Sets data'!$A$3:$C$9991,2,0)</f>
        <v>Tödlicher Stoß</v>
      </c>
    </row>
    <row r="109" customFormat="false" ht="15" hidden="false" customHeight="false" outlineLevel="0" collapsed="false">
      <c r="A109" s="21" t="n">
        <v>128</v>
      </c>
      <c r="B109" s="22" t="str">
        <f aca="false">VLOOKUP(A109,'Sets data'!$A$3:$C$9991,3,0)</f>
        <v>Blessing of the Potentates</v>
      </c>
      <c r="C109" s="22" t="str">
        <f aca="false">VLOOKUP(A109,'Sets data'!$A$3:$C$9991,2,0)</f>
        <v>Segen des Potentaten</v>
      </c>
    </row>
    <row r="110" customFormat="false" ht="15" hidden="false" customHeight="false" outlineLevel="0" collapsed="false">
      <c r="A110" s="21" t="n">
        <v>129</v>
      </c>
      <c r="B110" s="22" t="str">
        <f aca="false">VLOOKUP(A110,'Sets data'!$A$3:$C$9991,3,0)</f>
        <v>Vengeance Leech</v>
      </c>
      <c r="C110" s="22" t="str">
        <f aca="false">VLOOKUP(A110,'Sets data'!$A$3:$C$9991,2,0)</f>
        <v>Saugende Vergeltung</v>
      </c>
    </row>
    <row r="111" customFormat="false" ht="15" hidden="false" customHeight="false" outlineLevel="0" collapsed="false">
      <c r="A111" s="21" t="n">
        <v>130</v>
      </c>
      <c r="B111" s="22" t="str">
        <f aca="false">VLOOKUP(A111,'Sets data'!$A$3:$C$9991,3,0)</f>
        <v>Eagle Eye</v>
      </c>
      <c r="C111" s="22" t="str">
        <f aca="false">VLOOKUP(A111,'Sets data'!$A$3:$C$9991,2,0)</f>
        <v>Adlerauge</v>
      </c>
    </row>
    <row r="112" customFormat="false" ht="15" hidden="false" customHeight="false" outlineLevel="0" collapsed="false">
      <c r="A112" s="21" t="n">
        <v>131</v>
      </c>
      <c r="B112" s="22" t="str">
        <f aca="false">VLOOKUP(A112,'Sets data'!$A$3:$C$9991,3,0)</f>
        <v>Bastion of the Heartland</v>
      </c>
      <c r="C112" s="22" t="str">
        <f aca="false">VLOOKUP(A112,'Sets data'!$A$3:$C$9991,2,0)</f>
        <v>Bastion des Herzlandes</v>
      </c>
    </row>
    <row r="113" customFormat="false" ht="15" hidden="false" customHeight="false" outlineLevel="0" collapsed="false">
      <c r="A113" s="21" t="n">
        <v>132</v>
      </c>
      <c r="B113" s="22" t="str">
        <f aca="false">VLOOKUP(A113,'Sets data'!$A$3:$C$9991,3,0)</f>
        <v>Shield of the Valiant</v>
      </c>
      <c r="C113" s="22" t="str">
        <f aca="false">VLOOKUP(A113,'Sets data'!$A$3:$C$9991,2,0)</f>
        <v>Schild des Tapferen</v>
      </c>
    </row>
    <row r="114" customFormat="false" ht="15" hidden="false" customHeight="false" outlineLevel="0" collapsed="false">
      <c r="A114" s="21" t="n">
        <v>133</v>
      </c>
      <c r="B114" s="22" t="str">
        <f aca="false">VLOOKUP(A114,'Sets data'!$A$3:$C$9991,3,0)</f>
        <v>Buffer of the Swift</v>
      </c>
      <c r="C114" s="22" t="str">
        <f aca="false">VLOOKUP(A114,'Sets data'!$A$3:$C$9991,2,0)</f>
        <v>Dämpfer des Geschwinden</v>
      </c>
    </row>
    <row r="115" customFormat="false" ht="15" hidden="false" customHeight="false" outlineLevel="0" collapsed="false">
      <c r="A115" s="21" t="n">
        <v>134</v>
      </c>
      <c r="B115" s="22" t="str">
        <f aca="false">VLOOKUP(A115,'Sets data'!$A$3:$C$9991,3,0)</f>
        <v>Shroud of the Lich</v>
      </c>
      <c r="C115" s="22" t="str">
        <f aca="false">VLOOKUP(A115,'Sets data'!$A$3:$C$9991,2,0)</f>
        <v>Tuch des Lich</v>
      </c>
    </row>
    <row r="116" customFormat="false" ht="15" hidden="false" customHeight="false" outlineLevel="0" collapsed="false">
      <c r="A116" s="21" t="n">
        <v>135</v>
      </c>
      <c r="B116" s="22" t="str">
        <f aca="false">VLOOKUP(A116,'Sets data'!$A$3:$C$9991,3,0)</f>
        <v>Draugr's Heritage</v>
      </c>
      <c r="C116" s="22" t="str">
        <f aca="false">VLOOKUP(A116,'Sets data'!$A$3:$C$9991,2,0)</f>
        <v>Erbe des Draugrs</v>
      </c>
    </row>
    <row r="117" customFormat="false" ht="15" hidden="false" customHeight="false" outlineLevel="0" collapsed="false">
      <c r="A117" s="21" t="n">
        <v>136</v>
      </c>
      <c r="B117" s="22" t="str">
        <f aca="false">VLOOKUP(A117,'Sets data'!$A$3:$C$9991,3,0)</f>
        <v>Immortal Warrior</v>
      </c>
      <c r="C117" s="22" t="str">
        <f aca="false">VLOOKUP(A117,'Sets data'!$A$3:$C$9991,2,0)</f>
        <v>Unsterblicher Krieger</v>
      </c>
    </row>
    <row r="118" customFormat="false" ht="15" hidden="false" customHeight="false" outlineLevel="0" collapsed="false">
      <c r="A118" s="21" t="n">
        <v>137</v>
      </c>
      <c r="B118" s="22" t="str">
        <f aca="false">VLOOKUP(A118,'Sets data'!$A$3:$C$9991,3,0)</f>
        <v>Berserking Warrior</v>
      </c>
      <c r="C118" s="22" t="str">
        <f aca="false">VLOOKUP(A118,'Sets data'!$A$3:$C$9991,2,0)</f>
        <v>Tobender Krieger</v>
      </c>
    </row>
    <row r="119" customFormat="false" ht="15" hidden="false" customHeight="false" outlineLevel="0" collapsed="false">
      <c r="A119" s="21" t="n">
        <v>138</v>
      </c>
      <c r="B119" s="22" t="str">
        <f aca="false">VLOOKUP(A119,'Sets data'!$A$3:$C$9991,3,0)</f>
        <v>Defending Warrior</v>
      </c>
      <c r="C119" s="22" t="str">
        <f aca="false">VLOOKUP(A119,'Sets data'!$A$3:$C$9991,2,0)</f>
        <v>Verteidigender Krieger</v>
      </c>
    </row>
    <row r="120" customFormat="false" ht="15" hidden="false" customHeight="false" outlineLevel="0" collapsed="false">
      <c r="A120" s="21" t="n">
        <v>139</v>
      </c>
      <c r="B120" s="22" t="str">
        <f aca="false">VLOOKUP(A120,'Sets data'!$A$3:$C$9991,3,0)</f>
        <v>Wise Mage</v>
      </c>
      <c r="C120" s="22" t="str">
        <f aca="false">VLOOKUP(A120,'Sets data'!$A$3:$C$9991,2,0)</f>
        <v>Weiser Magier</v>
      </c>
    </row>
    <row r="121" customFormat="false" ht="15" hidden="false" customHeight="false" outlineLevel="0" collapsed="false">
      <c r="A121" s="21" t="n">
        <v>140</v>
      </c>
      <c r="B121" s="22" t="str">
        <f aca="false">VLOOKUP(A121,'Sets data'!$A$3:$C$9991,3,0)</f>
        <v>Destructive Mage</v>
      </c>
      <c r="C121" s="22" t="str">
        <f aca="false">VLOOKUP(A121,'Sets data'!$A$3:$C$9991,2,0)</f>
        <v>Zerstörerischer Magier</v>
      </c>
    </row>
    <row r="122" customFormat="false" ht="15" hidden="false" customHeight="false" outlineLevel="0" collapsed="false">
      <c r="A122" s="21" t="n">
        <v>141</v>
      </c>
      <c r="B122" s="22" t="str">
        <f aca="false">VLOOKUP(A122,'Sets data'!$A$3:$C$9991,3,0)</f>
        <v>Healing Mage</v>
      </c>
      <c r="C122" s="22" t="str">
        <f aca="false">VLOOKUP(A122,'Sets data'!$A$3:$C$9991,2,0)</f>
        <v>Heilender Magier</v>
      </c>
    </row>
    <row r="123" customFormat="false" ht="15" hidden="false" customHeight="false" outlineLevel="0" collapsed="false">
      <c r="A123" s="21" t="n">
        <v>142</v>
      </c>
      <c r="B123" s="22" t="str">
        <f aca="false">VLOOKUP(A123,'Sets data'!$A$3:$C$9991,3,0)</f>
        <v>Quick Serpent</v>
      </c>
      <c r="C123" s="22" t="str">
        <f aca="false">VLOOKUP(A123,'Sets data'!$A$3:$C$9991,2,0)</f>
        <v>Flinke Schlange</v>
      </c>
    </row>
    <row r="124" customFormat="false" ht="15" hidden="false" customHeight="false" outlineLevel="0" collapsed="false">
      <c r="A124" s="21" t="n">
        <v>143</v>
      </c>
      <c r="B124" s="22" t="str">
        <f aca="false">VLOOKUP(A124,'Sets data'!$A$3:$C$9991,3,0)</f>
        <v>Poisonous Serpent</v>
      </c>
      <c r="C124" s="22" t="str">
        <f aca="false">VLOOKUP(A124,'Sets data'!$A$3:$C$9991,2,0)</f>
        <v>Giftschlange</v>
      </c>
    </row>
    <row r="125" customFormat="false" ht="15" hidden="false" customHeight="false" outlineLevel="0" collapsed="false">
      <c r="A125" s="21" t="n">
        <v>144</v>
      </c>
      <c r="B125" s="22" t="str">
        <f aca="false">VLOOKUP(A125,'Sets data'!$A$3:$C$9991,3,0)</f>
        <v>Twice-Fanged Serpent</v>
      </c>
      <c r="C125" s="22" t="str">
        <f aca="false">VLOOKUP(A125,'Sets data'!$A$3:$C$9991,2,0)</f>
        <v>Doppelzüngige Schlange</v>
      </c>
    </row>
    <row r="126" customFormat="false" ht="15" hidden="false" customHeight="false" outlineLevel="0" collapsed="false">
      <c r="A126" s="21" t="n">
        <v>145</v>
      </c>
      <c r="B126" s="22" t="str">
        <f aca="false">VLOOKUP(A126,'Sets data'!$A$3:$C$9991,3,0)</f>
        <v>Way of Fire</v>
      </c>
      <c r="C126" s="22" t="str">
        <f aca="false">VLOOKUP(A126,'Sets data'!$A$3:$C$9991,2,0)</f>
        <v>Weg des Feuers</v>
      </c>
    </row>
    <row r="127" customFormat="false" ht="15" hidden="false" customHeight="false" outlineLevel="0" collapsed="false">
      <c r="A127" s="21" t="n">
        <v>146</v>
      </c>
      <c r="B127" s="22" t="str">
        <f aca="false">VLOOKUP(A127,'Sets data'!$A$3:$C$9991,3,0)</f>
        <v>Way of Air</v>
      </c>
      <c r="C127" s="22" t="str">
        <f aca="false">VLOOKUP(A127,'Sets data'!$A$3:$C$9991,2,0)</f>
        <v>Weg der Luft</v>
      </c>
    </row>
    <row r="128" customFormat="false" ht="15" hidden="false" customHeight="false" outlineLevel="0" collapsed="false">
      <c r="A128" s="21" t="n">
        <v>147</v>
      </c>
      <c r="B128" s="22" t="str">
        <f aca="false">VLOOKUP(A128,'Sets data'!$A$3:$C$9991,3,0)</f>
        <v>Way of Martial Knowledge</v>
      </c>
      <c r="C128" s="22" t="str">
        <f aca="false">VLOOKUP(A128,'Sets data'!$A$3:$C$9991,2,0)</f>
        <v>Weg der Kampfkunst</v>
      </c>
    </row>
    <row r="129" customFormat="false" ht="15" hidden="false" customHeight="false" outlineLevel="0" collapsed="false">
      <c r="A129" s="1" t="n">
        <v>148</v>
      </c>
      <c r="B129" s="22" t="str">
        <f aca="false">VLOOKUP(A129,'Sets data'!$A$3:$C$9991,3,0)</f>
        <v>Way of the Arena</v>
      </c>
      <c r="C129" s="22" t="str">
        <f aca="false">VLOOKUP(A129,'Sets data'!$A$3:$C$9991,2,0)</f>
        <v>Weg der Arena</v>
      </c>
    </row>
    <row r="130" customFormat="false" ht="15" hidden="false" customHeight="false" outlineLevel="0" collapsed="false">
      <c r="A130" s="21" t="n">
        <v>155</v>
      </c>
      <c r="B130" s="22" t="str">
        <f aca="false">VLOOKUP(A130,'Sets data'!$A$3:$C$9991,3,0)</f>
        <v>Undaunted Bastion</v>
      </c>
      <c r="C130" s="22" t="str">
        <f aca="false">VLOOKUP(A130,'Sets data'!$A$3:$C$9991,2,0)</f>
        <v>Unerschrockenen-Bastion</v>
      </c>
    </row>
    <row r="131" customFormat="false" ht="15" hidden="false" customHeight="false" outlineLevel="0" collapsed="false">
      <c r="A131" s="21" t="n">
        <v>156</v>
      </c>
      <c r="B131" s="22" t="str">
        <f aca="false">VLOOKUP(A131,'Sets data'!$A$3:$C$9991,3,0)</f>
        <v>Undaunted Infiltrator</v>
      </c>
      <c r="C131" s="22" t="str">
        <f aca="false">VLOOKUP(A131,'Sets data'!$A$3:$C$9991,2,0)</f>
        <v>Unerschrockener Infiltrator</v>
      </c>
    </row>
    <row r="132" customFormat="false" ht="15" hidden="false" customHeight="false" outlineLevel="0" collapsed="false">
      <c r="A132" s="21" t="n">
        <v>157</v>
      </c>
      <c r="B132" s="22" t="str">
        <f aca="false">VLOOKUP(A132,'Sets data'!$A$3:$C$9991,3,0)</f>
        <v>Undaunted Unweaver</v>
      </c>
      <c r="C132" s="22" t="str">
        <f aca="false">VLOOKUP(A132,'Sets data'!$A$3:$C$9991,2,0)</f>
        <v>Unerschrockener Entflechter</v>
      </c>
    </row>
    <row r="133" customFormat="false" ht="15" hidden="false" customHeight="false" outlineLevel="0" collapsed="false">
      <c r="A133" s="21" t="n">
        <v>158</v>
      </c>
      <c r="B133" s="22" t="str">
        <f aca="false">VLOOKUP(A133,'Sets data'!$A$3:$C$9991,3,0)</f>
        <v>Embershield</v>
      </c>
      <c r="C133" s="22" t="str">
        <f aca="false">VLOOKUP(A133,'Sets data'!$A$3:$C$9991,2,0)</f>
        <v>Glutschild</v>
      </c>
    </row>
    <row r="134" customFormat="false" ht="15" hidden="false" customHeight="false" outlineLevel="0" collapsed="false">
      <c r="A134" s="21" t="n">
        <v>159</v>
      </c>
      <c r="B134" s="22" t="str">
        <f aca="false">VLOOKUP(A134,'Sets data'!$A$3:$C$9991,3,0)</f>
        <v>Sunderflame</v>
      </c>
      <c r="C134" s="22" t="str">
        <f aca="false">VLOOKUP(A134,'Sets data'!$A$3:$C$9991,2,0)</f>
        <v>Trennflamme</v>
      </c>
    </row>
    <row r="135" customFormat="false" ht="15" hidden="false" customHeight="false" outlineLevel="0" collapsed="false">
      <c r="A135" s="21" t="n">
        <v>160</v>
      </c>
      <c r="B135" s="22" t="str">
        <f aca="false">VLOOKUP(A135,'Sets data'!$A$3:$C$9991,3,0)</f>
        <v>Burning Spellweave</v>
      </c>
      <c r="C135" s="22" t="str">
        <f aca="false">VLOOKUP(A135,'Sets data'!$A$3:$C$9991,2,0)</f>
        <v>Branntzauberweber</v>
      </c>
    </row>
    <row r="136" customFormat="false" ht="15" hidden="false" customHeight="false" outlineLevel="0" collapsed="false">
      <c r="A136" s="1" t="n">
        <v>161</v>
      </c>
      <c r="B136" s="22" t="str">
        <f aca="false">VLOOKUP(A136,'Sets data'!$A$3:$C$9991,3,0)</f>
        <v>Twice-Born Star</v>
      </c>
      <c r="C136" s="22" t="str">
        <f aca="false">VLOOKUP(A136,'Sets data'!$A$3:$C$9991,2,0)</f>
        <v>Doppelstern</v>
      </c>
    </row>
    <row r="137" customFormat="false" ht="15" hidden="false" customHeight="false" outlineLevel="0" collapsed="false">
      <c r="A137" s="1" t="n">
        <v>162</v>
      </c>
      <c r="B137" s="22" t="str">
        <f aca="false">VLOOKUP(A137,'Sets data'!$A$3:$C$9991,3,0)</f>
        <v>Spawn of Mephala</v>
      </c>
      <c r="C137" s="22" t="str">
        <f aca="false">VLOOKUP(A137,'Sets data'!$A$3:$C$9991,2,0)</f>
        <v>Mephalas Brut</v>
      </c>
    </row>
    <row r="138" customFormat="false" ht="15" hidden="false" customHeight="false" outlineLevel="0" collapsed="false">
      <c r="A138" s="1" t="n">
        <v>163</v>
      </c>
      <c r="B138" s="22" t="str">
        <f aca="false">VLOOKUP(A138,'Sets data'!$A$3:$C$9991,3,0)</f>
        <v>Blood Spawn</v>
      </c>
      <c r="C138" s="22" t="str">
        <f aca="false">VLOOKUP(A138,'Sets data'!$A$3:$C$9991,2,0)</f>
        <v>Blutbrut</v>
      </c>
    </row>
    <row r="139" customFormat="false" ht="15" hidden="false" customHeight="false" outlineLevel="0" collapsed="false">
      <c r="A139" s="1" t="n">
        <v>164</v>
      </c>
      <c r="B139" s="22" t="str">
        <f aca="false">VLOOKUP(A139,'Sets data'!$A$3:$C$9991,3,0)</f>
        <v>Lord Warden</v>
      </c>
      <c r="C139" s="22" t="str">
        <f aca="false">VLOOKUP(A139,'Sets data'!$A$3:$C$9991,2,0)</f>
        <v>Hochwärter</v>
      </c>
    </row>
    <row r="140" customFormat="false" ht="15" hidden="false" customHeight="false" outlineLevel="0" collapsed="false">
      <c r="A140" s="1" t="n">
        <v>165</v>
      </c>
      <c r="B140" s="22" t="str">
        <f aca="false">VLOOKUP(A140,'Sets data'!$A$3:$C$9991,3,0)</f>
        <v>Scourge Harvester</v>
      </c>
      <c r="C140" s="22" t="str">
        <f aca="false">VLOOKUP(A140,'Sets data'!$A$3:$C$9991,2,0)</f>
        <v>Geißelernter</v>
      </c>
    </row>
    <row r="141" customFormat="false" ht="15" hidden="false" customHeight="false" outlineLevel="0" collapsed="false">
      <c r="A141" s="1" t="n">
        <v>166</v>
      </c>
      <c r="B141" s="22" t="str">
        <f aca="false">VLOOKUP(A141,'Sets data'!$A$3:$C$9991,3,0)</f>
        <v>Engine Guardian</v>
      </c>
      <c r="C141" s="22" t="str">
        <f aca="false">VLOOKUP(A141,'Sets data'!$A$3:$C$9991,2,0)</f>
        <v>Maschinenwächter</v>
      </c>
    </row>
    <row r="142" customFormat="false" ht="15" hidden="false" customHeight="false" outlineLevel="0" collapsed="false">
      <c r="A142" s="1" t="n">
        <v>167</v>
      </c>
      <c r="B142" s="22" t="str">
        <f aca="false">VLOOKUP(A142,'Sets data'!$A$3:$C$9991,3,0)</f>
        <v>Nightflame</v>
      </c>
      <c r="C142" s="22" t="str">
        <f aca="false">VLOOKUP(A142,'Sets data'!$A$3:$C$9991,2,0)</f>
        <v>Nachtflamme</v>
      </c>
    </row>
    <row r="143" customFormat="false" ht="15" hidden="false" customHeight="false" outlineLevel="0" collapsed="false">
      <c r="A143" s="1" t="n">
        <v>168</v>
      </c>
      <c r="B143" s="22" t="str">
        <f aca="false">VLOOKUP(A143,'Sets data'!$A$3:$C$9991,3,0)</f>
        <v>Nerien'eth</v>
      </c>
      <c r="C143" s="22" t="str">
        <f aca="false">VLOOKUP(A143,'Sets data'!$A$3:$C$9991,2,0)</f>
        <v>Nerien'eth</v>
      </c>
    </row>
    <row r="144" customFormat="false" ht="15" hidden="false" customHeight="false" outlineLevel="0" collapsed="false">
      <c r="A144" s="1" t="n">
        <v>169</v>
      </c>
      <c r="B144" s="22" t="str">
        <f aca="false">VLOOKUP(A144,'Sets data'!$A$3:$C$9991,3,0)</f>
        <v>Valkyn Skoria</v>
      </c>
      <c r="C144" s="22" t="str">
        <f aca="false">VLOOKUP(A144,'Sets data'!$A$3:$C$9991,2,0)</f>
        <v>Valkyn Skoria</v>
      </c>
    </row>
    <row r="145" customFormat="false" ht="15" hidden="false" customHeight="false" outlineLevel="0" collapsed="false">
      <c r="A145" s="1" t="n">
        <v>170</v>
      </c>
      <c r="B145" s="22" t="str">
        <f aca="false">VLOOKUP(A145,'Sets data'!$A$3:$C$9991,3,0)</f>
        <v>Maw of the Infernal</v>
      </c>
      <c r="C145" s="22" t="str">
        <f aca="false">VLOOKUP(A145,'Sets data'!$A$3:$C$9991,2,0)</f>
        <v>Schlund des Infernalen</v>
      </c>
    </row>
    <row r="146" customFormat="false" ht="15" hidden="false" customHeight="false" outlineLevel="0" collapsed="false">
      <c r="A146" s="21" t="n">
        <v>171</v>
      </c>
      <c r="B146" s="22" t="str">
        <f aca="false">VLOOKUP(A146,'Sets data'!$A$3:$C$9991,3,0)</f>
        <v>Eternal Warrior</v>
      </c>
      <c r="C146" s="22" t="str">
        <f aca="false">VLOOKUP(A146,'Sets data'!$A$3:$C$9991,2,0)</f>
        <v>Ewiger Krieger</v>
      </c>
    </row>
    <row r="147" customFormat="false" ht="15" hidden="false" customHeight="false" outlineLevel="0" collapsed="false">
      <c r="A147" s="21" t="n">
        <v>172</v>
      </c>
      <c r="B147" s="22" t="str">
        <f aca="false">VLOOKUP(A147,'Sets data'!$A$3:$C$9991,3,0)</f>
        <v>Infallible Mage</v>
      </c>
      <c r="C147" s="22" t="str">
        <f aca="false">VLOOKUP(A147,'Sets data'!$A$3:$C$9991,2,0)</f>
        <v>Unfehlbare Magierin</v>
      </c>
    </row>
    <row r="148" customFormat="false" ht="15" hidden="false" customHeight="false" outlineLevel="0" collapsed="false">
      <c r="A148" s="21" t="n">
        <v>173</v>
      </c>
      <c r="B148" s="22" t="str">
        <f aca="false">VLOOKUP(A148,'Sets data'!$A$3:$C$9991,3,0)</f>
        <v>Vicious Serpent</v>
      </c>
      <c r="C148" s="22" t="str">
        <f aca="false">VLOOKUP(A148,'Sets data'!$A$3:$C$9991,2,0)</f>
        <v>Boshafte Schlange</v>
      </c>
    </row>
    <row r="149" customFormat="false" ht="15" hidden="false" customHeight="false" outlineLevel="0" collapsed="false">
      <c r="A149" s="1" t="n">
        <v>176</v>
      </c>
      <c r="B149" s="22" t="str">
        <f aca="false">VLOOKUP(A149,'Sets data'!$A$3:$C$9991,3,0)</f>
        <v>Noble's Conquest</v>
      </c>
      <c r="C149" s="22" t="str">
        <f aca="false">VLOOKUP(A149,'Sets data'!$A$3:$C$9991,2,0)</f>
        <v>Adelssieg</v>
      </c>
    </row>
    <row r="150" customFormat="false" ht="15" hidden="false" customHeight="false" outlineLevel="0" collapsed="false">
      <c r="A150" s="1" t="n">
        <v>177</v>
      </c>
      <c r="B150" s="22" t="str">
        <f aca="false">VLOOKUP(A150,'Sets data'!$A$3:$C$9991,3,0)</f>
        <v>Redistributor</v>
      </c>
      <c r="C150" s="22" t="str">
        <f aca="false">VLOOKUP(A150,'Sets data'!$A$3:$C$9991,2,0)</f>
        <v>Umverteilung</v>
      </c>
    </row>
    <row r="151" customFormat="false" ht="15" hidden="false" customHeight="false" outlineLevel="0" collapsed="false">
      <c r="A151" s="1" t="n">
        <v>178</v>
      </c>
      <c r="B151" s="22" t="str">
        <f aca="false">VLOOKUP(A151,'Sets data'!$A$3:$C$9991,3,0)</f>
        <v>Armor Master</v>
      </c>
      <c r="C151" s="22" t="str">
        <f aca="false">VLOOKUP(A151,'Sets data'!$A$3:$C$9991,2,0)</f>
        <v>Rüstungsmeister</v>
      </c>
    </row>
    <row r="152" customFormat="false" ht="15" hidden="false" customHeight="false" outlineLevel="0" collapsed="false">
      <c r="A152" s="21" t="n">
        <v>179</v>
      </c>
      <c r="B152" s="22" t="str">
        <f aca="false">VLOOKUP(A152,'Sets data'!$A$3:$C$9991,3,0)</f>
        <v>Black Rose</v>
      </c>
      <c r="C152" s="22" t="str">
        <f aca="false">VLOOKUP(A152,'Sets data'!$A$3:$C$9991,2,0)</f>
        <v>Schwarze Rose</v>
      </c>
    </row>
    <row r="153" customFormat="false" ht="15" hidden="false" customHeight="false" outlineLevel="0" collapsed="false">
      <c r="A153" s="21" t="n">
        <v>180</v>
      </c>
      <c r="B153" s="22" t="str">
        <f aca="false">VLOOKUP(A153,'Sets data'!$A$3:$C$9991,3,0)</f>
        <v>Powerful Assault</v>
      </c>
      <c r="C153" s="22" t="str">
        <f aca="false">VLOOKUP(A153,'Sets data'!$A$3:$C$9991,2,0)</f>
        <v>Kraftvoller Ansturm</v>
      </c>
    </row>
    <row r="154" customFormat="false" ht="15" hidden="false" customHeight="false" outlineLevel="0" collapsed="false">
      <c r="A154" s="21" t="n">
        <v>181</v>
      </c>
      <c r="B154" s="22" t="str">
        <f aca="false">VLOOKUP(A154,'Sets data'!$A$3:$C$9991,3,0)</f>
        <v>Meritorious Service</v>
      </c>
      <c r="C154" s="22" t="str">
        <f aca="false">VLOOKUP(A154,'Sets data'!$A$3:$C$9991,2,0)</f>
        <v>Meritorischer Dienst</v>
      </c>
    </row>
    <row r="155" customFormat="false" ht="15" hidden="false" customHeight="false" outlineLevel="0" collapsed="false">
      <c r="A155" s="1" t="n">
        <v>183</v>
      </c>
      <c r="B155" s="22" t="str">
        <f aca="false">VLOOKUP(A155,'Sets data'!$A$3:$C$9991,3,0)</f>
        <v>Molag Kena</v>
      </c>
      <c r="C155" s="22" t="str">
        <f aca="false">VLOOKUP(A155,'Sets data'!$A$3:$C$9991,2,0)</f>
        <v>Molag Kena</v>
      </c>
    </row>
    <row r="156" customFormat="false" ht="15" hidden="false" customHeight="false" outlineLevel="0" collapsed="false">
      <c r="A156" s="21" t="n">
        <v>184</v>
      </c>
      <c r="B156" s="22" t="str">
        <f aca="false">VLOOKUP(A156,'Sets data'!$A$3:$C$9991,3,0)</f>
        <v>Brands of Imperium</v>
      </c>
      <c r="C156" s="22" t="str">
        <f aca="false">VLOOKUP(A156,'Sets data'!$A$3:$C$9991,2,0)</f>
        <v>Male des Kaiserreichs</v>
      </c>
    </row>
    <row r="157" customFormat="false" ht="15" hidden="false" customHeight="false" outlineLevel="0" collapsed="false">
      <c r="A157" s="21" t="n">
        <v>185</v>
      </c>
      <c r="B157" s="22" t="str">
        <f aca="false">VLOOKUP(A157,'Sets data'!$A$3:$C$9991,3,0)</f>
        <v>Spell Power Cure</v>
      </c>
      <c r="C157" s="22" t="str">
        <f aca="false">VLOOKUP(A157,'Sets data'!$A$3:$C$9991,2,0)</f>
        <v>Magiekraftheilung</v>
      </c>
    </row>
    <row r="158" customFormat="false" ht="15" hidden="false" customHeight="false" outlineLevel="0" collapsed="false">
      <c r="A158" s="21" t="n">
        <v>186</v>
      </c>
      <c r="B158" s="22" t="str">
        <f aca="false">VLOOKUP(A158,'Sets data'!$A$3:$C$9991,3,0)</f>
        <v>Jolting Arms</v>
      </c>
      <c r="C158" s="22" t="str">
        <f aca="false">VLOOKUP(A158,'Sets data'!$A$3:$C$9991,2,0)</f>
        <v>Rüttelnde Rüstung</v>
      </c>
    </row>
    <row r="159" customFormat="false" ht="15" hidden="false" customHeight="false" outlineLevel="0" collapsed="false">
      <c r="A159" s="21" t="n">
        <v>187</v>
      </c>
      <c r="B159" s="22" t="str">
        <f aca="false">VLOOKUP(A159,'Sets data'!$A$3:$C$9991,3,0)</f>
        <v>Swamp Raider</v>
      </c>
      <c r="C159" s="22" t="str">
        <f aca="false">VLOOKUP(A159,'Sets data'!$A$3:$C$9991,2,0)</f>
        <v>Sumpfräuber</v>
      </c>
    </row>
    <row r="160" customFormat="false" ht="15" hidden="false" customHeight="false" outlineLevel="0" collapsed="false">
      <c r="A160" s="21" t="n">
        <v>188</v>
      </c>
      <c r="B160" s="22" t="str">
        <f aca="false">VLOOKUP(A160,'Sets data'!$A$3:$C$9991,3,0)</f>
        <v>Storm Master</v>
      </c>
      <c r="C160" s="22" t="str">
        <f aca="false">VLOOKUP(A160,'Sets data'!$A$3:$C$9991,2,0)</f>
        <v>Sturmmeister</v>
      </c>
    </row>
    <row r="161" customFormat="false" ht="15" hidden="false" customHeight="false" outlineLevel="0" collapsed="false">
      <c r="A161" s="21" t="n">
        <v>190</v>
      </c>
      <c r="B161" s="22" t="str">
        <f aca="false">VLOOKUP(A161,'Sets data'!$A$3:$C$9991,3,0)</f>
        <v>Scathing Mage</v>
      </c>
      <c r="C161" s="22" t="str">
        <f aca="false">VLOOKUP(A161,'Sets data'!$A$3:$C$9991,2,0)</f>
        <v>Verletzender Magier</v>
      </c>
    </row>
    <row r="162" customFormat="false" ht="15" hidden="false" customHeight="false" outlineLevel="0" collapsed="false">
      <c r="A162" s="21" t="n">
        <v>193</v>
      </c>
      <c r="B162" s="22" t="str">
        <f aca="false">VLOOKUP(A162,'Sets data'!$A$3:$C$9991,3,0)</f>
        <v>Overwhelming Surge</v>
      </c>
      <c r="C162" s="22" t="str">
        <f aca="false">VLOOKUP(A162,'Sets data'!$A$3:$C$9991,2,0)</f>
        <v>Überwältigende Woge</v>
      </c>
    </row>
    <row r="163" customFormat="false" ht="15" hidden="false" customHeight="false" outlineLevel="0" collapsed="false">
      <c r="A163" s="21" t="n">
        <v>194</v>
      </c>
      <c r="B163" s="22" t="str">
        <f aca="false">VLOOKUP(A163,'Sets data'!$A$3:$C$9991,3,0)</f>
        <v>Combat Physician</v>
      </c>
      <c r="C163" s="22" t="str">
        <f aca="false">VLOOKUP(A163,'Sets data'!$A$3:$C$9991,2,0)</f>
        <v>Feldarzt</v>
      </c>
    </row>
    <row r="164" customFormat="false" ht="15" hidden="false" customHeight="false" outlineLevel="0" collapsed="false">
      <c r="A164" s="21" t="n">
        <v>195</v>
      </c>
      <c r="B164" s="22" t="str">
        <f aca="false">VLOOKUP(A164,'Sets data'!$A$3:$C$9991,3,0)</f>
        <v>Sheer Venom</v>
      </c>
      <c r="C164" s="22" t="str">
        <f aca="false">VLOOKUP(A164,'Sets data'!$A$3:$C$9991,2,0)</f>
        <v>Reingift</v>
      </c>
    </row>
    <row r="165" customFormat="false" ht="15" hidden="false" customHeight="false" outlineLevel="0" collapsed="false">
      <c r="A165" s="21" t="n">
        <v>196</v>
      </c>
      <c r="B165" s="22" t="str">
        <f aca="false">VLOOKUP(A165,'Sets data'!$A$3:$C$9991,3,0)</f>
        <v>Leeching Plate</v>
      </c>
      <c r="C165" s="22" t="str">
        <f aca="false">VLOOKUP(A165,'Sets data'!$A$3:$C$9991,2,0)</f>
        <v>Auslaugende Rüstung</v>
      </c>
    </row>
    <row r="166" customFormat="false" ht="15" hidden="false" customHeight="false" outlineLevel="0" collapsed="false">
      <c r="A166" s="21" t="n">
        <v>197</v>
      </c>
      <c r="B166" s="22" t="str">
        <f aca="false">VLOOKUP(A166,'Sets data'!$A$3:$C$9991,3,0)</f>
        <v>Tormentor</v>
      </c>
      <c r="C166" s="22" t="str">
        <f aca="false">VLOOKUP(A166,'Sets data'!$A$3:$C$9991,2,0)</f>
        <v>Quälender</v>
      </c>
    </row>
    <row r="167" customFormat="false" ht="15" hidden="false" customHeight="false" outlineLevel="0" collapsed="false">
      <c r="A167" s="21" t="n">
        <v>198</v>
      </c>
      <c r="B167" s="22" t="str">
        <f aca="false">VLOOKUP(A167,'Sets data'!$A$3:$C$9991,3,0)</f>
        <v>Essence Thief</v>
      </c>
      <c r="C167" s="22" t="str">
        <f aca="false">VLOOKUP(A167,'Sets data'!$A$3:$C$9991,2,0)</f>
        <v>Essenzdieb</v>
      </c>
    </row>
    <row r="168" customFormat="false" ht="15" hidden="false" customHeight="false" outlineLevel="0" collapsed="false">
      <c r="A168" s="21" t="n">
        <v>199</v>
      </c>
      <c r="B168" s="22" t="str">
        <f aca="false">VLOOKUP(A168,'Sets data'!$A$3:$C$9991,3,0)</f>
        <v>Shield Breaker</v>
      </c>
      <c r="C168" s="22" t="str">
        <f aca="false">VLOOKUP(A168,'Sets data'!$A$3:$C$9991,2,0)</f>
        <v>Schildbrecher</v>
      </c>
    </row>
    <row r="169" customFormat="false" ht="15" hidden="false" customHeight="false" outlineLevel="0" collapsed="false">
      <c r="A169" s="21" t="n">
        <v>200</v>
      </c>
      <c r="B169" s="22" t="str">
        <f aca="false">VLOOKUP(A169,'Sets data'!$A$3:$C$9991,3,0)</f>
        <v>Phoenix</v>
      </c>
      <c r="C169" s="22" t="str">
        <f aca="false">VLOOKUP(A169,'Sets data'!$A$3:$C$9991,2,0)</f>
        <v>Phönix</v>
      </c>
    </row>
    <row r="170" customFormat="false" ht="15" hidden="false" customHeight="false" outlineLevel="0" collapsed="false">
      <c r="A170" s="21" t="n">
        <v>201</v>
      </c>
      <c r="B170" s="22" t="str">
        <f aca="false">VLOOKUP(A170,'Sets data'!$A$3:$C$9991,3,0)</f>
        <v>Reactive Armor</v>
      </c>
      <c r="C170" s="22" t="str">
        <f aca="false">VLOOKUP(A170,'Sets data'!$A$3:$C$9991,2,0)</f>
        <v>Reaktive Rüstung</v>
      </c>
    </row>
    <row r="171" customFormat="false" ht="15" hidden="false" customHeight="false" outlineLevel="0" collapsed="false">
      <c r="A171" s="21" t="n">
        <v>204</v>
      </c>
      <c r="B171" s="22" t="str">
        <f aca="false">VLOOKUP(A171,'Sets data'!$A$3:$C$9991,3,0)</f>
        <v>Endurance</v>
      </c>
      <c r="C171" s="22" t="str">
        <f aca="false">VLOOKUP(A171,'Sets data'!$A$3:$C$9991,2,0)</f>
        <v>Beständigkeit</v>
      </c>
    </row>
    <row r="172" customFormat="false" ht="15" hidden="false" customHeight="false" outlineLevel="0" collapsed="false">
      <c r="A172" s="21" t="n">
        <v>205</v>
      </c>
      <c r="B172" s="22" t="str">
        <f aca="false">VLOOKUP(A172,'Sets data'!$A$3:$C$9991,3,0)</f>
        <v>Willpower</v>
      </c>
      <c r="C172" s="22" t="str">
        <f aca="false">VLOOKUP(A172,'Sets data'!$A$3:$C$9991,2,0)</f>
        <v>Willenskraft</v>
      </c>
    </row>
    <row r="173" customFormat="false" ht="15" hidden="false" customHeight="false" outlineLevel="0" collapsed="false">
      <c r="A173" s="21" t="n">
        <v>206</v>
      </c>
      <c r="B173" s="22" t="str">
        <f aca="false">VLOOKUP(A173,'Sets data'!$A$3:$C$9991,3,0)</f>
        <v>Agility</v>
      </c>
      <c r="C173" s="22" t="str">
        <f aca="false">VLOOKUP(A173,'Sets data'!$A$3:$C$9991,2,0)</f>
        <v>Agilität</v>
      </c>
    </row>
    <row r="174" customFormat="false" ht="15" hidden="false" customHeight="false" outlineLevel="0" collapsed="false">
      <c r="A174" s="1" t="n">
        <v>207</v>
      </c>
      <c r="B174" s="22" t="str">
        <f aca="false">VLOOKUP(A174,'Sets data'!$A$3:$C$9991,3,0)</f>
        <v>Law of Julianos</v>
      </c>
      <c r="C174" s="22" t="str">
        <f aca="false">VLOOKUP(A174,'Sets data'!$A$3:$C$9991,2,0)</f>
        <v>Gesetz von Julianos</v>
      </c>
    </row>
    <row r="175" customFormat="false" ht="15" hidden="false" customHeight="false" outlineLevel="0" collapsed="false">
      <c r="A175" s="1" t="n">
        <v>208</v>
      </c>
      <c r="B175" s="22" t="str">
        <f aca="false">VLOOKUP(A175,'Sets data'!$A$3:$C$9991,3,0)</f>
        <v>Trial by Fire</v>
      </c>
      <c r="C175" s="22" t="str">
        <f aca="false">VLOOKUP(A175,'Sets data'!$A$3:$C$9991,2,0)</f>
        <v>Feuertaufe</v>
      </c>
    </row>
    <row r="176" customFormat="false" ht="15" hidden="false" customHeight="false" outlineLevel="0" collapsed="false">
      <c r="A176" s="30" t="n">
        <v>209</v>
      </c>
      <c r="B176" s="22" t="str">
        <f aca="false">VLOOKUP(A176,'Sets data'!$A$3:$C$9991,3,0)</f>
        <v>Armor of the Code</v>
      </c>
      <c r="C176" s="22" t="str">
        <f aca="false">VLOOKUP(A176,'Sets data'!$A$3:$C$9991,2,0)</f>
        <v>Armor of the Code</v>
      </c>
    </row>
    <row r="177" customFormat="false" ht="15" hidden="false" customHeight="false" outlineLevel="0" collapsed="false">
      <c r="A177" s="21" t="n">
        <v>210</v>
      </c>
      <c r="B177" s="22" t="str">
        <f aca="false">VLOOKUP(A177,'Sets data'!$A$3:$C$9991,3,0)</f>
        <v>Mark of the Pariah</v>
      </c>
      <c r="C177" s="22" t="str">
        <f aca="false">VLOOKUP(A177,'Sets data'!$A$3:$C$9991,2,0)</f>
        <v>Zeichen des Ausgestoßenen</v>
      </c>
    </row>
    <row r="178" customFormat="false" ht="15" hidden="false" customHeight="false" outlineLevel="0" collapsed="false">
      <c r="A178" s="21" t="n">
        <v>211</v>
      </c>
      <c r="B178" s="22" t="str">
        <f aca="false">VLOOKUP(A178,'Sets data'!$A$3:$C$9991,3,0)</f>
        <v>Permafrost</v>
      </c>
      <c r="C178" s="22" t="str">
        <f aca="false">VLOOKUP(A178,'Sets data'!$A$3:$C$9991,2,0)</f>
        <v>Permafrost</v>
      </c>
    </row>
    <row r="179" customFormat="false" ht="15" hidden="false" customHeight="false" outlineLevel="0" collapsed="false">
      <c r="A179" s="21" t="n">
        <v>212</v>
      </c>
      <c r="B179" s="22" t="str">
        <f aca="false">VLOOKUP(A179,'Sets data'!$A$3:$C$9991,3,0)</f>
        <v>Briarheart</v>
      </c>
      <c r="C179" s="22" t="str">
        <f aca="false">VLOOKUP(A179,'Sets data'!$A$3:$C$9991,2,0)</f>
        <v>Dornenherz</v>
      </c>
    </row>
    <row r="180" customFormat="false" ht="15" hidden="false" customHeight="false" outlineLevel="0" collapsed="false">
      <c r="A180" s="21" t="n">
        <v>213</v>
      </c>
      <c r="B180" s="22" t="str">
        <f aca="false">VLOOKUP(A180,'Sets data'!$A$3:$C$9991,3,0)</f>
        <v>Glorious Defender</v>
      </c>
      <c r="C180" s="22" t="str">
        <f aca="false">VLOOKUP(A180,'Sets data'!$A$3:$C$9991,2,0)</f>
        <v>Ruhmreicher Verteidiger</v>
      </c>
    </row>
    <row r="181" customFormat="false" ht="15" hidden="false" customHeight="false" outlineLevel="0" collapsed="false">
      <c r="A181" s="21" t="n">
        <v>214</v>
      </c>
      <c r="B181" s="22" t="str">
        <f aca="false">VLOOKUP(A181,'Sets data'!$A$3:$C$9991,3,0)</f>
        <v>Para Bellum</v>
      </c>
      <c r="C181" s="22" t="str">
        <f aca="false">VLOOKUP(A181,'Sets data'!$A$3:$C$9991,2,0)</f>
        <v>Para Bellum</v>
      </c>
    </row>
    <row r="182" customFormat="false" ht="15" hidden="false" customHeight="false" outlineLevel="0" collapsed="false">
      <c r="A182" s="21" t="n">
        <v>215</v>
      </c>
      <c r="B182" s="22" t="str">
        <f aca="false">VLOOKUP(A182,'Sets data'!$A$3:$C$9991,3,0)</f>
        <v>Elemental Succession</v>
      </c>
      <c r="C182" s="22" t="str">
        <f aca="false">VLOOKUP(A182,'Sets data'!$A$3:$C$9991,2,0)</f>
        <v>Elementarfolge</v>
      </c>
    </row>
    <row r="183" customFormat="false" ht="15" hidden="false" customHeight="false" outlineLevel="0" collapsed="false">
      <c r="A183" s="21" t="n">
        <v>216</v>
      </c>
      <c r="B183" s="22" t="str">
        <f aca="false">VLOOKUP(A183,'Sets data'!$A$3:$C$9991,3,0)</f>
        <v>Hunt Leader</v>
      </c>
      <c r="C183" s="22" t="str">
        <f aca="false">VLOOKUP(A183,'Sets data'!$A$3:$C$9991,2,0)</f>
        <v>Jagdleiter</v>
      </c>
    </row>
    <row r="184" customFormat="false" ht="15" hidden="false" customHeight="false" outlineLevel="0" collapsed="false">
      <c r="A184" s="21" t="n">
        <v>217</v>
      </c>
      <c r="B184" s="22" t="str">
        <f aca="false">VLOOKUP(A184,'Sets data'!$A$3:$C$9991,3,0)</f>
        <v>Winterborn</v>
      </c>
      <c r="C184" s="22" t="str">
        <f aca="false">VLOOKUP(A184,'Sets data'!$A$3:$C$9991,2,0)</f>
        <v>Winterkind</v>
      </c>
    </row>
    <row r="185" customFormat="false" ht="15" hidden="false" customHeight="false" outlineLevel="0" collapsed="false">
      <c r="A185" s="21" t="n">
        <v>218</v>
      </c>
      <c r="B185" s="22" t="str">
        <f aca="false">VLOOKUP(A185,'Sets data'!$A$3:$C$9991,3,0)</f>
        <v>Trinimac's Valor</v>
      </c>
      <c r="C185" s="22" t="str">
        <f aca="false">VLOOKUP(A185,'Sets data'!$A$3:$C$9991,2,0)</f>
        <v>Trinimacs Heldenmut</v>
      </c>
    </row>
    <row r="186" customFormat="false" ht="15" hidden="false" customHeight="false" outlineLevel="0" collapsed="false">
      <c r="A186" s="1" t="n">
        <v>219</v>
      </c>
      <c r="B186" s="22" t="str">
        <f aca="false">VLOOKUP(A186,'Sets data'!$A$3:$C$9991,3,0)</f>
        <v>Morkuldin</v>
      </c>
      <c r="C186" s="22" t="str">
        <f aca="false">VLOOKUP(A186,'Sets data'!$A$3:$C$9991,2,0)</f>
        <v>Morkuldin</v>
      </c>
    </row>
    <row r="187" customFormat="false" ht="15" hidden="false" customHeight="false" outlineLevel="0" collapsed="false">
      <c r="A187" s="1" t="n">
        <v>224</v>
      </c>
      <c r="B187" s="22" t="str">
        <f aca="false">VLOOKUP(A187,'Sets data'!$A$3:$C$9991,3,0)</f>
        <v>Tava's Favor</v>
      </c>
      <c r="C187" s="22" t="str">
        <f aca="false">VLOOKUP(A187,'Sets data'!$A$3:$C$9991,2,0)</f>
        <v>Tavas Gunst</v>
      </c>
    </row>
    <row r="188" customFormat="false" ht="15" hidden="false" customHeight="false" outlineLevel="0" collapsed="false">
      <c r="A188" s="1" t="n">
        <v>225</v>
      </c>
      <c r="B188" s="22" t="str">
        <f aca="false">VLOOKUP(A188,'Sets data'!$A$3:$C$9991,3,0)</f>
        <v>Clever Alchemist</v>
      </c>
      <c r="C188" s="22" t="str">
        <f aca="false">VLOOKUP(A188,'Sets data'!$A$3:$C$9991,2,0)</f>
        <v>Schlauer Alchemist</v>
      </c>
    </row>
    <row r="189" customFormat="false" ht="15" hidden="false" customHeight="false" outlineLevel="0" collapsed="false">
      <c r="A189" s="1" t="n">
        <v>226</v>
      </c>
      <c r="B189" s="22" t="str">
        <f aca="false">VLOOKUP(A189,'Sets data'!$A$3:$C$9991,3,0)</f>
        <v>Eternal Hunt</v>
      </c>
      <c r="C189" s="22" t="str">
        <f aca="false">VLOOKUP(A189,'Sets data'!$A$3:$C$9991,2,0)</f>
        <v>Ewige Jagd</v>
      </c>
    </row>
    <row r="190" customFormat="false" ht="15" hidden="false" customHeight="false" outlineLevel="0" collapsed="false">
      <c r="A190" s="21" t="n">
        <v>227</v>
      </c>
      <c r="B190" s="22" t="str">
        <f aca="false">VLOOKUP(A190,'Sets data'!$A$3:$C$9991,3,0)</f>
        <v>Bahraha's Curse</v>
      </c>
      <c r="C190" s="22" t="str">
        <f aca="false">VLOOKUP(A190,'Sets data'!$A$3:$C$9991,2,0)</f>
        <v>Bahrahas Fluch</v>
      </c>
    </row>
    <row r="191" customFormat="false" ht="15" hidden="false" customHeight="false" outlineLevel="0" collapsed="false">
      <c r="A191" s="21" t="n">
        <v>228</v>
      </c>
      <c r="B191" s="22" t="str">
        <f aca="false">VLOOKUP(A191,'Sets data'!$A$3:$C$9991,3,0)</f>
        <v>Syvarra's Scales</v>
      </c>
      <c r="C191" s="22" t="str">
        <f aca="false">VLOOKUP(A191,'Sets data'!$A$3:$C$9991,2,0)</f>
        <v>Syvarras Schuppen</v>
      </c>
    </row>
    <row r="192" customFormat="false" ht="15" hidden="false" customHeight="false" outlineLevel="0" collapsed="false">
      <c r="A192" s="21" t="n">
        <v>229</v>
      </c>
      <c r="B192" s="22" t="str">
        <f aca="false">VLOOKUP(A192,'Sets data'!$A$3:$C$9991,3,0)</f>
        <v>Twilight Remedy</v>
      </c>
      <c r="C192" s="22" t="str">
        <f aca="false">VLOOKUP(A192,'Sets data'!$A$3:$C$9991,2,0)</f>
        <v>Zwielichtgenesung</v>
      </c>
    </row>
    <row r="193" customFormat="false" ht="15" hidden="false" customHeight="false" outlineLevel="0" collapsed="false">
      <c r="A193" s="21" t="n">
        <v>230</v>
      </c>
      <c r="B193" s="22" t="str">
        <f aca="false">VLOOKUP(A193,'Sets data'!$A$3:$C$9991,3,0)</f>
        <v>Moondancer</v>
      </c>
      <c r="C193" s="22" t="str">
        <f aca="false">VLOOKUP(A193,'Sets data'!$A$3:$C$9991,2,0)</f>
        <v>Mondtänzer</v>
      </c>
    </row>
    <row r="194" customFormat="false" ht="15" hidden="false" customHeight="false" outlineLevel="0" collapsed="false">
      <c r="A194" s="21" t="n">
        <v>231</v>
      </c>
      <c r="B194" s="22" t="str">
        <f aca="false">VLOOKUP(A194,'Sets data'!$A$3:$C$9991,3,0)</f>
        <v>Lunar Bastion</v>
      </c>
      <c r="C194" s="22" t="str">
        <f aca="false">VLOOKUP(A194,'Sets data'!$A$3:$C$9991,2,0)</f>
        <v>Mondbastion</v>
      </c>
    </row>
    <row r="195" customFormat="false" ht="15" hidden="false" customHeight="false" outlineLevel="0" collapsed="false">
      <c r="A195" s="21" t="n">
        <v>232</v>
      </c>
      <c r="B195" s="22" t="str">
        <f aca="false">VLOOKUP(A195,'Sets data'!$A$3:$C$9991,3,0)</f>
        <v>Roar of Alkosh</v>
      </c>
      <c r="C195" s="22" t="str">
        <f aca="false">VLOOKUP(A195,'Sets data'!$A$3:$C$9991,2,0)</f>
        <v>Brüllen von Alkosh</v>
      </c>
    </row>
    <row r="196" customFormat="false" ht="15" hidden="false" customHeight="false" outlineLevel="0" collapsed="false">
      <c r="A196" s="21" t="n">
        <v>234</v>
      </c>
      <c r="B196" s="22" t="str">
        <f aca="false">VLOOKUP(A196,'Sets data'!$A$3:$C$9991,3,0)</f>
        <v>Marksman's Crest</v>
      </c>
      <c r="C196" s="22" t="str">
        <f aca="false">VLOOKUP(A196,'Sets data'!$A$3:$C$9991,2,0)</f>
        <v>Wappen des Meisterschützen</v>
      </c>
    </row>
    <row r="197" customFormat="false" ht="15" hidden="false" customHeight="false" outlineLevel="0" collapsed="false">
      <c r="A197" s="21" t="n">
        <v>235</v>
      </c>
      <c r="B197" s="22" t="str">
        <f aca="false">VLOOKUP(A197,'Sets data'!$A$3:$C$9991,3,0)</f>
        <v>Robes of Transmutation</v>
      </c>
      <c r="C197" s="22" t="str">
        <f aca="false">VLOOKUP(A197,'Sets data'!$A$3:$C$9991,2,0)</f>
        <v>Roben der Transmutation</v>
      </c>
    </row>
    <row r="198" customFormat="false" ht="15" hidden="false" customHeight="false" outlineLevel="0" collapsed="false">
      <c r="A198" s="21" t="n">
        <v>236</v>
      </c>
      <c r="B198" s="22" t="str">
        <f aca="false">VLOOKUP(A198,'Sets data'!$A$3:$C$9991,3,0)</f>
        <v>Vicious Death</v>
      </c>
      <c r="C198" s="22" t="str">
        <f aca="false">VLOOKUP(A198,'Sets data'!$A$3:$C$9991,2,0)</f>
        <v>Grausamer Tod</v>
      </c>
    </row>
    <row r="199" customFormat="false" ht="15" hidden="false" customHeight="false" outlineLevel="0" collapsed="false">
      <c r="A199" s="21" t="n">
        <v>237</v>
      </c>
      <c r="B199" s="22" t="str">
        <f aca="false">VLOOKUP(A199,'Sets data'!$A$3:$C$9991,3,0)</f>
        <v>Leki's Focus</v>
      </c>
      <c r="C199" s="22" t="str">
        <f aca="false">VLOOKUP(A199,'Sets data'!$A$3:$C$9991,2,0)</f>
        <v>Lekis Fokus</v>
      </c>
    </row>
    <row r="200" customFormat="false" ht="15" hidden="false" customHeight="false" outlineLevel="0" collapsed="false">
      <c r="A200" s="21" t="n">
        <v>238</v>
      </c>
      <c r="B200" s="22" t="str">
        <f aca="false">VLOOKUP(A200,'Sets data'!$A$3:$C$9991,3,0)</f>
        <v>Fasalla's Guile</v>
      </c>
      <c r="C200" s="22" t="str">
        <f aca="false">VLOOKUP(A200,'Sets data'!$A$3:$C$9991,2,0)</f>
        <v>Fasallas List</v>
      </c>
    </row>
    <row r="201" customFormat="false" ht="15" hidden="false" customHeight="false" outlineLevel="0" collapsed="false">
      <c r="A201" s="21" t="n">
        <v>239</v>
      </c>
      <c r="B201" s="22" t="str">
        <f aca="false">VLOOKUP(A201,'Sets data'!$A$3:$C$9991,3,0)</f>
        <v>Warrior's Fury</v>
      </c>
      <c r="C201" s="22" t="str">
        <f aca="false">VLOOKUP(A201,'Sets data'!$A$3:$C$9991,2,0)</f>
        <v>Raserei des Kriegers</v>
      </c>
    </row>
    <row r="202" customFormat="false" ht="15" hidden="false" customHeight="false" outlineLevel="0" collapsed="false">
      <c r="A202" s="1" t="n">
        <v>240</v>
      </c>
      <c r="B202" s="22" t="str">
        <f aca="false">VLOOKUP(A202,'Sets data'!$A$3:$C$9991,3,0)</f>
        <v>Kvatch Gladiator</v>
      </c>
      <c r="C202" s="22" t="str">
        <f aca="false">VLOOKUP(A202,'Sets data'!$A$3:$C$9991,2,0)</f>
        <v>Gladiator von Kvatch</v>
      </c>
    </row>
    <row r="203" customFormat="false" ht="15" hidden="false" customHeight="false" outlineLevel="0" collapsed="false">
      <c r="A203" s="1" t="n">
        <v>241</v>
      </c>
      <c r="B203" s="22" t="str">
        <f aca="false">VLOOKUP(A203,'Sets data'!$A$3:$C$9991,3,0)</f>
        <v>Varen's Legacy</v>
      </c>
      <c r="C203" s="22" t="str">
        <f aca="false">VLOOKUP(A203,'Sets data'!$A$3:$C$9991,2,0)</f>
        <v>Varens Erbe</v>
      </c>
    </row>
    <row r="204" customFormat="false" ht="15" hidden="false" customHeight="false" outlineLevel="0" collapsed="false">
      <c r="A204" s="1" t="n">
        <v>242</v>
      </c>
      <c r="B204" s="22" t="str">
        <f aca="false">VLOOKUP(A204,'Sets data'!$A$3:$C$9991,3,0)</f>
        <v>Pelinal's Aptitude</v>
      </c>
      <c r="C204" s="22" t="str">
        <f aca="false">VLOOKUP(A204,'Sets data'!$A$3:$C$9991,2,0)</f>
        <v>Pelinals Talent</v>
      </c>
    </row>
    <row r="205" customFormat="false" ht="15" hidden="false" customHeight="false" outlineLevel="0" collapsed="false">
      <c r="A205" s="21" t="n">
        <v>243</v>
      </c>
      <c r="B205" s="22" t="str">
        <f aca="false">VLOOKUP(A205,'Sets data'!$A$3:$C$9991,3,0)</f>
        <v>Hide of Morihaus</v>
      </c>
      <c r="C205" s="22" t="str">
        <f aca="false">VLOOKUP(A205,'Sets data'!$A$3:$C$9991,2,0)</f>
        <v>Haut von Morihaus</v>
      </c>
    </row>
    <row r="206" customFormat="false" ht="15" hidden="false" customHeight="false" outlineLevel="0" collapsed="false">
      <c r="A206" s="21" t="n">
        <v>244</v>
      </c>
      <c r="B206" s="22" t="str">
        <f aca="false">VLOOKUP(A206,'Sets data'!$A$3:$C$9991,3,0)</f>
        <v>Flanking Strategist</v>
      </c>
      <c r="C206" s="22" t="str">
        <f aca="false">VLOOKUP(A206,'Sets data'!$A$3:$C$9991,2,0)</f>
        <v>Flankierender Stratege</v>
      </c>
    </row>
    <row r="207" customFormat="false" ht="15" hidden="false" customHeight="false" outlineLevel="0" collapsed="false">
      <c r="A207" s="21" t="n">
        <v>245</v>
      </c>
      <c r="B207" s="22" t="str">
        <f aca="false">VLOOKUP(A207,'Sets data'!$A$3:$C$9991,3,0)</f>
        <v>Sithis' Touch</v>
      </c>
      <c r="C207" s="22" t="str">
        <f aca="false">VLOOKUP(A207,'Sets data'!$A$3:$C$9991,2,0)</f>
        <v>Sithis' Berührung</v>
      </c>
    </row>
    <row r="208" customFormat="false" ht="15" hidden="false" customHeight="false" outlineLevel="0" collapsed="false">
      <c r="A208" s="21" t="n">
        <v>246</v>
      </c>
      <c r="B208" s="22" t="str">
        <f aca="false">VLOOKUP(A208,'Sets data'!$A$3:$C$9991,3,0)</f>
        <v>Galerion's Revenge</v>
      </c>
      <c r="C208" s="22" t="str">
        <f aca="false">VLOOKUP(A208,'Sets data'!$A$3:$C$9991,2,0)</f>
        <v>Galerions Revanche</v>
      </c>
    </row>
    <row r="209" customFormat="false" ht="15" hidden="false" customHeight="false" outlineLevel="0" collapsed="false">
      <c r="A209" s="21" t="n">
        <v>247</v>
      </c>
      <c r="B209" s="22" t="str">
        <f aca="false">VLOOKUP(A209,'Sets data'!$A$3:$C$9991,3,0)</f>
        <v>Vicecanon of Venom</v>
      </c>
      <c r="C209" s="22" t="str">
        <f aca="false">VLOOKUP(A209,'Sets data'!$A$3:$C$9991,2,0)</f>
        <v>Vizekanoniker des Gifts</v>
      </c>
    </row>
    <row r="210" customFormat="false" ht="15" hidden="false" customHeight="false" outlineLevel="0" collapsed="false">
      <c r="A210" s="21" t="n">
        <v>248</v>
      </c>
      <c r="B210" s="22" t="str">
        <f aca="false">VLOOKUP(A210,'Sets data'!$A$3:$C$9991,3,0)</f>
        <v>Thews of the Harbinger</v>
      </c>
      <c r="C210" s="22" t="str">
        <f aca="false">VLOOKUP(A210,'Sets data'!$A$3:$C$9991,2,0)</f>
        <v>Muskeln des Vorboten</v>
      </c>
    </row>
    <row r="211" customFormat="false" ht="15" hidden="false" customHeight="false" outlineLevel="0" collapsed="false">
      <c r="A211" s="21" t="n">
        <v>253</v>
      </c>
      <c r="B211" s="22" t="str">
        <f aca="false">VLOOKUP(A211,'Sets data'!$A$3:$C$9991,3,0)</f>
        <v>Imperial Physique</v>
      </c>
      <c r="C211" s="22" t="str">
        <f aca="false">VLOOKUP(A211,'Sets data'!$A$3:$C$9991,2,0)</f>
        <v>Kaiserliche Physis</v>
      </c>
    </row>
    <row r="212" customFormat="false" ht="15" hidden="false" customHeight="false" outlineLevel="0" collapsed="false">
      <c r="A212" s="1" t="n">
        <v>256</v>
      </c>
      <c r="B212" s="22" t="str">
        <f aca="false">VLOOKUP(A212,'Sets data'!$A$3:$C$9991,3,0)</f>
        <v>Mighty Chudan</v>
      </c>
      <c r="C212" s="22" t="str">
        <f aca="false">VLOOKUP(A212,'Sets data'!$A$3:$C$9991,2,0)</f>
        <v>Mächtiger Chudan</v>
      </c>
    </row>
    <row r="213" customFormat="false" ht="15" hidden="false" customHeight="false" outlineLevel="0" collapsed="false">
      <c r="A213" s="1" t="n">
        <v>257</v>
      </c>
      <c r="B213" s="22" t="str">
        <f aca="false">VLOOKUP(A213,'Sets data'!$A$3:$C$9991,3,0)</f>
        <v>Velidreth</v>
      </c>
      <c r="C213" s="22" t="str">
        <f aca="false">VLOOKUP(A213,'Sets data'!$A$3:$C$9991,2,0)</f>
        <v>Velidreth</v>
      </c>
    </row>
    <row r="214" customFormat="false" ht="15" hidden="false" customHeight="false" outlineLevel="0" collapsed="false">
      <c r="A214" s="21" t="n">
        <v>258</v>
      </c>
      <c r="B214" s="22" t="str">
        <f aca="false">VLOOKUP(A214,'Sets data'!$A$3:$C$9991,3,0)</f>
        <v>Amber Plasm</v>
      </c>
      <c r="C214" s="22" t="str">
        <f aca="false">VLOOKUP(A214,'Sets data'!$A$3:$C$9991,2,0)</f>
        <v>Bernsteinplasma</v>
      </c>
    </row>
    <row r="215" customFormat="false" ht="15" hidden="false" customHeight="false" outlineLevel="0" collapsed="false">
      <c r="A215" s="21" t="n">
        <v>259</v>
      </c>
      <c r="B215" s="22" t="str">
        <f aca="false">VLOOKUP(A215,'Sets data'!$A$3:$C$9991,3,0)</f>
        <v>Heem-Jas' Retribution</v>
      </c>
      <c r="C215" s="22" t="str">
        <f aca="false">VLOOKUP(A215,'Sets data'!$A$3:$C$9991,2,0)</f>
        <v>Heem-Jas' Vergeltung</v>
      </c>
    </row>
    <row r="216" customFormat="false" ht="15" hidden="false" customHeight="false" outlineLevel="0" collapsed="false">
      <c r="A216" s="21" t="n">
        <v>260</v>
      </c>
      <c r="B216" s="22" t="str">
        <f aca="false">VLOOKUP(A216,'Sets data'!$A$3:$C$9991,3,0)</f>
        <v>Aspect of Mazzatun</v>
      </c>
      <c r="C216" s="22" t="str">
        <f aca="false">VLOOKUP(A216,'Sets data'!$A$3:$C$9991,2,0)</f>
        <v>Aspekt von Mazzatun</v>
      </c>
    </row>
    <row r="217" customFormat="false" ht="15" hidden="false" customHeight="false" outlineLevel="0" collapsed="false">
      <c r="A217" s="21" t="n">
        <v>261</v>
      </c>
      <c r="B217" s="22" t="str">
        <f aca="false">VLOOKUP(A217,'Sets data'!$A$3:$C$9991,3,0)</f>
        <v>Gossamer</v>
      </c>
      <c r="C217" s="22" t="str">
        <f aca="false">VLOOKUP(A217,'Sets data'!$A$3:$C$9991,2,0)</f>
        <v>Gespinst</v>
      </c>
    </row>
    <row r="218" customFormat="false" ht="15" hidden="false" customHeight="false" outlineLevel="0" collapsed="false">
      <c r="A218" s="21" t="n">
        <v>262</v>
      </c>
      <c r="B218" s="22" t="str">
        <f aca="false">VLOOKUP(A218,'Sets data'!$A$3:$C$9991,3,0)</f>
        <v>Widowmaker</v>
      </c>
      <c r="C218" s="22" t="str">
        <f aca="false">VLOOKUP(A218,'Sets data'!$A$3:$C$9991,2,0)</f>
        <v>Witwenmacher</v>
      </c>
    </row>
    <row r="219" customFormat="false" ht="15" hidden="false" customHeight="false" outlineLevel="0" collapsed="false">
      <c r="A219" s="21" t="n">
        <v>263</v>
      </c>
      <c r="B219" s="22" t="str">
        <f aca="false">VLOOKUP(A219,'Sets data'!$A$3:$C$9991,3,0)</f>
        <v>Hand of Mephala</v>
      </c>
      <c r="C219" s="22" t="str">
        <f aca="false">VLOOKUP(A219,'Sets data'!$A$3:$C$9991,2,0)</f>
        <v>Hand von Mephala</v>
      </c>
    </row>
    <row r="220" customFormat="false" ht="15" hidden="false" customHeight="false" outlineLevel="0" collapsed="false">
      <c r="A220" s="36" t="n">
        <v>264</v>
      </c>
      <c r="B220" s="22" t="str">
        <f aca="false">VLOOKUP(A220,'Sets data'!$A$3:$C$9991,3,0)</f>
        <v>Giant Spider</v>
      </c>
      <c r="C220" s="22" t="str">
        <f aca="false">VLOOKUP(A220,'Sets data'!$A$3:$C$9991,2,0)</f>
        <v>Riesenspinne</v>
      </c>
    </row>
    <row r="221" customFormat="false" ht="15" hidden="false" customHeight="false" outlineLevel="0" collapsed="false">
      <c r="A221" s="1" t="n">
        <v>265</v>
      </c>
      <c r="B221" s="22" t="str">
        <f aca="false">VLOOKUP(A221,'Sets data'!$A$3:$C$9991,3,0)</f>
        <v>Shadowrend</v>
      </c>
      <c r="C221" s="22" t="str">
        <f aca="false">VLOOKUP(A221,'Sets data'!$A$3:$C$9991,2,0)</f>
        <v>Schattenriss</v>
      </c>
    </row>
    <row r="222" customFormat="false" ht="15" hidden="false" customHeight="false" outlineLevel="0" collapsed="false">
      <c r="A222" s="1" t="n">
        <v>266</v>
      </c>
      <c r="B222" s="22" t="str">
        <f aca="false">VLOOKUP(A222,'Sets data'!$A$3:$C$9991,3,0)</f>
        <v>Kra'gh</v>
      </c>
      <c r="C222" s="22" t="str">
        <f aca="false">VLOOKUP(A222,'Sets data'!$A$3:$C$9991,2,0)</f>
        <v>Kra'gh</v>
      </c>
    </row>
    <row r="223" customFormat="false" ht="15" hidden="false" customHeight="false" outlineLevel="0" collapsed="false">
      <c r="A223" s="1" t="n">
        <v>267</v>
      </c>
      <c r="B223" s="22" t="str">
        <f aca="false">VLOOKUP(A223,'Sets data'!$A$3:$C$9991,3,0)</f>
        <v>Swarm Mother</v>
      </c>
      <c r="C223" s="22" t="str">
        <f aca="false">VLOOKUP(A223,'Sets data'!$A$3:$C$9991,2,0)</f>
        <v>Schwarmmutter</v>
      </c>
    </row>
    <row r="224" customFormat="false" ht="15" hidden="false" customHeight="false" outlineLevel="0" collapsed="false">
      <c r="A224" s="1" t="n">
        <v>268</v>
      </c>
      <c r="B224" s="22" t="str">
        <f aca="false">VLOOKUP(A224,'Sets data'!$A$3:$C$9991,3,0)</f>
        <v>Sentinel of Rkugamz</v>
      </c>
      <c r="C224" s="22" t="str">
        <f aca="false">VLOOKUP(A224,'Sets data'!$A$3:$C$9991,2,0)</f>
        <v>Wachposten von Rkugamz</v>
      </c>
    </row>
    <row r="225" customFormat="false" ht="15" hidden="false" customHeight="false" outlineLevel="0" collapsed="false">
      <c r="A225" s="1" t="n">
        <v>269</v>
      </c>
      <c r="B225" s="22" t="str">
        <f aca="false">VLOOKUP(A225,'Sets data'!$A$3:$C$9991,3,0)</f>
        <v>Chokethorn</v>
      </c>
      <c r="C225" s="22" t="str">
        <f aca="false">VLOOKUP(A225,'Sets data'!$A$3:$C$9991,2,0)</f>
        <v>Würgedorn</v>
      </c>
    </row>
    <row r="226" customFormat="false" ht="15" hidden="false" customHeight="false" outlineLevel="0" collapsed="false">
      <c r="A226" s="1" t="n">
        <v>270</v>
      </c>
      <c r="B226" s="22" t="str">
        <f aca="false">VLOOKUP(A226,'Sets data'!$A$3:$C$9991,3,0)</f>
        <v>Slimecraw</v>
      </c>
      <c r="C226" s="22" t="str">
        <f aca="false">VLOOKUP(A226,'Sets data'!$A$3:$C$9991,2,0)</f>
        <v>Schleimkropf</v>
      </c>
    </row>
    <row r="227" customFormat="false" ht="15" hidden="false" customHeight="false" outlineLevel="0" collapsed="false">
      <c r="A227" s="1" t="n">
        <v>271</v>
      </c>
      <c r="B227" s="22" t="str">
        <f aca="false">VLOOKUP(A227,'Sets data'!$A$3:$C$9991,3,0)</f>
        <v>Sellistrix</v>
      </c>
      <c r="C227" s="22" t="str">
        <f aca="false">VLOOKUP(A227,'Sets data'!$A$3:$C$9991,2,0)</f>
        <v>Sellistrix</v>
      </c>
    </row>
    <row r="228" customFormat="false" ht="15" hidden="false" customHeight="false" outlineLevel="0" collapsed="false">
      <c r="A228" s="1" t="n">
        <v>272</v>
      </c>
      <c r="B228" s="22" t="str">
        <f aca="false">VLOOKUP(A228,'Sets data'!$A$3:$C$9991,3,0)</f>
        <v>Infernal Guardian</v>
      </c>
      <c r="C228" s="22" t="str">
        <f aca="false">VLOOKUP(A228,'Sets data'!$A$3:$C$9991,2,0)</f>
        <v>Infernaler Wächter</v>
      </c>
    </row>
    <row r="229" customFormat="false" ht="15" hidden="false" customHeight="false" outlineLevel="0" collapsed="false">
      <c r="A229" s="1" t="n">
        <v>273</v>
      </c>
      <c r="B229" s="22" t="str">
        <f aca="false">VLOOKUP(A229,'Sets data'!$A$3:$C$9991,3,0)</f>
        <v>Ilambris</v>
      </c>
      <c r="C229" s="22" t="str">
        <f aca="false">VLOOKUP(A229,'Sets data'!$A$3:$C$9991,2,0)</f>
        <v>Ilambris</v>
      </c>
    </row>
    <row r="230" customFormat="false" ht="15" hidden="false" customHeight="false" outlineLevel="0" collapsed="false">
      <c r="A230" s="1" t="n">
        <v>274</v>
      </c>
      <c r="B230" s="22" t="str">
        <f aca="false">VLOOKUP(A230,'Sets data'!$A$3:$C$9991,3,0)</f>
        <v>Iceheart</v>
      </c>
      <c r="C230" s="22" t="str">
        <f aca="false">VLOOKUP(A230,'Sets data'!$A$3:$C$9991,2,0)</f>
        <v>Eisherz</v>
      </c>
    </row>
    <row r="231" customFormat="false" ht="15" hidden="false" customHeight="false" outlineLevel="0" collapsed="false">
      <c r="A231" s="1" t="n">
        <v>275</v>
      </c>
      <c r="B231" s="22" t="str">
        <f aca="false">VLOOKUP(A231,'Sets data'!$A$3:$C$9991,3,0)</f>
        <v>Stormfist</v>
      </c>
      <c r="C231" s="22" t="str">
        <f aca="false">VLOOKUP(A231,'Sets data'!$A$3:$C$9991,2,0)</f>
        <v>Sturmfaust</v>
      </c>
    </row>
    <row r="232" customFormat="false" ht="15" hidden="false" customHeight="false" outlineLevel="0" collapsed="false">
      <c r="A232" s="1" t="n">
        <v>276</v>
      </c>
      <c r="B232" s="22" t="str">
        <f aca="false">VLOOKUP(A232,'Sets data'!$A$3:$C$9991,3,0)</f>
        <v>Tremorscale</v>
      </c>
      <c r="C232" s="22" t="str">
        <f aca="false">VLOOKUP(A232,'Sets data'!$A$3:$C$9991,2,0)</f>
        <v>Bebenschuppe</v>
      </c>
    </row>
    <row r="233" customFormat="false" ht="15" hidden="false" customHeight="false" outlineLevel="0" collapsed="false">
      <c r="A233" s="1" t="n">
        <v>277</v>
      </c>
      <c r="B233" s="22" t="str">
        <f aca="false">VLOOKUP(A233,'Sets data'!$A$3:$C$9991,3,0)</f>
        <v>Pirate Skeleton</v>
      </c>
      <c r="C233" s="22" t="str">
        <f aca="false">VLOOKUP(A233,'Sets data'!$A$3:$C$9991,2,0)</f>
        <v>Piratenskelett</v>
      </c>
    </row>
    <row r="234" customFormat="false" ht="15" hidden="false" customHeight="false" outlineLevel="0" collapsed="false">
      <c r="A234" s="1" t="n">
        <v>278</v>
      </c>
      <c r="B234" s="22" t="str">
        <f aca="false">VLOOKUP(A234,'Sets data'!$A$3:$C$9991,3,0)</f>
        <v>The Troll King</v>
      </c>
      <c r="C234" s="22" t="str">
        <f aca="false">VLOOKUP(A234,'Sets data'!$A$3:$C$9991,2,0)</f>
        <v>Trollkönig</v>
      </c>
    </row>
    <row r="235" customFormat="false" ht="15" hidden="false" customHeight="false" outlineLevel="0" collapsed="false">
      <c r="A235" s="1" t="n">
        <v>279</v>
      </c>
      <c r="B235" s="22" t="str">
        <f aca="false">VLOOKUP(A235,'Sets data'!$A$3:$C$9991,3,0)</f>
        <v>Selene</v>
      </c>
      <c r="C235" s="22" t="str">
        <f aca="false">VLOOKUP(A235,'Sets data'!$A$3:$C$9991,2,0)</f>
        <v>Selene</v>
      </c>
    </row>
    <row r="236" customFormat="false" ht="15" hidden="false" customHeight="false" outlineLevel="0" collapsed="false">
      <c r="A236" s="1" t="n">
        <v>280</v>
      </c>
      <c r="B236" s="22" t="str">
        <f aca="false">VLOOKUP(A236,'Sets data'!$A$3:$C$9991,3,0)</f>
        <v>Grothdarr</v>
      </c>
      <c r="C236" s="22" t="str">
        <f aca="false">VLOOKUP(A236,'Sets data'!$A$3:$C$9991,2,0)</f>
        <v>Grothdarr</v>
      </c>
    </row>
    <row r="237" customFormat="false" ht="15" hidden="false" customHeight="false" outlineLevel="0" collapsed="false">
      <c r="A237" s="21" t="n">
        <v>281</v>
      </c>
      <c r="B237" s="22" t="str">
        <f aca="false">VLOOKUP(A237,'Sets data'!$A$3:$C$9991,3,0)</f>
        <v>Armor of the Trainee</v>
      </c>
      <c r="C237" s="22" t="str">
        <f aca="false">VLOOKUP(A237,'Sets data'!$A$3:$C$9991,2,0)</f>
        <v>Rüstung des Auszubildenden</v>
      </c>
    </row>
    <row r="238" customFormat="false" ht="15" hidden="false" customHeight="false" outlineLevel="0" collapsed="false">
      <c r="A238" s="21" t="n">
        <v>282</v>
      </c>
      <c r="B238" s="22" t="str">
        <f aca="false">VLOOKUP(A238,'Sets data'!$A$3:$C$9991,3,0)</f>
        <v>Vampire Cloak</v>
      </c>
      <c r="C238" s="22" t="str">
        <f aca="false">VLOOKUP(A238,'Sets data'!$A$3:$C$9991,2,0)</f>
        <v>Vampirumhang</v>
      </c>
    </row>
    <row r="239" customFormat="false" ht="15" hidden="false" customHeight="false" outlineLevel="0" collapsed="false">
      <c r="A239" s="21" t="n">
        <v>283</v>
      </c>
      <c r="B239" s="22" t="str">
        <f aca="false">VLOOKUP(A239,'Sets data'!$A$3:$C$9991,3,0)</f>
        <v>Sword-Singer</v>
      </c>
      <c r="C239" s="22" t="str">
        <f aca="false">VLOOKUP(A239,'Sets data'!$A$3:$C$9991,2,0)</f>
        <v>Schwertsänger</v>
      </c>
    </row>
    <row r="240" customFormat="false" ht="15" hidden="false" customHeight="false" outlineLevel="0" collapsed="false">
      <c r="A240" s="21" t="n">
        <v>284</v>
      </c>
      <c r="B240" s="22" t="str">
        <f aca="false">VLOOKUP(A240,'Sets data'!$A$3:$C$9991,3,0)</f>
        <v>Order of Diagna</v>
      </c>
      <c r="C240" s="22" t="str">
        <f aca="false">VLOOKUP(A240,'Sets data'!$A$3:$C$9991,2,0)</f>
        <v>Orden von Diagna</v>
      </c>
    </row>
    <row r="241" customFormat="false" ht="15" hidden="false" customHeight="false" outlineLevel="0" collapsed="false">
      <c r="A241" s="21" t="n">
        <v>285</v>
      </c>
      <c r="B241" s="22" t="str">
        <f aca="false">VLOOKUP(A241,'Sets data'!$A$3:$C$9991,3,0)</f>
        <v>Vampire Lord</v>
      </c>
      <c r="C241" s="22" t="str">
        <f aca="false">VLOOKUP(A241,'Sets data'!$A$3:$C$9991,2,0)</f>
        <v>Vampirfürst</v>
      </c>
    </row>
    <row r="242" customFormat="false" ht="15" hidden="false" customHeight="false" outlineLevel="0" collapsed="false">
      <c r="A242" s="21" t="n">
        <v>286</v>
      </c>
      <c r="B242" s="22" t="str">
        <f aca="false">VLOOKUP(A242,'Sets data'!$A$3:$C$9991,3,0)</f>
        <v>Spriggan's Thorns</v>
      </c>
      <c r="C242" s="22" t="str">
        <f aca="false">VLOOKUP(A242,'Sets data'!$A$3:$C$9991,2,0)</f>
        <v>Dornen des Zweiglings</v>
      </c>
    </row>
    <row r="243" customFormat="false" ht="15" hidden="false" customHeight="false" outlineLevel="0" collapsed="false">
      <c r="A243" s="21" t="n">
        <v>287</v>
      </c>
      <c r="B243" s="22" t="str">
        <f aca="false">VLOOKUP(A243,'Sets data'!$A$3:$C$9991,3,0)</f>
        <v>Green Pact</v>
      </c>
      <c r="C243" s="22" t="str">
        <f aca="false">VLOOKUP(A243,'Sets data'!$A$3:$C$9991,2,0)</f>
        <v>Der Grüne Pakt</v>
      </c>
    </row>
    <row r="244" customFormat="false" ht="15" hidden="false" customHeight="false" outlineLevel="0" collapsed="false">
      <c r="A244" s="21" t="n">
        <v>288</v>
      </c>
      <c r="B244" s="22" t="str">
        <f aca="false">VLOOKUP(A244,'Sets data'!$A$3:$C$9991,3,0)</f>
        <v>Beekeeper's Gear</v>
      </c>
      <c r="C244" s="22" t="str">
        <f aca="false">VLOOKUP(A244,'Sets data'!$A$3:$C$9991,2,0)</f>
        <v>Werkzeug des Bienenhüters</v>
      </c>
    </row>
    <row r="245" customFormat="false" ht="15" hidden="false" customHeight="false" outlineLevel="0" collapsed="false">
      <c r="A245" s="21" t="n">
        <v>289</v>
      </c>
      <c r="B245" s="22" t="str">
        <f aca="false">VLOOKUP(A245,'Sets data'!$A$3:$C$9991,3,0)</f>
        <v>Spinner's Garments</v>
      </c>
      <c r="C245" s="22" t="str">
        <f aca="false">VLOOKUP(A245,'Sets data'!$A$3:$C$9991,2,0)</f>
        <v>Gewänder des Webers</v>
      </c>
    </row>
    <row r="246" customFormat="false" ht="15" hidden="false" customHeight="false" outlineLevel="0" collapsed="false">
      <c r="A246" s="21" t="n">
        <v>290</v>
      </c>
      <c r="B246" s="22" t="str">
        <f aca="false">VLOOKUP(A246,'Sets data'!$A$3:$C$9991,3,0)</f>
        <v>Skooma Smuggler</v>
      </c>
      <c r="C246" s="22" t="str">
        <f aca="false">VLOOKUP(A246,'Sets data'!$A$3:$C$9991,2,0)</f>
        <v>Skoomaschmuggler</v>
      </c>
    </row>
    <row r="247" customFormat="false" ht="15" hidden="false" customHeight="false" outlineLevel="0" collapsed="false">
      <c r="A247" s="21" t="n">
        <v>291</v>
      </c>
      <c r="B247" s="22" t="str">
        <f aca="false">VLOOKUP(A247,'Sets data'!$A$3:$C$9991,3,0)</f>
        <v>Shalk Exoskeleton</v>
      </c>
      <c r="C247" s="22" t="str">
        <f aca="false">VLOOKUP(A247,'Sets data'!$A$3:$C$9991,2,0)</f>
        <v>Schröterpanzer</v>
      </c>
    </row>
    <row r="248" customFormat="false" ht="15" hidden="false" customHeight="false" outlineLevel="0" collapsed="false">
      <c r="A248" s="21" t="n">
        <v>292</v>
      </c>
      <c r="B248" s="22" t="str">
        <f aca="false">VLOOKUP(A248,'Sets data'!$A$3:$C$9991,3,0)</f>
        <v>Mother's Sorrow</v>
      </c>
      <c r="C248" s="22" t="str">
        <f aca="false">VLOOKUP(A248,'Sets data'!$A$3:$C$9991,2,0)</f>
        <v>Muttertränen</v>
      </c>
    </row>
    <row r="249" customFormat="false" ht="15" hidden="false" customHeight="false" outlineLevel="0" collapsed="false">
      <c r="A249" s="21" t="n">
        <v>293</v>
      </c>
      <c r="B249" s="22" t="str">
        <f aca="false">VLOOKUP(A249,'Sets data'!$A$3:$C$9991,3,0)</f>
        <v>Plague Doctor</v>
      </c>
      <c r="C249" s="22" t="str">
        <f aca="false">VLOOKUP(A249,'Sets data'!$A$3:$C$9991,2,0)</f>
        <v>Seuchendoktor</v>
      </c>
    </row>
    <row r="250" customFormat="false" ht="15" hidden="false" customHeight="false" outlineLevel="0" collapsed="false">
      <c r="A250" s="21" t="n">
        <v>294</v>
      </c>
      <c r="B250" s="22" t="str">
        <f aca="false">VLOOKUP(A250,'Sets data'!$A$3:$C$9991,3,0)</f>
        <v>Ysgramor's Birthright</v>
      </c>
      <c r="C250" s="22" t="str">
        <f aca="false">VLOOKUP(A250,'Sets data'!$A$3:$C$9991,2,0)</f>
        <v>Ysgramors Geburtsrecht</v>
      </c>
    </row>
    <row r="251" customFormat="false" ht="15" hidden="false" customHeight="false" outlineLevel="0" collapsed="false">
      <c r="A251" s="21" t="n">
        <v>295</v>
      </c>
      <c r="B251" s="22" t="str">
        <f aca="false">VLOOKUP(A251,'Sets data'!$A$3:$C$9991,3,0)</f>
        <v>Jailbreaker</v>
      </c>
      <c r="C251" s="22" t="str">
        <f aca="false">VLOOKUP(A251,'Sets data'!$A$3:$C$9991,2,0)</f>
        <v>Ausbrecher</v>
      </c>
    </row>
    <row r="252" customFormat="false" ht="15" hidden="false" customHeight="false" outlineLevel="0" collapsed="false">
      <c r="A252" s="21" t="n">
        <v>296</v>
      </c>
      <c r="B252" s="22" t="str">
        <f aca="false">VLOOKUP(A252,'Sets data'!$A$3:$C$9991,3,0)</f>
        <v>Spelunker</v>
      </c>
      <c r="C252" s="22" t="str">
        <f aca="false">VLOOKUP(A252,'Sets data'!$A$3:$C$9991,2,0)</f>
        <v>Höhlenforscher</v>
      </c>
    </row>
    <row r="253" customFormat="false" ht="15" hidden="false" customHeight="false" outlineLevel="0" collapsed="false">
      <c r="A253" s="21" t="n">
        <v>297</v>
      </c>
      <c r="B253" s="22" t="str">
        <f aca="false">VLOOKUP(A253,'Sets data'!$A$3:$C$9991,3,0)</f>
        <v>Spider Cultist Cowl</v>
      </c>
      <c r="C253" s="22" t="str">
        <f aca="false">VLOOKUP(A253,'Sets data'!$A$3:$C$9991,2,0)</f>
        <v>Spinnenkultistenkutte</v>
      </c>
    </row>
    <row r="254" customFormat="false" ht="15" hidden="false" customHeight="false" outlineLevel="0" collapsed="false">
      <c r="A254" s="21" t="n">
        <v>298</v>
      </c>
      <c r="B254" s="22" t="str">
        <f aca="false">VLOOKUP(A254,'Sets data'!$A$3:$C$9991,3,0)</f>
        <v>Light Speaker</v>
      </c>
      <c r="C254" s="22" t="str">
        <f aca="false">VLOOKUP(A254,'Sets data'!$A$3:$C$9991,2,0)</f>
        <v>Lichtsprecher</v>
      </c>
    </row>
    <row r="255" customFormat="false" ht="15" hidden="false" customHeight="false" outlineLevel="0" collapsed="false">
      <c r="A255" s="21" t="n">
        <v>299</v>
      </c>
      <c r="B255" s="22" t="str">
        <f aca="false">VLOOKUP(A255,'Sets data'!$A$3:$C$9991,3,0)</f>
        <v>Toothrow</v>
      </c>
      <c r="C255" s="22" t="str">
        <f aca="false">VLOOKUP(A255,'Sets data'!$A$3:$C$9991,2,0)</f>
        <v>Zahnreihe</v>
      </c>
    </row>
    <row r="256" customFormat="false" ht="15" hidden="false" customHeight="false" outlineLevel="0" collapsed="false">
      <c r="A256" s="21" t="n">
        <v>300</v>
      </c>
      <c r="B256" s="22" t="str">
        <f aca="false">VLOOKUP(A256,'Sets data'!$A$3:$C$9991,3,0)</f>
        <v>Netch's Touch</v>
      </c>
      <c r="C256" s="22" t="str">
        <f aca="false">VLOOKUP(A256,'Sets data'!$A$3:$C$9991,2,0)</f>
        <v>Berührung des Netch</v>
      </c>
    </row>
    <row r="257" customFormat="false" ht="15" hidden="false" customHeight="false" outlineLevel="0" collapsed="false">
      <c r="A257" s="21" t="n">
        <v>301</v>
      </c>
      <c r="B257" s="22" t="str">
        <f aca="false">VLOOKUP(A257,'Sets data'!$A$3:$C$9991,3,0)</f>
        <v>Strength of the Automaton</v>
      </c>
      <c r="C257" s="22" t="str">
        <f aca="false">VLOOKUP(A257,'Sets data'!$A$3:$C$9991,2,0)</f>
        <v>Stärke des Automaten</v>
      </c>
    </row>
    <row r="258" customFormat="false" ht="15" hidden="false" customHeight="false" outlineLevel="0" collapsed="false">
      <c r="A258" s="21" t="n">
        <v>302</v>
      </c>
      <c r="B258" s="22" t="str">
        <f aca="false">VLOOKUP(A258,'Sets data'!$A$3:$C$9991,3,0)</f>
        <v>Leviathan</v>
      </c>
      <c r="C258" s="22" t="str">
        <f aca="false">VLOOKUP(A258,'Sets data'!$A$3:$C$9991,2,0)</f>
        <v>Leviathan</v>
      </c>
    </row>
    <row r="259" customFormat="false" ht="15" hidden="false" customHeight="false" outlineLevel="0" collapsed="false">
      <c r="A259" s="21" t="n">
        <v>303</v>
      </c>
      <c r="B259" s="22" t="str">
        <f aca="false">VLOOKUP(A259,'Sets data'!$A$3:$C$9991,3,0)</f>
        <v>Lamia's Song</v>
      </c>
      <c r="C259" s="22" t="str">
        <f aca="false">VLOOKUP(A259,'Sets data'!$A$3:$C$9991,2,0)</f>
        <v>Lied der Lamie</v>
      </c>
    </row>
    <row r="260" customFormat="false" ht="15" hidden="false" customHeight="false" outlineLevel="0" collapsed="false">
      <c r="A260" s="21" t="n">
        <v>304</v>
      </c>
      <c r="B260" s="22" t="str">
        <f aca="false">VLOOKUP(A260,'Sets data'!$A$3:$C$9991,3,0)</f>
        <v>Medusa</v>
      </c>
      <c r="C260" s="22" t="str">
        <f aca="false">VLOOKUP(A260,'Sets data'!$A$3:$C$9991,2,0)</f>
        <v>Versteinernder Blick</v>
      </c>
    </row>
    <row r="261" customFormat="false" ht="15" hidden="false" customHeight="false" outlineLevel="0" collapsed="false">
      <c r="A261" s="21" t="n">
        <v>305</v>
      </c>
      <c r="B261" s="22" t="str">
        <f aca="false">VLOOKUP(A261,'Sets data'!$A$3:$C$9991,3,0)</f>
        <v>Treasure Hunter</v>
      </c>
      <c r="C261" s="22" t="str">
        <f aca="false">VLOOKUP(A261,'Sets data'!$A$3:$C$9991,2,0)</f>
        <v>Schatzjäger</v>
      </c>
    </row>
    <row r="262" customFormat="false" ht="15" hidden="false" customHeight="false" outlineLevel="0" collapsed="false">
      <c r="A262" s="21" t="n">
        <v>307</v>
      </c>
      <c r="B262" s="22" t="str">
        <f aca="false">VLOOKUP(A262,'Sets data'!$A$3:$C$9991,3,0)</f>
        <v>Draugr Hulk</v>
      </c>
      <c r="C262" s="22" t="str">
        <f aca="false">VLOOKUP(A262,'Sets data'!$A$3:$C$9991,2,0)</f>
        <v>Schwerfälliger Draugr</v>
      </c>
    </row>
    <row r="263" customFormat="false" ht="15" hidden="false" customHeight="false" outlineLevel="0" collapsed="false">
      <c r="A263" s="21" t="n">
        <v>308</v>
      </c>
      <c r="B263" s="22" t="str">
        <f aca="false">VLOOKUP(A263,'Sets data'!$A$3:$C$9991,3,0)</f>
        <v>Bone Pirate's Tatters</v>
      </c>
      <c r="C263" s="22" t="str">
        <f aca="false">VLOOKUP(A263,'Sets data'!$A$3:$C$9991,2,0)</f>
        <v>Lumpen des Knochenpiraten</v>
      </c>
    </row>
    <row r="264" customFormat="false" ht="15" hidden="false" customHeight="false" outlineLevel="0" collapsed="false">
      <c r="A264" s="21" t="n">
        <v>309</v>
      </c>
      <c r="B264" s="22" t="str">
        <f aca="false">VLOOKUP(A264,'Sets data'!$A$3:$C$9991,3,0)</f>
        <v>Knight-errant's Mail</v>
      </c>
      <c r="C264" s="22" t="str">
        <f aca="false">VLOOKUP(A264,'Sets data'!$A$3:$C$9991,2,0)</f>
        <v>Platten des Wanderritters</v>
      </c>
    </row>
    <row r="265" customFormat="false" ht="15" hidden="false" customHeight="false" outlineLevel="0" collapsed="false">
      <c r="A265" s="21" t="n">
        <v>310</v>
      </c>
      <c r="B265" s="22" t="str">
        <f aca="false">VLOOKUP(A265,'Sets data'!$A$3:$C$9991,3,0)</f>
        <v>Sword Dancer</v>
      </c>
      <c r="C265" s="22" t="str">
        <f aca="false">VLOOKUP(A265,'Sets data'!$A$3:$C$9991,2,0)</f>
        <v>Schwerttänzer</v>
      </c>
    </row>
    <row r="266" customFormat="false" ht="15" hidden="false" customHeight="false" outlineLevel="0" collapsed="false">
      <c r="A266" s="21" t="n">
        <v>311</v>
      </c>
      <c r="B266" s="22" t="str">
        <f aca="false">VLOOKUP(A266,'Sets data'!$A$3:$C$9991,3,0)</f>
        <v>Rattlecage</v>
      </c>
      <c r="C266" s="22" t="str">
        <f aca="false">VLOOKUP(A266,'Sets data'!$A$3:$C$9991,2,0)</f>
        <v>Klapperkäfig</v>
      </c>
    </row>
    <row r="267" customFormat="false" ht="15" hidden="false" customHeight="false" outlineLevel="0" collapsed="false">
      <c r="A267" s="21" t="n">
        <v>313</v>
      </c>
      <c r="B267" s="22" t="str">
        <f aca="false">VLOOKUP(A267,'Sets data'!$A$3:$C$9991,3,0)</f>
        <v>Titanic Cleave</v>
      </c>
      <c r="C267" s="22" t="str">
        <f aca="false">VLOOKUP(A267,'Sets data'!$A$3:$C$9991,2,0)</f>
        <v>Titanisches Trennen</v>
      </c>
    </row>
    <row r="268" customFormat="false" ht="15" hidden="false" customHeight="false" outlineLevel="0" collapsed="false">
      <c r="A268" s="21" t="n">
        <v>314</v>
      </c>
      <c r="B268" s="22" t="str">
        <f aca="false">VLOOKUP(A268,'Sets data'!$A$3:$C$9991,3,0)</f>
        <v>Puncturing Remedy</v>
      </c>
      <c r="C268" s="22" t="str">
        <f aca="false">VLOOKUP(A268,'Sets data'!$A$3:$C$9991,2,0)</f>
        <v>Durchschlagende Genesung</v>
      </c>
    </row>
    <row r="269" customFormat="false" ht="15" hidden="false" customHeight="false" outlineLevel="0" collapsed="false">
      <c r="A269" s="21" t="n">
        <v>315</v>
      </c>
      <c r="B269" s="22" t="str">
        <f aca="false">VLOOKUP(A269,'Sets data'!$A$3:$C$9991,3,0)</f>
        <v>Stinging Slashes</v>
      </c>
      <c r="C269" s="22" t="str">
        <f aca="false">VLOOKUP(A269,'Sets data'!$A$3:$C$9991,2,0)</f>
        <v>Stechende Schnitte</v>
      </c>
    </row>
    <row r="270" customFormat="false" ht="15" hidden="false" customHeight="false" outlineLevel="0" collapsed="false">
      <c r="A270" s="21" t="n">
        <v>316</v>
      </c>
      <c r="B270" s="22" t="str">
        <f aca="false">VLOOKUP(A270,'Sets data'!$A$3:$C$9991,3,0)</f>
        <v>Caustic Arrow</v>
      </c>
      <c r="C270" s="22" t="str">
        <f aca="false">VLOOKUP(A270,'Sets data'!$A$3:$C$9991,2,0)</f>
        <v>Beißender Pfeil</v>
      </c>
    </row>
    <row r="271" customFormat="false" ht="15" hidden="false" customHeight="false" outlineLevel="0" collapsed="false">
      <c r="A271" s="21" t="n">
        <v>317</v>
      </c>
      <c r="B271" s="22" t="str">
        <f aca="false">VLOOKUP(A271,'Sets data'!$A$3:$C$9991,3,0)</f>
        <v>Destructive Impact</v>
      </c>
      <c r="C271" s="22" t="str">
        <f aca="false">VLOOKUP(A271,'Sets data'!$A$3:$C$9991,2,0)</f>
        <v>Zerstörerischer Einschlag</v>
      </c>
    </row>
    <row r="272" customFormat="false" ht="15" hidden="false" customHeight="false" outlineLevel="0" collapsed="false">
      <c r="A272" s="21" t="n">
        <v>318</v>
      </c>
      <c r="B272" s="22" t="str">
        <f aca="false">VLOOKUP(A272,'Sets data'!$A$3:$C$9991,3,0)</f>
        <v>Grand Rejuvenation</v>
      </c>
      <c r="C272" s="22" t="str">
        <f aca="false">VLOOKUP(A272,'Sets data'!$A$3:$C$9991,2,0)</f>
        <v>Große Verjüngung</v>
      </c>
    </row>
    <row r="273" customFormat="false" ht="15" hidden="false" customHeight="false" outlineLevel="0" collapsed="false">
      <c r="A273" s="21" t="n">
        <v>320</v>
      </c>
      <c r="B273" s="22" t="str">
        <f aca="false">VLOOKUP(A273,'Sets data'!$A$3:$C$9991,3,0)</f>
        <v>War Maiden</v>
      </c>
      <c r="C273" s="22" t="str">
        <f aca="false">VLOOKUP(A273,'Sets data'!$A$3:$C$9991,2,0)</f>
        <v>Kriegsjungfer</v>
      </c>
    </row>
    <row r="274" customFormat="false" ht="15" hidden="false" customHeight="false" outlineLevel="0" collapsed="false">
      <c r="A274" s="21" t="n">
        <v>321</v>
      </c>
      <c r="B274" s="22" t="str">
        <f aca="false">VLOOKUP(A274,'Sets data'!$A$3:$C$9991,3,0)</f>
        <v>Defiler</v>
      </c>
      <c r="C274" s="22" t="str">
        <f aca="false">VLOOKUP(A274,'Sets data'!$A$3:$C$9991,2,0)</f>
        <v>Schänder</v>
      </c>
    </row>
    <row r="275" customFormat="false" ht="15" hidden="false" customHeight="false" outlineLevel="0" collapsed="false">
      <c r="A275" s="21" t="n">
        <v>322</v>
      </c>
      <c r="B275" s="22" t="str">
        <f aca="false">VLOOKUP(A275,'Sets data'!$A$3:$C$9991,3,0)</f>
        <v>Warrior-Poet</v>
      </c>
      <c r="C275" s="22" t="str">
        <f aca="false">VLOOKUP(A275,'Sets data'!$A$3:$C$9991,2,0)</f>
        <v>Kriegerpoet</v>
      </c>
    </row>
    <row r="276" customFormat="false" ht="15" hidden="false" customHeight="false" outlineLevel="0" collapsed="false">
      <c r="A276" s="1" t="n">
        <v>323</v>
      </c>
      <c r="B276" s="22" t="str">
        <f aca="false">VLOOKUP(A276,'Sets data'!$A$3:$C$9991,3,0)</f>
        <v>Assassin's Guile</v>
      </c>
      <c r="C276" s="22" t="str">
        <f aca="false">VLOOKUP(A276,'Sets data'!$A$3:$C$9991,2,0)</f>
        <v>Assassinenlist</v>
      </c>
    </row>
    <row r="277" customFormat="false" ht="15" hidden="false" customHeight="false" outlineLevel="0" collapsed="false">
      <c r="A277" s="1" t="n">
        <v>324</v>
      </c>
      <c r="B277" s="22" t="str">
        <f aca="false">VLOOKUP(A277,'Sets data'!$A$3:$C$9991,3,0)</f>
        <v>Daedric Trickery</v>
      </c>
      <c r="C277" s="22" t="str">
        <f aca="false">VLOOKUP(A277,'Sets data'!$A$3:$C$9991,2,0)</f>
        <v>Daedrische Gaunerei</v>
      </c>
    </row>
    <row r="278" customFormat="false" ht="15" hidden="false" customHeight="false" outlineLevel="0" collapsed="false">
      <c r="A278" s="1" t="n">
        <v>325</v>
      </c>
      <c r="B278" s="22" t="str">
        <f aca="false">VLOOKUP(A278,'Sets data'!$A$3:$C$9991,3,0)</f>
        <v>Shacklebreaker</v>
      </c>
      <c r="C278" s="22" t="str">
        <f aca="false">VLOOKUP(A278,'Sets data'!$A$3:$C$9991,2,0)</f>
        <v>Kettensprenger</v>
      </c>
    </row>
    <row r="279" customFormat="false" ht="15" hidden="false" customHeight="false" outlineLevel="0" collapsed="false">
      <c r="A279" s="21" t="n">
        <v>326</v>
      </c>
      <c r="B279" s="22" t="str">
        <f aca="false">VLOOKUP(A279,'Sets data'!$A$3:$C$9991,3,0)</f>
        <v>Vanguard's Challenge</v>
      </c>
      <c r="C279" s="22" t="str">
        <f aca="false">VLOOKUP(A279,'Sets data'!$A$3:$C$9991,2,0)</f>
        <v>Vorhutdisput</v>
      </c>
    </row>
    <row r="280" customFormat="false" ht="15" hidden="false" customHeight="false" outlineLevel="0" collapsed="false">
      <c r="A280" s="21" t="n">
        <v>327</v>
      </c>
      <c r="B280" s="22" t="str">
        <f aca="false">VLOOKUP(A280,'Sets data'!$A$3:$C$9991,3,0)</f>
        <v>Coward's Gear</v>
      </c>
      <c r="C280" s="22" t="str">
        <f aca="false">VLOOKUP(A280,'Sets data'!$A$3:$C$9991,2,0)</f>
        <v>Feiglingstracht</v>
      </c>
    </row>
    <row r="281" customFormat="false" ht="15" hidden="false" customHeight="false" outlineLevel="0" collapsed="false">
      <c r="A281" s="21" t="n">
        <v>328</v>
      </c>
      <c r="B281" s="22" t="str">
        <f aca="false">VLOOKUP(A281,'Sets data'!$A$3:$C$9991,3,0)</f>
        <v>Knight Slayer</v>
      </c>
      <c r="C281" s="22" t="str">
        <f aca="false">VLOOKUP(A281,'Sets data'!$A$3:$C$9991,2,0)</f>
        <v>Ritterschlächter</v>
      </c>
    </row>
    <row r="282" customFormat="false" ht="15" hidden="false" customHeight="false" outlineLevel="0" collapsed="false">
      <c r="A282" s="21" t="n">
        <v>329</v>
      </c>
      <c r="B282" s="22" t="str">
        <f aca="false">VLOOKUP(A282,'Sets data'!$A$3:$C$9991,3,0)</f>
        <v>Wizard's Riposte</v>
      </c>
      <c r="C282" s="22" t="str">
        <f aca="false">VLOOKUP(A282,'Sets data'!$A$3:$C$9991,2,0)</f>
        <v>Zaubererreplik</v>
      </c>
    </row>
    <row r="283" customFormat="false" ht="15" hidden="false" customHeight="false" outlineLevel="0" collapsed="false">
      <c r="A283" s="21" t="n">
        <v>330</v>
      </c>
      <c r="B283" s="22" t="str">
        <f aca="false">VLOOKUP(A283,'Sets data'!$A$3:$C$9991,3,0)</f>
        <v>Automated Defense</v>
      </c>
      <c r="C283" s="22" t="str">
        <f aca="false">VLOOKUP(A283,'Sets data'!$A$3:$C$9991,2,0)</f>
        <v>Automatisierte Verteidigung</v>
      </c>
    </row>
    <row r="284" customFormat="false" ht="15" hidden="false" customHeight="false" outlineLevel="0" collapsed="false">
      <c r="A284" s="21" t="n">
        <v>331</v>
      </c>
      <c r="B284" s="22" t="str">
        <f aca="false">VLOOKUP(A284,'Sets data'!$A$3:$C$9991,3,0)</f>
        <v>War Machine</v>
      </c>
      <c r="C284" s="22" t="str">
        <f aca="false">VLOOKUP(A284,'Sets data'!$A$3:$C$9991,2,0)</f>
        <v>Kriegsmaschine</v>
      </c>
    </row>
    <row r="285" customFormat="false" ht="15" hidden="false" customHeight="false" outlineLevel="0" collapsed="false">
      <c r="A285" s="21" t="n">
        <v>332</v>
      </c>
      <c r="B285" s="22" t="str">
        <f aca="false">VLOOKUP(A285,'Sets data'!$A$3:$C$9991,3,0)</f>
        <v>Master Architect</v>
      </c>
      <c r="C285" s="22" t="str">
        <f aca="false">VLOOKUP(A285,'Sets data'!$A$3:$C$9991,2,0)</f>
        <v>Meisterarchitekt</v>
      </c>
    </row>
    <row r="286" customFormat="false" ht="15" hidden="false" customHeight="false" outlineLevel="0" collapsed="false">
      <c r="A286" s="21" t="n">
        <v>333</v>
      </c>
      <c r="B286" s="22" t="str">
        <f aca="false">VLOOKUP(A286,'Sets data'!$A$3:$C$9991,3,0)</f>
        <v>Inventor's Guard</v>
      </c>
      <c r="C286" s="22" t="str">
        <f aca="false">VLOOKUP(A286,'Sets data'!$A$3:$C$9991,2,0)</f>
        <v>Erfindergarde</v>
      </c>
    </row>
    <row r="287" customFormat="false" ht="15" hidden="false" customHeight="false" outlineLevel="0" collapsed="false">
      <c r="A287" s="21" t="n">
        <v>334</v>
      </c>
      <c r="B287" s="22" t="str">
        <f aca="false">VLOOKUP(A287,'Sets data'!$A$3:$C$9991,3,0)</f>
        <v>Impregnable Armor</v>
      </c>
      <c r="C287" s="22" t="str">
        <f aca="false">VLOOKUP(A287,'Sets data'!$A$3:$C$9991,2,0)</f>
        <v>Unüberwindliche Rüstung</v>
      </c>
    </row>
    <row r="288" customFormat="false" ht="15" hidden="false" customHeight="false" outlineLevel="0" collapsed="false">
      <c r="A288" s="21" t="n">
        <v>335</v>
      </c>
      <c r="B288" s="22" t="str">
        <f aca="false">VLOOKUP(A288,'Sets data'!$A$3:$C$9991,3,0)</f>
        <v>Draugr's Rest</v>
      </c>
      <c r="C288" s="22" t="str">
        <f aca="false">VLOOKUP(A288,'Sets data'!$A$3:$C$9991,2,0)</f>
        <v>Draugrruhe</v>
      </c>
    </row>
    <row r="289" customFormat="false" ht="15" hidden="false" customHeight="false" outlineLevel="0" collapsed="false">
      <c r="A289" s="21" t="n">
        <v>336</v>
      </c>
      <c r="B289" s="22" t="str">
        <f aca="false">VLOOKUP(A289,'Sets data'!$A$3:$C$9991,3,0)</f>
        <v>Pillar of Nirn</v>
      </c>
      <c r="C289" s="22" t="str">
        <f aca="false">VLOOKUP(A289,'Sets data'!$A$3:$C$9991,2,0)</f>
        <v>Säulen von Nirn</v>
      </c>
    </row>
    <row r="290" customFormat="false" ht="15" hidden="false" customHeight="false" outlineLevel="0" collapsed="false">
      <c r="A290" s="21" t="n">
        <v>337</v>
      </c>
      <c r="B290" s="22" t="str">
        <f aca="false">VLOOKUP(A290,'Sets data'!$A$3:$C$9991,3,0)</f>
        <v>Ironblood</v>
      </c>
      <c r="C290" s="22" t="str">
        <f aca="false">VLOOKUP(A290,'Sets data'!$A$3:$C$9991,2,0)</f>
        <v>Eisenblut</v>
      </c>
    </row>
    <row r="291" customFormat="false" ht="15" hidden="false" customHeight="false" outlineLevel="0" collapsed="false">
      <c r="A291" s="21" t="n">
        <v>338</v>
      </c>
      <c r="B291" s="22" t="str">
        <f aca="false">VLOOKUP(A291,'Sets data'!$A$3:$C$9991,3,0)</f>
        <v>Flame Blossom</v>
      </c>
      <c r="C291" s="22" t="str">
        <f aca="false">VLOOKUP(A291,'Sets data'!$A$3:$C$9991,2,0)</f>
        <v>Flammenblüte</v>
      </c>
    </row>
    <row r="292" customFormat="false" ht="15" hidden="false" customHeight="false" outlineLevel="0" collapsed="false">
      <c r="A292" s="21" t="n">
        <v>339</v>
      </c>
      <c r="B292" s="22" t="str">
        <f aca="false">VLOOKUP(A292,'Sets data'!$A$3:$C$9991,3,0)</f>
        <v>Blooddrinker</v>
      </c>
      <c r="C292" s="22" t="str">
        <f aca="false">VLOOKUP(A292,'Sets data'!$A$3:$C$9991,2,0)</f>
        <v>Bluttrinker</v>
      </c>
    </row>
    <row r="293" customFormat="false" ht="15" hidden="false" customHeight="false" outlineLevel="0" collapsed="false">
      <c r="A293" s="21" t="n">
        <v>340</v>
      </c>
      <c r="B293" s="22" t="str">
        <f aca="false">VLOOKUP(A293,'Sets data'!$A$3:$C$9991,3,0)</f>
        <v>Hagraven's Garden</v>
      </c>
      <c r="C293" s="22" t="str">
        <f aca="false">VLOOKUP(A293,'Sets data'!$A$3:$C$9991,2,0)</f>
        <v>Vettelgarten</v>
      </c>
    </row>
    <row r="294" customFormat="false" ht="15" hidden="false" customHeight="false" outlineLevel="0" collapsed="false">
      <c r="A294" s="1" t="n">
        <v>341</v>
      </c>
      <c r="B294" s="22" t="str">
        <f aca="false">VLOOKUP(A294,'Sets data'!$A$3:$C$9991,3,0)</f>
        <v>Earthgore</v>
      </c>
      <c r="C294" s="22" t="str">
        <f aca="false">VLOOKUP(A294,'Sets data'!$A$3:$C$9991,2,0)</f>
        <v>Erdbluter</v>
      </c>
    </row>
    <row r="295" customFormat="false" ht="15" hidden="false" customHeight="false" outlineLevel="0" collapsed="false">
      <c r="A295" s="1" t="n">
        <v>342</v>
      </c>
      <c r="B295" s="22" t="str">
        <f aca="false">VLOOKUP(A295,'Sets data'!$A$3:$C$9991,3,0)</f>
        <v>Domihaus</v>
      </c>
      <c r="C295" s="22" t="str">
        <f aca="false">VLOOKUP(A295,'Sets data'!$A$3:$C$9991,2,0)</f>
        <v>Domihaus</v>
      </c>
    </row>
    <row r="296" customFormat="false" ht="15" hidden="false" customHeight="false" outlineLevel="0" collapsed="false">
      <c r="A296" s="21" t="n">
        <v>343</v>
      </c>
      <c r="B296" s="22" t="str">
        <f aca="false">VLOOKUP(A296,'Sets data'!$A$3:$C$9991,3,0)</f>
        <v>Caluurion's Legacy</v>
      </c>
      <c r="C296" s="22" t="str">
        <f aca="false">VLOOKUP(A296,'Sets data'!$A$3:$C$9991,2,0)</f>
        <v>Caluurions Erbe</v>
      </c>
    </row>
    <row r="297" customFormat="false" ht="15" hidden="false" customHeight="false" outlineLevel="0" collapsed="false">
      <c r="A297" s="21" t="n">
        <v>344</v>
      </c>
      <c r="B297" s="22" t="str">
        <f aca="false">VLOOKUP(A297,'Sets data'!$A$3:$C$9991,3,0)</f>
        <v>Trappings of Invigoration</v>
      </c>
      <c r="C297" s="22" t="str">
        <f aca="false">VLOOKUP(A297,'Sets data'!$A$3:$C$9991,2,0)</f>
        <v>Stärkungsprunk</v>
      </c>
    </row>
    <row r="298" customFormat="false" ht="15" hidden="false" customHeight="false" outlineLevel="0" collapsed="false">
      <c r="A298" s="21" t="n">
        <v>345</v>
      </c>
      <c r="B298" s="22" t="str">
        <f aca="false">VLOOKUP(A298,'Sets data'!$A$3:$C$9991,3,0)</f>
        <v>Ulfnor's Favor</v>
      </c>
      <c r="C298" s="22" t="str">
        <f aca="false">VLOOKUP(A298,'Sets data'!$A$3:$C$9991,2,0)</f>
        <v>Ulfnors Gunst</v>
      </c>
    </row>
    <row r="299" customFormat="false" ht="15" hidden="false" customHeight="false" outlineLevel="0" collapsed="false">
      <c r="A299" s="21" t="n">
        <v>346</v>
      </c>
      <c r="B299" s="22" t="str">
        <f aca="false">VLOOKUP(A299,'Sets data'!$A$3:$C$9991,3,0)</f>
        <v>Jorvuld's Guidance</v>
      </c>
      <c r="C299" s="22" t="str">
        <f aca="false">VLOOKUP(A299,'Sets data'!$A$3:$C$9991,2,0)</f>
        <v>Jorvulds Führung</v>
      </c>
    </row>
    <row r="300" customFormat="false" ht="15" hidden="false" customHeight="false" outlineLevel="0" collapsed="false">
      <c r="A300" s="21" t="n">
        <v>347</v>
      </c>
      <c r="B300" s="22" t="str">
        <f aca="false">VLOOKUP(A300,'Sets data'!$A$3:$C$9991,3,0)</f>
        <v>Plague Slinger</v>
      </c>
      <c r="C300" s="22" t="str">
        <f aca="false">VLOOKUP(A300,'Sets data'!$A$3:$C$9991,2,0)</f>
        <v>Seuchenschleuder</v>
      </c>
    </row>
    <row r="301" customFormat="false" ht="15" hidden="false" customHeight="false" outlineLevel="0" collapsed="false">
      <c r="A301" s="21" t="n">
        <v>348</v>
      </c>
      <c r="B301" s="22" t="str">
        <f aca="false">VLOOKUP(A301,'Sets data'!$A$3:$C$9991,3,0)</f>
        <v>Curse of Doylemish</v>
      </c>
      <c r="C301" s="22" t="str">
        <f aca="false">VLOOKUP(A301,'Sets data'!$A$3:$C$9991,2,0)</f>
        <v>Fluch von Doylemish</v>
      </c>
    </row>
    <row r="302" customFormat="false" ht="15" hidden="false" customHeight="false" outlineLevel="0" collapsed="false">
      <c r="A302" s="1" t="n">
        <v>349</v>
      </c>
      <c r="B302" s="22" t="str">
        <f aca="false">VLOOKUP(A302,'Sets data'!$A$3:$C$9991,3,0)</f>
        <v>Thurvokun</v>
      </c>
      <c r="C302" s="22" t="str">
        <f aca="false">VLOOKUP(A302,'Sets data'!$A$3:$C$9991,2,0)</f>
        <v>Thurvokun</v>
      </c>
    </row>
    <row r="303" customFormat="false" ht="15" hidden="false" customHeight="false" outlineLevel="0" collapsed="false">
      <c r="A303" s="1" t="n">
        <v>350</v>
      </c>
      <c r="B303" s="22" t="str">
        <f aca="false">VLOOKUP(A303,'Sets data'!$A$3:$C$9991,3,0)</f>
        <v>Zaan</v>
      </c>
      <c r="C303" s="22" t="str">
        <f aca="false">VLOOKUP(A303,'Sets data'!$A$3:$C$9991,2,0)</f>
        <v>Zaan</v>
      </c>
    </row>
    <row r="304" customFormat="false" ht="15" hidden="false" customHeight="false" outlineLevel="0" collapsed="false">
      <c r="A304" s="1" t="n">
        <v>351</v>
      </c>
      <c r="B304" s="22" t="str">
        <f aca="false">VLOOKUP(A304,'Sets data'!$A$3:$C$9991,3,0)</f>
        <v>Innate Axiom</v>
      </c>
      <c r="C304" s="22" t="str">
        <f aca="false">VLOOKUP(A304,'Sets data'!$A$3:$C$9991,2,0)</f>
        <v>Kernaxiom</v>
      </c>
    </row>
    <row r="305" customFormat="false" ht="15" hidden="false" customHeight="false" outlineLevel="0" collapsed="false">
      <c r="A305" s="1" t="n">
        <v>352</v>
      </c>
      <c r="B305" s="22" t="str">
        <f aca="false">VLOOKUP(A305,'Sets data'!$A$3:$C$9991,3,0)</f>
        <v>Fortified Brass</v>
      </c>
      <c r="C305" s="22" t="str">
        <f aca="false">VLOOKUP(A305,'Sets data'!$A$3:$C$9991,2,0)</f>
        <v>Messingpanzer</v>
      </c>
    </row>
    <row r="306" customFormat="false" ht="15" hidden="false" customHeight="false" outlineLevel="0" collapsed="false">
      <c r="A306" s="1" t="n">
        <v>353</v>
      </c>
      <c r="B306" s="22" t="str">
        <f aca="false">VLOOKUP(A306,'Sets data'!$A$3:$C$9991,3,0)</f>
        <v>Mechanical Acuity</v>
      </c>
      <c r="C306" s="22" t="str">
        <f aca="false">VLOOKUP(A306,'Sets data'!$A$3:$C$9991,2,0)</f>
        <v>Mechanikblick</v>
      </c>
    </row>
    <row r="307" customFormat="false" ht="15" hidden="false" customHeight="false" outlineLevel="0" collapsed="false">
      <c r="A307" s="21" t="n">
        <v>354</v>
      </c>
      <c r="B307" s="22" t="str">
        <f aca="false">VLOOKUP(A307,'Sets data'!$A$3:$C$9991,3,0)</f>
        <v>Mad Tinkerer</v>
      </c>
      <c r="C307" s="22" t="str">
        <f aca="false">VLOOKUP(A307,'Sets data'!$A$3:$C$9991,2,0)</f>
        <v>Wahntüftler</v>
      </c>
    </row>
    <row r="308" customFormat="false" ht="15" hidden="false" customHeight="false" outlineLevel="0" collapsed="false">
      <c r="A308" s="21" t="n">
        <v>355</v>
      </c>
      <c r="B308" s="22" t="str">
        <f aca="false">VLOOKUP(A308,'Sets data'!$A$3:$C$9991,3,0)</f>
        <v>Unfathomable Darkness</v>
      </c>
      <c r="C308" s="22" t="str">
        <f aca="false">VLOOKUP(A308,'Sets data'!$A$3:$C$9991,2,0)</f>
        <v>Unermessliche Dunkelheit</v>
      </c>
    </row>
    <row r="309" customFormat="false" ht="15" hidden="false" customHeight="false" outlineLevel="0" collapsed="false">
      <c r="A309" s="21" t="n">
        <v>356</v>
      </c>
      <c r="B309" s="22" t="str">
        <f aca="false">VLOOKUP(A309,'Sets data'!$A$3:$C$9991,3,0)</f>
        <v>Livewire</v>
      </c>
      <c r="C309" s="22" t="str">
        <f aca="false">VLOOKUP(A309,'Sets data'!$A$3:$C$9991,2,0)</f>
        <v>Stromschlag</v>
      </c>
    </row>
    <row r="310" customFormat="false" ht="15" hidden="false" customHeight="false" outlineLevel="0" collapsed="false">
      <c r="A310" s="21" t="n">
        <v>357</v>
      </c>
      <c r="B310" s="22" t="str">
        <f aca="false">VLOOKUP(A310,'Sets data'!$A$3:$C$9991,3,0)</f>
        <v>Disciplined Slash (Perfected)</v>
      </c>
      <c r="C310" s="22" t="str">
        <f aca="false">VLOOKUP(A310,'Sets data'!$A$3:$C$9991,2,0)</f>
        <v>Disziplinierter Schnitt (vollendet)</v>
      </c>
    </row>
    <row r="311" customFormat="false" ht="15" hidden="false" customHeight="false" outlineLevel="0" collapsed="false">
      <c r="A311" s="21" t="n">
        <v>358</v>
      </c>
      <c r="B311" s="22" t="str">
        <f aca="false">VLOOKUP(A311,'Sets data'!$A$3:$C$9991,3,0)</f>
        <v>Defensive Position (Perfected)</v>
      </c>
      <c r="C311" s="22" t="str">
        <f aca="false">VLOOKUP(A311,'Sets data'!$A$3:$C$9991,2,0)</f>
        <v>Defensive Position (vollendet)</v>
      </c>
    </row>
    <row r="312" customFormat="false" ht="15" hidden="false" customHeight="false" outlineLevel="0" collapsed="false">
      <c r="A312" s="21" t="n">
        <v>359</v>
      </c>
      <c r="B312" s="22" t="str">
        <f aca="false">VLOOKUP(A312,'Sets data'!$A$3:$C$9991,3,0)</f>
        <v>Chaotic Whirlwind (Perfected)</v>
      </c>
      <c r="C312" s="22" t="str">
        <f aca="false">VLOOKUP(A312,'Sets data'!$A$3:$C$9991,2,0)</f>
        <v>Chaotischer Wirbelwind (vollendet)</v>
      </c>
    </row>
    <row r="313" customFormat="false" ht="15" hidden="false" customHeight="false" outlineLevel="0" collapsed="false">
      <c r="A313" s="21" t="n">
        <v>360</v>
      </c>
      <c r="B313" s="22" t="str">
        <f aca="false">VLOOKUP(A313,'Sets data'!$A$3:$C$9991,3,0)</f>
        <v>Piercing Spray (Perfected)</v>
      </c>
      <c r="C313" s="22" t="str">
        <f aca="false">VLOOKUP(A313,'Sets data'!$A$3:$C$9991,2,0)</f>
        <v>Durchdringende Salve (vollendet)</v>
      </c>
    </row>
    <row r="314" customFormat="false" ht="15" hidden="false" customHeight="false" outlineLevel="0" collapsed="false">
      <c r="A314" s="21" t="n">
        <v>361</v>
      </c>
      <c r="B314" s="22" t="str">
        <f aca="false">VLOOKUP(A314,'Sets data'!$A$3:$C$9991,3,0)</f>
        <v>Concentrated Force (Perfected)</v>
      </c>
      <c r="C314" s="22" t="str">
        <f aca="false">VLOOKUP(A314,'Sets data'!$A$3:$C$9991,2,0)</f>
        <v>Konzentrierte Kraft (vollendet)</v>
      </c>
    </row>
    <row r="315" customFormat="false" ht="15" hidden="false" customHeight="false" outlineLevel="0" collapsed="false">
      <c r="A315" s="21" t="n">
        <v>362</v>
      </c>
      <c r="B315" s="22" t="str">
        <f aca="false">VLOOKUP(A315,'Sets data'!$A$3:$C$9991,3,0)</f>
        <v>Timeless Blessing (Perfected)</v>
      </c>
      <c r="C315" s="22" t="str">
        <f aca="false">VLOOKUP(A315,'Sets data'!$A$3:$C$9991,2,0)</f>
        <v>Zeitloser Segen (vollendet)</v>
      </c>
    </row>
    <row r="316" customFormat="false" ht="15" hidden="false" customHeight="false" outlineLevel="0" collapsed="false">
      <c r="A316" s="21" t="n">
        <v>363</v>
      </c>
      <c r="B316" s="22" t="str">
        <f aca="false">VLOOKUP(A316,'Sets data'!$A$3:$C$9991,3,0)</f>
        <v>Disciplined Slash</v>
      </c>
      <c r="C316" s="22" t="str">
        <f aca="false">VLOOKUP(A316,'Sets data'!$A$3:$C$9991,2,0)</f>
        <v>Disziplinierter Schnitt</v>
      </c>
    </row>
    <row r="317" customFormat="false" ht="15" hidden="false" customHeight="false" outlineLevel="0" collapsed="false">
      <c r="A317" s="21" t="n">
        <v>364</v>
      </c>
      <c r="B317" s="22" t="str">
        <f aca="false">VLOOKUP(A317,'Sets data'!$A$3:$C$9991,3,0)</f>
        <v>Defensive Position</v>
      </c>
      <c r="C317" s="22" t="str">
        <f aca="false">VLOOKUP(A317,'Sets data'!$A$3:$C$9991,2,0)</f>
        <v>Defensive Position</v>
      </c>
    </row>
    <row r="318" customFormat="false" ht="15" hidden="false" customHeight="false" outlineLevel="0" collapsed="false">
      <c r="A318" s="21" t="n">
        <v>365</v>
      </c>
      <c r="B318" s="22" t="str">
        <f aca="false">VLOOKUP(A318,'Sets data'!$A$3:$C$9991,3,0)</f>
        <v>Chaotic Whirlwind</v>
      </c>
      <c r="C318" s="22" t="str">
        <f aca="false">VLOOKUP(A318,'Sets data'!$A$3:$C$9991,2,0)</f>
        <v>Chaotischer Wirbelwind</v>
      </c>
    </row>
    <row r="319" customFormat="false" ht="15" hidden="false" customHeight="false" outlineLevel="0" collapsed="false">
      <c r="A319" s="21" t="n">
        <v>366</v>
      </c>
      <c r="B319" s="22" t="str">
        <f aca="false">VLOOKUP(A319,'Sets data'!$A$3:$C$9991,3,0)</f>
        <v>Piercing Spray</v>
      </c>
      <c r="C319" s="22" t="str">
        <f aca="false">VLOOKUP(A319,'Sets data'!$A$3:$C$9991,2,0)</f>
        <v>Durchdringende Salve</v>
      </c>
    </row>
    <row r="320" customFormat="false" ht="15" hidden="false" customHeight="false" outlineLevel="0" collapsed="false">
      <c r="A320" s="21" t="n">
        <v>367</v>
      </c>
      <c r="B320" s="22" t="str">
        <f aca="false">VLOOKUP(A320,'Sets data'!$A$3:$C$9991,3,0)</f>
        <v>Concentrated Force</v>
      </c>
      <c r="C320" s="22" t="str">
        <f aca="false">VLOOKUP(A320,'Sets data'!$A$3:$C$9991,2,0)</f>
        <v>Konzentrierte Kraft</v>
      </c>
    </row>
    <row r="321" customFormat="false" ht="15" hidden="false" customHeight="false" outlineLevel="0" collapsed="false">
      <c r="A321" s="21" t="n">
        <v>368</v>
      </c>
      <c r="B321" s="22" t="str">
        <f aca="false">VLOOKUP(A321,'Sets data'!$A$3:$C$9991,3,0)</f>
        <v>Timeless Blessing</v>
      </c>
      <c r="C321" s="22" t="str">
        <f aca="false">VLOOKUP(A321,'Sets data'!$A$3:$C$9991,2,0)</f>
        <v>Zeitloser Segen</v>
      </c>
    </row>
    <row r="322" customFormat="false" ht="15" hidden="false" customHeight="false" outlineLevel="0" collapsed="false">
      <c r="A322" s="21" t="n">
        <v>369</v>
      </c>
      <c r="B322" s="22" t="str">
        <f aca="false">VLOOKUP(A322,'Sets data'!$A$3:$C$9991,3,0)</f>
        <v>Merciless Charge</v>
      </c>
      <c r="C322" s="22" t="str">
        <f aca="false">VLOOKUP(A322,'Sets data'!$A$3:$C$9991,2,0)</f>
        <v>Gnadenloser Ansturm</v>
      </c>
    </row>
    <row r="323" customFormat="false" ht="15" hidden="false" customHeight="false" outlineLevel="0" collapsed="false">
      <c r="A323" s="21" t="n">
        <v>370</v>
      </c>
      <c r="B323" s="22" t="str">
        <f aca="false">VLOOKUP(A323,'Sets data'!$A$3:$C$9991,3,0)</f>
        <v>Rampaging Slash</v>
      </c>
      <c r="C323" s="22" t="str">
        <f aca="false">VLOOKUP(A323,'Sets data'!$A$3:$C$9991,2,0)</f>
        <v>Tobender Schnitt</v>
      </c>
    </row>
    <row r="324" customFormat="false" ht="15" hidden="false" customHeight="false" outlineLevel="0" collapsed="false">
      <c r="A324" s="21" t="n">
        <v>371</v>
      </c>
      <c r="B324" s="22" t="str">
        <f aca="false">VLOOKUP(A324,'Sets data'!$A$3:$C$9991,3,0)</f>
        <v>Cruel Flurry</v>
      </c>
      <c r="C324" s="22" t="str">
        <f aca="false">VLOOKUP(A324,'Sets data'!$A$3:$C$9991,2,0)</f>
        <v>Grausamer Schlaghagel</v>
      </c>
    </row>
    <row r="325" customFormat="false" ht="15" hidden="false" customHeight="false" outlineLevel="0" collapsed="false">
      <c r="A325" s="21" t="n">
        <v>372</v>
      </c>
      <c r="B325" s="22" t="str">
        <f aca="false">VLOOKUP(A325,'Sets data'!$A$3:$C$9991,3,0)</f>
        <v>Thunderous Volley</v>
      </c>
      <c r="C325" s="22" t="str">
        <f aca="false">VLOOKUP(A325,'Sets data'!$A$3:$C$9991,2,0)</f>
        <v>Donnernde Salve</v>
      </c>
    </row>
    <row r="326" customFormat="false" ht="15" hidden="false" customHeight="false" outlineLevel="0" collapsed="false">
      <c r="A326" s="21" t="n">
        <v>373</v>
      </c>
      <c r="B326" s="22" t="str">
        <f aca="false">VLOOKUP(A326,'Sets data'!$A$3:$C$9991,3,0)</f>
        <v>Crushing Wall</v>
      </c>
      <c r="C326" s="22" t="str">
        <f aca="false">VLOOKUP(A326,'Sets data'!$A$3:$C$9991,2,0)</f>
        <v>Zermalmende Mauer</v>
      </c>
    </row>
    <row r="327" customFormat="false" ht="15" hidden="false" customHeight="false" outlineLevel="0" collapsed="false">
      <c r="A327" s="21" t="n">
        <v>374</v>
      </c>
      <c r="B327" s="22" t="str">
        <f aca="false">VLOOKUP(A327,'Sets data'!$A$3:$C$9991,3,0)</f>
        <v>Precise Regeneration</v>
      </c>
      <c r="C327" s="22" t="str">
        <f aca="false">VLOOKUP(A327,'Sets data'!$A$3:$C$9991,2,0)</f>
        <v>Präzise Regeneration</v>
      </c>
    </row>
    <row r="328" customFormat="false" ht="15" hidden="false" customHeight="false" outlineLevel="0" collapsed="false">
      <c r="A328" s="21" t="n">
        <v>380</v>
      </c>
      <c r="B328" s="22" t="str">
        <f aca="false">VLOOKUP(A328,'Sets data'!$A$3:$C$9991,3,0)</f>
        <v>Prophet's</v>
      </c>
      <c r="C328" s="22" t="str">
        <f aca="false">VLOOKUP(A328,'Sets data'!$A$3:$C$9991,2,0)</f>
        <v>Prophet</v>
      </c>
    </row>
    <row r="329" customFormat="false" ht="15" hidden="false" customHeight="false" outlineLevel="0" collapsed="false">
      <c r="A329" s="21" t="n">
        <v>381</v>
      </c>
      <c r="B329" s="22" t="str">
        <f aca="false">VLOOKUP(A329,'Sets data'!$A$3:$C$9991,3,0)</f>
        <v>Broken Soul</v>
      </c>
      <c r="C329" s="22" t="str">
        <f aca="false">VLOOKUP(A329,'Sets data'!$A$3:$C$9991,2,0)</f>
        <v>Zerbrochene Seele</v>
      </c>
    </row>
    <row r="330" customFormat="false" ht="15" hidden="false" customHeight="false" outlineLevel="0" collapsed="false">
      <c r="A330" s="21" t="n">
        <v>382</v>
      </c>
      <c r="B330" s="22" t="str">
        <f aca="false">VLOOKUP(A330,'Sets data'!$A$3:$C$9991,3,0)</f>
        <v>Grace of Gloom</v>
      </c>
      <c r="C330" s="22" t="str">
        <f aca="false">VLOOKUP(A330,'Sets data'!$A$3:$C$9991,2,0)</f>
        <v>Anmut der Gräue</v>
      </c>
    </row>
    <row r="331" customFormat="false" ht="15" hidden="false" customHeight="false" outlineLevel="0" collapsed="false">
      <c r="A331" s="21" t="n">
        <v>383</v>
      </c>
      <c r="B331" s="22" t="str">
        <f aca="false">VLOOKUP(A331,'Sets data'!$A$3:$C$9991,3,0)</f>
        <v>Gryphon's Ferocity</v>
      </c>
      <c r="C331" s="22" t="str">
        <f aca="false">VLOOKUP(A331,'Sets data'!$A$3:$C$9991,2,0)</f>
        <v>Wildheit des Greifen</v>
      </c>
    </row>
    <row r="332" customFormat="false" ht="15" hidden="false" customHeight="false" outlineLevel="0" collapsed="false">
      <c r="A332" s="21" t="n">
        <v>384</v>
      </c>
      <c r="B332" s="22" t="str">
        <f aca="false">VLOOKUP(A332,'Sets data'!$A$3:$C$9991,3,0)</f>
        <v>Wisdom of Vanus</v>
      </c>
      <c r="C332" s="22" t="str">
        <f aca="false">VLOOKUP(A332,'Sets data'!$A$3:$C$9991,2,0)</f>
        <v>Weisheit von Vanus</v>
      </c>
    </row>
    <row r="333" customFormat="false" ht="15" hidden="false" customHeight="false" outlineLevel="0" collapsed="false">
      <c r="A333" s="1" t="n">
        <v>385</v>
      </c>
      <c r="B333" s="22" t="str">
        <f aca="false">VLOOKUP(A333,'Sets data'!$A$3:$C$9991,3,0)</f>
        <v>Adept Rider</v>
      </c>
      <c r="C333" s="22" t="str">
        <f aca="false">VLOOKUP(A333,'Sets data'!$A$3:$C$9991,2,0)</f>
        <v>Versierter Reiter</v>
      </c>
    </row>
    <row r="334" customFormat="false" ht="15" hidden="false" customHeight="false" outlineLevel="0" collapsed="false">
      <c r="A334" s="1" t="n">
        <v>386</v>
      </c>
      <c r="B334" s="22" t="str">
        <f aca="false">VLOOKUP(A334,'Sets data'!$A$3:$C$9991,3,0)</f>
        <v>Sload's Semblance</v>
      </c>
      <c r="C334" s="22" t="str">
        <f aca="false">VLOOKUP(A334,'Sets data'!$A$3:$C$9991,2,0)</f>
        <v>Kreckenantlitz</v>
      </c>
    </row>
    <row r="335" customFormat="false" ht="15" hidden="false" customHeight="false" outlineLevel="0" collapsed="false">
      <c r="A335" s="1" t="n">
        <v>387</v>
      </c>
      <c r="B335" s="22" t="str">
        <f aca="false">VLOOKUP(A335,'Sets data'!$A$3:$C$9991,3,0)</f>
        <v>Nocturnal's Favor</v>
      </c>
      <c r="C335" s="22" t="str">
        <f aca="false">VLOOKUP(A335,'Sets data'!$A$3:$C$9991,2,0)</f>
        <v>Nocturnals Gunst</v>
      </c>
    </row>
    <row r="336" customFormat="false" ht="15" hidden="false" customHeight="false" outlineLevel="0" collapsed="false">
      <c r="A336" s="21" t="n">
        <v>388</v>
      </c>
      <c r="B336" s="22" t="str">
        <f aca="false">VLOOKUP(A336,'Sets data'!$A$3:$C$9991,3,0)</f>
        <v>Aegis of Galenwe</v>
      </c>
      <c r="C336" s="22" t="str">
        <f aca="false">VLOOKUP(A336,'Sets data'!$A$3:$C$9991,2,0)</f>
        <v>Ägis von Galenwe</v>
      </c>
    </row>
    <row r="337" customFormat="false" ht="15" hidden="false" customHeight="false" outlineLevel="0" collapsed="false">
      <c r="A337" s="21" t="n">
        <v>389</v>
      </c>
      <c r="B337" s="22" t="str">
        <f aca="false">VLOOKUP(A337,'Sets data'!$A$3:$C$9991,3,0)</f>
        <v>Arms of Relequen</v>
      </c>
      <c r="C337" s="22" t="str">
        <f aca="false">VLOOKUP(A337,'Sets data'!$A$3:$C$9991,2,0)</f>
        <v>Waffen von Relequen</v>
      </c>
    </row>
    <row r="338" customFormat="false" ht="15" hidden="false" customHeight="false" outlineLevel="0" collapsed="false">
      <c r="A338" s="21" t="n">
        <v>390</v>
      </c>
      <c r="B338" s="22" t="str">
        <f aca="false">VLOOKUP(A338,'Sets data'!$A$3:$C$9991,3,0)</f>
        <v>Mantle of Siroria</v>
      </c>
      <c r="C338" s="22" t="str">
        <f aca="false">VLOOKUP(A338,'Sets data'!$A$3:$C$9991,2,0)</f>
        <v>Mantel von Siroria</v>
      </c>
    </row>
    <row r="339" customFormat="false" ht="15" hidden="false" customHeight="false" outlineLevel="0" collapsed="false">
      <c r="A339" s="21" t="n">
        <v>391</v>
      </c>
      <c r="B339" s="22" t="str">
        <f aca="false">VLOOKUP(A339,'Sets data'!$A$3:$C$9991,3,0)</f>
        <v>Vestment of Olorime</v>
      </c>
      <c r="C339" s="22" t="str">
        <f aca="false">VLOOKUP(A339,'Sets data'!$A$3:$C$9991,2,0)</f>
        <v>Gewandung von Olorime</v>
      </c>
    </row>
    <row r="340" customFormat="false" ht="15" hidden="false" customHeight="false" outlineLevel="0" collapsed="false">
      <c r="A340" s="21" t="n">
        <v>392</v>
      </c>
      <c r="B340" s="22" t="str">
        <f aca="false">VLOOKUP(A340,'Sets data'!$A$3:$C$9991,3,0)</f>
        <v>Perfect Aegis of Galenwe</v>
      </c>
      <c r="C340" s="22" t="str">
        <f aca="false">VLOOKUP(A340,'Sets data'!$A$3:$C$9991,2,0)</f>
        <v>Perfekte Ägis von Galenwe</v>
      </c>
    </row>
    <row r="341" customFormat="false" ht="15" hidden="false" customHeight="false" outlineLevel="0" collapsed="false">
      <c r="A341" s="21" t="n">
        <v>393</v>
      </c>
      <c r="B341" s="22" t="str">
        <f aca="false">VLOOKUP(A341,'Sets data'!$A$3:$C$9991,3,0)</f>
        <v>Perfect Arms of Relequen</v>
      </c>
      <c r="C341" s="22" t="str">
        <f aca="false">VLOOKUP(A341,'Sets data'!$A$3:$C$9991,2,0)</f>
        <v>Perfekte Waffen von Relequen</v>
      </c>
    </row>
    <row r="342" customFormat="false" ht="15" hidden="false" customHeight="false" outlineLevel="0" collapsed="false">
      <c r="A342" s="21" t="n">
        <v>394</v>
      </c>
      <c r="B342" s="22" t="str">
        <f aca="false">VLOOKUP(A342,'Sets data'!$A$3:$C$9991,3,0)</f>
        <v>Perfect Mantle of Siroria</v>
      </c>
      <c r="C342" s="22" t="str">
        <f aca="false">VLOOKUP(A342,'Sets data'!$A$3:$C$9991,2,0)</f>
        <v>Perfekter Mantel von Siroria</v>
      </c>
    </row>
    <row r="343" customFormat="false" ht="15" hidden="false" customHeight="false" outlineLevel="0" collapsed="false">
      <c r="A343" s="21" t="n">
        <v>395</v>
      </c>
      <c r="B343" s="22" t="str">
        <f aca="false">VLOOKUP(A343,'Sets data'!$A$3:$C$9991,3,0)</f>
        <v>Perfect Vestment of Olorime</v>
      </c>
      <c r="C343" s="22" t="str">
        <f aca="false">VLOOKUP(A343,'Sets data'!$A$3:$C$9991,2,0)</f>
        <v>Perfekte Gewandung von Olorime</v>
      </c>
    </row>
    <row r="344" customFormat="false" ht="15" hidden="false" customHeight="false" outlineLevel="0" collapsed="false">
      <c r="A344" s="1" t="n">
        <v>397</v>
      </c>
      <c r="B344" s="22" t="str">
        <f aca="false">VLOOKUP(A344,'Sets data'!$A$3:$C$9991,3,0)</f>
        <v>Balorgh</v>
      </c>
      <c r="C344" s="22" t="str">
        <f aca="false">VLOOKUP(A344,'Sets data'!$A$3:$C$9991,2,0)</f>
        <v>Balorgh</v>
      </c>
    </row>
    <row r="345" customFormat="false" ht="15" hidden="false" customHeight="false" outlineLevel="0" collapsed="false">
      <c r="A345" s="1" t="n">
        <v>398</v>
      </c>
      <c r="B345" s="22" t="str">
        <f aca="false">VLOOKUP(A345,'Sets data'!$A$3:$C$9991,3,0)</f>
        <v>Vykosa</v>
      </c>
      <c r="C345" s="22" t="str">
        <f aca="false">VLOOKUP(A345,'Sets data'!$A$3:$C$9991,2,0)</f>
        <v>Vykosa</v>
      </c>
    </row>
    <row r="346" customFormat="false" ht="15" hidden="false" customHeight="false" outlineLevel="0" collapsed="false">
      <c r="A346" s="21" t="n">
        <v>399</v>
      </c>
      <c r="B346" s="22" t="str">
        <f aca="false">VLOOKUP(A346,'Sets data'!$A$3:$C$9991,3,0)</f>
        <v>Hanu's Compassion</v>
      </c>
      <c r="C346" s="22" t="str">
        <f aca="false">VLOOKUP(A346,'Sets data'!$A$3:$C$9991,2,0)</f>
        <v>Hanus Mitgefühl</v>
      </c>
    </row>
    <row r="347" customFormat="false" ht="15" hidden="false" customHeight="false" outlineLevel="0" collapsed="false">
      <c r="A347" s="21" t="n">
        <v>400</v>
      </c>
      <c r="B347" s="22" t="str">
        <f aca="false">VLOOKUP(A347,'Sets data'!$A$3:$C$9991,3,0)</f>
        <v>Blood Moon</v>
      </c>
      <c r="C347" s="22" t="str">
        <f aca="false">VLOOKUP(A347,'Sets data'!$A$3:$C$9991,2,0)</f>
        <v>Blutmond</v>
      </c>
    </row>
    <row r="348" customFormat="false" ht="15" hidden="false" customHeight="false" outlineLevel="0" collapsed="false">
      <c r="A348" s="21" t="n">
        <v>401</v>
      </c>
      <c r="B348" s="22" t="str">
        <f aca="false">VLOOKUP(A348,'Sets data'!$A$3:$C$9991,3,0)</f>
        <v>Haven of Ursus</v>
      </c>
      <c r="C348" s="22" t="str">
        <f aca="false">VLOOKUP(A348,'Sets data'!$A$3:$C$9991,2,0)</f>
        <v>Zuflucht von Ursus</v>
      </c>
    </row>
    <row r="349" customFormat="false" ht="15" hidden="false" customHeight="false" outlineLevel="0" collapsed="false">
      <c r="A349" s="21" t="n">
        <v>402</v>
      </c>
      <c r="B349" s="22" t="str">
        <f aca="false">VLOOKUP(A349,'Sets data'!$A$3:$C$9991,3,0)</f>
        <v>Moon Hunter</v>
      </c>
      <c r="C349" s="22" t="str">
        <f aca="false">VLOOKUP(A349,'Sets data'!$A$3:$C$9991,2,0)</f>
        <v>Mondjäger</v>
      </c>
    </row>
    <row r="350" customFormat="false" ht="15" hidden="false" customHeight="false" outlineLevel="0" collapsed="false">
      <c r="A350" s="21" t="n">
        <v>403</v>
      </c>
      <c r="B350" s="22" t="str">
        <f aca="false">VLOOKUP(A350,'Sets data'!$A$3:$C$9991,3,0)</f>
        <v>Savage Werewolf</v>
      </c>
      <c r="C350" s="22" t="str">
        <f aca="false">VLOOKUP(A350,'Sets data'!$A$3:$C$9991,2,0)</f>
        <v>Wilder Werwolf</v>
      </c>
    </row>
    <row r="351" customFormat="false" ht="15" hidden="false" customHeight="false" outlineLevel="0" collapsed="false">
      <c r="A351" s="21" t="n">
        <v>404</v>
      </c>
      <c r="B351" s="22" t="str">
        <f aca="false">VLOOKUP(A351,'Sets data'!$A$3:$C$9991,3,0)</f>
        <v>Jailer's Tenacity</v>
      </c>
      <c r="C351" s="22" t="str">
        <f aca="false">VLOOKUP(A351,'Sets data'!$A$3:$C$9991,2,0)</f>
        <v>Tenazität des Kerkermeisters</v>
      </c>
    </row>
    <row r="352" customFormat="false" ht="15" hidden="false" customHeight="false" outlineLevel="0" collapsed="false">
      <c r="A352" s="21" t="n">
        <v>405</v>
      </c>
      <c r="B352" s="22" t="str">
        <f aca="false">VLOOKUP(A352,'Sets data'!$A$3:$C$9991,3,0)</f>
        <v>Bright-Throat's Boast</v>
      </c>
      <c r="C352" s="22" t="str">
        <f aca="false">VLOOKUP(A352,'Sets data'!$A$3:$C$9991,2,0)</f>
        <v>Hellhalsstolz</v>
      </c>
    </row>
    <row r="353" customFormat="false" ht="15" hidden="false" customHeight="false" outlineLevel="0" collapsed="false">
      <c r="A353" s="21" t="n">
        <v>406</v>
      </c>
      <c r="B353" s="22" t="str">
        <f aca="false">VLOOKUP(A353,'Sets data'!$A$3:$C$9991,3,0)</f>
        <v>Dead-Water's Guile</v>
      </c>
      <c r="C353" s="22" t="str">
        <f aca="false">VLOOKUP(A353,'Sets data'!$A$3:$C$9991,2,0)</f>
        <v>Totwassertücke</v>
      </c>
    </row>
    <row r="354" customFormat="false" ht="15" hidden="false" customHeight="false" outlineLevel="0" collapsed="false">
      <c r="A354" s="21" t="n">
        <v>407</v>
      </c>
      <c r="B354" s="22" t="str">
        <f aca="false">VLOOKUP(A354,'Sets data'!$A$3:$C$9991,3,0)</f>
        <v>Champion of the Hist</v>
      </c>
      <c r="C354" s="22" t="str">
        <f aca="false">VLOOKUP(A354,'Sets data'!$A$3:$C$9991,2,0)</f>
        <v>Histchampion</v>
      </c>
    </row>
    <row r="355" customFormat="false" ht="15" hidden="false" customHeight="false" outlineLevel="0" collapsed="false">
      <c r="A355" s="1" t="n">
        <v>408</v>
      </c>
      <c r="B355" s="22" t="str">
        <f aca="false">VLOOKUP(A355,'Sets data'!$A$3:$C$9991,3,0)</f>
        <v>Grave-Stake Collector</v>
      </c>
      <c r="C355" s="22" t="str">
        <f aca="false">VLOOKUP(A355,'Sets data'!$A$3:$C$9991,2,0)</f>
        <v>Grabpflocksammler</v>
      </c>
    </row>
    <row r="356" customFormat="false" ht="15" hidden="false" customHeight="false" outlineLevel="0" collapsed="false">
      <c r="A356" s="1" t="n">
        <v>409</v>
      </c>
      <c r="B356" s="22" t="str">
        <f aca="false">VLOOKUP(A356,'Sets data'!$A$3:$C$9991,3,0)</f>
        <v>Naga Shaman</v>
      </c>
      <c r="C356" s="22" t="str">
        <f aca="false">VLOOKUP(A356,'Sets data'!$A$3:$C$9991,2,0)</f>
        <v>Nagaschamane</v>
      </c>
    </row>
    <row r="357" customFormat="false" ht="15" hidden="false" customHeight="false" outlineLevel="0" collapsed="false">
      <c r="A357" s="1" t="n">
        <v>410</v>
      </c>
      <c r="B357" s="22" t="str">
        <f aca="false">VLOOKUP(A357,'Sets data'!$A$3:$C$9991,3,0)</f>
        <v>Might of the Lost Legion</v>
      </c>
      <c r="C357" s="22" t="str">
        <f aca="false">VLOOKUP(A357,'Sets data'!$A$3:$C$9991,2,0)</f>
        <v>Macht der Verlorenen Legion</v>
      </c>
    </row>
    <row r="358" customFormat="false" ht="15" hidden="false" customHeight="false" outlineLevel="0" collapsed="false">
      <c r="A358" s="21" t="n">
        <v>411</v>
      </c>
      <c r="B358" s="22" t="str">
        <f aca="false">VLOOKUP(A358,'Sets data'!$A$3:$C$9991,3,0)</f>
        <v>Gallant Charge</v>
      </c>
      <c r="C358" s="22" t="str">
        <f aca="false">VLOOKUP(A358,'Sets data'!$A$3:$C$9991,2,0)</f>
        <v>Galanter Ansturm</v>
      </c>
    </row>
    <row r="359" customFormat="false" ht="15" hidden="false" customHeight="false" outlineLevel="0" collapsed="false">
      <c r="A359" s="21" t="n">
        <v>412</v>
      </c>
      <c r="B359" s="22" t="str">
        <f aca="false">VLOOKUP(A359,'Sets data'!$A$3:$C$9991,3,0)</f>
        <v>Radial Uppercut</v>
      </c>
      <c r="C359" s="22" t="str">
        <f aca="false">VLOOKUP(A359,'Sets data'!$A$3:$C$9991,2,0)</f>
        <v>Rundum-Aufwärtsschnitt</v>
      </c>
    </row>
    <row r="360" customFormat="false" ht="15" hidden="false" customHeight="false" outlineLevel="0" collapsed="false">
      <c r="A360" s="21" t="n">
        <v>413</v>
      </c>
      <c r="B360" s="22" t="str">
        <f aca="false">VLOOKUP(A360,'Sets data'!$A$3:$C$9991,3,0)</f>
        <v>Spectral Cloak</v>
      </c>
      <c r="C360" s="22" t="str">
        <f aca="false">VLOOKUP(A360,'Sets data'!$A$3:$C$9991,2,0)</f>
        <v>Spektraler Mantel</v>
      </c>
    </row>
    <row r="361" customFormat="false" ht="15" hidden="false" customHeight="false" outlineLevel="0" collapsed="false">
      <c r="A361" s="21" t="n">
        <v>414</v>
      </c>
      <c r="B361" s="22" t="str">
        <f aca="false">VLOOKUP(A361,'Sets data'!$A$3:$C$9991,3,0)</f>
        <v>Virulent Shot</v>
      </c>
      <c r="C361" s="22" t="str">
        <f aca="false">VLOOKUP(A361,'Sets data'!$A$3:$C$9991,2,0)</f>
        <v>Virulenter Schuss</v>
      </c>
    </row>
    <row r="362" customFormat="false" ht="15" hidden="false" customHeight="false" outlineLevel="0" collapsed="false">
      <c r="A362" s="21" t="n">
        <v>415</v>
      </c>
      <c r="B362" s="22" t="str">
        <f aca="false">VLOOKUP(A362,'Sets data'!$A$3:$C$9991,3,0)</f>
        <v>Wild Impulse</v>
      </c>
      <c r="C362" s="22" t="str">
        <f aca="false">VLOOKUP(A362,'Sets data'!$A$3:$C$9991,2,0)</f>
        <v>Wilder Impuls</v>
      </c>
    </row>
    <row r="363" customFormat="false" ht="15" hidden="false" customHeight="false" outlineLevel="0" collapsed="false">
      <c r="A363" s="21" t="n">
        <v>416</v>
      </c>
      <c r="B363" s="22" t="str">
        <f aca="false">VLOOKUP(A363,'Sets data'!$A$3:$C$9991,3,0)</f>
        <v>Mender's Ward</v>
      </c>
      <c r="C363" s="22" t="str">
        <f aca="false">VLOOKUP(A363,'Sets data'!$A$3:$C$9991,2,0)</f>
        <v>Schutz des Pflegers</v>
      </c>
    </row>
    <row r="364" customFormat="false" ht="15" hidden="false" customHeight="false" outlineLevel="0" collapsed="false">
      <c r="A364" s="21" t="n">
        <v>417</v>
      </c>
      <c r="B364" s="22" t="str">
        <f aca="false">VLOOKUP(A364,'Sets data'!$A$3:$C$9991,3,0)</f>
        <v>Indomitable Fury</v>
      </c>
      <c r="C364" s="22" t="str">
        <f aca="false">VLOOKUP(A364,'Sets data'!$A$3:$C$9991,2,0)</f>
        <v>Unbeugsamer Zorn</v>
      </c>
    </row>
    <row r="365" customFormat="false" ht="15" hidden="false" customHeight="false" outlineLevel="0" collapsed="false">
      <c r="A365" s="21" t="n">
        <v>418</v>
      </c>
      <c r="B365" s="22" t="str">
        <f aca="false">VLOOKUP(A365,'Sets data'!$A$3:$C$9991,3,0)</f>
        <v>Spell Strategist</v>
      </c>
      <c r="C365" s="22" t="str">
        <f aca="false">VLOOKUP(A365,'Sets data'!$A$3:$C$9991,2,0)</f>
        <v>Zauberstratege</v>
      </c>
    </row>
    <row r="366" customFormat="false" ht="15" hidden="false" customHeight="false" outlineLevel="0" collapsed="false">
      <c r="A366" s="21" t="n">
        <v>419</v>
      </c>
      <c r="B366" s="22" t="str">
        <f aca="false">VLOOKUP(A366,'Sets data'!$A$3:$C$9991,3,0)</f>
        <v>Battlefield Acrobat</v>
      </c>
      <c r="C366" s="22" t="str">
        <f aca="false">VLOOKUP(A366,'Sets data'!$A$3:$C$9991,2,0)</f>
        <v>Schlachtfeldakrobat</v>
      </c>
    </row>
    <row r="367" customFormat="false" ht="15" hidden="false" customHeight="false" outlineLevel="0" collapsed="false">
      <c r="A367" s="21" t="n">
        <v>420</v>
      </c>
      <c r="B367" s="22" t="str">
        <f aca="false">VLOOKUP(A367,'Sets data'!$A$3:$C$9991,3,0)</f>
        <v>Soldier of Anguish</v>
      </c>
      <c r="C367" s="22" t="str">
        <f aca="false">VLOOKUP(A367,'Sets data'!$A$3:$C$9991,2,0)</f>
        <v>Soldat der Pein</v>
      </c>
    </row>
    <row r="368" customFormat="false" ht="15" hidden="false" customHeight="false" outlineLevel="0" collapsed="false">
      <c r="A368" s="21" t="n">
        <v>421</v>
      </c>
      <c r="B368" s="22" t="str">
        <f aca="false">VLOOKUP(A368,'Sets data'!$A$3:$C$9991,3,0)</f>
        <v>Steadfast Hero</v>
      </c>
      <c r="C368" s="22" t="str">
        <f aca="false">VLOOKUP(A368,'Sets data'!$A$3:$C$9991,2,0)</f>
        <v>Standhafter Held</v>
      </c>
    </row>
    <row r="369" customFormat="false" ht="15" hidden="false" customHeight="false" outlineLevel="0" collapsed="false">
      <c r="A369" s="21" t="n">
        <v>422</v>
      </c>
      <c r="B369" s="22" t="str">
        <f aca="false">VLOOKUP(A369,'Sets data'!$A$3:$C$9991,3,0)</f>
        <v>Battalion Defender</v>
      </c>
      <c r="C369" s="22" t="str">
        <f aca="false">VLOOKUP(A369,'Sets data'!$A$3:$C$9991,2,0)</f>
        <v>Bataillonsverteidiger</v>
      </c>
    </row>
    <row r="370" customFormat="false" ht="15" hidden="false" customHeight="false" outlineLevel="0" collapsed="false">
      <c r="A370" s="21" t="n">
        <v>423</v>
      </c>
      <c r="B370" s="22" t="str">
        <f aca="false">VLOOKUP(A370,'Sets data'!$A$3:$C$9991,3,0)</f>
        <v>Perfect Gallant Charge</v>
      </c>
      <c r="C370" s="22" t="str">
        <f aca="false">VLOOKUP(A370,'Sets data'!$A$3:$C$9991,2,0)</f>
        <v>Perfekter galanter Ansturm</v>
      </c>
    </row>
    <row r="371" customFormat="false" ht="15" hidden="false" customHeight="false" outlineLevel="0" collapsed="false">
      <c r="A371" s="21" t="n">
        <v>424</v>
      </c>
      <c r="B371" s="22" t="str">
        <f aca="false">VLOOKUP(A371,'Sets data'!$A$3:$C$9991,3,0)</f>
        <v>Perfect Radial Uppercut</v>
      </c>
      <c r="C371" s="22" t="str">
        <f aca="false">VLOOKUP(A371,'Sets data'!$A$3:$C$9991,2,0)</f>
        <v>Perfekter Rundum-Aufwärtsschnitt</v>
      </c>
    </row>
    <row r="372" customFormat="false" ht="15" hidden="false" customHeight="false" outlineLevel="0" collapsed="false">
      <c r="A372" s="21" t="n">
        <v>425</v>
      </c>
      <c r="B372" s="22" t="str">
        <f aca="false">VLOOKUP(A372,'Sets data'!$A$3:$C$9991,3,0)</f>
        <v>Perfect Spectral Cloak</v>
      </c>
      <c r="C372" s="22" t="str">
        <f aca="false">VLOOKUP(A372,'Sets data'!$A$3:$C$9991,2,0)</f>
        <v>Perfekter spektraler Mantel</v>
      </c>
    </row>
    <row r="373" customFormat="false" ht="15" hidden="false" customHeight="false" outlineLevel="0" collapsed="false">
      <c r="A373" s="21" t="n">
        <v>426</v>
      </c>
      <c r="B373" s="22" t="str">
        <f aca="false">VLOOKUP(A373,'Sets data'!$A$3:$C$9991,3,0)</f>
        <v>Perfect Virulent Shot</v>
      </c>
      <c r="C373" s="22" t="str">
        <f aca="false">VLOOKUP(A373,'Sets data'!$A$3:$C$9991,2,0)</f>
        <v>Perfekter virulenter Schuss</v>
      </c>
    </row>
    <row r="374" customFormat="false" ht="15" hidden="false" customHeight="false" outlineLevel="0" collapsed="false">
      <c r="A374" s="21" t="n">
        <v>427</v>
      </c>
      <c r="B374" s="22" t="str">
        <f aca="false">VLOOKUP(A374,'Sets data'!$A$3:$C$9991,3,0)</f>
        <v>Perfect Wild Impulse</v>
      </c>
      <c r="C374" s="22" t="str">
        <f aca="false">VLOOKUP(A374,'Sets data'!$A$3:$C$9991,2,0)</f>
        <v>Perfekter wilder Impuls</v>
      </c>
    </row>
    <row r="375" customFormat="false" ht="15" hidden="false" customHeight="false" outlineLevel="0" collapsed="false">
      <c r="A375" s="21" t="n">
        <v>428</v>
      </c>
      <c r="B375" s="22" t="str">
        <f aca="false">VLOOKUP(A375,'Sets data'!$A$3:$C$9991,3,0)</f>
        <v>Perfect Mender's Ward</v>
      </c>
      <c r="C375" s="22" t="str">
        <f aca="false">VLOOKUP(A375,'Sets data'!$A$3:$C$9991,2,0)</f>
        <v>Perfekter Schutz des Pflegers</v>
      </c>
    </row>
    <row r="376" customFormat="false" ht="15" hidden="false" customHeight="false" outlineLevel="0" collapsed="false">
      <c r="A376" s="21" t="n">
        <v>429</v>
      </c>
      <c r="B376" s="22" t="str">
        <f aca="false">VLOOKUP(A376,'Sets data'!$A$3:$C$9991,3,0)</f>
        <v>Mighty Glacier</v>
      </c>
      <c r="C376" s="22" t="str">
        <f aca="false">VLOOKUP(A376,'Sets data'!$A$3:$C$9991,2,0)</f>
        <v>Mächtiger Gletscher</v>
      </c>
    </row>
    <row r="377" customFormat="false" ht="15" hidden="false" customHeight="false" outlineLevel="0" collapsed="false">
      <c r="A377" s="21" t="n">
        <v>430</v>
      </c>
      <c r="B377" s="22" t="str">
        <f aca="false">VLOOKUP(A377,'Sets data'!$A$3:$C$9991,3,0)</f>
        <v>Tzogvin's Warband</v>
      </c>
      <c r="C377" s="22" t="str">
        <f aca="false">VLOOKUP(A377,'Sets data'!$A$3:$C$9991,2,0)</f>
        <v>Tzogvins Kriegstrupp</v>
      </c>
    </row>
    <row r="378" customFormat="false" ht="15" hidden="false" customHeight="false" outlineLevel="0" collapsed="false">
      <c r="A378" s="21" t="n">
        <v>431</v>
      </c>
      <c r="B378" s="22" t="str">
        <f aca="false">VLOOKUP(A378,'Sets data'!$A$3:$C$9991,3,0)</f>
        <v>Icy Conjuror</v>
      </c>
      <c r="C378" s="22" t="str">
        <f aca="false">VLOOKUP(A378,'Sets data'!$A$3:$C$9991,2,0)</f>
        <v>Eisiger Anrufer</v>
      </c>
    </row>
    <row r="379" customFormat="false" ht="15" hidden="false" customHeight="false" outlineLevel="0" collapsed="false">
      <c r="A379" s="1" t="n">
        <v>432</v>
      </c>
      <c r="B379" s="22" t="str">
        <f aca="false">VLOOKUP(A379,'Sets data'!$A$3:$C$9991,3,0)</f>
        <v>Stonekeeper</v>
      </c>
      <c r="C379" s="22" t="str">
        <f aca="false">VLOOKUP(A379,'Sets data'!$A$3:$C$9991,2,0)</f>
        <v>Steinwahrer</v>
      </c>
    </row>
    <row r="380" customFormat="false" ht="15" hidden="false" customHeight="false" outlineLevel="0" collapsed="false">
      <c r="A380" s="21" t="n">
        <v>433</v>
      </c>
      <c r="B380" s="22" t="str">
        <f aca="false">VLOOKUP(A380,'Sets data'!$A$3:$C$9991,3,0)</f>
        <v>Frozen Watcher</v>
      </c>
      <c r="C380" s="22" t="str">
        <f aca="false">VLOOKUP(A380,'Sets data'!$A$3:$C$9991,2,0)</f>
        <v>Gefrorener Beobachter</v>
      </c>
    </row>
    <row r="381" customFormat="false" ht="15" hidden="false" customHeight="false" outlineLevel="0" collapsed="false">
      <c r="A381" s="21" t="n">
        <v>434</v>
      </c>
      <c r="B381" s="22" t="str">
        <f aca="false">VLOOKUP(A381,'Sets data'!$A$3:$C$9991,3,0)</f>
        <v>Scavenging Demise</v>
      </c>
      <c r="C381" s="22" t="str">
        <f aca="false">VLOOKUP(A381,'Sets data'!$A$3:$C$9991,2,0)</f>
        <v>Ausbeutender Niedergang</v>
      </c>
    </row>
    <row r="382" customFormat="false" ht="15" hidden="false" customHeight="false" outlineLevel="0" collapsed="false">
      <c r="A382" s="21" t="n">
        <v>435</v>
      </c>
      <c r="B382" s="22" t="str">
        <f aca="false">VLOOKUP(A382,'Sets data'!$A$3:$C$9991,3,0)</f>
        <v>Auroran's Thunder</v>
      </c>
      <c r="C382" s="22" t="str">
        <f aca="false">VLOOKUP(A382,'Sets data'!$A$3:$C$9991,2,0)</f>
        <v>Donner des Auroraners</v>
      </c>
    </row>
    <row r="383" customFormat="false" ht="15" hidden="false" customHeight="false" outlineLevel="0" collapsed="false">
      <c r="A383" s="1" t="n">
        <v>436</v>
      </c>
      <c r="B383" s="22" t="str">
        <f aca="false">VLOOKUP(A383,'Sets data'!$A$3:$C$9991,3,0)</f>
        <v>Symphony of Blades</v>
      </c>
      <c r="C383" s="22" t="str">
        <f aca="false">VLOOKUP(A383,'Sets data'!$A$3:$C$9991,2,0)</f>
        <v>Sinfonie der Klingen</v>
      </c>
    </row>
    <row r="384" customFormat="false" ht="15" hidden="false" customHeight="false" outlineLevel="0" collapsed="false">
      <c r="A384" s="21" t="n">
        <v>437</v>
      </c>
      <c r="B384" s="22" t="str">
        <f aca="false">VLOOKUP(A384,'Sets data'!$A$3:$C$9991,3,0)</f>
        <v>Coldharbour's Favorite</v>
      </c>
      <c r="C384" s="22" t="str">
        <f aca="false">VLOOKUP(A384,'Sets data'!$A$3:$C$9991,2,0)</f>
        <v>Kalthafens Günstling</v>
      </c>
    </row>
    <row r="385" customFormat="false" ht="15" hidden="false" customHeight="false" outlineLevel="0" collapsed="false">
      <c r="A385" s="21" t="n">
        <v>438</v>
      </c>
      <c r="B385" s="22" t="str">
        <f aca="false">VLOOKUP(A385,'Sets data'!$A$3:$C$9991,3,0)</f>
        <v>Senche-raht's Grit</v>
      </c>
      <c r="C385" s="22" t="str">
        <f aca="false">VLOOKUP(A385,'Sets data'!$A$3:$C$9991,2,0)</f>
        <v>Mut des Senche-raht</v>
      </c>
    </row>
    <row r="386" customFormat="false" ht="15" hidden="false" customHeight="false" outlineLevel="0" collapsed="false">
      <c r="A386" s="1" t="n">
        <v>439</v>
      </c>
      <c r="B386" s="22" t="str">
        <f aca="false">VLOOKUP(A386,'Sets data'!$A$3:$C$9991,3,0)</f>
        <v>Vastarie's Tutelage</v>
      </c>
      <c r="C386" s="22" t="str">
        <f aca="false">VLOOKUP(A386,'Sets data'!$A$3:$C$9991,2,0)</f>
        <v>Vastaries Vormundschaft</v>
      </c>
    </row>
    <row r="387" customFormat="false" ht="15" hidden="false" customHeight="false" outlineLevel="0" collapsed="false">
      <c r="A387" s="1" t="n">
        <v>440</v>
      </c>
      <c r="B387" s="22" t="str">
        <f aca="false">VLOOKUP(A387,'Sets data'!$A$3:$C$9991,3,0)</f>
        <v>Crafty Alfiq</v>
      </c>
      <c r="C387" s="22" t="str">
        <f aca="false">VLOOKUP(A387,'Sets data'!$A$3:$C$9991,2,0)</f>
        <v>Listiger Alfiq</v>
      </c>
    </row>
    <row r="388" customFormat="false" ht="15" hidden="false" customHeight="false" outlineLevel="0" collapsed="false">
      <c r="A388" s="1" t="n">
        <v>441</v>
      </c>
      <c r="B388" s="22" t="str">
        <f aca="false">VLOOKUP(A388,'Sets data'!$A$3:$C$9991,3,0)</f>
        <v>Vesture of Darloc Brae</v>
      </c>
      <c r="C388" s="22" t="str">
        <f aca="false">VLOOKUP(A388,'Sets data'!$A$3:$C$9991,2,0)</f>
        <v>Gewandung von Darloc Brae</v>
      </c>
    </row>
    <row r="389" customFormat="false" ht="15" hidden="false" customHeight="false" outlineLevel="0" collapsed="false">
      <c r="A389" s="1" t="n">
        <v>442</v>
      </c>
      <c r="B389" s="22" t="str">
        <f aca="false">VLOOKUP(A389,'Sets data'!$A$3:$C$9991,3,0)</f>
        <v>Call of the Undertaker</v>
      </c>
      <c r="C389" s="22" t="str">
        <f aca="false">VLOOKUP(A389,'Sets data'!$A$3:$C$9991,2,0)</f>
        <v>Ruf des Totengräbers</v>
      </c>
    </row>
    <row r="390" customFormat="false" ht="15" hidden="false" customHeight="false" outlineLevel="0" collapsed="false">
      <c r="A390" s="1" t="n">
        <v>443</v>
      </c>
      <c r="B390" s="22" t="str">
        <f aca="false">VLOOKUP(A390,'Sets data'!$A$3:$C$9991,3,0)</f>
        <v>Eye of Nahviintaas</v>
      </c>
      <c r="C390" s="22" t="str">
        <f aca="false">VLOOKUP(A390,'Sets data'!$A$3:$C$9991,2,0)</f>
        <v>Auge von Nahviintaas</v>
      </c>
    </row>
    <row r="391" customFormat="false" ht="15" hidden="false" customHeight="false" outlineLevel="0" collapsed="false">
      <c r="A391" s="1" t="n">
        <v>444</v>
      </c>
      <c r="B391" s="22" t="str">
        <f aca="false">VLOOKUP(A391,'Sets data'!$A$3:$C$9991,3,0)</f>
        <v>False God's Devotion</v>
      </c>
      <c r="C391" s="22" t="str">
        <f aca="false">VLOOKUP(A391,'Sets data'!$A$3:$C$9991,2,0)</f>
        <v>Ergebenheit des falschen Gottes</v>
      </c>
    </row>
    <row r="392" customFormat="false" ht="15" hidden="false" customHeight="false" outlineLevel="0" collapsed="false">
      <c r="A392" s="1" t="n">
        <v>445</v>
      </c>
      <c r="B392" s="22" t="str">
        <f aca="false">VLOOKUP(A392,'Sets data'!$A$3:$C$9991,3,0)</f>
        <v>Tooth of Lokkestiiz</v>
      </c>
      <c r="C392" s="22" t="str">
        <f aca="false">VLOOKUP(A392,'Sets data'!$A$3:$C$9991,2,0)</f>
        <v>Zahn von Lokkestiiz</v>
      </c>
    </row>
    <row r="393" customFormat="false" ht="15" hidden="false" customHeight="false" outlineLevel="0" collapsed="false">
      <c r="A393" s="21" t="n">
        <v>446</v>
      </c>
      <c r="B393" s="22" t="str">
        <f aca="false">VLOOKUP(A393,'Sets data'!$A$3:$C$9991,3,0)</f>
        <v>Claw of Yolnakhriin</v>
      </c>
      <c r="C393" s="22" t="str">
        <f aca="false">VLOOKUP(A393,'Sets data'!$A$3:$C$9991,2,0)</f>
        <v>Kralle von Yolnahkriin</v>
      </c>
    </row>
    <row r="394" customFormat="false" ht="15" hidden="false" customHeight="false" outlineLevel="0" collapsed="false">
      <c r="A394" s="1" t="n">
        <v>448</v>
      </c>
      <c r="B394" s="22" t="str">
        <f aca="false">VLOOKUP(A394,'Sets data'!$A$3:$C$9991,3,0)</f>
        <v>Eye of Nahviintaas</v>
      </c>
      <c r="C394" s="22" t="str">
        <f aca="false">VLOOKUP(A394,'Sets data'!$A$3:$C$9991,2,0)</f>
        <v>Perfektioniertes Auge von Nahviintaas</v>
      </c>
    </row>
    <row r="395" customFormat="false" ht="15" hidden="false" customHeight="false" outlineLevel="0" collapsed="false">
      <c r="A395" s="1" t="n">
        <v>449</v>
      </c>
      <c r="B395" s="22" t="str">
        <f aca="false">VLOOKUP(A395,'Sets data'!$A$3:$C$9991,3,0)</f>
        <v>Perfected False God's Devotion</v>
      </c>
      <c r="C395" s="22" t="str">
        <f aca="false">VLOOKUP(A395,'Sets data'!$A$3:$C$9991,2,0)</f>
        <v>Perfektionierte Ergebenheit zum falschen Gott</v>
      </c>
    </row>
    <row r="396" customFormat="false" ht="15" hidden="false" customHeight="false" outlineLevel="0" collapsed="false">
      <c r="A396" s="1" t="n">
        <v>450</v>
      </c>
      <c r="B396" s="22" t="str">
        <f aca="false">VLOOKUP(A396,'Sets data'!$A$3:$C$9991,3,0)</f>
        <v>Perfected Tooth of Lokkestiiz</v>
      </c>
      <c r="C396" s="22" t="str">
        <f aca="false">VLOOKUP(A396,'Sets data'!$A$3:$C$9991,2,0)</f>
        <v>Perfektionierter Zahn von Lokkestiiz</v>
      </c>
    </row>
    <row r="397" customFormat="false" ht="15" hidden="false" customHeight="false" outlineLevel="0" collapsed="false">
      <c r="A397" s="1" t="n">
        <v>451</v>
      </c>
      <c r="B397" s="22" t="str">
        <f aca="false">VLOOKUP(A397,'Sets data'!$A$3:$C$9991,3,0)</f>
        <v>Perfected Claw of Yolnakhriin</v>
      </c>
      <c r="C397" s="22" t="str">
        <f aca="false">VLOOKUP(A397,'Sets data'!$A$3:$C$9991,2,0)</f>
        <v>Perfektionierte Kralle von Yolnahkriin</v>
      </c>
    </row>
    <row r="398" customFormat="false" ht="15" hidden="false" customHeight="false" outlineLevel="0" collapsed="false">
      <c r="A398" s="1" t="n">
        <v>452</v>
      </c>
      <c r="B398" s="22" t="str">
        <f aca="false">VLOOKUP(A398,'Sets data'!$A$3:$C$9991,3,0)</f>
        <v>Hollowfang Thirst</v>
      </c>
      <c r="C398" s="22" t="str">
        <f aca="false">VLOOKUP(A398,'Sets data'!$A$3:$C$9991,2,0)</f>
        <v>Hohlzahndurst</v>
      </c>
    </row>
    <row r="399" customFormat="false" ht="15" hidden="false" customHeight="false" outlineLevel="0" collapsed="false">
      <c r="A399" s="1" t="n">
        <v>453</v>
      </c>
      <c r="B399" s="22" t="str">
        <f aca="false">VLOOKUP(A399,'Sets data'!$A$3:$C$9991,3,0)</f>
        <v>Dro'Zakar's Claws</v>
      </c>
      <c r="C399" s="22" t="str">
        <f aca="false">VLOOKUP(A399,'Sets data'!$A$3:$C$9991,2,0)</f>
        <v>Dro'Zakars Krallen</v>
      </c>
    </row>
    <row r="400" customFormat="false" ht="15" hidden="false" customHeight="false" outlineLevel="0" collapsed="false">
      <c r="A400" s="1" t="n">
        <v>454</v>
      </c>
      <c r="B400" s="22" t="str">
        <f aca="false">VLOOKUP(A400,'Sets data'!$A$3:$C$9991,3,0)</f>
        <v>Renald's Resolve</v>
      </c>
      <c r="C400" s="22" t="str">
        <f aca="false">VLOOKUP(A400,'Sets data'!$A$3:$C$9991,2,0)</f>
        <v>Renalds Entschlossenheit</v>
      </c>
    </row>
    <row r="401" customFormat="false" ht="15" hidden="false" customHeight="false" outlineLevel="0" collapsed="false">
      <c r="A401" s="1" t="n">
        <v>455</v>
      </c>
      <c r="B401" s="22" t="str">
        <f aca="false">VLOOKUP(A401,'Sets data'!$A$3:$C$9991,3,0)</f>
        <v>Z'en's Redress</v>
      </c>
      <c r="C401" s="22" t="str">
        <f aca="false">VLOOKUP(A401,'Sets data'!$A$3:$C$9991,2,0)</f>
        <v>Z'ens Wiedergutmachung</v>
      </c>
    </row>
    <row r="402" customFormat="false" ht="15" hidden="false" customHeight="false" outlineLevel="0" collapsed="false">
      <c r="A402" s="1" t="n">
        <v>456</v>
      </c>
      <c r="B402" s="22" t="str">
        <f aca="false">VLOOKUP(A402,'Sets data'!$A$3:$C$9991,3,0)</f>
        <v>Azureblight Reaper</v>
      </c>
      <c r="C402" s="22" t="str">
        <f aca="false">VLOOKUP(A402,'Sets data'!$A$3:$C$9991,2,0)</f>
        <v>Azurfäuleschnitter</v>
      </c>
    </row>
    <row r="403" customFormat="false" ht="15" hidden="false" customHeight="false" outlineLevel="0" collapsed="false">
      <c r="A403" s="1" t="n">
        <v>457</v>
      </c>
      <c r="B403" s="22" t="str">
        <f aca="false">VLOOKUP(A403,'Sets data'!$A$3:$C$9991,3,0)</f>
        <v>Dragon's Defilement</v>
      </c>
      <c r="C403" s="22" t="str">
        <f aca="false">VLOOKUP(A403,'Sets data'!$A$3:$C$9991,2,0)</f>
        <v>Drachenschändung</v>
      </c>
    </row>
    <row r="404" customFormat="false" ht="15" hidden="false" customHeight="false" outlineLevel="0" collapsed="false">
      <c r="A404" s="1" t="n">
        <v>458</v>
      </c>
      <c r="B404" s="22" t="str">
        <f aca="false">VLOOKUP(A404,'Sets data'!$A$3:$C$9991,3,0)</f>
        <v>Grundwulf</v>
      </c>
      <c r="C404" s="22" t="str">
        <f aca="false">VLOOKUP(A404,'Sets data'!$A$3:$C$9991,2,0)</f>
        <v>Grundwulf</v>
      </c>
    </row>
    <row r="405" customFormat="false" ht="15" hidden="false" customHeight="false" outlineLevel="0" collapsed="false">
      <c r="A405" s="1" t="n">
        <v>459</v>
      </c>
      <c r="B405" s="22" t="str">
        <f aca="false">VLOOKUP(A405,'Sets data'!$A$3:$C$9991,3,0)</f>
        <v>Maarselok</v>
      </c>
      <c r="C405" s="22" t="str">
        <f aca="false">VLOOKUP(A405,'Sets data'!$A$3:$C$9991,2,0)</f>
        <v>Maarselok</v>
      </c>
    </row>
    <row r="406" customFormat="false" ht="15" hidden="false" customHeight="false" outlineLevel="0" collapsed="false">
      <c r="A406" s="1" t="n">
        <v>465</v>
      </c>
      <c r="B406" s="22" t="str">
        <f aca="false">VLOOKUP(A406,'Sets data'!$A$3:$C$9991,3,0)</f>
        <v>Senchal Defender</v>
      </c>
      <c r="C406" s="22" t="str">
        <f aca="false">VLOOKUP(A406,'Sets data'!$A$3:$C$9991,2,0)</f>
        <v>Verteidiger von Senchal</v>
      </c>
    </row>
    <row r="407" customFormat="false" ht="15" hidden="false" customHeight="false" outlineLevel="0" collapsed="false">
      <c r="A407" s="1" t="n">
        <v>466</v>
      </c>
      <c r="B407" s="22" t="str">
        <f aca="false">VLOOKUP(A407,'Sets data'!$A$3:$C$9991,3,0)</f>
        <v>Marauder's Haste</v>
      </c>
      <c r="C407" s="22" t="str">
        <f aca="false">VLOOKUP(A407,'Sets data'!$A$3:$C$9991,2,0)</f>
        <v>Marodeurshast</v>
      </c>
    </row>
    <row r="408" customFormat="false" ht="15" hidden="false" customHeight="false" outlineLevel="0" collapsed="false">
      <c r="A408" s="1" t="n">
        <v>467</v>
      </c>
      <c r="B408" s="22" t="str">
        <f aca="false">VLOOKUP(A408,'Sets data'!$A$3:$C$9991,3,0)</f>
        <v>Dragonguard Elite</v>
      </c>
      <c r="C408" s="22" t="str">
        <f aca="false">VLOOKUP(A408,'Sets data'!$A$3:$C$9991,2,0)</f>
        <v>Drachengardeelite</v>
      </c>
    </row>
    <row r="409" customFormat="false" ht="15" hidden="false" customHeight="false" outlineLevel="0" collapsed="false">
      <c r="A409" s="1" t="n">
        <v>468</v>
      </c>
      <c r="B409" s="22" t="str">
        <f aca="false">VLOOKUP(A409,'Sets data'!$A$3:$C$9991,3,0)</f>
        <v>Daring Corsair</v>
      </c>
      <c r="C409" s="22" t="str">
        <f aca="false">VLOOKUP(A409,'Sets data'!$A$3:$C$9991,2,0)</f>
        <v>Kühner Korsar</v>
      </c>
    </row>
    <row r="410" customFormat="false" ht="15" hidden="false" customHeight="false" outlineLevel="0" collapsed="false">
      <c r="A410" s="1" t="n">
        <v>469</v>
      </c>
      <c r="B410" s="22" t="str">
        <f aca="false">VLOOKUP(A410,'Sets data'!$A$3:$C$9991,3,0)</f>
        <v>Ancient Dragonguard</v>
      </c>
      <c r="C410" s="22" t="str">
        <f aca="false">VLOOKUP(A410,'Sets data'!$A$3:$C$9991,2,0)</f>
        <v>Alte Drachengarde</v>
      </c>
    </row>
    <row r="411" customFormat="false" ht="15" hidden="false" customHeight="false" outlineLevel="0" collapsed="false">
      <c r="A411" s="1" t="n">
        <v>470</v>
      </c>
      <c r="B411" s="22" t="str">
        <f aca="false">VLOOKUP(A411,'Sets data'!$A$3:$C$9991,3,0)</f>
        <v>New Moon Acolyte</v>
      </c>
      <c r="C411" s="22" t="str">
        <f aca="false">VLOOKUP(A411,'Sets data'!$A$3:$C$9991,2,0)</f>
        <v>Akolythin des Neuen Mondes</v>
      </c>
    </row>
    <row r="412" customFormat="false" ht="15" hidden="false" customHeight="false" outlineLevel="0" collapsed="false">
      <c r="A412" s="1" t="n">
        <v>471</v>
      </c>
      <c r="B412" s="22" t="str">
        <f aca="false">VLOOKUP(A412,'Sets data'!$A$3:$C$9991,3,0)</f>
        <v>Hiti\'s Hearth</v>
      </c>
      <c r="C412" s="22" t="str">
        <f aca="false">VLOOKUP(A412,'Sets data'!$A$3:$C$9991,2,0)</f>
        <v>Hitis Feuerstelle</v>
      </c>
    </row>
    <row r="413" customFormat="false" ht="15" hidden="false" customHeight="false" outlineLevel="0" collapsed="false">
      <c r="A413" s="1" t="n">
        <v>472</v>
      </c>
      <c r="B413" s="22" t="str">
        <f aca="false">VLOOKUP(A413,'Sets data'!$A$3:$C$9991,3,0)</f>
        <v>Titanborn Strength</v>
      </c>
      <c r="C413" s="22" t="str">
        <f aca="false">VLOOKUP(A413,'Sets data'!$A$3:$C$9991,2,0)</f>
        <v>Titanenkinds Stärke</v>
      </c>
    </row>
    <row r="414" customFormat="false" ht="15" hidden="false" customHeight="false" outlineLevel="0" collapsed="false">
      <c r="A414" s="1" t="n">
        <v>473</v>
      </c>
      <c r="B414" s="22" t="str">
        <f aca="false">VLOOKUP(A414,'Sets data'!$A$3:$C$9991,3,0)</f>
        <v>Bani’s Torment</v>
      </c>
      <c r="C414" s="22" t="str">
        <f aca="false">VLOOKUP(A414,'Sets data'!$A$3:$C$9991,2,0)</f>
        <v>Banis Qual</v>
      </c>
    </row>
    <row r="415" customFormat="false" ht="15" hidden="false" customHeight="false" outlineLevel="0" collapsed="false">
      <c r="A415" s="1" t="n">
        <v>474</v>
      </c>
      <c r="B415" s="22" t="str">
        <f aca="false">VLOOKUP(A415,'Sets data'!$A$3:$C$9991,3,0)</f>
        <v>Draugrkin’s Grip</v>
      </c>
      <c r="C415" s="22" t="str">
        <f aca="false">VLOOKUP(A415,'Sets data'!$A$3:$C$9991,2,0)</f>
        <v>Griff der Draugrbrut</v>
      </c>
    </row>
    <row r="416" customFormat="false" ht="15" hidden="false" customHeight="false" outlineLevel="0" collapsed="false">
      <c r="A416" s="1" t="n">
        <v>475</v>
      </c>
      <c r="B416" s="22" t="str">
        <f aca="false">VLOOKUP(A416,'Sets data'!$A$3:$C$9991,3,0)</f>
        <v>Aegis Caller</v>
      </c>
      <c r="C416" s="22" t="str">
        <f aca="false">VLOOKUP(A416,'Sets data'!$A$3:$C$9991,2,0)</f>
        <v>Ägisrufer</v>
      </c>
    </row>
    <row r="417" customFormat="false" ht="15" hidden="false" customHeight="false" outlineLevel="0" collapsed="false">
      <c r="A417" s="1" t="n">
        <v>476</v>
      </c>
      <c r="B417" s="22" t="str">
        <f aca="false">VLOOKUP(A417,'Sets data'!$A$3:$C$9991,3,0)</f>
        <v>Grave Guardian </v>
      </c>
      <c r="C417" s="22" t="str">
        <f aca="false">VLOOKUP(A417,'Sets data'!$A$3:$C$9991,2,0)</f>
        <v>Grabwächter</v>
      </c>
    </row>
    <row r="418" customFormat="false" ht="15" hidden="false" customHeight="false" outlineLevel="0" collapsed="false">
      <c r="A418" s="1" t="n">
        <v>478</v>
      </c>
      <c r="B418" s="22" t="str">
        <f aca="false">VLOOKUP(A418,'Sets data'!$A$3:$C$9991,3,0)</f>
        <v>Mother Ciannait</v>
      </c>
      <c r="C418" s="22" t="str">
        <f aca="false">VLOOKUP(A418,'Sets data'!$A$3:$C$9991,2,0)</f>
        <v>Mutter Ciannait</v>
      </c>
    </row>
    <row r="419" customFormat="false" ht="15" hidden="false" customHeight="false" outlineLevel="0" collapsed="false">
      <c r="A419" s="1" t="n">
        <v>479</v>
      </c>
      <c r="B419" s="22" t="str">
        <f aca="false">VLOOKUP(A419,'Sets data'!$A$3:$C$9991,3,0)</f>
        <v>Kjalnar\’s Nightmare</v>
      </c>
      <c r="C419" s="22" t="str">
        <f aca="false">VLOOKUP(A419,'Sets data'!$A$3:$C$9991,2,0)</f>
        <v>Kjalnar\’s Albtraum</v>
      </c>
    </row>
    <row r="420" customFormat="false" ht="15" hidden="false" customHeight="false" outlineLevel="0" collapsed="false">
      <c r="A420" s="1" t="n">
        <v>480</v>
      </c>
      <c r="B420" s="22" t="str">
        <f aca="false">VLOOKUP(A420,'Sets data'!$A$3:$C$9991,3,0)</f>
        <v>Critical Riposte</v>
      </c>
      <c r="C420" s="22" t="str">
        <f aca="false">VLOOKUP(A420,'Sets data'!$A$3:$C$9991,2,0)</f>
        <v>Kritischer Konter</v>
      </c>
    </row>
    <row r="421" customFormat="false" ht="15" hidden="false" customHeight="false" outlineLevel="0" collapsed="false">
      <c r="A421" s="1" t="n">
        <v>481</v>
      </c>
      <c r="B421" s="22" t="str">
        <f aca="false">VLOOKUP(A421,'Sets data'!$A$3:$C$9991,3,0)</f>
        <v>Unchained Aggressor</v>
      </c>
      <c r="C421" s="22" t="str">
        <f aca="false">VLOOKUP(A421,'Sets data'!$A$3:$C$9991,2,0)</f>
        <v>Entfesselter Aggressor</v>
      </c>
    </row>
    <row r="422" customFormat="false" ht="15" hidden="false" customHeight="false" outlineLevel="0" collapsed="false">
      <c r="A422" s="1" t="n">
        <v>482</v>
      </c>
      <c r="B422" s="22" t="str">
        <f aca="false">VLOOKUP(A422,'Sets data'!$A$3:$C$9991,3,0)</f>
        <v>Dauntless Combatant</v>
      </c>
      <c r="C422" s="22" t="str">
        <f aca="false">VLOOKUP(A422,'Sets data'!$A$3:$C$9991,2,0)</f>
        <v>Furchtloser Kombattant</v>
      </c>
    </row>
    <row r="423" customFormat="false" ht="15" hidden="false" customHeight="false" outlineLevel="0" collapsed="false">
      <c r="A423" s="1" t="n">
        <v>483</v>
      </c>
      <c r="B423" s="22" t="str">
        <f aca="false">VLOOKUP(A423,'Sets data'!$A$3:$C$9991,3,0)</f>
        <v>Template_Drop_Magi</v>
      </c>
      <c r="C423" s="22" t="str">
        <f aca="false">VLOOKUP(A423,'Sets data'!$A$3:$C$9991,2,0)</f>
        <v>Template_Drop_Magi</v>
      </c>
    </row>
    <row r="424" customFormat="false" ht="15" hidden="false" customHeight="false" outlineLevel="0" collapsed="false">
      <c r="A424" s="1" t="n">
        <v>484</v>
      </c>
      <c r="B424" s="22" t="str">
        <f aca="false">VLOOKUP(A424,'Sets data'!$A$3:$C$9991,3,0)</f>
        <v>Template_Drop_Stamina</v>
      </c>
      <c r="C424" s="22" t="str">
        <f aca="false">VLOOKUP(A424,'Sets data'!$A$3:$C$9991,2,0)</f>
        <v>Template_Drop_Stamina</v>
      </c>
    </row>
    <row r="425" customFormat="false" ht="15" hidden="false" customHeight="false" outlineLevel="0" collapsed="false">
      <c r="A425" s="1" t="n">
        <v>485</v>
      </c>
      <c r="B425" s="22" t="str">
        <f aca="false">VLOOKUP(A425,'Sets data'!$A$3:$C$9991,3,0)</f>
        <v>Template_Drop_Tank</v>
      </c>
      <c r="C425" s="22" t="str">
        <f aca="false">VLOOKUP(A425,'Sets data'!$A$3:$C$9991,2,0)</f>
        <v>Template_Drop_Tank</v>
      </c>
    </row>
    <row r="426" customFormat="false" ht="15" hidden="false" customHeight="false" outlineLevel="0" collapsed="false">
      <c r="A426" s="1" t="n">
        <v>486</v>
      </c>
      <c r="B426" s="22" t="str">
        <f aca="false">VLOOKUP(A426,'Sets data'!$A$3:$C$9991,3,0)</f>
        <v>Template_Drop_Healer</v>
      </c>
      <c r="C426" s="22" t="str">
        <f aca="false">VLOOKUP(A426,'Sets data'!$A$3:$C$9991,2,0)</f>
        <v>Template_Drop_Healer</v>
      </c>
    </row>
    <row r="427" customFormat="false" ht="15" hidden="false" customHeight="false" outlineLevel="0" collapsed="false">
      <c r="A427" s="1" t="n">
        <v>487</v>
      </c>
      <c r="B427" s="22" t="str">
        <f aca="false">VLOOKUP(A427,'Sets data'!$A$3:$C$9991,3,0)</f>
        <v>Winter's Respite</v>
      </c>
      <c r="C427" s="22" t="str">
        <f aca="false">VLOOKUP(A427,'Sets data'!$A$3:$C$9991,2,0)</f>
        <v>Winterruhe</v>
      </c>
    </row>
    <row r="428" customFormat="false" ht="15" hidden="false" customHeight="false" outlineLevel="0" collapsed="false">
      <c r="A428" s="1" t="n">
        <v>488</v>
      </c>
      <c r="B428" s="22" t="str">
        <f aca="false">VLOOKUP(A428,'Sets data'!$A$3:$C$9991,3,0)</f>
        <v>Venomous Smite</v>
      </c>
      <c r="C428" s="22" t="str">
        <f aca="false">VLOOKUP(A428,'Sets data'!$A$3:$C$9991,2,0)</f>
        <v>Giftschlag</v>
      </c>
    </row>
    <row r="429" customFormat="false" ht="15" hidden="false" customHeight="false" outlineLevel="0" collapsed="false">
      <c r="A429" s="1" t="n">
        <v>489</v>
      </c>
      <c r="B429" s="22" t="str">
        <f aca="false">VLOOKUP(A429,'Sets data'!$A$3:$C$9991,3,0)</f>
        <v>Eternal Vigor</v>
      </c>
      <c r="C429" s="22" t="str">
        <f aca="false">VLOOKUP(A429,'Sets data'!$A$3:$C$9991,2,0)</f>
        <v>Ewiger Elan</v>
      </c>
    </row>
    <row r="430" customFormat="false" ht="15" hidden="false" customHeight="false" outlineLevel="0" collapsed="false">
      <c r="A430" s="1" t="n">
        <v>490</v>
      </c>
      <c r="B430" s="22" t="str">
        <f aca="false">VLOOKUP(A430,'Sets data'!$A$3:$C$9991,3,0)</f>
        <v>Stuhn's Favor</v>
      </c>
      <c r="C430" s="22" t="str">
        <f aca="false">VLOOKUP(A430,'Sets data'!$A$3:$C$9991,2,0)</f>
        <v>Stuhns Gunst</v>
      </c>
    </row>
    <row r="431" customFormat="false" ht="15" hidden="false" customHeight="false" outlineLevel="0" collapsed="false">
      <c r="A431" s="1" t="n">
        <v>491</v>
      </c>
      <c r="B431" s="22" t="str">
        <f aca="false">VLOOKUP(A431,'Sets data'!$A$3:$C$9991,3,0)</f>
        <v>Dragon's Appetite</v>
      </c>
      <c r="C431" s="22" t="str">
        <f aca="false">VLOOKUP(A431,'Sets data'!$A$3:$C$9991,2,0)</f>
        <v>Appetit des Drachen</v>
      </c>
    </row>
    <row r="432" customFormat="false" ht="15" hidden="false" customHeight="false" outlineLevel="0" collapsed="false">
      <c r="A432" s="1" t="n">
        <v>492</v>
      </c>
      <c r="B432" s="22" t="str">
        <f aca="false">VLOOKUP(A432,'Sets data'!$A$3:$C$9991,3,0)</f>
        <v>Kyne's Wind</v>
      </c>
      <c r="C432" s="22" t="str">
        <f aca="false">VLOOKUP(A432,'Sets data'!$A$3:$C$9991,2,0)</f>
        <v>Kynes Wind</v>
      </c>
    </row>
    <row r="433" customFormat="false" ht="15" hidden="false" customHeight="false" outlineLevel="0" collapsed="false">
      <c r="A433" s="1" t="n">
        <v>493</v>
      </c>
      <c r="B433" s="22" t="str">
        <f aca="false">VLOOKUP(A433,'Sets data'!$A$3:$C$9991,3,0)</f>
        <v>Perfected Kyne's Wind</v>
      </c>
      <c r="C433" s="22" t="str">
        <f aca="false">VLOOKUP(A433,'Sets data'!$A$3:$C$9991,2,0)</f>
        <v>Kynes perfektionierter Wind</v>
      </c>
    </row>
    <row r="434" customFormat="false" ht="15" hidden="false" customHeight="false" outlineLevel="0" collapsed="false">
      <c r="A434" s="1" t="n">
        <v>494</v>
      </c>
      <c r="B434" s="22" t="str">
        <f aca="false">VLOOKUP(A434,'Sets data'!$A$3:$C$9991,3,0)</f>
        <v>Vrol's Command</v>
      </c>
      <c r="C434" s="22" t="str">
        <f aca="false">VLOOKUP(A434,'Sets data'!$A$3:$C$9991,2,0)</f>
        <v>Vrols Befehl</v>
      </c>
    </row>
    <row r="435" customFormat="false" ht="15" hidden="false" customHeight="false" outlineLevel="0" collapsed="false">
      <c r="A435" s="1" t="n">
        <v>495</v>
      </c>
      <c r="B435" s="22" t="str">
        <f aca="false">VLOOKUP(A435,'Sets data'!$A$3:$C$9991,3,0)</f>
        <v>Perfected Vrol's Command</v>
      </c>
      <c r="C435" s="22" t="str">
        <f aca="false">VLOOKUP(A435,'Sets data'!$A$3:$C$9991,2,0)</f>
        <v>Vrols perfektionierter Befehl</v>
      </c>
    </row>
    <row r="436" customFormat="false" ht="15" hidden="false" customHeight="false" outlineLevel="0" collapsed="false">
      <c r="A436" s="1" t="n">
        <v>496</v>
      </c>
      <c r="B436" s="22" t="str">
        <f aca="false">VLOOKUP(A436,'Sets data'!$A$3:$C$9991,3,0)</f>
        <v>Roaring Opportunist</v>
      </c>
      <c r="C436" s="22" t="str">
        <f aca="false">VLOOKUP(A436,'Sets data'!$A$3:$C$9991,2,0)</f>
        <v>Brüllender Opportunist</v>
      </c>
    </row>
    <row r="437" customFormat="false" ht="15" hidden="false" customHeight="false" outlineLevel="0" collapsed="false">
      <c r="A437" s="1" t="n">
        <v>497</v>
      </c>
      <c r="B437" s="22" t="str">
        <f aca="false">VLOOKUP(A437,'Sets data'!$A$3:$C$9991,3,0)</f>
        <v>Perfected Roaring Opportunist</v>
      </c>
      <c r="C437" s="22" t="str">
        <f aca="false">VLOOKUP(A437,'Sets data'!$A$3:$C$9991,2,0)</f>
        <v>Perfektionierter brüllender Opportunist</v>
      </c>
    </row>
    <row r="438" customFormat="false" ht="15" hidden="false" customHeight="false" outlineLevel="0" collapsed="false">
      <c r="A438" s="1" t="n">
        <v>498</v>
      </c>
      <c r="B438" s="22" t="str">
        <f aca="false">VLOOKUP(A438,'Sets data'!$A$3:$C$9991,3,0)</f>
        <v>Yandir's Might</v>
      </c>
      <c r="C438" s="22" t="str">
        <f aca="false">VLOOKUP(A438,'Sets data'!$A$3:$C$9991,2,0)</f>
        <v>Yandirs Macht</v>
      </c>
    </row>
    <row r="439" customFormat="false" ht="15" hidden="false" customHeight="false" outlineLevel="0" collapsed="false">
      <c r="A439" s="1" t="n">
        <v>499</v>
      </c>
      <c r="B439" s="22" t="str">
        <f aca="false">VLOOKUP(A439,'Sets data'!$A$3:$C$9991,3,0)</f>
        <v>Perfected Yandir's Might</v>
      </c>
      <c r="C439" s="22" t="str">
        <f aca="false">VLOOKUP(A439,'Sets data'!$A$3:$C$9991,2,0)</f>
        <v>Yandirs perfektionierte Macht</v>
      </c>
    </row>
    <row r="440" customFormat="false" ht="15" hidden="false" customHeight="false" outlineLevel="0" collapsed="false">
      <c r="A440" s="1" t="n">
        <v>500</v>
      </c>
      <c r="B440" s="22" t="str">
        <f aca="false">VLOOKUP(A440,'Sets data'!$A$3:$C$9991,3,0)</f>
        <v>Bloodlord's Embrace (OLD)</v>
      </c>
      <c r="C440" s="22" t="str">
        <f aca="false">VLOOKUP(A440,'Sets data'!$A$3:$C$9991,2,0)</f>
        <v>Bloodlord's Embrace (OLD)</v>
      </c>
    </row>
    <row r="441" customFormat="false" ht="15" hidden="false" customHeight="false" outlineLevel="0" collapsed="false">
      <c r="A441" s="1" t="n">
        <v>501</v>
      </c>
      <c r="B441" s="22" t="str">
        <f aca="false">VLOOKUP(A441,'Sets data'!$A$3:$C$9991,3,0)</f>
        <v>Thrassian Stranglers</v>
      </c>
      <c r="C441" s="22" t="str">
        <f aca="false">VLOOKUP(A441,'Sets data'!$A$3:$C$9991,2,0)</f>
        <v>Thrassische Würger</v>
      </c>
    </row>
    <row r="442" customFormat="false" ht="15" hidden="false" customHeight="false" outlineLevel="0" collapsed="false">
      <c r="A442" s="1" t="n">
        <v>502</v>
      </c>
      <c r="B442" s="22" t="str">
        <f aca="false">VLOOKUP(A442,'Sets data'!$A$3:$C$9991,3,0)</f>
        <v>Snow Treaders (OLD)</v>
      </c>
      <c r="C442" s="22" t="str">
        <f aca="false">VLOOKUP(A442,'Sets data'!$A$3:$C$9991,2,0)</f>
        <v>Snow Treaders (OLD)</v>
      </c>
    </row>
    <row r="443" customFormat="false" ht="15" hidden="false" customHeight="false" outlineLevel="0" collapsed="false">
      <c r="A443" s="1" t="n">
        <v>503</v>
      </c>
      <c r="B443" s="22" t="str">
        <f aca="false">VLOOKUP(A443,'Sets data'!$A$3:$C$9991,3,0)</f>
        <v>Ring of the Wild Hunt</v>
      </c>
      <c r="C443" s="22" t="str">
        <f aca="false">VLOOKUP(A443,'Sets data'!$A$3:$C$9991,2,0)</f>
        <v>Ring der Wilden Jagd</v>
      </c>
    </row>
    <row r="444" customFormat="false" ht="15" hidden="false" customHeight="false" outlineLevel="0" collapsed="false">
      <c r="A444" s="1" t="n">
        <v>504</v>
      </c>
      <c r="B444" s="22" t="str">
        <f aca="false">VLOOKUP(A444,'Sets data'!$A$3:$C$9991,3,0)</f>
        <v>Malacath's Band of Brutality X</v>
      </c>
      <c r="C444" s="22" t="str">
        <f aca="false">VLOOKUP(A444,'Sets data'!$A$3:$C$9991,2,0)</f>
        <v>Malacath's Band der Brutalität X</v>
      </c>
    </row>
    <row r="445" customFormat="false" ht="15" hidden="false" customHeight="false" outlineLevel="0" collapsed="false">
      <c r="A445" s="1" t="n">
        <v>505</v>
      </c>
      <c r="B445" s="22" t="str">
        <f aca="false">VLOOKUP(A445,'Sets data'!$A$3:$C$9991,3,0)</f>
        <v>Torc of Tonal Constancy</v>
      </c>
      <c r="C445" s="22" t="str">
        <f aca="false">VLOOKUP(A445,'Sets data'!$A$3:$C$9991,2,0)</f>
        <v>Torques der Klangkonstanz</v>
      </c>
    </row>
    <row r="446" customFormat="false" ht="15" hidden="false" customHeight="false" outlineLevel="0" collapsed="false">
      <c r="A446" s="1" t="n">
        <v>506</v>
      </c>
      <c r="B446" s="22" t="str">
        <f aca="false">VLOOKUP(A446,'Sets data'!$A$3:$C$9991,3,0)</f>
        <v>Spell Parasite</v>
      </c>
      <c r="C446" s="22" t="str">
        <f aca="false">VLOOKUP(A446,'Sets data'!$A$3:$C$9991,2,0)</f>
        <v>Magieparasit</v>
      </c>
    </row>
    <row r="447" customFormat="false" ht="15" hidden="false" customHeight="false" outlineLevel="0" collapsed="false">
      <c r="A447" s="1" t="n">
        <v>507</v>
      </c>
      <c r="B447" s="22" t="e">
        <f aca="false">VLOOKUP(A447,'Sets data'!$A$3:$C$9991,3,0)</f>
        <v>#N/A</v>
      </c>
      <c r="C447" s="22" t="e">
        <f aca="false">VLOOKUP(A447,'Sets data'!$A$3:$C$9991,2,0)</f>
        <v>#N/A</v>
      </c>
    </row>
    <row r="448" customFormat="false" ht="15" hidden="false" customHeight="false" outlineLevel="0" collapsed="false">
      <c r="A448" s="1" t="n">
        <v>508</v>
      </c>
      <c r="B448" s="22" t="e">
        <f aca="false">VLOOKUP(A448,'Sets data'!$A$3:$C$9991,3,0)</f>
        <v>#N/A</v>
      </c>
      <c r="C448" s="22" t="e">
        <f aca="false">VLOOKUP(A448,'Sets data'!$A$3:$C$9991,2,0)</f>
        <v>#N/A</v>
      </c>
    </row>
    <row r="449" customFormat="false" ht="15" hidden="false" customHeight="false" outlineLevel="0" collapsed="false">
      <c r="A449" s="1" t="n">
        <v>509</v>
      </c>
      <c r="B449" s="22" t="str">
        <f aca="false">VLOOKUP(A449,'Sets data'!$A$3:$C$9991,3,0)</f>
        <v>Template_Drop_Healer P</v>
      </c>
      <c r="C449" s="22" t="str">
        <f aca="false">VLOOKUP(A449,'Sets data'!$A$3:$C$9991,2,0)</f>
        <v>Template_Drop_Healer P</v>
      </c>
    </row>
    <row r="450" customFormat="false" ht="15" hidden="false" customHeight="false" outlineLevel="0" collapsed="false">
      <c r="A450" s="1" t="n">
        <v>510</v>
      </c>
      <c r="B450" s="22" t="str">
        <f aca="false">VLOOKUP(A450,'Sets data'!$A$3:$C$9991,3,0)</f>
        <v>Template_Drop_Tank P</v>
      </c>
      <c r="C450" s="22" t="str">
        <f aca="false">VLOOKUP(A450,'Sets data'!$A$3:$C$9991,2,0)</f>
        <v>Template_Drop_Tank P</v>
      </c>
    </row>
    <row r="451" customFormat="false" ht="15" hidden="false" customHeight="false" outlineLevel="0" collapsed="false">
      <c r="A451" s="1" t="n">
        <v>511</v>
      </c>
      <c r="B451" s="22" t="str">
        <f aca="false">VLOOKUP(A451,'Sets data'!$A$3:$C$9991,3,0)</f>
        <v>Template_Drop_Stamina P</v>
      </c>
      <c r="C451" s="22" t="str">
        <f aca="false">VLOOKUP(A451,'Sets data'!$A$3:$C$9991,2,0)</f>
        <v>Template_Drop_Stamina P</v>
      </c>
    </row>
    <row r="452" customFormat="false" ht="15" hidden="false" customHeight="false" outlineLevel="0" collapsed="false">
      <c r="A452" s="1" t="n">
        <v>512</v>
      </c>
      <c r="B452" s="22" t="str">
        <f aca="false">VLOOKUP(A452,'Sets data'!$A$3:$C$9991,3,0)</f>
        <v>Template_Drop_Magi P</v>
      </c>
      <c r="C452" s="22" t="str">
        <f aca="false">VLOOKUP(A452,'Sets data'!$A$3:$C$9991,2,0)</f>
        <v>Template_Drop_Magi P</v>
      </c>
    </row>
    <row r="453" customFormat="false" ht="15" hidden="false" customHeight="false" outlineLevel="0" collapsed="false">
      <c r="A453" s="1" t="n">
        <v>513</v>
      </c>
      <c r="B453" s="22" t="e">
        <f aca="false">VLOOKUP(A453,'Sets data'!$A$3:$C$9991,3,0)</f>
        <v>#N/A</v>
      </c>
      <c r="C453" s="22" t="e">
        <f aca="false">VLOOKUP(A453,'Sets data'!$A$3:$C$9991,2,0)</f>
        <v>#N/A</v>
      </c>
    </row>
    <row r="454" customFormat="false" ht="15" hidden="false" customHeight="false" outlineLevel="0" collapsed="false">
      <c r="A454" s="1" t="n">
        <v>514</v>
      </c>
      <c r="B454" s="22" t="e">
        <f aca="false">VLOOKUP(A454,'Sets data'!$A$3:$C$9991,3,0)</f>
        <v>#N/A</v>
      </c>
      <c r="C454" s="22" t="e">
        <f aca="false">VLOOKUP(A454,'Sets data'!$A$3:$C$9991,2,0)</f>
        <v>#N/A</v>
      </c>
    </row>
    <row r="455" customFormat="false" ht="15" hidden="false" customHeight="false" outlineLevel="0" collapsed="false">
      <c r="A455" s="1" t="n">
        <v>515</v>
      </c>
      <c r="B455" s="22" t="e">
        <f aca="false">VLOOKUP(A455,'Sets data'!$A$3:$C$9991,3,0)</f>
        <v>#N/A</v>
      </c>
      <c r="C455" s="22" t="e">
        <f aca="false">VLOOKUP(A455,'Sets data'!$A$3:$C$9991,2,0)</f>
        <v>#N/A</v>
      </c>
    </row>
    <row r="456" customFormat="false" ht="15" hidden="false" customHeight="false" outlineLevel="0" collapsed="false">
      <c r="A456" s="1" t="n">
        <v>516</v>
      </c>
      <c r="B456" s="22" t="e">
        <f aca="false">VLOOKUP(A456,'Sets data'!$A$3:$C$9991,3,0)</f>
        <v>#N/A</v>
      </c>
      <c r="C456" s="22" t="e">
        <f aca="false">VLOOKUP(A456,'Sets data'!$A$3:$C$9991,2,0)</f>
        <v>#N/A</v>
      </c>
    </row>
    <row r="457" customFormat="false" ht="15" hidden="false" customHeight="false" outlineLevel="0" collapsed="false">
      <c r="A457" s="1" t="n">
        <v>517</v>
      </c>
      <c r="B457" s="22" t="e">
        <f aca="false">VLOOKUP(A457,'Sets data'!$A$3:$C$9991,3,0)</f>
        <v>#N/A</v>
      </c>
      <c r="C457" s="22" t="e">
        <f aca="false">VLOOKUP(A457,'Sets data'!$A$3:$C$9991,2,0)</f>
        <v>#N/A</v>
      </c>
    </row>
    <row r="458" customFormat="false" ht="15" hidden="false" customHeight="false" outlineLevel="0" collapsed="false">
      <c r="A458" s="1" t="n">
        <v>518</v>
      </c>
      <c r="B458" s="22" t="e">
        <f aca="false">VLOOKUP(A458,'Sets data'!$A$3:$C$9991,3,0)</f>
        <v>#N/A</v>
      </c>
      <c r="C458" s="22" t="e">
        <f aca="false">VLOOKUP(A458,'Sets data'!$A$3:$C$9991,2,0)</f>
        <v>#N/A</v>
      </c>
    </row>
    <row r="459" customFormat="false" ht="15" hidden="false" customHeight="false" outlineLevel="0" collapsed="false">
      <c r="A459" s="1" t="n">
        <v>519</v>
      </c>
      <c r="B459" s="22" t="str">
        <f aca="false">VLOOKUP(A459,'Sets data'!$A$3:$C$9991,3,0)</f>
        <v>Snow Treaders</v>
      </c>
      <c r="C459" s="22" t="str">
        <f aca="false">VLOOKUP(A459,'Sets data'!$A$3:$C$9991,2,0)</f>
        <v>Schneetreter</v>
      </c>
    </row>
    <row r="460" customFormat="false" ht="15" hidden="false" customHeight="false" outlineLevel="0" collapsed="false">
      <c r="A460" s="1" t="n">
        <v>520</v>
      </c>
      <c r="B460" s="22" t="str">
        <f aca="false">VLOOKUP(A460,'Sets data'!$A$3:$C$9991,3,0)</f>
        <v>Malacath's Band of Brutality</v>
      </c>
      <c r="C460" s="22" t="str">
        <f aca="false">VLOOKUP(A460,'Sets data'!$A$3:$C$9991,2,0)</f>
        <v>Malacaths Band der Brutalität</v>
      </c>
    </row>
    <row r="461" customFormat="false" ht="15" hidden="false" customHeight="false" outlineLevel="0" collapsed="false">
      <c r="A461" s="1" t="n">
        <v>521</v>
      </c>
      <c r="B461" s="22" t="str">
        <f aca="false">VLOOKUP(A461,'Sets data'!$A$3:$C$9991,3,0)</f>
        <v>Bloodlord's Embrace</v>
      </c>
      <c r="C461" s="22" t="str">
        <f aca="false">VLOOKUP(A461,'Sets data'!$A$3:$C$9991,2,0)</f>
        <v>Umarmung des Blutfürsten</v>
      </c>
    </row>
    <row r="462" customFormat="false" ht="15" hidden="false" customHeight="false" outlineLevel="0" collapsed="false">
      <c r="A462" s="1" t="n">
        <v>522</v>
      </c>
      <c r="B462" s="22" t="str">
        <f aca="false">VLOOKUP(A462,'Sets data'!$A$3:$C$9991,3,0)</f>
        <v>Perfected Merciless Charge</v>
      </c>
      <c r="C462" s="22" t="str">
        <f aca="false">VLOOKUP(A462,'Sets data'!$A$3:$C$9991,2,0)</f>
        <v>Perfektionierter gnadenloser Ansturm</v>
      </c>
    </row>
    <row r="463" customFormat="false" ht="15" hidden="false" customHeight="false" outlineLevel="0" collapsed="false">
      <c r="A463" s="1" t="n">
        <v>523</v>
      </c>
      <c r="B463" s="22" t="str">
        <f aca="false">VLOOKUP(A463,'Sets data'!$A$3:$C$9991,3,0)</f>
        <v>Perfected Rampaging Slash</v>
      </c>
      <c r="C463" s="22" t="str">
        <f aca="false">VLOOKUP(A463,'Sets data'!$A$3:$C$9991,2,0)</f>
        <v>Perfektionierter tobender Schnitt</v>
      </c>
    </row>
    <row r="464" customFormat="false" ht="15" hidden="false" customHeight="false" outlineLevel="0" collapsed="false">
      <c r="A464" s="1" t="n">
        <v>524</v>
      </c>
      <c r="B464" s="22" t="str">
        <f aca="false">VLOOKUP(A464,'Sets data'!$A$3:$C$9991,3,0)</f>
        <v>Perfected Cruel Flurry</v>
      </c>
      <c r="C464" s="22" t="str">
        <f aca="false">VLOOKUP(A464,'Sets data'!$A$3:$C$9991,2,0)</f>
        <v>Perfektionierter grausamer Schlaghagel</v>
      </c>
    </row>
    <row r="465" customFormat="false" ht="15" hidden="false" customHeight="false" outlineLevel="0" collapsed="false">
      <c r="A465" s="1" t="n">
        <v>525</v>
      </c>
      <c r="B465" s="22" t="str">
        <f aca="false">VLOOKUP(A465,'Sets data'!$A$3:$C$9991,3,0)</f>
        <v>Perfected Thunderous Volley</v>
      </c>
      <c r="C465" s="22" t="str">
        <f aca="false">VLOOKUP(A465,'Sets data'!$A$3:$C$9991,2,0)</f>
        <v>Perfektionierte donnernde Salve</v>
      </c>
    </row>
    <row r="466" customFormat="false" ht="15" hidden="false" customHeight="false" outlineLevel="0" collapsed="false">
      <c r="A466" s="1" t="n">
        <v>526</v>
      </c>
      <c r="B466" s="22" t="str">
        <f aca="false">VLOOKUP(A466,'Sets data'!$A$3:$C$9991,3,0)</f>
        <v>Perfected Crushing Wall</v>
      </c>
      <c r="C466" s="22" t="str">
        <f aca="false">VLOOKUP(A466,'Sets data'!$A$3:$C$9991,2,0)</f>
        <v>Perfektionierte zermalmende Mauer</v>
      </c>
    </row>
    <row r="467" customFormat="false" ht="15" hidden="false" customHeight="false" outlineLevel="0" collapsed="false">
      <c r="A467" s="1" t="n">
        <v>527</v>
      </c>
      <c r="B467" s="22" t="str">
        <f aca="false">VLOOKUP(A467,'Sets data'!$A$3:$C$9991,3,0)</f>
        <v>Perfected Precise Regeneration</v>
      </c>
      <c r="C467" s="22" t="str">
        <f aca="false">VLOOKUP(A467,'Sets data'!$A$3:$C$9991,2,0)</f>
        <v>Perfektionierte präzise Regeneration</v>
      </c>
    </row>
    <row r="468" customFormat="false" ht="15" hidden="false" customHeight="false" outlineLevel="0" collapsed="false">
      <c r="A468" s="1" t="n">
        <v>528</v>
      </c>
      <c r="B468" s="22" t="str">
        <f aca="false">VLOOKUP(A468,'Sets data'!$A$3:$C$9991,3,0)</f>
        <v>Perfected Titanic Cleave</v>
      </c>
      <c r="C468" s="22" t="str">
        <f aca="false">VLOOKUP(A468,'Sets data'!$A$3:$C$9991,2,0)</f>
        <v>Perfektioniertes titanisches Trennen</v>
      </c>
    </row>
    <row r="469" customFormat="false" ht="15" hidden="false" customHeight="false" outlineLevel="0" collapsed="false">
      <c r="A469" s="1" t="n">
        <v>529</v>
      </c>
      <c r="B469" s="22" t="str">
        <f aca="false">VLOOKUP(A469,'Sets data'!$A$3:$C$9991,3,0)</f>
        <v>Perfected Puncturing Remedy</v>
      </c>
      <c r="C469" s="22" t="str">
        <f aca="false">VLOOKUP(A469,'Sets data'!$A$3:$C$9991,2,0)</f>
        <v>Perfektionierte durchschlagende Genesung</v>
      </c>
    </row>
    <row r="470" customFormat="false" ht="15" hidden="false" customHeight="false" outlineLevel="0" collapsed="false">
      <c r="A470" s="1" t="n">
        <v>530</v>
      </c>
      <c r="B470" s="22" t="str">
        <f aca="false">VLOOKUP(A470,'Sets data'!$A$3:$C$9991,3,0)</f>
        <v>Perfected Stinging Slashes</v>
      </c>
      <c r="C470" s="22" t="str">
        <f aca="false">VLOOKUP(A470,'Sets data'!$A$3:$C$9991,2,0)</f>
        <v>Perfektionierte stechende Schnitte</v>
      </c>
    </row>
    <row r="471" customFormat="false" ht="15" hidden="false" customHeight="false" outlineLevel="0" collapsed="false">
      <c r="A471" s="1" t="n">
        <v>531</v>
      </c>
      <c r="B471" s="22" t="str">
        <f aca="false">VLOOKUP(A471,'Sets data'!$A$3:$C$9991,3,0)</f>
        <v>Perfected Caustic Arrow</v>
      </c>
      <c r="C471" s="22" t="str">
        <f aca="false">VLOOKUP(A471,'Sets data'!$A$3:$C$9991,2,0)</f>
        <v>Perfektionierter beißender Pfeil</v>
      </c>
    </row>
    <row r="472" customFormat="false" ht="15" hidden="false" customHeight="false" outlineLevel="0" collapsed="false">
      <c r="A472" s="1" t="n">
        <v>532</v>
      </c>
      <c r="B472" s="22" t="str">
        <f aca="false">VLOOKUP(A472,'Sets data'!$A$3:$C$9991,3,0)</f>
        <v>Perfected Destructive Impact</v>
      </c>
      <c r="C472" s="22" t="str">
        <f aca="false">VLOOKUP(A472,'Sets data'!$A$3:$C$9991,2,0)</f>
        <v>Perfektionierter zerstörerischer Einschlag</v>
      </c>
    </row>
  </sheetData>
  <autoFilter ref="A2:D2"/>
  <mergeCells count="1">
    <mergeCell ref="A1:C1"/>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FFC000"/>
    <pageSetUpPr fitToPage="false"/>
  </sheetPr>
  <dimension ref="A1:AZ100"/>
  <sheetViews>
    <sheetView windowProtection="false" showFormulas="false" showGridLines="true" showRowColHeaders="true" showZeros="true" rightToLeft="false" tabSelected="false" showOutlineSymbols="true" defaultGridColor="true" view="normal" topLeftCell="A86" colorId="64" zoomScale="100" zoomScaleNormal="100" zoomScalePageLayoutView="100" workbookViewId="0">
      <selection pane="topLeft" activeCell="A100" activeCellId="0" sqref="A100"/>
    </sheetView>
  </sheetViews>
  <sheetFormatPr defaultRowHeight="15"/>
  <cols>
    <col collapsed="false" hidden="false" max="1" min="1" style="44" width="29.0445344129555"/>
    <col collapsed="false" hidden="false" max="2" min="2" style="0" width="21.753036437247"/>
    <col collapsed="false" hidden="false" max="3" min="3" style="0" width="20.6801619433198"/>
    <col collapsed="false" hidden="false" max="7" min="4" style="2" width="22.0364372469636"/>
    <col collapsed="false" hidden="false" max="8" min="8" style="37" width="20.004048582996"/>
    <col collapsed="false" hidden="false" max="9" min="9" style="2" width="20.004048582996"/>
    <col collapsed="false" hidden="false" max="10" min="10" style="2" width="22.1538461538462"/>
    <col collapsed="false" hidden="false" max="1025" min="11" style="0" width="10.9028340080972"/>
  </cols>
  <sheetData>
    <row r="1" s="46" customFormat="true" ht="21" hidden="false" customHeight="false" outlineLevel="0" collapsed="false">
      <c r="A1" s="45" t="s">
        <v>1189</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row>
    <row r="2" customFormat="false" ht="30" hidden="false" customHeight="false" outlineLevel="0" collapsed="false">
      <c r="A2" s="47" t="s">
        <v>1190</v>
      </c>
      <c r="B2" s="12" t="s">
        <v>1191</v>
      </c>
      <c r="C2" s="12" t="s">
        <v>1192</v>
      </c>
      <c r="D2" s="13" t="s">
        <v>1193</v>
      </c>
      <c r="E2" s="13" t="s">
        <v>1194</v>
      </c>
      <c r="F2" s="13" t="s">
        <v>1195</v>
      </c>
      <c r="G2" s="13" t="s">
        <v>1196</v>
      </c>
      <c r="H2" s="48" t="s">
        <v>1197</v>
      </c>
      <c r="I2" s="16" t="s">
        <v>1198</v>
      </c>
      <c r="J2" s="13" t="s">
        <v>1199</v>
      </c>
    </row>
    <row r="3" customFormat="false" ht="15" hidden="false" customHeight="false" outlineLevel="0" collapsed="false">
      <c r="A3" s="44" t="s">
        <v>346</v>
      </c>
      <c r="B3" s="49" t="s">
        <v>56</v>
      </c>
      <c r="C3" s="0" t="s">
        <v>423</v>
      </c>
      <c r="D3" s="2" t="n">
        <f aca="false">IF(ISERROR(VLOOKUP(A3,'ESO zone constants'!$D$2:$I$9949,5,0)),"",VLOOKUP(A3,'ESO zone constants'!$D$2:$I$9949,5,0))</f>
        <v>638</v>
      </c>
      <c r="E3" s="2" t="str">
        <f aca="false">VLOOKUP(D3,'ESO zone constants'!$A$2:$D$9984,4,0)</f>
        <v>Aetherian Archive</v>
      </c>
      <c r="F3" s="2" t="n">
        <f aca="false">VLOOKUP(D3,'ESO zone constants'!$A$2:$C$9949,3,0)</f>
        <v>888</v>
      </c>
      <c r="G3" s="2" t="str">
        <f aca="false">VLOOKUP(F3,'ESO zone constants'!$A$2:$D$9984,4,0)</f>
        <v>Craglorn</v>
      </c>
      <c r="H3" s="37" t="n">
        <v>0</v>
      </c>
      <c r="I3" s="2" t="str">
        <f aca="false">VLOOKUP(H3,'LibSets constants'!$A$4:$B$1000,2,0)</f>
        <v>DLC_BASE_GAME</v>
      </c>
      <c r="J3" s="2" t="str">
        <f aca="false">VLOOKUP(H3,'LibSets constants'!$A$4:$C$1000,3,0)</f>
        <v>Included in base game</v>
      </c>
    </row>
    <row r="4" customFormat="false" ht="15" hidden="false" customHeight="false" outlineLevel="0" collapsed="false">
      <c r="A4" s="44" t="s">
        <v>346</v>
      </c>
      <c r="B4" s="49" t="s">
        <v>423</v>
      </c>
      <c r="C4" s="0" t="s">
        <v>423</v>
      </c>
      <c r="D4" s="2" t="n">
        <f aca="false">IF(ISERROR(VLOOKUP(A4,'ESO zone constants'!$D$2:$I$9949,5,0)),"",VLOOKUP(A4,'ESO zone constants'!$D$2:$I$9949,5,0))</f>
        <v>638</v>
      </c>
      <c r="E4" s="2" t="str">
        <f aca="false">VLOOKUP(D4,'ESO zone constants'!$A$2:$D$9984,4,0)</f>
        <v>Aetherian Archive</v>
      </c>
      <c r="F4" s="2" t="n">
        <f aca="false">VLOOKUP(D4,'ESO zone constants'!$A$2:$C$9949,3,0)</f>
        <v>888</v>
      </c>
      <c r="G4" s="2" t="str">
        <f aca="false">VLOOKUP(F4,'ESO zone constants'!$A$2:$D$9984,4,0)</f>
        <v>Craglorn</v>
      </c>
      <c r="H4" s="37" t="n">
        <v>0</v>
      </c>
      <c r="I4" s="2" t="str">
        <f aca="false">VLOOKUP(H4,'LibSets constants'!$A$4:$B$1000,2,0)</f>
        <v>DLC_BASE_GAME</v>
      </c>
      <c r="J4" s="2" t="str">
        <f aca="false">VLOOKUP(H4,'LibSets constants'!$A$4:$C$1000,3,0)</f>
        <v>Included in base game</v>
      </c>
    </row>
    <row r="5" customFormat="false" ht="15" hidden="false" customHeight="false" outlineLevel="0" collapsed="false">
      <c r="A5" s="44" t="s">
        <v>372</v>
      </c>
      <c r="B5" s="0" t="s">
        <v>56</v>
      </c>
      <c r="C5" s="0" t="s">
        <v>56</v>
      </c>
      <c r="D5" s="2" t="n">
        <f aca="false">IF(ISERROR(VLOOKUP(A5,'ESO zone constants'!$D$2:$I$9949,5,0)),"",VLOOKUP(A5,'ESO zone constants'!$D$2:$I$9949,5,0))</f>
        <v>148</v>
      </c>
      <c r="E5" s="2" t="str">
        <f aca="false">VLOOKUP(D5,'ESO zone constants'!$A$2:$D$9984,4,0)</f>
        <v>Arx Corinium</v>
      </c>
      <c r="F5" s="2" t="n">
        <f aca="false">VLOOKUP(D5,'ESO zone constants'!$A$2:$C$9949,3,0)</f>
        <v>117</v>
      </c>
      <c r="G5" s="2" t="str">
        <f aca="false">VLOOKUP(F5,'ESO zone constants'!$A$2:$D$9984,4,0)</f>
        <v>Shadowfen</v>
      </c>
      <c r="H5" s="37" t="n">
        <v>0</v>
      </c>
      <c r="I5" s="2" t="str">
        <f aca="false">VLOOKUP(H5,'LibSets constants'!$A$4:$B$1000,2,0)</f>
        <v>DLC_BASE_GAME</v>
      </c>
      <c r="J5" s="2" t="str">
        <f aca="false">VLOOKUP(H5,'LibSets constants'!$A$4:$C$1000,3,0)</f>
        <v>Included in base game</v>
      </c>
    </row>
    <row r="6" customFormat="false" ht="15" hidden="false" customHeight="false" outlineLevel="0" collapsed="false">
      <c r="A6" s="44" t="s">
        <v>372</v>
      </c>
      <c r="B6" s="49" t="s">
        <v>423</v>
      </c>
      <c r="C6" s="0" t="s">
        <v>56</v>
      </c>
      <c r="D6" s="2" t="n">
        <f aca="false">IF(ISERROR(VLOOKUP(A6,'ESO zone constants'!$D$2:$I$9949,5,0)),"",VLOOKUP(A6,'ESO zone constants'!$D$2:$I$9949,5,0))</f>
        <v>148</v>
      </c>
      <c r="E6" s="2" t="str">
        <f aca="false">VLOOKUP(D6,'ESO zone constants'!$A$2:$D$9984,4,0)</f>
        <v>Arx Corinium</v>
      </c>
      <c r="F6" s="2" t="n">
        <f aca="false">VLOOKUP(D6,'ESO zone constants'!$A$2:$C$9949,3,0)</f>
        <v>117</v>
      </c>
      <c r="G6" s="2" t="str">
        <f aca="false">VLOOKUP(F6,'ESO zone constants'!$A$2:$D$9984,4,0)</f>
        <v>Shadowfen</v>
      </c>
      <c r="H6" s="37" t="n">
        <v>0</v>
      </c>
      <c r="I6" s="2" t="str">
        <f aca="false">VLOOKUP(H6,'LibSets constants'!$A$4:$B$1000,2,0)</f>
        <v>DLC_BASE_GAME</v>
      </c>
      <c r="J6" s="2" t="str">
        <f aca="false">VLOOKUP(H6,'LibSets constants'!$A$4:$C$1000,3,0)</f>
        <v>Included in base game</v>
      </c>
    </row>
    <row r="7" customFormat="false" ht="15" hidden="false" customHeight="false" outlineLevel="0" collapsed="false">
      <c r="A7" s="44" t="s">
        <v>375</v>
      </c>
      <c r="B7" s="0" t="s">
        <v>56</v>
      </c>
      <c r="C7" s="0" t="s">
        <v>56</v>
      </c>
      <c r="D7" s="2" t="n">
        <f aca="false">IF(ISERROR(VLOOKUP(A7,'ESO zone constants'!$D$2:$I$9949,5,0)),"",VLOOKUP(A7,'ESO zone constants'!$D$2:$I$9949,5,0))</f>
        <v>38</v>
      </c>
      <c r="E7" s="2" t="str">
        <f aca="false">VLOOKUP(D7,'ESO zone constants'!$A$2:$D$9984,4,0)</f>
        <v>Blackheart Haven</v>
      </c>
      <c r="F7" s="2" t="n">
        <f aca="false">VLOOKUP(D7,'ESO zone constants'!$A$2:$C$9949,3,0)</f>
        <v>92</v>
      </c>
      <c r="G7" s="2" t="str">
        <f aca="false">VLOOKUP(F7,'ESO zone constants'!$A$2:$D$9984,4,0)</f>
        <v>Bangkorai</v>
      </c>
      <c r="H7" s="37" t="n">
        <v>0</v>
      </c>
      <c r="I7" s="2" t="str">
        <f aca="false">VLOOKUP(H7,'LibSets constants'!$A$4:$B$1000,2,0)</f>
        <v>DLC_BASE_GAME</v>
      </c>
      <c r="J7" s="2" t="str">
        <f aca="false">VLOOKUP(H7,'LibSets constants'!$A$4:$C$1000,3,0)</f>
        <v>Included in base game</v>
      </c>
    </row>
    <row r="8" customFormat="false" ht="15" hidden="false" customHeight="false" outlineLevel="0" collapsed="false">
      <c r="A8" s="44" t="s">
        <v>375</v>
      </c>
      <c r="B8" s="49" t="s">
        <v>423</v>
      </c>
      <c r="C8" s="0" t="s">
        <v>56</v>
      </c>
      <c r="D8" s="2" t="n">
        <f aca="false">IF(ISERROR(VLOOKUP(A8,'ESO zone constants'!$D$2:$I$9949,5,0)),"",VLOOKUP(A8,'ESO zone constants'!$D$2:$I$9949,5,0))</f>
        <v>38</v>
      </c>
      <c r="E8" s="2" t="str">
        <f aca="false">VLOOKUP(D8,'ESO zone constants'!$A$2:$D$9984,4,0)</f>
        <v>Blackheart Haven</v>
      </c>
      <c r="F8" s="2" t="n">
        <f aca="false">VLOOKUP(D8,'ESO zone constants'!$A$2:$C$9949,3,0)</f>
        <v>92</v>
      </c>
      <c r="G8" s="2" t="str">
        <f aca="false">VLOOKUP(F8,'ESO zone constants'!$A$2:$D$9984,4,0)</f>
        <v>Bangkorai</v>
      </c>
      <c r="H8" s="37" t="n">
        <v>0</v>
      </c>
      <c r="I8" s="2" t="str">
        <f aca="false">VLOOKUP(H8,'LibSets constants'!$A$4:$B$1000,2,0)</f>
        <v>DLC_BASE_GAME</v>
      </c>
      <c r="J8" s="2" t="str">
        <f aca="false">VLOOKUP(H8,'LibSets constants'!$A$4:$C$1000,3,0)</f>
        <v>Included in base game</v>
      </c>
    </row>
    <row r="9" customFormat="false" ht="15" hidden="false" customHeight="false" outlineLevel="0" collapsed="false">
      <c r="A9" s="44" t="s">
        <v>130</v>
      </c>
      <c r="B9" s="0" t="s">
        <v>56</v>
      </c>
      <c r="C9" s="0" t="s">
        <v>56</v>
      </c>
      <c r="D9" s="2" t="n">
        <f aca="false">IF(ISERROR(VLOOKUP(A9,'ESO zone constants'!$D$2:$I$9949,5,0)),"",VLOOKUP(A9,'ESO zone constants'!$D$2:$I$9949,5,0))</f>
        <v>64</v>
      </c>
      <c r="E9" s="2" t="str">
        <f aca="false">VLOOKUP(D9,'ESO zone constants'!$A$2:$D$9984,4,0)</f>
        <v>Blessed Crucible</v>
      </c>
      <c r="F9" s="2" t="n">
        <f aca="false">VLOOKUP(D9,'ESO zone constants'!$A$2:$C$9949,3,0)</f>
        <v>103</v>
      </c>
      <c r="G9" s="2" t="str">
        <f aca="false">VLOOKUP(F9,'ESO zone constants'!$A$2:$D$9984,4,0)</f>
        <v>The Rift</v>
      </c>
      <c r="H9" s="37" t="n">
        <v>0</v>
      </c>
      <c r="I9" s="2" t="str">
        <f aca="false">VLOOKUP(H9,'LibSets constants'!$A$4:$B$1000,2,0)</f>
        <v>DLC_BASE_GAME</v>
      </c>
      <c r="J9" s="2" t="str">
        <f aca="false">VLOOKUP(H9,'LibSets constants'!$A$4:$C$1000,3,0)</f>
        <v>Included in base game</v>
      </c>
    </row>
    <row r="10" customFormat="false" ht="15" hidden="false" customHeight="false" outlineLevel="0" collapsed="false">
      <c r="A10" s="44" t="s">
        <v>130</v>
      </c>
      <c r="B10" s="49" t="s">
        <v>423</v>
      </c>
      <c r="C10" s="0" t="s">
        <v>56</v>
      </c>
      <c r="D10" s="2" t="n">
        <f aca="false">IF(ISERROR(VLOOKUP(A10,'ESO zone constants'!$D$2:$I$9949,5,0)),"",VLOOKUP(A10,'ESO zone constants'!$D$2:$I$9949,5,0))</f>
        <v>64</v>
      </c>
      <c r="E10" s="2" t="str">
        <f aca="false">VLOOKUP(D10,'ESO zone constants'!$A$2:$D$9984,4,0)</f>
        <v>Blessed Crucible</v>
      </c>
      <c r="F10" s="2" t="n">
        <f aca="false">VLOOKUP(D10,'ESO zone constants'!$A$2:$C$9949,3,0)</f>
        <v>103</v>
      </c>
      <c r="G10" s="2" t="str">
        <f aca="false">VLOOKUP(F10,'ESO zone constants'!$A$2:$D$9984,4,0)</f>
        <v>The Rift</v>
      </c>
      <c r="H10" s="37" t="n">
        <v>0</v>
      </c>
      <c r="I10" s="2" t="str">
        <f aca="false">VLOOKUP(H10,'LibSets constants'!$A$4:$B$1000,2,0)</f>
        <v>DLC_BASE_GAME</v>
      </c>
      <c r="J10" s="2" t="str">
        <f aca="false">VLOOKUP(H10,'LibSets constants'!$A$4:$C$1000,3,0)</f>
        <v>Included in base game</v>
      </c>
    </row>
    <row r="11" customFormat="false" ht="15" hidden="false" customHeight="false" outlineLevel="0" collapsed="false">
      <c r="A11" s="44" t="s">
        <v>378</v>
      </c>
      <c r="B11" s="0" t="s">
        <v>56</v>
      </c>
      <c r="C11" s="0" t="s">
        <v>56</v>
      </c>
      <c r="D11" s="2" t="n">
        <f aca="false">IF(ISERROR(VLOOKUP(A11,'ESO zone constants'!$D$2:$I$9949,5,0)),"",VLOOKUP(A11,'ESO zone constants'!$D$2:$I$9949,5,0))</f>
        <v>176</v>
      </c>
      <c r="E11" s="2" t="str">
        <f aca="false">VLOOKUP(D11,'ESO zone constants'!$A$2:$D$9984,4,0)</f>
        <v>City of Ash I</v>
      </c>
      <c r="F11" s="2" t="n">
        <f aca="false">VLOOKUP(D11,'ESO zone constants'!$A$2:$C$9949,3,0)</f>
        <v>108</v>
      </c>
      <c r="G11" s="2" t="str">
        <f aca="false">VLOOKUP(F11,'ESO zone constants'!$A$2:$D$9984,4,0)</f>
        <v>Greenshade</v>
      </c>
      <c r="H11" s="37" t="n">
        <v>0</v>
      </c>
      <c r="I11" s="2" t="str">
        <f aca="false">VLOOKUP(H11,'LibSets constants'!$A$4:$B$1000,2,0)</f>
        <v>DLC_BASE_GAME</v>
      </c>
      <c r="J11" s="2" t="str">
        <f aca="false">VLOOKUP(H11,'LibSets constants'!$A$4:$C$1000,3,0)</f>
        <v>Included in base game</v>
      </c>
    </row>
    <row r="12" customFormat="false" ht="15" hidden="false" customHeight="false" outlineLevel="0" collapsed="false">
      <c r="A12" s="44" t="s">
        <v>378</v>
      </c>
      <c r="B12" s="49" t="s">
        <v>423</v>
      </c>
      <c r="C12" s="0" t="s">
        <v>56</v>
      </c>
      <c r="D12" s="2" t="n">
        <f aca="false">IF(ISERROR(VLOOKUP(A12,'ESO zone constants'!$D$2:$I$9949,5,0)),"",VLOOKUP(A12,'ESO zone constants'!$D$2:$I$9949,5,0))</f>
        <v>176</v>
      </c>
      <c r="E12" s="2" t="str">
        <f aca="false">VLOOKUP(D12,'ESO zone constants'!$A$2:$D$9984,4,0)</f>
        <v>City of Ash I</v>
      </c>
      <c r="F12" s="2" t="n">
        <f aca="false">VLOOKUP(D12,'ESO zone constants'!$A$2:$C$9949,3,0)</f>
        <v>108</v>
      </c>
      <c r="G12" s="2" t="str">
        <f aca="false">VLOOKUP(F12,'ESO zone constants'!$A$2:$D$9984,4,0)</f>
        <v>Greenshade</v>
      </c>
      <c r="H12" s="37" t="n">
        <v>0</v>
      </c>
      <c r="I12" s="2" t="str">
        <f aca="false">VLOOKUP(H12,'LibSets constants'!$A$4:$B$1000,2,0)</f>
        <v>DLC_BASE_GAME</v>
      </c>
      <c r="J12" s="2" t="str">
        <f aca="false">VLOOKUP(H12,'LibSets constants'!$A$4:$C$1000,3,0)</f>
        <v>Included in base game</v>
      </c>
    </row>
    <row r="13" customFormat="false" ht="15" hidden="false" customHeight="false" outlineLevel="0" collapsed="false">
      <c r="A13" s="44" t="s">
        <v>379</v>
      </c>
      <c r="B13" s="0" t="s">
        <v>56</v>
      </c>
      <c r="C13" s="0" t="s">
        <v>56</v>
      </c>
      <c r="D13" s="2" t="n">
        <f aca="false">IF(ISERROR(VLOOKUP(A13,'ESO zone constants'!$D$2:$I$9949,5,0)),"",VLOOKUP(A13,'ESO zone constants'!$D$2:$I$9949,5,0))</f>
        <v>681</v>
      </c>
      <c r="E13" s="2" t="str">
        <f aca="false">VLOOKUP(D13,'ESO zone constants'!$A$2:$D$9984,4,0)</f>
        <v>City of Ash II</v>
      </c>
      <c r="F13" s="2" t="n">
        <f aca="false">VLOOKUP(D13,'ESO zone constants'!$A$2:$C$9949,3,0)</f>
        <v>108</v>
      </c>
      <c r="G13" s="2" t="str">
        <f aca="false">VLOOKUP(F13,'ESO zone constants'!$A$2:$D$9984,4,0)</f>
        <v>Greenshade</v>
      </c>
      <c r="H13" s="37" t="n">
        <v>0</v>
      </c>
      <c r="I13" s="2" t="str">
        <f aca="false">VLOOKUP(H13,'LibSets constants'!$A$4:$B$1000,2,0)</f>
        <v>DLC_BASE_GAME</v>
      </c>
      <c r="J13" s="2" t="str">
        <f aca="false">VLOOKUP(H13,'LibSets constants'!$A$4:$C$1000,3,0)</f>
        <v>Included in base game</v>
      </c>
    </row>
    <row r="14" customFormat="false" ht="15" hidden="false" customHeight="false" outlineLevel="0" collapsed="false">
      <c r="A14" s="44" t="s">
        <v>379</v>
      </c>
      <c r="B14" s="49" t="s">
        <v>423</v>
      </c>
      <c r="C14" s="0" t="s">
        <v>56</v>
      </c>
      <c r="D14" s="2" t="n">
        <f aca="false">IF(ISERROR(VLOOKUP(A14,'ESO zone constants'!$D$2:$I$9949,5,0)),"",VLOOKUP(A14,'ESO zone constants'!$D$2:$I$9949,5,0))</f>
        <v>681</v>
      </c>
      <c r="E14" s="2" t="str">
        <f aca="false">VLOOKUP(D14,'ESO zone constants'!$A$2:$D$9984,4,0)</f>
        <v>City of Ash II</v>
      </c>
      <c r="F14" s="2" t="n">
        <f aca="false">VLOOKUP(D14,'ESO zone constants'!$A$2:$C$9949,3,0)</f>
        <v>108</v>
      </c>
      <c r="G14" s="2" t="str">
        <f aca="false">VLOOKUP(F14,'ESO zone constants'!$A$2:$D$9984,4,0)</f>
        <v>Greenshade</v>
      </c>
      <c r="H14" s="37" t="n">
        <v>0</v>
      </c>
      <c r="I14" s="2" t="str">
        <f aca="false">VLOOKUP(H14,'LibSets constants'!$A$4:$B$1000,2,0)</f>
        <v>DLC_BASE_GAME</v>
      </c>
      <c r="J14" s="2" t="str">
        <f aca="false">VLOOKUP(H14,'LibSets constants'!$A$4:$C$1000,3,0)</f>
        <v>Included in base game</v>
      </c>
    </row>
    <row r="15" customFormat="false" ht="15" hidden="false" customHeight="false" outlineLevel="0" collapsed="false">
      <c r="A15" s="44" t="s">
        <v>308</v>
      </c>
      <c r="B15" s="0" t="s">
        <v>56</v>
      </c>
      <c r="C15" s="0" t="s">
        <v>56</v>
      </c>
      <c r="D15" s="2" t="n">
        <f aca="false">IF(ISERROR(VLOOKUP(A15,'ESO zone constants'!$D$2:$I$9949,5,0)),"",VLOOKUP(A15,'ESO zone constants'!$D$2:$I$9949,5,0))</f>
        <v>130</v>
      </c>
      <c r="E15" s="2" t="str">
        <f aca="false">VLOOKUP(D15,'ESO zone constants'!$A$2:$D$9984,4,0)</f>
        <v>Crypt of Hearts I</v>
      </c>
      <c r="F15" s="2" t="n">
        <f aca="false">VLOOKUP(D15,'ESO zone constants'!$A$2:$C$9949,3,0)</f>
        <v>20</v>
      </c>
      <c r="G15" s="2" t="str">
        <f aca="false">VLOOKUP(F15,'ESO zone constants'!$A$2:$D$9984,4,0)</f>
        <v>Rivenspire</v>
      </c>
      <c r="H15" s="37" t="n">
        <v>0</v>
      </c>
      <c r="I15" s="2" t="str">
        <f aca="false">VLOOKUP(H15,'LibSets constants'!$A$4:$B$1000,2,0)</f>
        <v>DLC_BASE_GAME</v>
      </c>
      <c r="J15" s="2" t="str">
        <f aca="false">VLOOKUP(H15,'LibSets constants'!$A$4:$C$1000,3,0)</f>
        <v>Included in base game</v>
      </c>
    </row>
    <row r="16" customFormat="false" ht="15" hidden="false" customHeight="false" outlineLevel="0" collapsed="false">
      <c r="A16" s="44" t="s">
        <v>308</v>
      </c>
      <c r="B16" s="49" t="s">
        <v>423</v>
      </c>
      <c r="C16" s="0" t="s">
        <v>56</v>
      </c>
      <c r="D16" s="2" t="n">
        <f aca="false">IF(ISERROR(VLOOKUP(A16,'ESO zone constants'!$D$2:$I$9949,5,0)),"",VLOOKUP(A16,'ESO zone constants'!$D$2:$I$9949,5,0))</f>
        <v>130</v>
      </c>
      <c r="E16" s="2" t="str">
        <f aca="false">VLOOKUP(D16,'ESO zone constants'!$A$2:$D$9984,4,0)</f>
        <v>Crypt of Hearts I</v>
      </c>
      <c r="F16" s="2" t="n">
        <f aca="false">VLOOKUP(D16,'ESO zone constants'!$A$2:$C$9949,3,0)</f>
        <v>20</v>
      </c>
      <c r="G16" s="2" t="str">
        <f aca="false">VLOOKUP(F16,'ESO zone constants'!$A$2:$D$9984,4,0)</f>
        <v>Rivenspire</v>
      </c>
      <c r="H16" s="37" t="n">
        <v>0</v>
      </c>
      <c r="I16" s="2" t="str">
        <f aca="false">VLOOKUP(H16,'LibSets constants'!$A$4:$B$1000,2,0)</f>
        <v>DLC_BASE_GAME</v>
      </c>
      <c r="J16" s="2" t="str">
        <f aca="false">VLOOKUP(H16,'LibSets constants'!$A$4:$C$1000,3,0)</f>
        <v>Included in base game</v>
      </c>
    </row>
    <row r="17" customFormat="false" ht="15" hidden="false" customHeight="false" outlineLevel="0" collapsed="false">
      <c r="A17" s="44" t="s">
        <v>309</v>
      </c>
      <c r="B17" s="0" t="s">
        <v>56</v>
      </c>
      <c r="C17" s="0" t="s">
        <v>56</v>
      </c>
      <c r="D17" s="2" t="n">
        <f aca="false">IF(ISERROR(VLOOKUP(A17,'ESO zone constants'!$D$2:$I$9949,5,0)),"",VLOOKUP(A17,'ESO zone constants'!$D$2:$I$9949,5,0))</f>
        <v>932</v>
      </c>
      <c r="E17" s="2" t="str">
        <f aca="false">VLOOKUP(D17,'ESO zone constants'!$A$2:$D$9984,4,0)</f>
        <v>Crypt of Hearts II</v>
      </c>
      <c r="F17" s="2" t="n">
        <f aca="false">VLOOKUP(D17,'ESO zone constants'!$A$2:$C$9949,3,0)</f>
        <v>20</v>
      </c>
      <c r="G17" s="2" t="str">
        <f aca="false">VLOOKUP(F17,'ESO zone constants'!$A$2:$D$9984,4,0)</f>
        <v>Rivenspire</v>
      </c>
      <c r="H17" s="37" t="n">
        <v>0</v>
      </c>
      <c r="I17" s="2" t="str">
        <f aca="false">VLOOKUP(H17,'LibSets constants'!$A$4:$B$1000,2,0)</f>
        <v>DLC_BASE_GAME</v>
      </c>
      <c r="J17" s="2" t="str">
        <f aca="false">VLOOKUP(H17,'LibSets constants'!$A$4:$C$1000,3,0)</f>
        <v>Included in base game</v>
      </c>
    </row>
    <row r="18" customFormat="false" ht="15" hidden="false" customHeight="false" outlineLevel="0" collapsed="false">
      <c r="A18" s="44" t="s">
        <v>309</v>
      </c>
      <c r="B18" s="49" t="s">
        <v>423</v>
      </c>
      <c r="C18" s="0" t="s">
        <v>56</v>
      </c>
      <c r="D18" s="2" t="n">
        <f aca="false">IF(ISERROR(VLOOKUP(A18,'ESO zone constants'!$D$2:$I$9949,5,0)),"",VLOOKUP(A18,'ESO zone constants'!$D$2:$I$9949,5,0))</f>
        <v>932</v>
      </c>
      <c r="E18" s="2" t="str">
        <f aca="false">VLOOKUP(D18,'ESO zone constants'!$A$2:$D$9984,4,0)</f>
        <v>Crypt of Hearts II</v>
      </c>
      <c r="F18" s="2" t="n">
        <f aca="false">VLOOKUP(D18,'ESO zone constants'!$A$2:$C$9949,3,0)</f>
        <v>20</v>
      </c>
      <c r="G18" s="2" t="str">
        <f aca="false">VLOOKUP(F18,'ESO zone constants'!$A$2:$D$9984,4,0)</f>
        <v>Rivenspire</v>
      </c>
      <c r="H18" s="37" t="n">
        <v>0</v>
      </c>
      <c r="I18" s="2" t="str">
        <f aca="false">VLOOKUP(H18,'LibSets constants'!$A$4:$B$1000,2,0)</f>
        <v>DLC_BASE_GAME</v>
      </c>
      <c r="J18" s="2" t="str">
        <f aca="false">VLOOKUP(H18,'LibSets constants'!$A$4:$C$1000,3,0)</f>
        <v>Included in base game</v>
      </c>
    </row>
    <row r="19" customFormat="false" ht="15" hidden="false" customHeight="false" outlineLevel="0" collapsed="false">
      <c r="A19" s="44" t="s">
        <v>253</v>
      </c>
      <c r="B19" s="0" t="s">
        <v>56</v>
      </c>
      <c r="C19" s="0" t="s">
        <v>56</v>
      </c>
      <c r="D19" s="2" t="n">
        <f aca="false">IF(ISERROR(VLOOKUP(A19,'ESO zone constants'!$D$2:$I$9949,5,0)),"",VLOOKUP(A19,'ESO zone constants'!$D$2:$I$9949,5,0))</f>
        <v>63</v>
      </c>
      <c r="E19" s="2" t="str">
        <f aca="false">VLOOKUP(D19,'ESO zone constants'!$A$2:$D$9984,4,0)</f>
        <v>Darkshade Caverns I</v>
      </c>
      <c r="F19" s="2" t="n">
        <f aca="false">VLOOKUP(D19,'ESO zone constants'!$A$2:$C$9949,3,0)</f>
        <v>57</v>
      </c>
      <c r="G19" s="2" t="str">
        <f aca="false">VLOOKUP(F19,'ESO zone constants'!$A$2:$D$9984,4,0)</f>
        <v>Deshaan</v>
      </c>
      <c r="H19" s="37" t="n">
        <v>0</v>
      </c>
      <c r="I19" s="2" t="str">
        <f aca="false">VLOOKUP(H19,'LibSets constants'!$A$4:$B$1000,2,0)</f>
        <v>DLC_BASE_GAME</v>
      </c>
      <c r="J19" s="2" t="str">
        <f aca="false">VLOOKUP(H19,'LibSets constants'!$A$4:$C$1000,3,0)</f>
        <v>Included in base game</v>
      </c>
    </row>
    <row r="20" customFormat="false" ht="15" hidden="false" customHeight="false" outlineLevel="0" collapsed="false">
      <c r="A20" s="44" t="s">
        <v>253</v>
      </c>
      <c r="B20" s="49" t="s">
        <v>423</v>
      </c>
      <c r="C20" s="0" t="s">
        <v>56</v>
      </c>
      <c r="D20" s="2" t="n">
        <f aca="false">IF(ISERROR(VLOOKUP(A20,'ESO zone constants'!$D$2:$I$9949,5,0)),"",VLOOKUP(A20,'ESO zone constants'!$D$2:$I$9949,5,0))</f>
        <v>63</v>
      </c>
      <c r="E20" s="2" t="str">
        <f aca="false">VLOOKUP(D20,'ESO zone constants'!$A$2:$D$9984,4,0)</f>
        <v>Darkshade Caverns I</v>
      </c>
      <c r="F20" s="2" t="n">
        <f aca="false">VLOOKUP(D20,'ESO zone constants'!$A$2:$C$9949,3,0)</f>
        <v>57</v>
      </c>
      <c r="G20" s="2" t="str">
        <f aca="false">VLOOKUP(F20,'ESO zone constants'!$A$2:$D$9984,4,0)</f>
        <v>Deshaan</v>
      </c>
      <c r="H20" s="37" t="n">
        <v>0</v>
      </c>
      <c r="I20" s="2" t="str">
        <f aca="false">VLOOKUP(H20,'LibSets constants'!$A$4:$B$1000,2,0)</f>
        <v>DLC_BASE_GAME</v>
      </c>
      <c r="J20" s="2" t="str">
        <f aca="false">VLOOKUP(H20,'LibSets constants'!$A$4:$C$1000,3,0)</f>
        <v>Included in base game</v>
      </c>
    </row>
    <row r="21" customFormat="false" ht="15" hidden="false" customHeight="false" outlineLevel="0" collapsed="false">
      <c r="A21" s="44" t="s">
        <v>254</v>
      </c>
      <c r="B21" s="0" t="s">
        <v>56</v>
      </c>
      <c r="C21" s="0" t="s">
        <v>56</v>
      </c>
      <c r="D21" s="2" t="n">
        <f aca="false">IF(ISERROR(VLOOKUP(A21,'ESO zone constants'!$D$2:$I$9949,5,0)),"",VLOOKUP(A21,'ESO zone constants'!$D$2:$I$9949,5,0))</f>
        <v>930</v>
      </c>
      <c r="E21" s="2" t="str">
        <f aca="false">VLOOKUP(D21,'ESO zone constants'!$A$2:$D$9984,4,0)</f>
        <v>Darkshade Caverns II</v>
      </c>
      <c r="F21" s="2" t="n">
        <f aca="false">VLOOKUP(D21,'ESO zone constants'!$A$2:$C$9949,3,0)</f>
        <v>57</v>
      </c>
      <c r="G21" s="2" t="str">
        <f aca="false">VLOOKUP(F21,'ESO zone constants'!$A$2:$D$9984,4,0)</f>
        <v>Deshaan</v>
      </c>
      <c r="H21" s="37" t="n">
        <v>0</v>
      </c>
      <c r="I21" s="2" t="str">
        <f aca="false">VLOOKUP(H21,'LibSets constants'!$A$4:$B$1000,2,0)</f>
        <v>DLC_BASE_GAME</v>
      </c>
      <c r="J21" s="2" t="str">
        <f aca="false">VLOOKUP(H21,'LibSets constants'!$A$4:$C$1000,3,0)</f>
        <v>Included in base game</v>
      </c>
    </row>
    <row r="22" customFormat="false" ht="15" hidden="false" customHeight="false" outlineLevel="0" collapsed="false">
      <c r="A22" s="44" t="s">
        <v>254</v>
      </c>
      <c r="B22" s="49" t="s">
        <v>423</v>
      </c>
      <c r="C22" s="0" t="s">
        <v>56</v>
      </c>
      <c r="D22" s="2" t="n">
        <f aca="false">IF(ISERROR(VLOOKUP(A22,'ESO zone constants'!$D$2:$I$9949,5,0)),"",VLOOKUP(A22,'ESO zone constants'!$D$2:$I$9949,5,0))</f>
        <v>930</v>
      </c>
      <c r="E22" s="2" t="str">
        <f aca="false">VLOOKUP(D22,'ESO zone constants'!$A$2:$D$9984,4,0)</f>
        <v>Darkshade Caverns II</v>
      </c>
      <c r="F22" s="2" t="n">
        <f aca="false">VLOOKUP(D22,'ESO zone constants'!$A$2:$C$9949,3,0)</f>
        <v>57</v>
      </c>
      <c r="G22" s="2" t="str">
        <f aca="false">VLOOKUP(F22,'ESO zone constants'!$A$2:$D$9984,4,0)</f>
        <v>Deshaan</v>
      </c>
      <c r="H22" s="37" t="n">
        <v>0</v>
      </c>
      <c r="I22" s="2" t="str">
        <f aca="false">VLOOKUP(H22,'LibSets constants'!$A$4:$B$1000,2,0)</f>
        <v>DLC_BASE_GAME</v>
      </c>
      <c r="J22" s="2" t="str">
        <f aca="false">VLOOKUP(H22,'LibSets constants'!$A$4:$C$1000,3,0)</f>
        <v>Included in base game</v>
      </c>
    </row>
    <row r="23" customFormat="false" ht="15" hidden="false" customHeight="false" outlineLevel="0" collapsed="false">
      <c r="A23" s="44" t="s">
        <v>156</v>
      </c>
      <c r="B23" s="0" t="s">
        <v>56</v>
      </c>
      <c r="C23" s="0" t="s">
        <v>56</v>
      </c>
      <c r="D23" s="2" t="n">
        <f aca="false">IF(ISERROR(VLOOKUP(A23,'ESO zone constants'!$D$2:$I$9949,5,0)),"",VLOOKUP(A23,'ESO zone constants'!$D$2:$I$9949,5,0))</f>
        <v>449</v>
      </c>
      <c r="E23" s="2" t="str">
        <f aca="false">VLOOKUP(D23,'ESO zone constants'!$A$2:$D$9984,4,0)</f>
        <v>Direfrost Keep</v>
      </c>
      <c r="F23" s="2" t="n">
        <f aca="false">VLOOKUP(D23,'ESO zone constants'!$A$2:$C$9949,3,0)</f>
        <v>101</v>
      </c>
      <c r="G23" s="2" t="str">
        <f aca="false">VLOOKUP(F23,'ESO zone constants'!$A$2:$D$9984,4,0)</f>
        <v>Eastmarch</v>
      </c>
      <c r="H23" s="37" t="n">
        <v>0</v>
      </c>
      <c r="I23" s="2" t="str">
        <f aca="false">VLOOKUP(H23,'LibSets constants'!$A$4:$B$1000,2,0)</f>
        <v>DLC_BASE_GAME</v>
      </c>
      <c r="J23" s="2" t="str">
        <f aca="false">VLOOKUP(H23,'LibSets constants'!$A$4:$C$1000,3,0)</f>
        <v>Included in base game</v>
      </c>
    </row>
    <row r="24" customFormat="false" ht="15" hidden="false" customHeight="false" outlineLevel="0" collapsed="false">
      <c r="A24" s="44" t="s">
        <v>156</v>
      </c>
      <c r="B24" s="49" t="s">
        <v>423</v>
      </c>
      <c r="C24" s="0" t="s">
        <v>56</v>
      </c>
      <c r="D24" s="2" t="n">
        <f aca="false">IF(ISERROR(VLOOKUP(A24,'ESO zone constants'!$D$2:$I$9949,5,0)),"",VLOOKUP(A24,'ESO zone constants'!$D$2:$I$9949,5,0))</f>
        <v>449</v>
      </c>
      <c r="E24" s="2" t="str">
        <f aca="false">VLOOKUP(D24,'ESO zone constants'!$A$2:$D$9984,4,0)</f>
        <v>Direfrost Keep</v>
      </c>
      <c r="F24" s="2" t="n">
        <f aca="false">VLOOKUP(D24,'ESO zone constants'!$A$2:$C$9949,3,0)</f>
        <v>101</v>
      </c>
      <c r="G24" s="2" t="str">
        <f aca="false">VLOOKUP(F24,'ESO zone constants'!$A$2:$D$9984,4,0)</f>
        <v>Eastmarch</v>
      </c>
      <c r="H24" s="37" t="n">
        <v>0</v>
      </c>
      <c r="I24" s="2" t="str">
        <f aca="false">VLOOKUP(H24,'LibSets constants'!$A$4:$B$1000,2,0)</f>
        <v>DLC_BASE_GAME</v>
      </c>
      <c r="J24" s="2" t="str">
        <f aca="false">VLOOKUP(H24,'LibSets constants'!$A$4:$C$1000,3,0)</f>
        <v>Included in base game</v>
      </c>
    </row>
    <row r="25" customFormat="false" ht="15" hidden="false" customHeight="false" outlineLevel="0" collapsed="false">
      <c r="A25" s="44" t="s">
        <v>92</v>
      </c>
      <c r="B25" s="0" t="s">
        <v>56</v>
      </c>
      <c r="C25" s="0" t="s">
        <v>56</v>
      </c>
      <c r="D25" s="2" t="n">
        <f aca="false">IF(ISERROR(VLOOKUP(A25,'ESO zone constants'!$D$2:$I$9949,5,0)),"",VLOOKUP(A25,'ESO zone constants'!$D$2:$I$9949,5,0))</f>
        <v>126</v>
      </c>
      <c r="E25" s="2" t="str">
        <f aca="false">VLOOKUP(D25,'ESO zone constants'!$A$2:$D$9984,4,0)</f>
        <v>Elden Hollow I</v>
      </c>
      <c r="F25" s="2" t="n">
        <f aca="false">VLOOKUP(D25,'ESO zone constants'!$A$2:$C$9949,3,0)</f>
        <v>383</v>
      </c>
      <c r="G25" s="2" t="str">
        <f aca="false">VLOOKUP(F25,'ESO zone constants'!$A$2:$D$9984,4,0)</f>
        <v>Grahtwood</v>
      </c>
      <c r="H25" s="37" t="n">
        <v>0</v>
      </c>
      <c r="I25" s="2" t="str">
        <f aca="false">VLOOKUP(H25,'LibSets constants'!$A$4:$B$1000,2,0)</f>
        <v>DLC_BASE_GAME</v>
      </c>
      <c r="J25" s="2" t="str">
        <f aca="false">VLOOKUP(H25,'LibSets constants'!$A$4:$C$1000,3,0)</f>
        <v>Included in base game</v>
      </c>
    </row>
    <row r="26" customFormat="false" ht="15" hidden="false" customHeight="false" outlineLevel="0" collapsed="false">
      <c r="A26" s="44" t="s">
        <v>92</v>
      </c>
      <c r="B26" s="49" t="s">
        <v>423</v>
      </c>
      <c r="C26" s="0" t="s">
        <v>56</v>
      </c>
      <c r="D26" s="2" t="n">
        <f aca="false">IF(ISERROR(VLOOKUP(A26,'ESO zone constants'!$D$2:$I$9949,5,0)),"",VLOOKUP(A26,'ESO zone constants'!$D$2:$I$9949,5,0))</f>
        <v>126</v>
      </c>
      <c r="E26" s="2" t="str">
        <f aca="false">VLOOKUP(D26,'ESO zone constants'!$A$2:$D$9984,4,0)</f>
        <v>Elden Hollow I</v>
      </c>
      <c r="F26" s="2" t="n">
        <f aca="false">VLOOKUP(D26,'ESO zone constants'!$A$2:$C$9949,3,0)</f>
        <v>383</v>
      </c>
      <c r="G26" s="2" t="str">
        <f aca="false">VLOOKUP(F26,'ESO zone constants'!$A$2:$D$9984,4,0)</f>
        <v>Grahtwood</v>
      </c>
      <c r="H26" s="37" t="n">
        <v>0</v>
      </c>
      <c r="I26" s="2" t="str">
        <f aca="false">VLOOKUP(H26,'LibSets constants'!$A$4:$B$1000,2,0)</f>
        <v>DLC_BASE_GAME</v>
      </c>
      <c r="J26" s="2" t="str">
        <f aca="false">VLOOKUP(H26,'LibSets constants'!$A$4:$C$1000,3,0)</f>
        <v>Included in base game</v>
      </c>
    </row>
    <row r="27" customFormat="false" ht="15" hidden="false" customHeight="false" outlineLevel="0" collapsed="false">
      <c r="A27" s="44" t="s">
        <v>93</v>
      </c>
      <c r="B27" s="0" t="s">
        <v>56</v>
      </c>
      <c r="C27" s="0" t="s">
        <v>56</v>
      </c>
      <c r="D27" s="2" t="n">
        <f aca="false">IF(ISERROR(VLOOKUP(A27,'ESO zone constants'!$D$2:$I$9949,5,0)),"",VLOOKUP(A27,'ESO zone constants'!$D$2:$I$9949,5,0))</f>
        <v>931</v>
      </c>
      <c r="E27" s="2" t="str">
        <f aca="false">VLOOKUP(D27,'ESO zone constants'!$A$2:$D$9984,4,0)</f>
        <v>Elden Hollow II</v>
      </c>
      <c r="F27" s="2" t="n">
        <f aca="false">VLOOKUP(D27,'ESO zone constants'!$A$2:$C$9949,3,0)</f>
        <v>383</v>
      </c>
      <c r="G27" s="2" t="str">
        <f aca="false">VLOOKUP(F27,'ESO zone constants'!$A$2:$D$9984,4,0)</f>
        <v>Grahtwood</v>
      </c>
      <c r="H27" s="37" t="n">
        <v>0</v>
      </c>
      <c r="I27" s="2" t="str">
        <f aca="false">VLOOKUP(H27,'LibSets constants'!$A$4:$B$1000,2,0)</f>
        <v>DLC_BASE_GAME</v>
      </c>
      <c r="J27" s="2" t="str">
        <f aca="false">VLOOKUP(H27,'LibSets constants'!$A$4:$C$1000,3,0)</f>
        <v>Included in base game</v>
      </c>
    </row>
    <row r="28" customFormat="false" ht="15" hidden="false" customHeight="false" outlineLevel="0" collapsed="false">
      <c r="A28" s="44" t="s">
        <v>93</v>
      </c>
      <c r="B28" s="49" t="s">
        <v>423</v>
      </c>
      <c r="C28" s="0" t="s">
        <v>56</v>
      </c>
      <c r="D28" s="2" t="n">
        <f aca="false">IF(ISERROR(VLOOKUP(A28,'ESO zone constants'!$D$2:$I$9949,5,0)),"",VLOOKUP(A28,'ESO zone constants'!$D$2:$I$9949,5,0))</f>
        <v>931</v>
      </c>
      <c r="E28" s="2" t="str">
        <f aca="false">VLOOKUP(D28,'ESO zone constants'!$A$2:$D$9984,4,0)</f>
        <v>Elden Hollow II</v>
      </c>
      <c r="F28" s="2" t="n">
        <f aca="false">VLOOKUP(D28,'ESO zone constants'!$A$2:$C$9949,3,0)</f>
        <v>383</v>
      </c>
      <c r="G28" s="2" t="str">
        <f aca="false">VLOOKUP(F28,'ESO zone constants'!$A$2:$D$9984,4,0)</f>
        <v>Grahtwood</v>
      </c>
      <c r="H28" s="37" t="n">
        <v>0</v>
      </c>
      <c r="I28" s="2" t="str">
        <f aca="false">VLOOKUP(H28,'LibSets constants'!$A$4:$B$1000,2,0)</f>
        <v>DLC_BASE_GAME</v>
      </c>
      <c r="J28" s="2" t="str">
        <f aca="false">VLOOKUP(H28,'LibSets constants'!$A$4:$C$1000,3,0)</f>
        <v>Included in base game</v>
      </c>
    </row>
    <row r="29" customFormat="false" ht="15" hidden="false" customHeight="false" outlineLevel="0" collapsed="false">
      <c r="A29" s="44" t="s">
        <v>108</v>
      </c>
      <c r="B29" s="0" t="s">
        <v>56</v>
      </c>
      <c r="C29" s="0" t="s">
        <v>56</v>
      </c>
      <c r="D29" s="2" t="n">
        <f aca="false">IF(ISERROR(VLOOKUP(A29,'ESO zone constants'!$D$2:$I$9949,5,0)),"",VLOOKUP(A29,'ESO zone constants'!$D$2:$I$9949,5,0))</f>
        <v>283</v>
      </c>
      <c r="E29" s="2" t="str">
        <f aca="false">VLOOKUP(D29,'ESO zone constants'!$A$2:$D$9984,4,0)</f>
        <v>Fungal Grotto I</v>
      </c>
      <c r="F29" s="2" t="n">
        <f aca="false">VLOOKUP(D29,'ESO zone constants'!$A$2:$C$9949,3,0)</f>
        <v>41</v>
      </c>
      <c r="G29" s="2" t="str">
        <f aca="false">VLOOKUP(F29,'ESO zone constants'!$A$2:$D$9984,4,0)</f>
        <v>Stonefalls</v>
      </c>
      <c r="H29" s="37" t="n">
        <v>0</v>
      </c>
      <c r="I29" s="2" t="str">
        <f aca="false">VLOOKUP(H29,'LibSets constants'!$A$4:$B$1000,2,0)</f>
        <v>DLC_BASE_GAME</v>
      </c>
      <c r="J29" s="2" t="str">
        <f aca="false">VLOOKUP(H29,'LibSets constants'!$A$4:$C$1000,3,0)</f>
        <v>Included in base game</v>
      </c>
    </row>
    <row r="30" customFormat="false" ht="15" hidden="false" customHeight="false" outlineLevel="0" collapsed="false">
      <c r="A30" s="44" t="s">
        <v>108</v>
      </c>
      <c r="B30" s="49" t="s">
        <v>423</v>
      </c>
      <c r="C30" s="0" t="s">
        <v>56</v>
      </c>
      <c r="D30" s="2" t="n">
        <f aca="false">IF(ISERROR(VLOOKUP(A30,'ESO zone constants'!$D$2:$I$9949,5,0)),"",VLOOKUP(A30,'ESO zone constants'!$D$2:$I$9949,5,0))</f>
        <v>283</v>
      </c>
      <c r="E30" s="2" t="str">
        <f aca="false">VLOOKUP(D30,'ESO zone constants'!$A$2:$D$9984,4,0)</f>
        <v>Fungal Grotto I</v>
      </c>
      <c r="F30" s="2" t="n">
        <f aca="false">VLOOKUP(D30,'ESO zone constants'!$A$2:$C$9949,3,0)</f>
        <v>41</v>
      </c>
      <c r="G30" s="2" t="str">
        <f aca="false">VLOOKUP(F30,'ESO zone constants'!$A$2:$D$9984,4,0)</f>
        <v>Stonefalls</v>
      </c>
      <c r="H30" s="37" t="n">
        <v>0</v>
      </c>
      <c r="I30" s="2" t="str">
        <f aca="false">VLOOKUP(H30,'LibSets constants'!$A$4:$B$1000,2,0)</f>
        <v>DLC_BASE_GAME</v>
      </c>
      <c r="J30" s="2" t="str">
        <f aca="false">VLOOKUP(H30,'LibSets constants'!$A$4:$C$1000,3,0)</f>
        <v>Included in base game</v>
      </c>
    </row>
    <row r="31" customFormat="false" ht="15" hidden="false" customHeight="false" outlineLevel="0" collapsed="false">
      <c r="A31" s="44" t="s">
        <v>109</v>
      </c>
      <c r="B31" s="0" t="s">
        <v>56</v>
      </c>
      <c r="C31" s="0" t="s">
        <v>56</v>
      </c>
      <c r="D31" s="2" t="n">
        <f aca="false">IF(ISERROR(VLOOKUP(A31,'ESO zone constants'!$D$2:$I$9949,5,0)),"",VLOOKUP(A31,'ESO zone constants'!$D$2:$I$9949,5,0))</f>
        <v>934</v>
      </c>
      <c r="E31" s="2" t="str">
        <f aca="false">VLOOKUP(D31,'ESO zone constants'!$A$2:$D$9984,4,0)</f>
        <v>Fungal Grotto II</v>
      </c>
      <c r="F31" s="2" t="n">
        <f aca="false">VLOOKUP(D31,'ESO zone constants'!$A$2:$C$9949,3,0)</f>
        <v>41</v>
      </c>
      <c r="G31" s="2" t="str">
        <f aca="false">VLOOKUP(F31,'ESO zone constants'!$A$2:$D$9984,4,0)</f>
        <v>Stonefalls</v>
      </c>
      <c r="H31" s="37" t="n">
        <v>0</v>
      </c>
      <c r="I31" s="2" t="str">
        <f aca="false">VLOOKUP(H31,'LibSets constants'!$A$4:$B$1000,2,0)</f>
        <v>DLC_BASE_GAME</v>
      </c>
      <c r="J31" s="2" t="str">
        <f aca="false">VLOOKUP(H31,'LibSets constants'!$A$4:$C$1000,3,0)</f>
        <v>Included in base game</v>
      </c>
    </row>
    <row r="32" customFormat="false" ht="15" hidden="false" customHeight="false" outlineLevel="0" collapsed="false">
      <c r="A32" s="44" t="s">
        <v>109</v>
      </c>
      <c r="B32" s="49" t="s">
        <v>423</v>
      </c>
      <c r="C32" s="0" t="s">
        <v>56</v>
      </c>
      <c r="D32" s="2" t="n">
        <f aca="false">IF(ISERROR(VLOOKUP(A32,'ESO zone constants'!$D$2:$I$9949,5,0)),"",VLOOKUP(A32,'ESO zone constants'!$D$2:$I$9949,5,0))</f>
        <v>934</v>
      </c>
      <c r="E32" s="2" t="str">
        <f aca="false">VLOOKUP(D32,'ESO zone constants'!$A$2:$D$9984,4,0)</f>
        <v>Fungal Grotto II</v>
      </c>
      <c r="F32" s="2" t="n">
        <f aca="false">VLOOKUP(D32,'ESO zone constants'!$A$2:$C$9949,3,0)</f>
        <v>41</v>
      </c>
      <c r="G32" s="2" t="str">
        <f aca="false">VLOOKUP(F32,'ESO zone constants'!$A$2:$D$9984,4,0)</f>
        <v>Stonefalls</v>
      </c>
      <c r="H32" s="37" t="n">
        <v>0</v>
      </c>
      <c r="I32" s="2" t="str">
        <f aca="false">VLOOKUP(H32,'LibSets constants'!$A$4:$B$1000,2,0)</f>
        <v>DLC_BASE_GAME</v>
      </c>
      <c r="J32" s="2" t="str">
        <f aca="false">VLOOKUP(H32,'LibSets constants'!$A$4:$C$1000,3,0)</f>
        <v>Included in base game</v>
      </c>
    </row>
    <row r="33" customFormat="false" ht="15" hidden="false" customHeight="false" outlineLevel="0" collapsed="false">
      <c r="A33" s="44" t="s">
        <v>343</v>
      </c>
      <c r="B33" s="49" t="s">
        <v>56</v>
      </c>
      <c r="C33" s="0" t="s">
        <v>423</v>
      </c>
      <c r="D33" s="2" t="n">
        <f aca="false">IF(ISERROR(VLOOKUP(A33,'ESO zone constants'!$D$2:$I$9949,5,0)),"",VLOOKUP(A33,'ESO zone constants'!$D$2:$I$9949,5,0))</f>
        <v>636</v>
      </c>
      <c r="E33" s="2" t="str">
        <f aca="false">VLOOKUP(D33,'ESO zone constants'!$A$2:$D$9984,4,0)</f>
        <v>Hel Ra Citadel</v>
      </c>
      <c r="F33" s="2" t="n">
        <f aca="false">VLOOKUP(D33,'ESO zone constants'!$A$2:$C$9949,3,0)</f>
        <v>888</v>
      </c>
      <c r="G33" s="2" t="str">
        <f aca="false">VLOOKUP(F33,'ESO zone constants'!$A$2:$D$9984,4,0)</f>
        <v>Craglorn</v>
      </c>
      <c r="H33" s="37" t="n">
        <v>0</v>
      </c>
      <c r="I33" s="2" t="str">
        <f aca="false">VLOOKUP(H33,'LibSets constants'!$A$4:$B$1000,2,0)</f>
        <v>DLC_BASE_GAME</v>
      </c>
      <c r="J33" s="2" t="str">
        <f aca="false">VLOOKUP(H33,'LibSets constants'!$A$4:$C$1000,3,0)</f>
        <v>Included in base game</v>
      </c>
    </row>
    <row r="34" customFormat="false" ht="15" hidden="false" customHeight="false" outlineLevel="0" collapsed="false">
      <c r="A34" s="44" t="s">
        <v>343</v>
      </c>
      <c r="B34" s="49" t="s">
        <v>423</v>
      </c>
      <c r="C34" s="0" t="s">
        <v>423</v>
      </c>
      <c r="D34" s="2" t="n">
        <f aca="false">IF(ISERROR(VLOOKUP(A34,'ESO zone constants'!$D$2:$I$9949,5,0)),"",VLOOKUP(A34,'ESO zone constants'!$D$2:$I$9949,5,0))</f>
        <v>636</v>
      </c>
      <c r="E34" s="2" t="str">
        <f aca="false">VLOOKUP(D34,'ESO zone constants'!$A$2:$D$9984,4,0)</f>
        <v>Hel Ra Citadel</v>
      </c>
      <c r="F34" s="2" t="n">
        <f aca="false">VLOOKUP(D34,'ESO zone constants'!$A$2:$C$9949,3,0)</f>
        <v>888</v>
      </c>
      <c r="G34" s="2" t="str">
        <f aca="false">VLOOKUP(F34,'ESO zone constants'!$A$2:$D$9984,4,0)</f>
        <v>Craglorn</v>
      </c>
      <c r="H34" s="37" t="n">
        <v>0</v>
      </c>
      <c r="I34" s="2" t="str">
        <f aca="false">VLOOKUP(H34,'LibSets constants'!$A$4:$B$1000,2,0)</f>
        <v>DLC_BASE_GAME</v>
      </c>
      <c r="J34" s="2" t="str">
        <f aca="false">VLOOKUP(H34,'LibSets constants'!$A$4:$C$1000,3,0)</f>
        <v>Included in base game</v>
      </c>
    </row>
    <row r="35" customFormat="false" ht="15" hidden="false" customHeight="false" outlineLevel="0" collapsed="false">
      <c r="A35" s="44" t="s">
        <v>339</v>
      </c>
      <c r="B35" s="49" t="s">
        <v>56</v>
      </c>
      <c r="C35" s="0" t="s">
        <v>423</v>
      </c>
      <c r="D35" s="2" t="n">
        <f aca="false">IF(ISERROR(VLOOKUP(A35,'ESO zone constants'!$D$2:$I$9949,5,0)),"",VLOOKUP(A35,'ESO zone constants'!$D$2:$I$9949,5,0))</f>
        <v>639</v>
      </c>
      <c r="E35" s="2" t="str">
        <f aca="false">VLOOKUP(D35,'ESO zone constants'!$A$2:$D$9984,4,0)</f>
        <v>Sanctum Ophidia</v>
      </c>
      <c r="F35" s="2" t="n">
        <f aca="false">VLOOKUP(D35,'ESO zone constants'!$A$2:$C$9949,3,0)</f>
        <v>888</v>
      </c>
      <c r="G35" s="2" t="str">
        <f aca="false">VLOOKUP(F35,'ESO zone constants'!$A$2:$D$9984,4,0)</f>
        <v>Craglorn</v>
      </c>
      <c r="H35" s="37" t="n">
        <v>0</v>
      </c>
      <c r="I35" s="2" t="str">
        <f aca="false">VLOOKUP(H35,'LibSets constants'!$A$4:$B$1000,2,0)</f>
        <v>DLC_BASE_GAME</v>
      </c>
      <c r="J35" s="2" t="str">
        <f aca="false">VLOOKUP(H35,'LibSets constants'!$A$4:$C$1000,3,0)</f>
        <v>Included in base game</v>
      </c>
    </row>
    <row r="36" customFormat="false" ht="15" hidden="false" customHeight="false" outlineLevel="0" collapsed="false">
      <c r="A36" s="44" t="s">
        <v>339</v>
      </c>
      <c r="B36" s="49" t="s">
        <v>423</v>
      </c>
      <c r="C36" s="0" t="s">
        <v>423</v>
      </c>
      <c r="D36" s="2" t="n">
        <f aca="false">IF(ISERROR(VLOOKUP(A36,'ESO zone constants'!$D$2:$I$9949,5,0)),"",VLOOKUP(A36,'ESO zone constants'!$D$2:$I$9949,5,0))</f>
        <v>639</v>
      </c>
      <c r="E36" s="2" t="str">
        <f aca="false">VLOOKUP(D36,'ESO zone constants'!$A$2:$D$9984,4,0)</f>
        <v>Sanctum Ophidia</v>
      </c>
      <c r="F36" s="2" t="n">
        <f aca="false">VLOOKUP(D36,'ESO zone constants'!$A$2:$C$9949,3,0)</f>
        <v>888</v>
      </c>
      <c r="G36" s="2" t="str">
        <f aca="false">VLOOKUP(F36,'ESO zone constants'!$A$2:$D$9984,4,0)</f>
        <v>Craglorn</v>
      </c>
      <c r="H36" s="37" t="n">
        <v>0</v>
      </c>
      <c r="I36" s="2" t="str">
        <f aca="false">VLOOKUP(H36,'LibSets constants'!$A$4:$B$1000,2,0)</f>
        <v>DLC_BASE_GAME</v>
      </c>
      <c r="J36" s="2" t="str">
        <f aca="false">VLOOKUP(H36,'LibSets constants'!$A$4:$C$1000,3,0)</f>
        <v>Included in base game</v>
      </c>
    </row>
    <row r="37" customFormat="false" ht="15" hidden="false" customHeight="false" outlineLevel="0" collapsed="false">
      <c r="A37" s="44" t="s">
        <v>57</v>
      </c>
      <c r="B37" s="0" t="s">
        <v>56</v>
      </c>
      <c r="C37" s="0" t="s">
        <v>56</v>
      </c>
      <c r="D37" s="2" t="n">
        <f aca="false">IF(ISERROR(VLOOKUP(A37,'ESO zone constants'!$D$2:$I$9949,5,0)),"",VLOOKUP(A37,'ESO zone constants'!$D$2:$I$9949,5,0))</f>
        <v>31</v>
      </c>
      <c r="E37" s="2" t="str">
        <f aca="false">VLOOKUP(D37,'ESO zone constants'!$A$2:$D$9984,4,0)</f>
        <v>Selene's Web</v>
      </c>
      <c r="F37" s="2" t="n">
        <f aca="false">VLOOKUP(D37,'ESO zone constants'!$A$2:$C$9949,3,0)</f>
        <v>382</v>
      </c>
      <c r="G37" s="2" t="str">
        <f aca="false">VLOOKUP(F37,'ESO zone constants'!$A$2:$D$9984,4,0)</f>
        <v>Reaper's March</v>
      </c>
      <c r="H37" s="37" t="n">
        <v>0</v>
      </c>
      <c r="I37" s="2" t="str">
        <f aca="false">VLOOKUP(H37,'LibSets constants'!$A$4:$B$1000,2,0)</f>
        <v>DLC_BASE_GAME</v>
      </c>
      <c r="J37" s="2" t="str">
        <f aca="false">VLOOKUP(H37,'LibSets constants'!$A$4:$C$1000,3,0)</f>
        <v>Included in base game</v>
      </c>
    </row>
    <row r="38" customFormat="false" ht="15" hidden="false" customHeight="false" outlineLevel="0" collapsed="false">
      <c r="A38" s="44" t="s">
        <v>57</v>
      </c>
      <c r="B38" s="49" t="s">
        <v>423</v>
      </c>
      <c r="C38" s="0" t="s">
        <v>56</v>
      </c>
      <c r="D38" s="2" t="n">
        <f aca="false">IF(ISERROR(VLOOKUP(A38,'ESO zone constants'!$D$2:$I$9949,5,0)),"",VLOOKUP(A38,'ESO zone constants'!$D$2:$I$9949,5,0))</f>
        <v>31</v>
      </c>
      <c r="E38" s="2" t="str">
        <f aca="false">VLOOKUP(D38,'ESO zone constants'!$A$2:$D$9984,4,0)</f>
        <v>Selene's Web</v>
      </c>
      <c r="F38" s="2" t="n">
        <f aca="false">VLOOKUP(D38,'ESO zone constants'!$A$2:$C$9949,3,0)</f>
        <v>382</v>
      </c>
      <c r="G38" s="2" t="str">
        <f aca="false">VLOOKUP(F38,'ESO zone constants'!$A$2:$D$9984,4,0)</f>
        <v>Reaper's March</v>
      </c>
      <c r="H38" s="37" t="n">
        <v>0</v>
      </c>
      <c r="I38" s="2" t="str">
        <f aca="false">VLOOKUP(H38,'LibSets constants'!$A$4:$B$1000,2,0)</f>
        <v>DLC_BASE_GAME</v>
      </c>
      <c r="J38" s="2" t="str">
        <f aca="false">VLOOKUP(H38,'LibSets constants'!$A$4:$C$1000,3,0)</f>
        <v>Included in base game</v>
      </c>
    </row>
    <row r="39" customFormat="false" ht="15" hidden="false" customHeight="false" outlineLevel="0" collapsed="false">
      <c r="A39" s="44" t="s">
        <v>115</v>
      </c>
      <c r="B39" s="0" t="s">
        <v>56</v>
      </c>
      <c r="C39" s="0" t="s">
        <v>56</v>
      </c>
      <c r="D39" s="2" t="n">
        <f aca="false">IF(ISERROR(VLOOKUP(A39,'ESO zone constants'!$D$2:$I$9949,5,0)),"",VLOOKUP(A39,'ESO zone constants'!$D$2:$I$9949,5,0))</f>
        <v>144</v>
      </c>
      <c r="E39" s="2" t="str">
        <f aca="false">VLOOKUP(D39,'ESO zone constants'!$A$2:$D$9984,4,0)</f>
        <v>Spindleclutch I</v>
      </c>
      <c r="F39" s="2" t="n">
        <f aca="false">VLOOKUP(D39,'ESO zone constants'!$A$2:$C$9949,3,0)</f>
        <v>3</v>
      </c>
      <c r="G39" s="2" t="str">
        <f aca="false">VLOOKUP(F39,'ESO zone constants'!$A$2:$D$9984,4,0)</f>
        <v>Glenumbra</v>
      </c>
      <c r="H39" s="37" t="n">
        <v>0</v>
      </c>
      <c r="I39" s="2" t="str">
        <f aca="false">VLOOKUP(H39,'LibSets constants'!$A$4:$B$1000,2,0)</f>
        <v>DLC_BASE_GAME</v>
      </c>
      <c r="J39" s="2" t="str">
        <f aca="false">VLOOKUP(H39,'LibSets constants'!$A$4:$C$1000,3,0)</f>
        <v>Included in base game</v>
      </c>
    </row>
    <row r="40" customFormat="false" ht="15" hidden="false" customHeight="false" outlineLevel="0" collapsed="false">
      <c r="A40" s="44" t="s">
        <v>115</v>
      </c>
      <c r="B40" s="49" t="s">
        <v>423</v>
      </c>
      <c r="C40" s="0" t="s">
        <v>56</v>
      </c>
      <c r="D40" s="2" t="n">
        <f aca="false">IF(ISERROR(VLOOKUP(A40,'ESO zone constants'!$D$2:$I$9949,5,0)),"",VLOOKUP(A40,'ESO zone constants'!$D$2:$I$9949,5,0))</f>
        <v>144</v>
      </c>
      <c r="E40" s="2" t="str">
        <f aca="false">VLOOKUP(D40,'ESO zone constants'!$A$2:$D$9984,4,0)</f>
        <v>Spindleclutch I</v>
      </c>
      <c r="F40" s="2" t="n">
        <f aca="false">VLOOKUP(D40,'ESO zone constants'!$A$2:$C$9949,3,0)</f>
        <v>3</v>
      </c>
      <c r="G40" s="2" t="str">
        <f aca="false">VLOOKUP(F40,'ESO zone constants'!$A$2:$D$9984,4,0)</f>
        <v>Glenumbra</v>
      </c>
      <c r="H40" s="37" t="n">
        <v>0</v>
      </c>
      <c r="I40" s="2" t="str">
        <f aca="false">VLOOKUP(H40,'LibSets constants'!$A$4:$B$1000,2,0)</f>
        <v>DLC_BASE_GAME</v>
      </c>
      <c r="J40" s="2" t="str">
        <f aca="false">VLOOKUP(H40,'LibSets constants'!$A$4:$C$1000,3,0)</f>
        <v>Included in base game</v>
      </c>
    </row>
    <row r="41" customFormat="false" ht="15" hidden="false" customHeight="false" outlineLevel="0" collapsed="false">
      <c r="A41" s="44" t="s">
        <v>116</v>
      </c>
      <c r="B41" s="0" t="s">
        <v>56</v>
      </c>
      <c r="C41" s="0" t="s">
        <v>56</v>
      </c>
      <c r="D41" s="2" t="n">
        <f aca="false">IF(ISERROR(VLOOKUP(A41,'ESO zone constants'!$D$2:$I$9949,5,0)),"",VLOOKUP(A41,'ESO zone constants'!$D$2:$I$9949,5,0))</f>
        <v>936</v>
      </c>
      <c r="E41" s="2" t="str">
        <f aca="false">VLOOKUP(D41,'ESO zone constants'!$A$2:$D$9984,4,0)</f>
        <v>Spindleclutch II</v>
      </c>
      <c r="F41" s="2" t="n">
        <f aca="false">VLOOKUP(D41,'ESO zone constants'!$A$2:$C$9949,3,0)</f>
        <v>3</v>
      </c>
      <c r="G41" s="2" t="str">
        <f aca="false">VLOOKUP(F41,'ESO zone constants'!$A$2:$D$9984,4,0)</f>
        <v>Glenumbra</v>
      </c>
      <c r="H41" s="37" t="n">
        <v>0</v>
      </c>
      <c r="I41" s="2" t="str">
        <f aca="false">VLOOKUP(H41,'LibSets constants'!$A$4:$B$1000,2,0)</f>
        <v>DLC_BASE_GAME</v>
      </c>
      <c r="J41" s="2" t="str">
        <f aca="false">VLOOKUP(H41,'LibSets constants'!$A$4:$C$1000,3,0)</f>
        <v>Included in base game</v>
      </c>
    </row>
    <row r="42" customFormat="false" ht="15" hidden="false" customHeight="false" outlineLevel="0" collapsed="false">
      <c r="A42" s="44" t="s">
        <v>116</v>
      </c>
      <c r="B42" s="49" t="s">
        <v>423</v>
      </c>
      <c r="C42" s="0" t="s">
        <v>56</v>
      </c>
      <c r="D42" s="2" t="n">
        <f aca="false">IF(ISERROR(VLOOKUP(A42,'ESO zone constants'!$D$2:$I$9949,5,0)),"",VLOOKUP(A42,'ESO zone constants'!$D$2:$I$9949,5,0))</f>
        <v>936</v>
      </c>
      <c r="E42" s="2" t="str">
        <f aca="false">VLOOKUP(D42,'ESO zone constants'!$A$2:$D$9984,4,0)</f>
        <v>Spindleclutch II</v>
      </c>
      <c r="F42" s="2" t="n">
        <f aca="false">VLOOKUP(D42,'ESO zone constants'!$A$2:$C$9949,3,0)</f>
        <v>3</v>
      </c>
      <c r="G42" s="2" t="str">
        <f aca="false">VLOOKUP(F42,'ESO zone constants'!$A$2:$D$9984,4,0)</f>
        <v>Glenumbra</v>
      </c>
      <c r="H42" s="37" t="n">
        <v>0</v>
      </c>
      <c r="I42" s="2" t="str">
        <f aca="false">VLOOKUP(H42,'LibSets constants'!$A$4:$B$1000,2,0)</f>
        <v>DLC_BASE_GAME</v>
      </c>
      <c r="J42" s="2" t="str">
        <f aca="false">VLOOKUP(H42,'LibSets constants'!$A$4:$C$1000,3,0)</f>
        <v>Included in base game</v>
      </c>
    </row>
    <row r="43" customFormat="false" ht="15" hidden="false" customHeight="false" outlineLevel="0" collapsed="false">
      <c r="A43" s="44" t="s">
        <v>451</v>
      </c>
      <c r="B43" s="0" t="s">
        <v>56</v>
      </c>
      <c r="C43" s="0" t="s">
        <v>56</v>
      </c>
      <c r="D43" s="2" t="n">
        <f aca="false">IF(ISERROR(VLOOKUP(A43,'ESO zone constants'!$D$2:$I$9949,5,0)),"",VLOOKUP(A43,'ESO zone constants'!$D$2:$I$9949,5,0))</f>
        <v>131</v>
      </c>
      <c r="E43" s="2" t="str">
        <f aca="false">VLOOKUP(D43,'ESO zone constants'!$A$2:$D$9984,4,0)</f>
        <v>Tempest Island</v>
      </c>
      <c r="F43" s="2" t="n">
        <f aca="false">VLOOKUP(D43,'ESO zone constants'!$A$2:$C$9949,3,0)</f>
        <v>58</v>
      </c>
      <c r="G43" s="2" t="str">
        <f aca="false">VLOOKUP(F43,'ESO zone constants'!$A$2:$D$9984,4,0)</f>
        <v>Malabal Tor</v>
      </c>
      <c r="H43" s="37" t="n">
        <v>0</v>
      </c>
      <c r="I43" s="2" t="str">
        <f aca="false">VLOOKUP(H43,'LibSets constants'!$A$4:$B$1000,2,0)</f>
        <v>DLC_BASE_GAME</v>
      </c>
      <c r="J43" s="2" t="str">
        <f aca="false">VLOOKUP(H43,'LibSets constants'!$A$4:$C$1000,3,0)</f>
        <v>Included in base game</v>
      </c>
    </row>
    <row r="44" customFormat="false" ht="15" hidden="false" customHeight="false" outlineLevel="0" collapsed="false">
      <c r="A44" s="44" t="s">
        <v>451</v>
      </c>
      <c r="B44" s="49" t="s">
        <v>423</v>
      </c>
      <c r="C44" s="0" t="s">
        <v>56</v>
      </c>
      <c r="D44" s="2" t="n">
        <f aca="false">IF(ISERROR(VLOOKUP(A44,'ESO zone constants'!$D$2:$I$9949,5,0)),"",VLOOKUP(A44,'ESO zone constants'!$D$2:$I$9949,5,0))</f>
        <v>131</v>
      </c>
      <c r="E44" s="2" t="str">
        <f aca="false">VLOOKUP(D44,'ESO zone constants'!$A$2:$D$9984,4,0)</f>
        <v>Tempest Island</v>
      </c>
      <c r="F44" s="2" t="n">
        <f aca="false">VLOOKUP(D44,'ESO zone constants'!$A$2:$C$9949,3,0)</f>
        <v>58</v>
      </c>
      <c r="G44" s="2" t="str">
        <f aca="false">VLOOKUP(F44,'ESO zone constants'!$A$2:$D$9984,4,0)</f>
        <v>Malabal Tor</v>
      </c>
      <c r="H44" s="37" t="n">
        <v>0</v>
      </c>
      <c r="I44" s="2" t="str">
        <f aca="false">VLOOKUP(H44,'LibSets constants'!$A$4:$B$1000,2,0)</f>
        <v>DLC_BASE_GAME</v>
      </c>
      <c r="J44" s="2" t="str">
        <f aca="false">VLOOKUP(H44,'LibSets constants'!$A$4:$C$1000,3,0)</f>
        <v>Included in base game</v>
      </c>
    </row>
    <row r="45" customFormat="false" ht="15" hidden="false" customHeight="false" outlineLevel="0" collapsed="false">
      <c r="A45" s="44" t="s">
        <v>284</v>
      </c>
      <c r="B45" s="0" t="s">
        <v>56</v>
      </c>
      <c r="C45" s="0" t="s">
        <v>56</v>
      </c>
      <c r="D45" s="2" t="n">
        <f aca="false">IF(ISERROR(VLOOKUP(A45,'ESO zone constants'!$D$2:$I$9949,5,0)),"",VLOOKUP(A45,'ESO zone constants'!$D$2:$I$9949,5,0))</f>
        <v>380</v>
      </c>
      <c r="E45" s="2" t="str">
        <f aca="false">VLOOKUP(D45,'ESO zone constants'!$A$2:$D$9984,4,0)</f>
        <v>The Banished Cells I</v>
      </c>
      <c r="F45" s="2" t="n">
        <f aca="false">VLOOKUP(D45,'ESO zone constants'!$A$2:$C$9949,3,0)</f>
        <v>381</v>
      </c>
      <c r="G45" s="2" t="str">
        <f aca="false">VLOOKUP(F45,'ESO zone constants'!$A$2:$D$9984,4,0)</f>
        <v>Auridon</v>
      </c>
      <c r="H45" s="37" t="n">
        <v>0</v>
      </c>
      <c r="I45" s="2" t="str">
        <f aca="false">VLOOKUP(H45,'LibSets constants'!$A$4:$B$1000,2,0)</f>
        <v>DLC_BASE_GAME</v>
      </c>
      <c r="J45" s="2" t="str">
        <f aca="false">VLOOKUP(H45,'LibSets constants'!$A$4:$C$1000,3,0)</f>
        <v>Included in base game</v>
      </c>
    </row>
    <row r="46" customFormat="false" ht="15" hidden="false" customHeight="false" outlineLevel="0" collapsed="false">
      <c r="A46" s="44" t="s">
        <v>284</v>
      </c>
      <c r="B46" s="49" t="s">
        <v>423</v>
      </c>
      <c r="C46" s="0" t="s">
        <v>56</v>
      </c>
      <c r="D46" s="2" t="n">
        <f aca="false">IF(ISERROR(VLOOKUP(A46,'ESO zone constants'!$D$2:$I$9949,5,0)),"",VLOOKUP(A46,'ESO zone constants'!$D$2:$I$9949,5,0))</f>
        <v>380</v>
      </c>
      <c r="E46" s="2" t="str">
        <f aca="false">VLOOKUP(D46,'ESO zone constants'!$A$2:$D$9984,4,0)</f>
        <v>The Banished Cells I</v>
      </c>
      <c r="F46" s="2" t="n">
        <f aca="false">VLOOKUP(D46,'ESO zone constants'!$A$2:$C$9949,3,0)</f>
        <v>381</v>
      </c>
      <c r="G46" s="2" t="str">
        <f aca="false">VLOOKUP(F46,'ESO zone constants'!$A$2:$D$9984,4,0)</f>
        <v>Auridon</v>
      </c>
      <c r="H46" s="37" t="n">
        <v>0</v>
      </c>
      <c r="I46" s="2" t="str">
        <f aca="false">VLOOKUP(H46,'LibSets constants'!$A$4:$B$1000,2,0)</f>
        <v>DLC_BASE_GAME</v>
      </c>
      <c r="J46" s="2" t="str">
        <f aca="false">VLOOKUP(H46,'LibSets constants'!$A$4:$C$1000,3,0)</f>
        <v>Included in base game</v>
      </c>
    </row>
    <row r="47" customFormat="false" ht="15" hidden="false" customHeight="false" outlineLevel="0" collapsed="false">
      <c r="A47" s="44" t="s">
        <v>285</v>
      </c>
      <c r="B47" s="0" t="s">
        <v>56</v>
      </c>
      <c r="C47" s="0" t="s">
        <v>56</v>
      </c>
      <c r="D47" s="2" t="n">
        <f aca="false">IF(ISERROR(VLOOKUP(A47,'ESO zone constants'!$D$2:$I$9949,5,0)),"",VLOOKUP(A47,'ESO zone constants'!$D$2:$I$9949,5,0))</f>
        <v>935</v>
      </c>
      <c r="E47" s="2" t="str">
        <f aca="false">VLOOKUP(D47,'ESO zone constants'!$A$2:$D$9984,4,0)</f>
        <v>The Banished Cells II</v>
      </c>
      <c r="F47" s="2" t="n">
        <f aca="false">VLOOKUP(D47,'ESO zone constants'!$A$2:$C$9949,3,0)</f>
        <v>381</v>
      </c>
      <c r="G47" s="2" t="str">
        <f aca="false">VLOOKUP(F47,'ESO zone constants'!$A$2:$D$9984,4,0)</f>
        <v>Auridon</v>
      </c>
      <c r="H47" s="37" t="n">
        <v>0</v>
      </c>
      <c r="I47" s="2" t="str">
        <f aca="false">VLOOKUP(H47,'LibSets constants'!$A$4:$B$1000,2,0)</f>
        <v>DLC_BASE_GAME</v>
      </c>
      <c r="J47" s="2" t="str">
        <f aca="false">VLOOKUP(H47,'LibSets constants'!$A$4:$C$1000,3,0)</f>
        <v>Included in base game</v>
      </c>
    </row>
    <row r="48" customFormat="false" ht="15" hidden="false" customHeight="false" outlineLevel="0" collapsed="false">
      <c r="A48" s="44" t="s">
        <v>285</v>
      </c>
      <c r="B48" s="49" t="s">
        <v>423</v>
      </c>
      <c r="C48" s="0" t="s">
        <v>56</v>
      </c>
      <c r="D48" s="2" t="n">
        <f aca="false">IF(ISERROR(VLOOKUP(A48,'ESO zone constants'!$D$2:$I$9949,5,0)),"",VLOOKUP(A48,'ESO zone constants'!$D$2:$I$9949,5,0))</f>
        <v>935</v>
      </c>
      <c r="E48" s="2" t="str">
        <f aca="false">VLOOKUP(D48,'ESO zone constants'!$A$2:$D$9984,4,0)</f>
        <v>The Banished Cells II</v>
      </c>
      <c r="F48" s="2" t="n">
        <f aca="false">VLOOKUP(D48,'ESO zone constants'!$A$2:$C$9949,3,0)</f>
        <v>381</v>
      </c>
      <c r="G48" s="2" t="str">
        <f aca="false">VLOOKUP(F48,'ESO zone constants'!$A$2:$D$9984,4,0)</f>
        <v>Auridon</v>
      </c>
      <c r="H48" s="37" t="n">
        <v>0</v>
      </c>
      <c r="I48" s="2" t="str">
        <f aca="false">VLOOKUP(H48,'LibSets constants'!$A$4:$B$1000,2,0)</f>
        <v>DLC_BASE_GAME</v>
      </c>
      <c r="J48" s="2" t="str">
        <f aca="false">VLOOKUP(H48,'LibSets constants'!$A$4:$C$1000,3,0)</f>
        <v>Included in base game</v>
      </c>
    </row>
    <row r="49" customFormat="false" ht="15" hidden="false" customHeight="false" outlineLevel="0" collapsed="false">
      <c r="A49" s="44" t="s">
        <v>242</v>
      </c>
      <c r="B49" s="0" t="s">
        <v>56</v>
      </c>
      <c r="C49" s="0" t="s">
        <v>56</v>
      </c>
      <c r="D49" s="2" t="n">
        <f aca="false">IF(ISERROR(VLOOKUP(A49,'ESO zone constants'!$D$2:$I$9949,5,0)),"",VLOOKUP(A49,'ESO zone constants'!$D$2:$I$9949,5,0))</f>
        <v>11</v>
      </c>
      <c r="E49" s="2" t="str">
        <f aca="false">VLOOKUP(D49,'ESO zone constants'!$A$2:$D$9984,4,0)</f>
        <v>Vaults of Madness</v>
      </c>
      <c r="F49" s="2" t="n">
        <f aca="false">VLOOKUP(D49,'ESO zone constants'!$A$2:$C$9949,3,0)</f>
        <v>347</v>
      </c>
      <c r="G49" s="2" t="str">
        <f aca="false">VLOOKUP(F49,'ESO zone constants'!$A$2:$D$9984,4,0)</f>
        <v>Coldharbour</v>
      </c>
      <c r="H49" s="37" t="n">
        <v>0</v>
      </c>
      <c r="I49" s="2" t="str">
        <f aca="false">VLOOKUP(H49,'LibSets constants'!$A$4:$B$1000,2,0)</f>
        <v>DLC_BASE_GAME</v>
      </c>
      <c r="J49" s="2" t="str">
        <f aca="false">VLOOKUP(H49,'LibSets constants'!$A$4:$C$1000,3,0)</f>
        <v>Included in base game</v>
      </c>
    </row>
    <row r="50" customFormat="false" ht="15" hidden="false" customHeight="false" outlineLevel="0" collapsed="false">
      <c r="A50" s="44" t="s">
        <v>242</v>
      </c>
      <c r="B50" s="49" t="s">
        <v>423</v>
      </c>
      <c r="C50" s="0" t="s">
        <v>56</v>
      </c>
      <c r="D50" s="2" t="n">
        <f aca="false">IF(ISERROR(VLOOKUP(A50,'ESO zone constants'!$D$2:$I$9949,5,0)),"",VLOOKUP(A50,'ESO zone constants'!$D$2:$I$9949,5,0))</f>
        <v>11</v>
      </c>
      <c r="E50" s="2" t="str">
        <f aca="false">VLOOKUP(D50,'ESO zone constants'!$A$2:$D$9984,4,0)</f>
        <v>Vaults of Madness</v>
      </c>
      <c r="F50" s="2" t="n">
        <f aca="false">VLOOKUP(D50,'ESO zone constants'!$A$2:$C$9949,3,0)</f>
        <v>347</v>
      </c>
      <c r="G50" s="2" t="str">
        <f aca="false">VLOOKUP(F50,'ESO zone constants'!$A$2:$D$9984,4,0)</f>
        <v>Coldharbour</v>
      </c>
      <c r="H50" s="37" t="n">
        <v>0</v>
      </c>
      <c r="I50" s="2" t="str">
        <f aca="false">VLOOKUP(H50,'LibSets constants'!$A$4:$B$1000,2,0)</f>
        <v>DLC_BASE_GAME</v>
      </c>
      <c r="J50" s="2" t="str">
        <f aca="false">VLOOKUP(H50,'LibSets constants'!$A$4:$C$1000,3,0)</f>
        <v>Included in base game</v>
      </c>
    </row>
    <row r="51" customFormat="false" ht="15" hidden="false" customHeight="false" outlineLevel="0" collapsed="false">
      <c r="A51" s="44" t="s">
        <v>210</v>
      </c>
      <c r="B51" s="0" t="s">
        <v>56</v>
      </c>
      <c r="C51" s="0" t="s">
        <v>56</v>
      </c>
      <c r="D51" s="2" t="n">
        <f aca="false">IF(ISERROR(VLOOKUP(A51,'ESO zone constants'!$D$2:$I$9949,5,0)),"",VLOOKUP(A51,'ESO zone constants'!$D$2:$I$9949,5,0))</f>
        <v>22</v>
      </c>
      <c r="E51" s="2" t="str">
        <f aca="false">VLOOKUP(D51,'ESO zone constants'!$A$2:$D$9984,4,0)</f>
        <v>Volenfell</v>
      </c>
      <c r="F51" s="2" t="n">
        <f aca="false">VLOOKUP(D51,'ESO zone constants'!$A$2:$C$9949,3,0)</f>
        <v>104</v>
      </c>
      <c r="G51" s="2" t="str">
        <f aca="false">VLOOKUP(F51,'ESO zone constants'!$A$2:$D$9984,4,0)</f>
        <v>Alik'r Desert</v>
      </c>
      <c r="H51" s="37" t="n">
        <v>0</v>
      </c>
      <c r="I51" s="2" t="str">
        <f aca="false">VLOOKUP(H51,'LibSets constants'!$A$4:$B$1000,2,0)</f>
        <v>DLC_BASE_GAME</v>
      </c>
      <c r="J51" s="2" t="str">
        <f aca="false">VLOOKUP(H51,'LibSets constants'!$A$4:$C$1000,3,0)</f>
        <v>Included in base game</v>
      </c>
    </row>
    <row r="52" customFormat="false" ht="15" hidden="false" customHeight="false" outlineLevel="0" collapsed="false">
      <c r="A52" s="44" t="s">
        <v>210</v>
      </c>
      <c r="B52" s="49" t="s">
        <v>423</v>
      </c>
      <c r="C52" s="0" t="s">
        <v>56</v>
      </c>
      <c r="D52" s="2" t="n">
        <f aca="false">IF(ISERROR(VLOOKUP(A52,'ESO zone constants'!$D$2:$I$9949,5,0)),"",VLOOKUP(A52,'ESO zone constants'!$D$2:$I$9949,5,0))</f>
        <v>22</v>
      </c>
      <c r="E52" s="2" t="str">
        <f aca="false">VLOOKUP(D52,'ESO zone constants'!$A$2:$D$9984,4,0)</f>
        <v>Volenfell</v>
      </c>
      <c r="F52" s="2" t="n">
        <f aca="false">VLOOKUP(D52,'ESO zone constants'!$A$2:$C$9949,3,0)</f>
        <v>104</v>
      </c>
      <c r="G52" s="2" t="str">
        <f aca="false">VLOOKUP(F52,'ESO zone constants'!$A$2:$D$9984,4,0)</f>
        <v>Alik'r Desert</v>
      </c>
      <c r="H52" s="37" t="n">
        <v>0</v>
      </c>
      <c r="I52" s="2" t="str">
        <f aca="false">VLOOKUP(H52,'LibSets constants'!$A$4:$B$1000,2,0)</f>
        <v>DLC_BASE_GAME</v>
      </c>
      <c r="J52" s="2" t="str">
        <f aca="false">VLOOKUP(H52,'LibSets constants'!$A$4:$C$1000,3,0)</f>
        <v>Included in base game</v>
      </c>
    </row>
    <row r="53" customFormat="false" ht="15" hidden="false" customHeight="false" outlineLevel="0" collapsed="false">
      <c r="A53" s="44" t="s">
        <v>96</v>
      </c>
      <c r="B53" s="0" t="s">
        <v>56</v>
      </c>
      <c r="C53" s="0" t="s">
        <v>56</v>
      </c>
      <c r="D53" s="2" t="n">
        <f aca="false">IF(ISERROR(VLOOKUP(A53,'ESO zone constants'!$D$2:$I$9949,5,0)),"",VLOOKUP(A53,'ESO zone constants'!$D$2:$I$9949,5,0))</f>
        <v>146</v>
      </c>
      <c r="E53" s="2" t="str">
        <f aca="false">VLOOKUP(D53,'ESO zone constants'!$A$2:$D$9984,4,0)</f>
        <v>Wayrest Sewers I</v>
      </c>
      <c r="F53" s="2" t="n">
        <f aca="false">VLOOKUP(D53,'ESO zone constants'!$A$2:$C$9949,3,0)</f>
        <v>19</v>
      </c>
      <c r="G53" s="2" t="str">
        <f aca="false">VLOOKUP(F53,'ESO zone constants'!$A$2:$D$9984,4,0)</f>
        <v>Stormhaven</v>
      </c>
      <c r="H53" s="37" t="n">
        <v>0</v>
      </c>
      <c r="I53" s="2" t="str">
        <f aca="false">VLOOKUP(H53,'LibSets constants'!$A$4:$B$1000,2,0)</f>
        <v>DLC_BASE_GAME</v>
      </c>
      <c r="J53" s="2" t="str">
        <f aca="false">VLOOKUP(H53,'LibSets constants'!$A$4:$C$1000,3,0)</f>
        <v>Included in base game</v>
      </c>
    </row>
    <row r="54" customFormat="false" ht="15" hidden="false" customHeight="false" outlineLevel="0" collapsed="false">
      <c r="A54" s="44" t="s">
        <v>96</v>
      </c>
      <c r="B54" s="49" t="s">
        <v>423</v>
      </c>
      <c r="C54" s="0" t="s">
        <v>56</v>
      </c>
      <c r="D54" s="2" t="n">
        <f aca="false">IF(ISERROR(VLOOKUP(A54,'ESO zone constants'!$D$2:$I$9949,5,0)),"",VLOOKUP(A54,'ESO zone constants'!$D$2:$I$9949,5,0))</f>
        <v>146</v>
      </c>
      <c r="E54" s="2" t="str">
        <f aca="false">VLOOKUP(D54,'ESO zone constants'!$A$2:$D$9984,4,0)</f>
        <v>Wayrest Sewers I</v>
      </c>
      <c r="F54" s="2" t="n">
        <f aca="false">VLOOKUP(D54,'ESO zone constants'!$A$2:$C$9949,3,0)</f>
        <v>19</v>
      </c>
      <c r="G54" s="2" t="str">
        <f aca="false">VLOOKUP(F54,'ESO zone constants'!$A$2:$D$9984,4,0)</f>
        <v>Stormhaven</v>
      </c>
      <c r="H54" s="37" t="n">
        <v>0</v>
      </c>
      <c r="I54" s="2" t="str">
        <f aca="false">VLOOKUP(H54,'LibSets constants'!$A$4:$B$1000,2,0)</f>
        <v>DLC_BASE_GAME</v>
      </c>
      <c r="J54" s="2" t="str">
        <f aca="false">VLOOKUP(H54,'LibSets constants'!$A$4:$C$1000,3,0)</f>
        <v>Included in base game</v>
      </c>
    </row>
    <row r="55" customFormat="false" ht="15" hidden="false" customHeight="false" outlineLevel="0" collapsed="false">
      <c r="A55" s="44" t="s">
        <v>97</v>
      </c>
      <c r="B55" s="0" t="s">
        <v>56</v>
      </c>
      <c r="C55" s="0" t="s">
        <v>56</v>
      </c>
      <c r="D55" s="2" t="n">
        <f aca="false">IF(ISERROR(VLOOKUP(A55,'ESO zone constants'!$D$2:$I$9949,5,0)),"",VLOOKUP(A55,'ESO zone constants'!$D$2:$I$9949,5,0))</f>
        <v>933</v>
      </c>
      <c r="E55" s="2" t="str">
        <f aca="false">VLOOKUP(D55,'ESO zone constants'!$A$2:$D$9984,4,0)</f>
        <v>Wayrest Sewers II</v>
      </c>
      <c r="F55" s="2" t="n">
        <f aca="false">VLOOKUP(D55,'ESO zone constants'!$A$2:$C$9949,3,0)</f>
        <v>19</v>
      </c>
      <c r="G55" s="2" t="str">
        <f aca="false">VLOOKUP(F55,'ESO zone constants'!$A$2:$D$9984,4,0)</f>
        <v>Stormhaven</v>
      </c>
      <c r="H55" s="37" t="n">
        <v>0</v>
      </c>
      <c r="I55" s="2" t="str">
        <f aca="false">VLOOKUP(H55,'LibSets constants'!$A$4:$B$1000,2,0)</f>
        <v>DLC_BASE_GAME</v>
      </c>
      <c r="J55" s="2" t="str">
        <f aca="false">VLOOKUP(H55,'LibSets constants'!$A$4:$C$1000,3,0)</f>
        <v>Included in base game</v>
      </c>
    </row>
    <row r="56" customFormat="false" ht="15" hidden="false" customHeight="false" outlineLevel="0" collapsed="false">
      <c r="A56" s="44" t="s">
        <v>97</v>
      </c>
      <c r="B56" s="49" t="s">
        <v>423</v>
      </c>
      <c r="C56" s="0" t="s">
        <v>56</v>
      </c>
      <c r="D56" s="2" t="n">
        <f aca="false">IF(ISERROR(VLOOKUP(A56,'ESO zone constants'!$D$2:$I$9949,5,0)),"",VLOOKUP(A56,'ESO zone constants'!$D$2:$I$9949,5,0))</f>
        <v>933</v>
      </c>
      <c r="E56" s="2" t="str">
        <f aca="false">VLOOKUP(D56,'ESO zone constants'!$A$2:$D$9984,4,0)</f>
        <v>Wayrest Sewers II</v>
      </c>
      <c r="F56" s="2" t="n">
        <f aca="false">VLOOKUP(D56,'ESO zone constants'!$A$2:$C$9949,3,0)</f>
        <v>19</v>
      </c>
      <c r="G56" s="2" t="str">
        <f aca="false">VLOOKUP(F56,'ESO zone constants'!$A$2:$D$9984,4,0)</f>
        <v>Stormhaven</v>
      </c>
      <c r="H56" s="37" t="n">
        <v>0</v>
      </c>
      <c r="I56" s="2" t="str">
        <f aca="false">VLOOKUP(H56,'LibSets constants'!$A$4:$B$1000,2,0)</f>
        <v>DLC_BASE_GAME</v>
      </c>
      <c r="J56" s="2" t="str">
        <f aca="false">VLOOKUP(H56,'LibSets constants'!$A$4:$C$1000,3,0)</f>
        <v>Included in base game</v>
      </c>
    </row>
    <row r="57" customFormat="false" ht="15" hidden="false" customHeight="false" outlineLevel="0" collapsed="false">
      <c r="A57" s="44" t="s">
        <v>397</v>
      </c>
      <c r="B57" s="0" t="s">
        <v>56</v>
      </c>
      <c r="C57" s="0" t="s">
        <v>56</v>
      </c>
      <c r="D57" s="2" t="n">
        <f aca="false">IF(ISERROR(VLOOKUP(A57,'ESO zone constants'!$D$2:$I$9949,5,0)),"",VLOOKUP(A57,'ESO zone constants'!$D$2:$I$9949,5,0))</f>
        <v>678</v>
      </c>
      <c r="E57" s="2" t="str">
        <f aca="false">VLOOKUP(D57,'ESO zone constants'!$A$2:$D$9984,4,0)</f>
        <v>Imperial City Prison</v>
      </c>
      <c r="F57" s="2" t="n">
        <f aca="false">VLOOKUP(D57,'ESO zone constants'!$A$2:$C$9949,3,0)</f>
        <v>584</v>
      </c>
      <c r="G57" s="2" t="str">
        <f aca="false">VLOOKUP(F57,'ESO zone constants'!$A$2:$D$9984,4,0)</f>
        <v>Imperial City</v>
      </c>
      <c r="H57" s="37" t="n">
        <v>1</v>
      </c>
      <c r="I57" s="2" t="str">
        <f aca="false">VLOOKUP(H57,'LibSets constants'!$A$4:$B$1000,2,0)</f>
        <v>DLC_IMPERIAL_CITY</v>
      </c>
      <c r="J57" s="2" t="str">
        <f aca="false">VLOOKUP(H57,'LibSets constants'!$A$4:$C$1000,3,0)</f>
        <v>Imperial City</v>
      </c>
    </row>
    <row r="58" customFormat="false" ht="15" hidden="false" customHeight="false" outlineLevel="0" collapsed="false">
      <c r="A58" s="44" t="s">
        <v>397</v>
      </c>
      <c r="B58" s="49" t="s">
        <v>423</v>
      </c>
      <c r="C58" s="0" t="s">
        <v>56</v>
      </c>
      <c r="D58" s="2" t="n">
        <f aca="false">IF(ISERROR(VLOOKUP(A58,'ESO zone constants'!$D$2:$I$9949,5,0)),"",VLOOKUP(A58,'ESO zone constants'!$D$2:$I$9949,5,0))</f>
        <v>678</v>
      </c>
      <c r="E58" s="2" t="str">
        <f aca="false">VLOOKUP(D58,'ESO zone constants'!$A$2:$D$9984,4,0)</f>
        <v>Imperial City Prison</v>
      </c>
      <c r="F58" s="2" t="n">
        <f aca="false">VLOOKUP(D58,'ESO zone constants'!$A$2:$C$9949,3,0)</f>
        <v>584</v>
      </c>
      <c r="G58" s="2" t="str">
        <f aca="false">VLOOKUP(F58,'ESO zone constants'!$A$2:$D$9984,4,0)</f>
        <v>Imperial City</v>
      </c>
      <c r="H58" s="37" t="n">
        <v>1</v>
      </c>
      <c r="I58" s="2" t="str">
        <f aca="false">VLOOKUP(H58,'LibSets constants'!$A$4:$B$1000,2,0)</f>
        <v>DLC_IMPERIAL_CITY</v>
      </c>
      <c r="J58" s="2" t="str">
        <f aca="false">VLOOKUP(H58,'LibSets constants'!$A$4:$C$1000,3,0)</f>
        <v>Imperial City</v>
      </c>
    </row>
    <row r="59" customFormat="false" ht="15" hidden="false" customHeight="false" outlineLevel="0" collapsed="false">
      <c r="A59" s="44" t="s">
        <v>444</v>
      </c>
      <c r="B59" s="0" t="s">
        <v>56</v>
      </c>
      <c r="C59" s="0" t="s">
        <v>56</v>
      </c>
      <c r="D59" s="2" t="n">
        <f aca="false">IF(ISERROR(VLOOKUP(A59,'ESO zone constants'!$D$2:$I$9949,5,0)),"",VLOOKUP(A59,'ESO zone constants'!$D$2:$I$9949,5,0))</f>
        <v>688</v>
      </c>
      <c r="E59" s="2" t="str">
        <f aca="false">VLOOKUP(D59,'ESO zone constants'!$A$2:$D$9984,4,0)</f>
        <v>White-Gold Tower</v>
      </c>
      <c r="F59" s="2" t="n">
        <f aca="false">VLOOKUP(D59,'ESO zone constants'!$A$2:$C$9949,3,0)</f>
        <v>584</v>
      </c>
      <c r="G59" s="2" t="str">
        <f aca="false">VLOOKUP(F59,'ESO zone constants'!$A$2:$D$9984,4,0)</f>
        <v>Imperial City</v>
      </c>
      <c r="H59" s="37" t="n">
        <v>1</v>
      </c>
      <c r="I59" s="2" t="str">
        <f aca="false">VLOOKUP(H59,'LibSets constants'!$A$4:$B$1000,2,0)</f>
        <v>DLC_IMPERIAL_CITY</v>
      </c>
      <c r="J59" s="2" t="str">
        <f aca="false">VLOOKUP(H59,'LibSets constants'!$A$4:$C$1000,3,0)</f>
        <v>Imperial City</v>
      </c>
    </row>
    <row r="60" customFormat="false" ht="15" hidden="false" customHeight="false" outlineLevel="0" collapsed="false">
      <c r="A60" s="44" t="s">
        <v>444</v>
      </c>
      <c r="B60" s="49" t="s">
        <v>423</v>
      </c>
      <c r="C60" s="0" t="s">
        <v>56</v>
      </c>
      <c r="D60" s="2" t="n">
        <f aca="false">IF(ISERROR(VLOOKUP(A60,'ESO zone constants'!$D$2:$I$9949,5,0)),"",VLOOKUP(A60,'ESO zone constants'!$D$2:$I$9949,5,0))</f>
        <v>688</v>
      </c>
      <c r="E60" s="2" t="str">
        <f aca="false">VLOOKUP(D60,'ESO zone constants'!$A$2:$D$9984,4,0)</f>
        <v>White-Gold Tower</v>
      </c>
      <c r="F60" s="2" t="n">
        <f aca="false">VLOOKUP(D60,'ESO zone constants'!$A$2:$C$9949,3,0)</f>
        <v>584</v>
      </c>
      <c r="G60" s="2" t="str">
        <f aca="false">VLOOKUP(F60,'ESO zone constants'!$A$2:$D$9984,4,0)</f>
        <v>Imperial City</v>
      </c>
      <c r="H60" s="37" t="n">
        <v>1</v>
      </c>
      <c r="I60" s="2" t="str">
        <f aca="false">VLOOKUP(H60,'LibSets constants'!$A$4:$B$1000,2,0)</f>
        <v>DLC_IMPERIAL_CITY</v>
      </c>
      <c r="J60" s="2" t="str">
        <f aca="false">VLOOKUP(H60,'LibSets constants'!$A$4:$C$1000,3,0)</f>
        <v>Imperial City</v>
      </c>
    </row>
    <row r="61" customFormat="false" ht="15" hidden="false" customHeight="false" outlineLevel="0" collapsed="false">
      <c r="A61" s="44" t="s">
        <v>524</v>
      </c>
      <c r="B61" s="49" t="s">
        <v>56</v>
      </c>
      <c r="C61" s="0" t="s">
        <v>423</v>
      </c>
      <c r="D61" s="2" t="n">
        <f aca="false">IF(ISERROR(VLOOKUP(A61,'ESO zone constants'!$D$2:$I$9949,5,0)),"",VLOOKUP(A61,'ESO zone constants'!$D$2:$I$9949,5,0))</f>
        <v>725</v>
      </c>
      <c r="E61" s="2" t="str">
        <f aca="false">VLOOKUP(D61,'ESO zone constants'!$A$2:$D$9984,4,0)</f>
        <v>Maw of Lorkhaj</v>
      </c>
      <c r="F61" s="2" t="n">
        <f aca="false">VLOOKUP(D61,'ESO zone constants'!$A$2:$C$9949,3,0)</f>
        <v>816</v>
      </c>
      <c r="G61" s="2" t="str">
        <f aca="false">VLOOKUP(F61,'ESO zone constants'!$A$2:$D$9984,4,0)</f>
        <v>Hew's Bane</v>
      </c>
      <c r="H61" s="37" t="n">
        <v>3</v>
      </c>
      <c r="I61" s="2" t="str">
        <f aca="false">VLOOKUP(H61,'LibSets constants'!$A$4:$B$1000,2,0)</f>
        <v>DLC_THIEVES_GUILD</v>
      </c>
      <c r="J61" s="2" t="str">
        <f aca="false">VLOOKUP(H61,'LibSets constants'!$A$4:$C$1000,3,0)</f>
        <v>Thieves Guild</v>
      </c>
    </row>
    <row r="62" customFormat="false" ht="15" hidden="false" customHeight="false" outlineLevel="0" collapsed="false">
      <c r="A62" s="44" t="s">
        <v>524</v>
      </c>
      <c r="B62" s="49" t="s">
        <v>423</v>
      </c>
      <c r="C62" s="0" t="s">
        <v>423</v>
      </c>
      <c r="D62" s="2" t="n">
        <f aca="false">IF(ISERROR(VLOOKUP(A62,'ESO zone constants'!$D$2:$I$9949,5,0)),"",VLOOKUP(A62,'ESO zone constants'!$D$2:$I$9949,5,0))</f>
        <v>725</v>
      </c>
      <c r="E62" s="2" t="str">
        <f aca="false">VLOOKUP(D62,'ESO zone constants'!$A$2:$D$9984,4,0)</f>
        <v>Maw of Lorkhaj</v>
      </c>
      <c r="F62" s="2" t="n">
        <f aca="false">VLOOKUP(D62,'ESO zone constants'!$A$2:$C$9949,3,0)</f>
        <v>816</v>
      </c>
      <c r="G62" s="2" t="str">
        <f aca="false">VLOOKUP(F62,'ESO zone constants'!$A$2:$D$9984,4,0)</f>
        <v>Hew's Bane</v>
      </c>
      <c r="H62" s="37" t="n">
        <v>3</v>
      </c>
      <c r="I62" s="2" t="str">
        <f aca="false">VLOOKUP(H62,'LibSets constants'!$A$4:$B$1000,2,0)</f>
        <v>DLC_THIEVES_GUILD</v>
      </c>
      <c r="J62" s="2" t="str">
        <f aca="false">VLOOKUP(H62,'LibSets constants'!$A$4:$C$1000,3,0)</f>
        <v>Thieves Guild</v>
      </c>
    </row>
    <row r="63" customFormat="false" ht="15" hidden="false" customHeight="false" outlineLevel="0" collapsed="false">
      <c r="A63" s="44" t="s">
        <v>571</v>
      </c>
      <c r="B63" s="0" t="s">
        <v>56</v>
      </c>
      <c r="C63" s="0" t="s">
        <v>56</v>
      </c>
      <c r="D63" s="2" t="n">
        <f aca="false">IF(ISERROR(VLOOKUP(A63,'ESO zone constants'!$D$2:$I$9949,5,0)),"",VLOOKUP(A63,'ESO zone constants'!$D$2:$I$9949,5,0))</f>
        <v>848</v>
      </c>
      <c r="E63" s="2" t="str">
        <f aca="false">VLOOKUP(D63,'ESO zone constants'!$A$2:$D$9984,4,0)</f>
        <v>Cradle of Shadows</v>
      </c>
      <c r="F63" s="2" t="n">
        <f aca="false">VLOOKUP(D63,'ESO zone constants'!$A$2:$C$9949,3,0)</f>
        <v>117</v>
      </c>
      <c r="G63" s="2" t="str">
        <f aca="false">VLOOKUP(F63,'ESO zone constants'!$A$2:$D$9984,4,0)</f>
        <v>Shadowfen</v>
      </c>
      <c r="H63" s="37" t="n">
        <v>5</v>
      </c>
      <c r="I63" s="2" t="str">
        <f aca="false">VLOOKUP(H63,'LibSets constants'!$A$4:$B$1000,2,0)</f>
        <v>DLC_SHADOWS_OF_THE_HIST</v>
      </c>
      <c r="J63" s="2" t="str">
        <f aca="false">VLOOKUP(H63,'LibSets constants'!$A$4:$C$1000,3,0)</f>
        <v>Shadows of the Hist</v>
      </c>
    </row>
    <row r="64" customFormat="false" ht="15" hidden="false" customHeight="false" outlineLevel="0" collapsed="false">
      <c r="A64" s="44" t="s">
        <v>571</v>
      </c>
      <c r="B64" s="49" t="s">
        <v>423</v>
      </c>
      <c r="C64" s="0" t="s">
        <v>56</v>
      </c>
      <c r="D64" s="2" t="n">
        <f aca="false">IF(ISERROR(VLOOKUP(A64,'ESO zone constants'!$D$2:$I$9949,5,0)),"",VLOOKUP(A64,'ESO zone constants'!$D$2:$I$9949,5,0))</f>
        <v>848</v>
      </c>
      <c r="E64" s="2" t="str">
        <f aca="false">VLOOKUP(D64,'ESO zone constants'!$A$2:$D$9984,4,0)</f>
        <v>Cradle of Shadows</v>
      </c>
      <c r="F64" s="2" t="n">
        <f aca="false">VLOOKUP(D64,'ESO zone constants'!$A$2:$C$9949,3,0)</f>
        <v>117</v>
      </c>
      <c r="G64" s="2" t="str">
        <f aca="false">VLOOKUP(F64,'ESO zone constants'!$A$2:$D$9984,4,0)</f>
        <v>Shadowfen</v>
      </c>
      <c r="H64" s="37" t="n">
        <v>5</v>
      </c>
      <c r="I64" s="2" t="str">
        <f aca="false">VLOOKUP(H64,'LibSets constants'!$A$4:$B$1000,2,0)</f>
        <v>DLC_SHADOWS_OF_THE_HIST</v>
      </c>
      <c r="J64" s="2" t="str">
        <f aca="false">VLOOKUP(H64,'LibSets constants'!$A$4:$C$1000,3,0)</f>
        <v>Shadows of the Hist</v>
      </c>
    </row>
    <row r="65" customFormat="false" ht="15" hidden="false" customHeight="false" outlineLevel="0" collapsed="false">
      <c r="A65" s="44" t="s">
        <v>567</v>
      </c>
      <c r="B65" s="0" t="s">
        <v>56</v>
      </c>
      <c r="C65" s="0" t="s">
        <v>56</v>
      </c>
      <c r="D65" s="2" t="n">
        <f aca="false">IF(ISERROR(VLOOKUP(A65,'ESO zone constants'!$D$2:$I$9949,5,0)),"",VLOOKUP(A65,'ESO zone constants'!$D$2:$I$9949,5,0))</f>
        <v>843</v>
      </c>
      <c r="E65" s="2" t="str">
        <f aca="false">VLOOKUP(D65,'ESO zone constants'!$A$2:$D$9984,4,0)</f>
        <v>Ruins of Mazzatun</v>
      </c>
      <c r="F65" s="2" t="n">
        <f aca="false">VLOOKUP(D65,'ESO zone constants'!$A$2:$C$9949,3,0)</f>
        <v>117</v>
      </c>
      <c r="G65" s="2" t="str">
        <f aca="false">VLOOKUP(F65,'ESO zone constants'!$A$2:$D$9984,4,0)</f>
        <v>Shadowfen</v>
      </c>
      <c r="H65" s="37" t="n">
        <v>5</v>
      </c>
      <c r="I65" s="2" t="str">
        <f aca="false">VLOOKUP(H65,'LibSets constants'!$A$4:$B$1000,2,0)</f>
        <v>DLC_SHADOWS_OF_THE_HIST</v>
      </c>
      <c r="J65" s="2" t="str">
        <f aca="false">VLOOKUP(H65,'LibSets constants'!$A$4:$C$1000,3,0)</f>
        <v>Shadows of the Hist</v>
      </c>
    </row>
    <row r="66" customFormat="false" ht="15" hidden="false" customHeight="false" outlineLevel="0" collapsed="false">
      <c r="A66" s="44" t="s">
        <v>567</v>
      </c>
      <c r="B66" s="49" t="s">
        <v>423</v>
      </c>
      <c r="C66" s="0" t="s">
        <v>56</v>
      </c>
      <c r="D66" s="2" t="n">
        <f aca="false">IF(ISERROR(VLOOKUP(A66,'ESO zone constants'!$D$2:$I$9949,5,0)),"",VLOOKUP(A66,'ESO zone constants'!$D$2:$I$9949,5,0))</f>
        <v>843</v>
      </c>
      <c r="E66" s="2" t="str">
        <f aca="false">VLOOKUP(D66,'ESO zone constants'!$A$2:$D$9984,4,0)</f>
        <v>Ruins of Mazzatun</v>
      </c>
      <c r="F66" s="2" t="n">
        <f aca="false">VLOOKUP(D66,'ESO zone constants'!$A$2:$C$9949,3,0)</f>
        <v>117</v>
      </c>
      <c r="G66" s="2" t="str">
        <f aca="false">VLOOKUP(F66,'ESO zone constants'!$A$2:$D$9984,4,0)</f>
        <v>Shadowfen</v>
      </c>
      <c r="H66" s="37" t="n">
        <v>5</v>
      </c>
      <c r="I66" s="2" t="str">
        <f aca="false">VLOOKUP(H66,'LibSets constants'!$A$4:$B$1000,2,0)</f>
        <v>DLC_SHADOWS_OF_THE_HIST</v>
      </c>
      <c r="J66" s="2" t="str">
        <f aca="false">VLOOKUP(H66,'LibSets constants'!$A$4:$C$1000,3,0)</f>
        <v>Shadows of the Hist</v>
      </c>
    </row>
    <row r="67" customFormat="false" ht="15" hidden="false" customHeight="false" outlineLevel="0" collapsed="false">
      <c r="A67" s="44" t="s">
        <v>756</v>
      </c>
      <c r="B67" s="0" t="s">
        <v>56</v>
      </c>
      <c r="C67" s="0" t="s">
        <v>56</v>
      </c>
      <c r="D67" s="2" t="n">
        <f aca="false">IF(ISERROR(VLOOKUP(A67,'ESO zone constants'!$D$2:$I$9949,5,0)),"",VLOOKUP(A67,'ESO zone constants'!$D$2:$I$9949,5,0))</f>
        <v>973</v>
      </c>
      <c r="E67" s="2" t="str">
        <f aca="false">VLOOKUP(D67,'ESO zone constants'!$A$2:$D$9984,4,0)</f>
        <v>Bloodroot Forge</v>
      </c>
      <c r="F67" s="2" t="n">
        <f aca="false">VLOOKUP(D67,'ESO zone constants'!$A$2:$C$9949,3,0)</f>
        <v>888</v>
      </c>
      <c r="G67" s="2" t="str">
        <f aca="false">VLOOKUP(F67,'ESO zone constants'!$A$2:$D$9984,4,0)</f>
        <v>Craglorn</v>
      </c>
      <c r="H67" s="37" t="n">
        <v>7</v>
      </c>
      <c r="I67" s="2" t="str">
        <f aca="false">VLOOKUP(H67,'LibSets constants'!$A$4:$B$1000,2,0)</f>
        <v>DLC_HORNS_OF_THE_REACH</v>
      </c>
      <c r="J67" s="2" t="str">
        <f aca="false">VLOOKUP(H67,'LibSets constants'!$A$4:$C$1000,3,0)</f>
        <v>Horns of the Reach</v>
      </c>
    </row>
    <row r="68" customFormat="false" ht="15" hidden="false" customHeight="false" outlineLevel="0" collapsed="false">
      <c r="A68" s="44" t="s">
        <v>756</v>
      </c>
      <c r="B68" s="49" t="s">
        <v>423</v>
      </c>
      <c r="C68" s="0" t="s">
        <v>56</v>
      </c>
      <c r="D68" s="2" t="n">
        <f aca="false">IF(ISERROR(VLOOKUP(A68,'ESO zone constants'!$D$2:$I$9949,5,0)),"",VLOOKUP(A68,'ESO zone constants'!$D$2:$I$9949,5,0))</f>
        <v>973</v>
      </c>
      <c r="E68" s="2" t="str">
        <f aca="false">VLOOKUP(D68,'ESO zone constants'!$A$2:$D$9984,4,0)</f>
        <v>Bloodroot Forge</v>
      </c>
      <c r="F68" s="2" t="n">
        <f aca="false">VLOOKUP(D68,'ESO zone constants'!$A$2:$C$9949,3,0)</f>
        <v>888</v>
      </c>
      <c r="G68" s="2" t="str">
        <f aca="false">VLOOKUP(F68,'ESO zone constants'!$A$2:$D$9984,4,0)</f>
        <v>Craglorn</v>
      </c>
      <c r="H68" s="37" t="n">
        <v>7</v>
      </c>
      <c r="I68" s="2" t="str">
        <f aca="false">VLOOKUP(H68,'LibSets constants'!$A$4:$B$1000,2,0)</f>
        <v>DLC_HORNS_OF_THE_REACH</v>
      </c>
      <c r="J68" s="2" t="str">
        <f aca="false">VLOOKUP(H68,'LibSets constants'!$A$4:$C$1000,3,0)</f>
        <v>Horns of the Reach</v>
      </c>
    </row>
    <row r="69" customFormat="false" ht="15" hidden="false" customHeight="false" outlineLevel="0" collapsed="false">
      <c r="A69" s="44" t="s">
        <v>749</v>
      </c>
      <c r="B69" s="0" t="s">
        <v>56</v>
      </c>
      <c r="C69" s="0" t="s">
        <v>56</v>
      </c>
      <c r="D69" s="2" t="n">
        <f aca="false">IF(ISERROR(VLOOKUP(A69,'ESO zone constants'!$D$2:$I$9949,5,0)),"",VLOOKUP(A69,'ESO zone constants'!$D$2:$I$9949,5,0))</f>
        <v>974</v>
      </c>
      <c r="E69" s="2" t="str">
        <f aca="false">VLOOKUP(D69,'ESO zone constants'!$A$2:$D$9984,4,0)</f>
        <v>Falkreath Hold</v>
      </c>
      <c r="F69" s="2" t="n">
        <f aca="false">VLOOKUP(D69,'ESO zone constants'!$A$2:$C$9949,3,0)</f>
        <v>888</v>
      </c>
      <c r="G69" s="2" t="str">
        <f aca="false">VLOOKUP(F69,'ESO zone constants'!$A$2:$D$9984,4,0)</f>
        <v>Craglorn</v>
      </c>
      <c r="H69" s="37" t="n">
        <v>7</v>
      </c>
      <c r="I69" s="2" t="str">
        <f aca="false">VLOOKUP(H69,'LibSets constants'!$A$4:$B$1000,2,0)</f>
        <v>DLC_HORNS_OF_THE_REACH</v>
      </c>
      <c r="J69" s="2" t="str">
        <f aca="false">VLOOKUP(H69,'LibSets constants'!$A$4:$C$1000,3,0)</f>
        <v>Horns of the Reach</v>
      </c>
    </row>
    <row r="70" customFormat="false" ht="15" hidden="false" customHeight="false" outlineLevel="0" collapsed="false">
      <c r="A70" s="44" t="s">
        <v>749</v>
      </c>
      <c r="B70" s="49" t="s">
        <v>423</v>
      </c>
      <c r="C70" s="0" t="s">
        <v>56</v>
      </c>
      <c r="D70" s="2" t="n">
        <f aca="false">IF(ISERROR(VLOOKUP(A70,'ESO zone constants'!$D$2:$I$9949,5,0)),"",VLOOKUP(A70,'ESO zone constants'!$D$2:$I$9949,5,0))</f>
        <v>974</v>
      </c>
      <c r="E70" s="2" t="str">
        <f aca="false">VLOOKUP(D70,'ESO zone constants'!$A$2:$D$9984,4,0)</f>
        <v>Falkreath Hold</v>
      </c>
      <c r="F70" s="2" t="n">
        <f aca="false">VLOOKUP(D70,'ESO zone constants'!$A$2:$C$9949,3,0)</f>
        <v>888</v>
      </c>
      <c r="G70" s="2" t="str">
        <f aca="false">VLOOKUP(F70,'ESO zone constants'!$A$2:$D$9984,4,0)</f>
        <v>Craglorn</v>
      </c>
      <c r="H70" s="37" t="n">
        <v>7</v>
      </c>
      <c r="I70" s="2" t="str">
        <f aca="false">VLOOKUP(H70,'LibSets constants'!$A$4:$B$1000,2,0)</f>
        <v>DLC_HORNS_OF_THE_REACH</v>
      </c>
      <c r="J70" s="2" t="str">
        <f aca="false">VLOOKUP(H70,'LibSets constants'!$A$4:$C$1000,3,0)</f>
        <v>Horns of the Reach</v>
      </c>
    </row>
    <row r="71" customFormat="false" ht="15" hidden="false" customHeight="false" outlineLevel="0" collapsed="false">
      <c r="A71" s="44" t="s">
        <v>799</v>
      </c>
      <c r="B71" s="49" t="s">
        <v>56</v>
      </c>
      <c r="C71" s="0" t="s">
        <v>423</v>
      </c>
      <c r="D71" s="2" t="n">
        <f aca="false">IF(ISERROR(VLOOKUP(A71,'ESO zone constants'!$D$2:$I$9949,5,0)),"",VLOOKUP(A71,'ESO zone constants'!$D$2:$I$9949,5,0))</f>
        <v>1000</v>
      </c>
      <c r="E71" s="2" t="str">
        <f aca="false">VLOOKUP(D71,'ESO zone constants'!$A$2:$D$9984,4,0)</f>
        <v>Asylum Sanctorium</v>
      </c>
      <c r="F71" s="2" t="n">
        <f aca="false">VLOOKUP(D71,'ESO zone constants'!$A$2:$C$9949,3,0)</f>
        <v>980</v>
      </c>
      <c r="G71" s="2" t="str">
        <f aca="false">VLOOKUP(F71,'ESO zone constants'!$A$2:$D$9984,4,0)</f>
        <v>Clockwork City</v>
      </c>
      <c r="H71" s="37" t="n">
        <v>8</v>
      </c>
      <c r="I71" s="2" t="str">
        <f aca="false">VLOOKUP(H71,'LibSets constants'!$A$4:$B$1000,2,0)</f>
        <v>DLC_CLOCKWORK_CITY</v>
      </c>
      <c r="J71" s="2" t="str">
        <f aca="false">VLOOKUP(H71,'LibSets constants'!$A$4:$C$1000,3,0)</f>
        <v>Clockwork City</v>
      </c>
    </row>
    <row r="72" customFormat="false" ht="15" hidden="false" customHeight="false" outlineLevel="0" collapsed="false">
      <c r="A72" s="44" t="s">
        <v>799</v>
      </c>
      <c r="B72" s="49" t="s">
        <v>423</v>
      </c>
      <c r="C72" s="0" t="s">
        <v>423</v>
      </c>
      <c r="D72" s="2" t="n">
        <f aca="false">IF(ISERROR(VLOOKUP(A72,'ESO zone constants'!$D$2:$I$9949,5,0)),"",VLOOKUP(A72,'ESO zone constants'!$D$2:$I$9949,5,0))</f>
        <v>1000</v>
      </c>
      <c r="E72" s="2" t="str">
        <f aca="false">VLOOKUP(D72,'ESO zone constants'!$A$2:$D$9984,4,0)</f>
        <v>Asylum Sanctorium</v>
      </c>
      <c r="F72" s="2" t="n">
        <f aca="false">VLOOKUP(D72,'ESO zone constants'!$A$2:$C$9949,3,0)</f>
        <v>980</v>
      </c>
      <c r="G72" s="2" t="str">
        <f aca="false">VLOOKUP(F72,'ESO zone constants'!$A$2:$D$9984,4,0)</f>
        <v>Clockwork City</v>
      </c>
      <c r="H72" s="37" t="n">
        <v>8</v>
      </c>
      <c r="I72" s="2" t="str">
        <f aca="false">VLOOKUP(H72,'LibSets constants'!$A$4:$B$1000,2,0)</f>
        <v>DLC_CLOCKWORK_CITY</v>
      </c>
      <c r="J72" s="2" t="str">
        <f aca="false">VLOOKUP(H72,'LibSets constants'!$A$4:$C$1000,3,0)</f>
        <v>Clockwork City</v>
      </c>
    </row>
    <row r="73" customFormat="false" ht="15" hidden="false" customHeight="false" outlineLevel="0" collapsed="false">
      <c r="A73" s="44" t="s">
        <v>738</v>
      </c>
      <c r="B73" s="49" t="s">
        <v>56</v>
      </c>
      <c r="C73" s="0" t="s">
        <v>423</v>
      </c>
      <c r="D73" s="2" t="n">
        <f aca="false">IF(ISERROR(VLOOKUP(A73,'ESO zone constants'!$D$2:$I$9949,5,0)),"",VLOOKUP(A73,'ESO zone constants'!$D$2:$I$9949,5,0))</f>
        <v>975</v>
      </c>
      <c r="E73" s="2" t="str">
        <f aca="false">VLOOKUP(D73,'ESO zone constants'!$A$2:$D$9984,4,0)</f>
        <v>Halls of Fabrication</v>
      </c>
      <c r="F73" s="2" t="n">
        <f aca="false">VLOOKUP(D73,'ESO zone constants'!$A$2:$C$9949,3,0)</f>
        <v>849</v>
      </c>
      <c r="G73" s="2" t="str">
        <f aca="false">VLOOKUP(F73,'ESO zone constants'!$A$2:$D$9984,4,0)</f>
        <v>Vvardenfell</v>
      </c>
      <c r="H73" s="37" t="n">
        <v>8</v>
      </c>
      <c r="I73" s="2" t="str">
        <f aca="false">VLOOKUP(H73,'LibSets constants'!$A$4:$B$1000,2,0)</f>
        <v>DLC_CLOCKWORK_CITY</v>
      </c>
      <c r="J73" s="2" t="str">
        <f aca="false">VLOOKUP(H73,'LibSets constants'!$A$4:$C$1000,3,0)</f>
        <v>Clockwork City</v>
      </c>
    </row>
    <row r="74" customFormat="false" ht="15" hidden="false" customHeight="false" outlineLevel="0" collapsed="false">
      <c r="A74" s="44" t="s">
        <v>738</v>
      </c>
      <c r="B74" s="49" t="s">
        <v>423</v>
      </c>
      <c r="C74" s="0" t="s">
        <v>423</v>
      </c>
      <c r="D74" s="2" t="n">
        <f aca="false">IF(ISERROR(VLOOKUP(A74,'ESO zone constants'!$D$2:$I$9949,5,0)),"",VLOOKUP(A74,'ESO zone constants'!$D$2:$I$9949,5,0))</f>
        <v>975</v>
      </c>
      <c r="E74" s="2" t="str">
        <f aca="false">VLOOKUP(D74,'ESO zone constants'!$A$2:$D$9984,4,0)</f>
        <v>Halls of Fabrication</v>
      </c>
      <c r="F74" s="2" t="n">
        <f aca="false">VLOOKUP(D74,'ESO zone constants'!$A$2:$C$9949,3,0)</f>
        <v>849</v>
      </c>
      <c r="G74" s="2" t="str">
        <f aca="false">VLOOKUP(F74,'ESO zone constants'!$A$2:$D$9984,4,0)</f>
        <v>Vvardenfell</v>
      </c>
      <c r="H74" s="37" t="n">
        <v>8</v>
      </c>
      <c r="I74" s="2" t="str">
        <f aca="false">VLOOKUP(H74,'LibSets constants'!$A$4:$B$1000,2,0)</f>
        <v>DLC_CLOCKWORK_CITY</v>
      </c>
      <c r="J74" s="2" t="str">
        <f aca="false">VLOOKUP(H74,'LibSets constants'!$A$4:$C$1000,3,0)</f>
        <v>Clockwork City</v>
      </c>
    </row>
    <row r="75" customFormat="false" ht="15" hidden="false" customHeight="false" outlineLevel="0" collapsed="false">
      <c r="A75" s="44" t="s">
        <v>770</v>
      </c>
      <c r="B75" s="0" t="s">
        <v>56</v>
      </c>
      <c r="C75" s="0" t="s">
        <v>56</v>
      </c>
      <c r="D75" s="2" t="n">
        <f aca="false">IF(ISERROR(VLOOKUP(A75,'ESO zone constants'!$D$2:$I$9949,5,0)),"",VLOOKUP(A75,'ESO zone constants'!$D$2:$I$9949,5,0))</f>
        <v>1009</v>
      </c>
      <c r="E75" s="2" t="str">
        <f aca="false">VLOOKUP(D75,'ESO zone constants'!$A$2:$D$9984,4,0)</f>
        <v>Fang Lair</v>
      </c>
      <c r="F75" s="2" t="n">
        <f aca="false">VLOOKUP(D75,'ESO zone constants'!$A$2:$C$9949,3,0)</f>
        <v>92</v>
      </c>
      <c r="G75" s="2" t="str">
        <f aca="false">VLOOKUP(F75,'ESO zone constants'!$A$2:$D$9984,4,0)</f>
        <v>Bangkorai</v>
      </c>
      <c r="H75" s="37" t="n">
        <v>9</v>
      </c>
      <c r="I75" s="2" t="str">
        <f aca="false">VLOOKUP(H75,'LibSets constants'!$A$4:$B$1000,2,0)</f>
        <v>DLC_DRAGON_BONES</v>
      </c>
      <c r="J75" s="2" t="str">
        <f aca="false">VLOOKUP(H75,'LibSets constants'!$A$4:$C$1000,3,0)</f>
        <v>Dragon Bones</v>
      </c>
    </row>
    <row r="76" customFormat="false" ht="15" hidden="false" customHeight="false" outlineLevel="0" collapsed="false">
      <c r="A76" s="44" t="s">
        <v>770</v>
      </c>
      <c r="B76" s="49" t="s">
        <v>423</v>
      </c>
      <c r="C76" s="0" t="s">
        <v>56</v>
      </c>
      <c r="D76" s="2" t="n">
        <f aca="false">IF(ISERROR(VLOOKUP(A76,'ESO zone constants'!$D$2:$I$9949,5,0)),"",VLOOKUP(A76,'ESO zone constants'!$D$2:$I$9949,5,0))</f>
        <v>1009</v>
      </c>
      <c r="E76" s="2" t="str">
        <f aca="false">VLOOKUP(D76,'ESO zone constants'!$A$2:$D$9984,4,0)</f>
        <v>Fang Lair</v>
      </c>
      <c r="F76" s="2" t="n">
        <f aca="false">VLOOKUP(D76,'ESO zone constants'!$A$2:$C$9949,3,0)</f>
        <v>92</v>
      </c>
      <c r="G76" s="2" t="str">
        <f aca="false">VLOOKUP(F76,'ESO zone constants'!$A$2:$D$9984,4,0)</f>
        <v>Bangkorai</v>
      </c>
      <c r="H76" s="37" t="n">
        <v>9</v>
      </c>
      <c r="I76" s="2" t="str">
        <f aca="false">VLOOKUP(H76,'LibSets constants'!$A$4:$B$1000,2,0)</f>
        <v>DLC_DRAGON_BONES</v>
      </c>
      <c r="J76" s="2" t="str">
        <f aca="false">VLOOKUP(H76,'LibSets constants'!$A$4:$C$1000,3,0)</f>
        <v>Dragon Bones</v>
      </c>
    </row>
    <row r="77" customFormat="false" ht="15" hidden="false" customHeight="false" outlineLevel="0" collapsed="false">
      <c r="A77" s="44" t="s">
        <v>777</v>
      </c>
      <c r="B77" s="0" t="s">
        <v>56</v>
      </c>
      <c r="C77" s="0" t="s">
        <v>56</v>
      </c>
      <c r="D77" s="2" t="n">
        <f aca="false">IF(ISERROR(VLOOKUP(A77,'ESO zone constants'!$D$2:$I$9949,5,0)),"",VLOOKUP(A77,'ESO zone constants'!$D$2:$I$9949,5,0))</f>
        <v>1010</v>
      </c>
      <c r="E77" s="2" t="str">
        <f aca="false">VLOOKUP(D77,'ESO zone constants'!$A$2:$D$9984,4,0)</f>
        <v>Scalecaller Peak</v>
      </c>
      <c r="F77" s="2" t="n">
        <f aca="false">VLOOKUP(D77,'ESO zone constants'!$A$2:$C$9949,3,0)</f>
        <v>19</v>
      </c>
      <c r="G77" s="2" t="str">
        <f aca="false">VLOOKUP(F77,'ESO zone constants'!$A$2:$D$9984,4,0)</f>
        <v>Stormhaven</v>
      </c>
      <c r="H77" s="37" t="n">
        <v>9</v>
      </c>
      <c r="I77" s="2" t="str">
        <f aca="false">VLOOKUP(H77,'LibSets constants'!$A$4:$B$1000,2,0)</f>
        <v>DLC_DRAGON_BONES</v>
      </c>
      <c r="J77" s="2" t="str">
        <f aca="false">VLOOKUP(H77,'LibSets constants'!$A$4:$C$1000,3,0)</f>
        <v>Dragon Bones</v>
      </c>
    </row>
    <row r="78" customFormat="false" ht="15" hidden="false" customHeight="false" outlineLevel="0" collapsed="false">
      <c r="A78" s="44" t="s">
        <v>777</v>
      </c>
      <c r="B78" s="49" t="s">
        <v>423</v>
      </c>
      <c r="C78" s="0" t="s">
        <v>56</v>
      </c>
      <c r="D78" s="2" t="n">
        <f aca="false">IF(ISERROR(VLOOKUP(A78,'ESO zone constants'!$D$2:$I$9949,5,0)),"",VLOOKUP(A78,'ESO zone constants'!$D$2:$I$9949,5,0))</f>
        <v>1010</v>
      </c>
      <c r="E78" s="2" t="str">
        <f aca="false">VLOOKUP(D78,'ESO zone constants'!$A$2:$D$9984,4,0)</f>
        <v>Scalecaller Peak</v>
      </c>
      <c r="F78" s="2" t="n">
        <f aca="false">VLOOKUP(D78,'ESO zone constants'!$A$2:$C$9949,3,0)</f>
        <v>19</v>
      </c>
      <c r="G78" s="2" t="str">
        <f aca="false">VLOOKUP(F78,'ESO zone constants'!$A$2:$D$9984,4,0)</f>
        <v>Stormhaven</v>
      </c>
      <c r="H78" s="37" t="n">
        <v>9</v>
      </c>
      <c r="I78" s="2" t="str">
        <f aca="false">VLOOKUP(H78,'LibSets constants'!$A$4:$B$1000,2,0)</f>
        <v>DLC_DRAGON_BONES</v>
      </c>
      <c r="J78" s="2" t="str">
        <f aca="false">VLOOKUP(H78,'LibSets constants'!$A$4:$C$1000,3,0)</f>
        <v>Dragon Bones</v>
      </c>
    </row>
    <row r="79" customFormat="false" ht="15" hidden="false" customHeight="false" outlineLevel="0" collapsed="false">
      <c r="A79" s="44" t="s">
        <v>859</v>
      </c>
      <c r="B79" s="49" t="s">
        <v>56</v>
      </c>
      <c r="C79" s="0" t="s">
        <v>423</v>
      </c>
      <c r="D79" s="2" t="n">
        <f aca="false">IF(ISERROR(VLOOKUP(A79,'ESO zone constants'!$D$2:$I$9949,5,0)),"",VLOOKUP(A79,'ESO zone constants'!$D$2:$I$9949,5,0))</f>
        <v>1051</v>
      </c>
      <c r="E79" s="2" t="str">
        <f aca="false">VLOOKUP(D79,'ESO zone constants'!$A$2:$D$9984,4,0)</f>
        <v>Cloudrest</v>
      </c>
      <c r="F79" s="2" t="n">
        <f aca="false">VLOOKUP(D79,'ESO zone constants'!$A$2:$C$9949,3,0)</f>
        <v>1011</v>
      </c>
      <c r="G79" s="2" t="str">
        <f aca="false">VLOOKUP(F79,'ESO zone constants'!$A$2:$D$9984,4,0)</f>
        <v>Summerset</v>
      </c>
      <c r="H79" s="37" t="n">
        <v>10</v>
      </c>
      <c r="I79" s="2" t="str">
        <f aca="false">VLOOKUP(H79,'LibSets constants'!$A$4:$B$1000,2,0)</f>
        <v>DLC_SUMMERSET</v>
      </c>
      <c r="J79" s="2" t="str">
        <f aca="false">VLOOKUP(H79,'LibSets constants'!$A$4:$C$1000,3,0)</f>
        <v>Summerset</v>
      </c>
    </row>
    <row r="80" customFormat="false" ht="15" hidden="false" customHeight="false" outlineLevel="0" collapsed="false">
      <c r="A80" s="44" t="s">
        <v>859</v>
      </c>
      <c r="B80" s="49" t="s">
        <v>423</v>
      </c>
      <c r="C80" s="0" t="s">
        <v>423</v>
      </c>
      <c r="D80" s="2" t="n">
        <f aca="false">IF(ISERROR(VLOOKUP(A80,'ESO zone constants'!$D$2:$I$9949,5,0)),"",VLOOKUP(A80,'ESO zone constants'!$D$2:$I$9949,5,0))</f>
        <v>1051</v>
      </c>
      <c r="E80" s="2" t="str">
        <f aca="false">VLOOKUP(D80,'ESO zone constants'!$A$2:$D$9984,4,0)</f>
        <v>Cloudrest</v>
      </c>
      <c r="F80" s="2" t="n">
        <f aca="false">VLOOKUP(D80,'ESO zone constants'!$A$2:$C$9949,3,0)</f>
        <v>1011</v>
      </c>
      <c r="G80" s="2" t="str">
        <f aca="false">VLOOKUP(F80,'ESO zone constants'!$A$2:$D$9984,4,0)</f>
        <v>Summerset</v>
      </c>
      <c r="H80" s="37" t="n">
        <v>10</v>
      </c>
      <c r="I80" s="2" t="str">
        <f aca="false">VLOOKUP(H80,'LibSets constants'!$A$4:$B$1000,2,0)</f>
        <v>DLC_SUMMERSET</v>
      </c>
      <c r="J80" s="2" t="str">
        <f aca="false">VLOOKUP(H80,'LibSets constants'!$A$4:$C$1000,3,0)</f>
        <v>Summerset</v>
      </c>
    </row>
    <row r="81" customFormat="false" ht="15" hidden="false" customHeight="false" outlineLevel="0" collapsed="false">
      <c r="A81" s="44" t="s">
        <v>875</v>
      </c>
      <c r="B81" s="0" t="s">
        <v>56</v>
      </c>
      <c r="C81" s="0" t="s">
        <v>56</v>
      </c>
      <c r="D81" s="2" t="n">
        <f aca="false">IF(ISERROR(VLOOKUP(A81,'ESO zone constants'!$D$2:$I$9949,5,0)),"",VLOOKUP(A81,'ESO zone constants'!$D$2:$I$9949,5,0))</f>
        <v>1055</v>
      </c>
      <c r="E81" s="2" t="str">
        <f aca="false">VLOOKUP(D81,'ESO zone constants'!$A$2:$D$9984,4,0)</f>
        <v>March of Sacrifices</v>
      </c>
      <c r="F81" s="2" t="n">
        <f aca="false">VLOOKUP(D81,'ESO zone constants'!$A$2:$C$9949,3,0)</f>
        <v>108</v>
      </c>
      <c r="G81" s="2" t="str">
        <f aca="false">VLOOKUP(F81,'ESO zone constants'!$A$2:$D$9984,4,0)</f>
        <v>Greenshade</v>
      </c>
      <c r="H81" s="37" t="n">
        <v>11</v>
      </c>
      <c r="I81" s="2" t="str">
        <f aca="false">VLOOKUP(H81,'LibSets constants'!$A$4:$B$1000,2,0)</f>
        <v>DLC_WOLFHUNTER</v>
      </c>
      <c r="J81" s="2" t="str">
        <f aca="false">VLOOKUP(H81,'LibSets constants'!$A$4:$C$1000,3,0)</f>
        <v>Wolfhunter</v>
      </c>
    </row>
    <row r="82" customFormat="false" ht="15" hidden="false" customHeight="false" outlineLevel="0" collapsed="false">
      <c r="A82" s="44" t="s">
        <v>875</v>
      </c>
      <c r="B82" s="49" t="s">
        <v>423</v>
      </c>
      <c r="C82" s="0" t="s">
        <v>56</v>
      </c>
      <c r="D82" s="2" t="n">
        <f aca="false">IF(ISERROR(VLOOKUP(A82,'ESO zone constants'!$D$2:$I$9949,5,0)),"",VLOOKUP(A82,'ESO zone constants'!$D$2:$I$9949,5,0))</f>
        <v>1055</v>
      </c>
      <c r="E82" s="2" t="str">
        <f aca="false">VLOOKUP(D82,'ESO zone constants'!$A$2:$D$9984,4,0)</f>
        <v>March of Sacrifices</v>
      </c>
      <c r="F82" s="2" t="n">
        <f aca="false">VLOOKUP(D82,'ESO zone constants'!$A$2:$C$9949,3,0)</f>
        <v>108</v>
      </c>
      <c r="G82" s="2" t="str">
        <f aca="false">VLOOKUP(F82,'ESO zone constants'!$A$2:$D$9984,4,0)</f>
        <v>Greenshade</v>
      </c>
      <c r="H82" s="37" t="n">
        <v>11</v>
      </c>
      <c r="I82" s="2" t="str">
        <f aca="false">VLOOKUP(H82,'LibSets constants'!$A$4:$B$1000,2,0)</f>
        <v>DLC_WOLFHUNTER</v>
      </c>
      <c r="J82" s="2" t="str">
        <f aca="false">VLOOKUP(H82,'LibSets constants'!$A$4:$C$1000,3,0)</f>
        <v>Wolfhunter</v>
      </c>
    </row>
    <row r="83" customFormat="false" ht="15" hidden="false" customHeight="false" outlineLevel="0" collapsed="false">
      <c r="A83" s="44" t="s">
        <v>877</v>
      </c>
      <c r="B83" s="0" t="s">
        <v>56</v>
      </c>
      <c r="C83" s="0" t="s">
        <v>56</v>
      </c>
      <c r="D83" s="2" t="n">
        <f aca="false">IF(ISERROR(VLOOKUP(A83,'ESO zone constants'!$D$2:$I$9949,5,0)),"",VLOOKUP(A83,'ESO zone constants'!$D$2:$I$9949,5,0))</f>
        <v>1052</v>
      </c>
      <c r="E83" s="2" t="str">
        <f aca="false">VLOOKUP(D83,'ESO zone constants'!$A$2:$D$9984,4,0)</f>
        <v>Moon Hunter Keep</v>
      </c>
      <c r="F83" s="2" t="n">
        <f aca="false">VLOOKUP(D83,'ESO zone constants'!$A$2:$C$9949,3,0)</f>
        <v>382</v>
      </c>
      <c r="G83" s="2" t="str">
        <f aca="false">VLOOKUP(F83,'ESO zone constants'!$A$2:$D$9984,4,0)</f>
        <v>Reaper's March</v>
      </c>
      <c r="H83" s="37" t="n">
        <v>11</v>
      </c>
      <c r="I83" s="2" t="str">
        <f aca="false">VLOOKUP(H83,'LibSets constants'!$A$4:$B$1000,2,0)</f>
        <v>DLC_WOLFHUNTER</v>
      </c>
      <c r="J83" s="2" t="str">
        <f aca="false">VLOOKUP(H83,'LibSets constants'!$A$4:$C$1000,3,0)</f>
        <v>Wolfhunter</v>
      </c>
    </row>
    <row r="84" customFormat="false" ht="15" hidden="false" customHeight="false" outlineLevel="0" collapsed="false">
      <c r="A84" s="44" t="s">
        <v>877</v>
      </c>
      <c r="B84" s="49" t="s">
        <v>423</v>
      </c>
      <c r="C84" s="0" t="s">
        <v>56</v>
      </c>
      <c r="D84" s="2" t="n">
        <f aca="false">IF(ISERROR(VLOOKUP(A84,'ESO zone constants'!$D$2:$I$9949,5,0)),"",VLOOKUP(A84,'ESO zone constants'!$D$2:$I$9949,5,0))</f>
        <v>1052</v>
      </c>
      <c r="E84" s="2" t="str">
        <f aca="false">VLOOKUP(D84,'ESO zone constants'!$A$2:$D$9984,4,0)</f>
        <v>Moon Hunter Keep</v>
      </c>
      <c r="F84" s="2" t="n">
        <f aca="false">VLOOKUP(D84,'ESO zone constants'!$A$2:$C$9949,3,0)</f>
        <v>382</v>
      </c>
      <c r="G84" s="2" t="str">
        <f aca="false">VLOOKUP(F84,'ESO zone constants'!$A$2:$D$9984,4,0)</f>
        <v>Reaper's March</v>
      </c>
      <c r="H84" s="37" t="n">
        <v>11</v>
      </c>
      <c r="I84" s="2" t="str">
        <f aca="false">VLOOKUP(H84,'LibSets constants'!$A$4:$B$1000,2,0)</f>
        <v>DLC_WOLFHUNTER</v>
      </c>
      <c r="J84" s="2" t="str">
        <f aca="false">VLOOKUP(H84,'LibSets constants'!$A$4:$C$1000,3,0)</f>
        <v>Wolfhunter</v>
      </c>
    </row>
    <row r="85" customFormat="false" ht="15" hidden="false" customHeight="false" outlineLevel="0" collapsed="false">
      <c r="A85" s="44" t="s">
        <v>953</v>
      </c>
      <c r="B85" s="0" t="s">
        <v>56</v>
      </c>
      <c r="C85" s="0" t="s">
        <v>56</v>
      </c>
      <c r="D85" s="2" t="n">
        <f aca="false">IF(ISERROR(VLOOKUP(A85,'ESO zone constants'!$D$2:$I$9949,5,0)),"",VLOOKUP(A85,'ESO zone constants'!$D$2:$I$9949,5,0))</f>
        <v>1081</v>
      </c>
      <c r="E85" s="2" t="str">
        <f aca="false">VLOOKUP(D85,'ESO zone constants'!$A$2:$D$9984,4,0)</f>
        <v>Depths of Malatar</v>
      </c>
      <c r="F85" s="2" t="n">
        <f aca="false">VLOOKUP(D85,'ESO zone constants'!$A$2:$C$9949,3,0)</f>
        <v>823</v>
      </c>
      <c r="G85" s="2" t="str">
        <f aca="false">VLOOKUP(F85,'ESO zone constants'!$A$2:$D$9984,4,0)</f>
        <v>Gold Coast</v>
      </c>
      <c r="H85" s="37" t="n">
        <v>13</v>
      </c>
      <c r="I85" s="2" t="str">
        <f aca="false">VLOOKUP(H85,'LibSets constants'!$A$4:$B$1000,2,0)</f>
        <v>DLC_WRATHSTONE</v>
      </c>
      <c r="J85" s="2" t="str">
        <f aca="false">VLOOKUP(H85,'LibSets constants'!$A$4:$C$1000,3,0)</f>
        <v>Wrathstone</v>
      </c>
    </row>
    <row r="86" customFormat="false" ht="15" hidden="false" customHeight="false" outlineLevel="0" collapsed="false">
      <c r="A86" s="44" t="s">
        <v>953</v>
      </c>
      <c r="B86" s="49" t="s">
        <v>423</v>
      </c>
      <c r="C86" s="0" t="s">
        <v>56</v>
      </c>
      <c r="D86" s="2" t="n">
        <f aca="false">IF(ISERROR(VLOOKUP(A86,'ESO zone constants'!$D$2:$I$9949,5,0)),"",VLOOKUP(A86,'ESO zone constants'!$D$2:$I$9949,5,0))</f>
        <v>1081</v>
      </c>
      <c r="E86" s="2" t="str">
        <f aca="false">VLOOKUP(D86,'ESO zone constants'!$A$2:$D$9984,4,0)</f>
        <v>Depths of Malatar</v>
      </c>
      <c r="F86" s="2" t="n">
        <f aca="false">VLOOKUP(D86,'ESO zone constants'!$A$2:$C$9949,3,0)</f>
        <v>823</v>
      </c>
      <c r="G86" s="2" t="str">
        <f aca="false">VLOOKUP(F86,'ESO zone constants'!$A$2:$D$9984,4,0)</f>
        <v>Gold Coast</v>
      </c>
      <c r="H86" s="37" t="n">
        <v>13</v>
      </c>
      <c r="I86" s="2" t="str">
        <f aca="false">VLOOKUP(H86,'LibSets constants'!$A$4:$B$1000,2,0)</f>
        <v>DLC_WRATHSTONE</v>
      </c>
      <c r="J86" s="2" t="str">
        <f aca="false">VLOOKUP(H86,'LibSets constants'!$A$4:$C$1000,3,0)</f>
        <v>Wrathstone</v>
      </c>
    </row>
    <row r="87" customFormat="false" ht="15" hidden="false" customHeight="false" outlineLevel="0" collapsed="false">
      <c r="A87" s="44" t="s">
        <v>942</v>
      </c>
      <c r="B87" s="0" t="s">
        <v>56</v>
      </c>
      <c r="C87" s="0" t="s">
        <v>56</v>
      </c>
      <c r="D87" s="2" t="n">
        <f aca="false">IF(ISERROR(VLOOKUP(A87,'ESO zone constants'!$D$2:$I$9949,5,0)),"",VLOOKUP(A87,'ESO zone constants'!$D$2:$I$9949,5,0))</f>
        <v>1080</v>
      </c>
      <c r="E87" s="2" t="str">
        <f aca="false">VLOOKUP(D87,'ESO zone constants'!$A$2:$D$9984,4,0)</f>
        <v>Frostvault</v>
      </c>
      <c r="F87" s="2" t="n">
        <f aca="false">VLOOKUP(D87,'ESO zone constants'!$A$2:$C$9949,3,0)</f>
        <v>101</v>
      </c>
      <c r="G87" s="2" t="str">
        <f aca="false">VLOOKUP(F87,'ESO zone constants'!$A$2:$D$9984,4,0)</f>
        <v>Eastmarch</v>
      </c>
      <c r="H87" s="37" t="n">
        <v>13</v>
      </c>
      <c r="I87" s="2" t="str">
        <f aca="false">VLOOKUP(H87,'LibSets constants'!$A$4:$B$1000,2,0)</f>
        <v>DLC_WRATHSTONE</v>
      </c>
      <c r="J87" s="2" t="str">
        <f aca="false">VLOOKUP(H87,'LibSets constants'!$A$4:$C$1000,3,0)</f>
        <v>Wrathstone</v>
      </c>
    </row>
    <row r="88" customFormat="false" ht="15" hidden="false" customHeight="false" outlineLevel="0" collapsed="false">
      <c r="A88" s="44" t="s">
        <v>942</v>
      </c>
      <c r="B88" s="49" t="s">
        <v>423</v>
      </c>
      <c r="C88" s="0" t="s">
        <v>56</v>
      </c>
      <c r="D88" s="2" t="n">
        <f aca="false">IF(ISERROR(VLOOKUP(A88,'ESO zone constants'!$D$2:$I$9949,5,0)),"",VLOOKUP(A88,'ESO zone constants'!$D$2:$I$9949,5,0))</f>
        <v>1080</v>
      </c>
      <c r="E88" s="2" t="str">
        <f aca="false">VLOOKUP(D88,'ESO zone constants'!$A$2:$D$9984,4,0)</f>
        <v>Frostvault</v>
      </c>
      <c r="F88" s="2" t="n">
        <f aca="false">VLOOKUP(D88,'ESO zone constants'!$A$2:$C$9949,3,0)</f>
        <v>101</v>
      </c>
      <c r="G88" s="2" t="str">
        <f aca="false">VLOOKUP(F88,'ESO zone constants'!$A$2:$D$9984,4,0)</f>
        <v>Eastmarch</v>
      </c>
      <c r="H88" s="37" t="n">
        <v>13</v>
      </c>
      <c r="I88" s="2" t="str">
        <f aca="false">VLOOKUP(H88,'LibSets constants'!$A$4:$B$1000,2,0)</f>
        <v>DLC_WRATHSTONE</v>
      </c>
      <c r="J88" s="2" t="str">
        <f aca="false">VLOOKUP(H88,'LibSets constants'!$A$4:$C$1000,3,0)</f>
        <v>Wrathstone</v>
      </c>
    </row>
    <row r="89" customFormat="false" ht="15" hidden="false" customHeight="false" outlineLevel="0" collapsed="false">
      <c r="A89" s="44" t="s">
        <v>1200</v>
      </c>
      <c r="B89" s="49" t="s">
        <v>56</v>
      </c>
      <c r="C89" s="0" t="s">
        <v>423</v>
      </c>
      <c r="D89" s="2" t="n">
        <f aca="false">IF(ISERROR(VLOOKUP(A89,'ESO zone constants'!$D$2:$I$9949,5,0)),"",VLOOKUP(A89,'ESO zone constants'!$D$2:$I$9949,5,0))</f>
        <v>1121</v>
      </c>
      <c r="E89" s="2" t="str">
        <f aca="false">VLOOKUP(D89,'ESO zone constants'!$A$2:$D$9984,4,0)</f>
        <v>Sunspire</v>
      </c>
      <c r="F89" s="2" t="n">
        <f aca="false">VLOOKUP(D89,'ESO zone constants'!$A$2:$C$9949,3,0)</f>
        <v>1086</v>
      </c>
      <c r="G89" s="2" t="str">
        <f aca="false">VLOOKUP(F89,'ESO zone constants'!$A$2:$D$9984,4,0)</f>
        <v>Northern Elsweyr</v>
      </c>
      <c r="H89" s="37" t="n">
        <v>14</v>
      </c>
      <c r="I89" s="2" t="str">
        <f aca="false">VLOOKUP(H89,'LibSets constants'!$A$4:$B$1000,2,0)</f>
        <v>DLC_ELSWEYR</v>
      </c>
      <c r="J89" s="2" t="str">
        <f aca="false">VLOOKUP(H89,'LibSets constants'!$A$4:$C$1000,3,0)</f>
        <v>Elsweyr</v>
      </c>
    </row>
    <row r="90" customFormat="false" ht="15" hidden="false" customHeight="false" outlineLevel="0" collapsed="false">
      <c r="A90" s="44" t="s">
        <v>1200</v>
      </c>
      <c r="B90" s="49" t="s">
        <v>423</v>
      </c>
      <c r="C90" s="0" t="s">
        <v>423</v>
      </c>
      <c r="D90" s="2" t="n">
        <f aca="false">IF(ISERROR(VLOOKUP(A90,'ESO zone constants'!$D$2:$I$9949,5,0)),"",VLOOKUP(A90,'ESO zone constants'!$D$2:$I$9949,5,0))</f>
        <v>1121</v>
      </c>
      <c r="E90" s="2" t="str">
        <f aca="false">VLOOKUP(D90,'ESO zone constants'!$A$2:$D$9984,4,0)</f>
        <v>Sunspire</v>
      </c>
      <c r="F90" s="2" t="n">
        <f aca="false">VLOOKUP(D90,'ESO zone constants'!$A$2:$C$9949,3,0)</f>
        <v>1086</v>
      </c>
      <c r="G90" s="2" t="str">
        <f aca="false">VLOOKUP(F90,'ESO zone constants'!$A$2:$D$9984,4,0)</f>
        <v>Northern Elsweyr</v>
      </c>
      <c r="H90" s="37" t="n">
        <v>14</v>
      </c>
      <c r="I90" s="2" t="str">
        <f aca="false">VLOOKUP(H90,'LibSets constants'!$A$4:$B$1000,2,0)</f>
        <v>DLC_ELSWEYR</v>
      </c>
      <c r="J90" s="2" t="str">
        <f aca="false">VLOOKUP(H90,'LibSets constants'!$A$4:$C$1000,3,0)</f>
        <v>Elsweyr</v>
      </c>
    </row>
    <row r="91" customFormat="false" ht="15" hidden="false" customHeight="false" outlineLevel="0" collapsed="false">
      <c r="A91" s="44" t="s">
        <v>998</v>
      </c>
      <c r="B91" s="49" t="s">
        <v>56</v>
      </c>
      <c r="C91" s="50" t="s">
        <v>56</v>
      </c>
      <c r="D91" s="2" t="n">
        <f aca="false">IF(ISERROR(VLOOKUP(A91,'ESO zone constants'!$D$2:$I$9949,5,0)),"",VLOOKUP(A91,'ESO zone constants'!$D$2:$I$9949,5,0))</f>
        <v>1123</v>
      </c>
      <c r="E91" s="2" t="str">
        <f aca="false">VLOOKUP(D91,'ESO zone constants'!$A$2:$D$9984,4,0)</f>
        <v>Lair of Maarselok</v>
      </c>
      <c r="F91" s="2" t="n">
        <f aca="false">VLOOKUP(D91,'ESO zone constants'!$A$2:$C$9949,3,0)</f>
        <v>383</v>
      </c>
      <c r="G91" s="2" t="str">
        <f aca="false">VLOOKUP(F91,'ESO zone constants'!$A$2:$D$9984,4,0)</f>
        <v>Grahtwood</v>
      </c>
      <c r="H91" s="37" t="n">
        <v>15</v>
      </c>
      <c r="I91" s="2" t="str">
        <f aca="false">VLOOKUP(H91,'LibSets constants'!$A$4:$B$1000,2,0)</f>
        <v>DLC_SCALEBREAKER</v>
      </c>
      <c r="J91" s="2" t="str">
        <f aca="false">VLOOKUP(H91,'LibSets constants'!$A$4:$C$1000,3,0)</f>
        <v>Scalebraker</v>
      </c>
    </row>
    <row r="92" customFormat="false" ht="15" hidden="false" customHeight="false" outlineLevel="0" collapsed="false">
      <c r="A92" s="44" t="s">
        <v>998</v>
      </c>
      <c r="B92" s="49" t="s">
        <v>423</v>
      </c>
      <c r="C92" s="50" t="s">
        <v>56</v>
      </c>
      <c r="D92" s="2" t="n">
        <f aca="false">IF(ISERROR(VLOOKUP(A92,'ESO zone constants'!$D$2:$I$9949,5,0)),"",VLOOKUP(A92,'ESO zone constants'!$D$2:$I$9949,5,0))</f>
        <v>1123</v>
      </c>
      <c r="E92" s="2" t="str">
        <f aca="false">VLOOKUP(D92,'ESO zone constants'!$A$2:$D$9984,4,0)</f>
        <v>Lair of Maarselok</v>
      </c>
      <c r="F92" s="2" t="n">
        <f aca="false">VLOOKUP(D92,'ESO zone constants'!$A$2:$C$9949,3,0)</f>
        <v>383</v>
      </c>
      <c r="G92" s="2" t="str">
        <f aca="false">VLOOKUP(F92,'ESO zone constants'!$A$2:$D$9984,4,0)</f>
        <v>Grahtwood</v>
      </c>
      <c r="H92" s="37" t="n">
        <v>15</v>
      </c>
      <c r="I92" s="2" t="str">
        <f aca="false">VLOOKUP(H92,'LibSets constants'!$A$4:$B$1000,2,0)</f>
        <v>DLC_SCALEBREAKER</v>
      </c>
      <c r="J92" s="2" t="str">
        <f aca="false">VLOOKUP(H92,'LibSets constants'!$A$4:$C$1000,3,0)</f>
        <v>Scalebraker</v>
      </c>
    </row>
    <row r="93" customFormat="false" ht="15" hidden="false" customHeight="false" outlineLevel="0" collapsed="false">
      <c r="A93" s="44" t="s">
        <v>991</v>
      </c>
      <c r="B93" s="49" t="s">
        <v>56</v>
      </c>
      <c r="C93" s="50" t="s">
        <v>56</v>
      </c>
      <c r="D93" s="2" t="n">
        <f aca="false">IF(ISERROR(VLOOKUP(A93,'ESO zone constants'!$D$2:$I$9949,5,0)),"",VLOOKUP(A93,'ESO zone constants'!$D$2:$I$9949,5,0))</f>
        <v>1122</v>
      </c>
      <c r="E93" s="2" t="str">
        <f aca="false">VLOOKUP(D93,'ESO zone constants'!$A$2:$D$9984,4,0)</f>
        <v>Moongrave Fane</v>
      </c>
      <c r="F93" s="2" t="n">
        <f aca="false">VLOOKUP(D93,'ESO zone constants'!$A$2:$C$9949,3,0)</f>
        <v>1086</v>
      </c>
      <c r="G93" s="2" t="str">
        <f aca="false">VLOOKUP(F93,'ESO zone constants'!$A$2:$D$9984,4,0)</f>
        <v>Northern Elsweyr</v>
      </c>
      <c r="H93" s="37" t="n">
        <v>15</v>
      </c>
      <c r="I93" s="2" t="str">
        <f aca="false">VLOOKUP(H93,'LibSets constants'!$A$4:$B$1000,2,0)</f>
        <v>DLC_SCALEBREAKER</v>
      </c>
      <c r="J93" s="2" t="str">
        <f aca="false">VLOOKUP(H93,'LibSets constants'!$A$4:$C$1000,3,0)</f>
        <v>Scalebraker</v>
      </c>
    </row>
    <row r="94" customFormat="false" ht="15" hidden="false" customHeight="false" outlineLevel="0" collapsed="false">
      <c r="A94" s="44" t="s">
        <v>991</v>
      </c>
      <c r="B94" s="49" t="s">
        <v>423</v>
      </c>
      <c r="C94" s="50" t="s">
        <v>56</v>
      </c>
      <c r="D94" s="2" t="n">
        <f aca="false">IF(ISERROR(VLOOKUP(A94,'ESO zone constants'!$D$2:$I$9949,5,0)),"",VLOOKUP(A94,'ESO zone constants'!$D$2:$I$9949,5,0))</f>
        <v>1122</v>
      </c>
      <c r="E94" s="2" t="str">
        <f aca="false">VLOOKUP(D94,'ESO zone constants'!$A$2:$D$9984,4,0)</f>
        <v>Moongrave Fane</v>
      </c>
      <c r="F94" s="2" t="n">
        <f aca="false">VLOOKUP(D94,'ESO zone constants'!$A$2:$C$9949,3,0)</f>
        <v>1086</v>
      </c>
      <c r="G94" s="2" t="str">
        <f aca="false">VLOOKUP(F94,'ESO zone constants'!$A$2:$D$9984,4,0)</f>
        <v>Northern Elsweyr</v>
      </c>
      <c r="H94" s="37" t="n">
        <v>15</v>
      </c>
      <c r="I94" s="2" t="str">
        <f aca="false">VLOOKUP(H94,'LibSets constants'!$A$4:$B$1000,2,0)</f>
        <v>DLC_SCALEBREAKER</v>
      </c>
      <c r="J94" s="2" t="str">
        <f aca="false">VLOOKUP(H94,'LibSets constants'!$A$4:$C$1000,3,0)</f>
        <v>Scalebraker</v>
      </c>
    </row>
    <row r="95" customFormat="false" ht="15" hidden="false" customHeight="false" outlineLevel="0" collapsed="false">
      <c r="A95" s="44" t="s">
        <v>1026</v>
      </c>
      <c r="B95" s="49" t="s">
        <v>56</v>
      </c>
      <c r="C95" s="50" t="s">
        <v>56</v>
      </c>
      <c r="D95" s="2" t="n">
        <f aca="false">IF(ISERROR(VLOOKUP(A95,'ESO zone constants'!$D$2:$I$9949,5,0)),"",VLOOKUP(A95,'ESO zone constants'!$D$2:$I$9949,5,0))</f>
        <v>1153</v>
      </c>
      <c r="E95" s="2" t="str">
        <f aca="false">VLOOKUP(D95,'ESO zone constants'!$A$2:$D$9984,4,0)</f>
        <v>Unhallowed Grave</v>
      </c>
      <c r="F95" s="2" t="n">
        <f aca="false">VLOOKUP(D95,'ESO zone constants'!$A$2:$C$9949,3,0)</f>
        <v>92</v>
      </c>
      <c r="G95" s="2" t="str">
        <f aca="false">VLOOKUP(F95,'ESO zone constants'!$A$2:$D$9984,4,0)</f>
        <v>Bangkorai</v>
      </c>
      <c r="H95" s="37" t="n">
        <v>17</v>
      </c>
      <c r="I95" s="2" t="str">
        <f aca="false">VLOOKUP(H95,'LibSets constants'!$A$4:$B$1000,2,0)</f>
        <v>DLC_HARROWSTORM</v>
      </c>
      <c r="J95" s="2" t="str">
        <f aca="false">VLOOKUP(H95,'LibSets constants'!$A$4:$C$1000,3,0)</f>
        <v>Harrowstorm</v>
      </c>
    </row>
    <row r="96" customFormat="false" ht="15" hidden="false" customHeight="false" outlineLevel="0" collapsed="false">
      <c r="A96" s="44" t="s">
        <v>1026</v>
      </c>
      <c r="B96" s="49" t="s">
        <v>423</v>
      </c>
      <c r="C96" s="50" t="s">
        <v>56</v>
      </c>
      <c r="D96" s="2" t="n">
        <f aca="false">IF(ISERROR(VLOOKUP(A96,'ESO zone constants'!$D$2:$I$9949,5,0)),"",VLOOKUP(A96,'ESO zone constants'!$D$2:$I$9949,5,0))</f>
        <v>1153</v>
      </c>
      <c r="E96" s="2" t="str">
        <f aca="false">VLOOKUP(D96,'ESO zone constants'!$A$2:$D$9984,4,0)</f>
        <v>Unhallowed Grave</v>
      </c>
      <c r="F96" s="2" t="n">
        <f aca="false">VLOOKUP(D96,'ESO zone constants'!$A$2:$C$9949,3,0)</f>
        <v>92</v>
      </c>
      <c r="G96" s="2" t="str">
        <f aca="false">VLOOKUP(F96,'ESO zone constants'!$A$2:$D$9984,4,0)</f>
        <v>Bangkorai</v>
      </c>
      <c r="H96" s="37" t="n">
        <v>17</v>
      </c>
      <c r="I96" s="2" t="str">
        <f aca="false">VLOOKUP(H96,'LibSets constants'!$A$4:$B$1000,2,0)</f>
        <v>DLC_HARROWSTORM</v>
      </c>
      <c r="J96" s="2" t="str">
        <f aca="false">VLOOKUP(H96,'LibSets constants'!$A$4:$C$1000,3,0)</f>
        <v>Harrowstorm</v>
      </c>
    </row>
    <row r="97" customFormat="false" ht="15" hidden="false" customHeight="false" outlineLevel="0" collapsed="false">
      <c r="A97" s="44" t="s">
        <v>1019</v>
      </c>
      <c r="B97" s="49" t="s">
        <v>56</v>
      </c>
      <c r="C97" s="50" t="s">
        <v>56</v>
      </c>
      <c r="D97" s="2" t="n">
        <f aca="false">IF(ISERROR(VLOOKUP(A97,'ESO zone constants'!$D$2:$I$9949,5,0)),"",VLOOKUP(A97,'ESO zone constants'!$D$2:$I$9949,5,0))</f>
        <v>1152</v>
      </c>
      <c r="E97" s="2" t="str">
        <f aca="false">VLOOKUP(D97,'ESO zone constants'!$A$2:$D$9984,4,0)</f>
        <v>Icereach</v>
      </c>
      <c r="F97" s="2" t="n">
        <f aca="false">VLOOKUP(D97,'ESO zone constants'!$A$2:$C$9949,3,0)</f>
        <v>684</v>
      </c>
      <c r="G97" s="2" t="str">
        <f aca="false">VLOOKUP(F97,'ESO zone constants'!$A$2:$D$9984,4,0)</f>
        <v>Wrothgar</v>
      </c>
      <c r="H97" s="37" t="n">
        <v>17</v>
      </c>
      <c r="I97" s="2" t="str">
        <f aca="false">VLOOKUP(H97,'LibSets constants'!$A$4:$B$1000,2,0)</f>
        <v>DLC_HARROWSTORM</v>
      </c>
      <c r="J97" s="2" t="str">
        <f aca="false">VLOOKUP(H97,'LibSets constants'!$A$4:$C$1000,3,0)</f>
        <v>Harrowstorm</v>
      </c>
    </row>
    <row r="98" customFormat="false" ht="15" hidden="false" customHeight="false" outlineLevel="0" collapsed="false">
      <c r="A98" s="44" t="s">
        <v>1019</v>
      </c>
      <c r="B98" s="49" t="s">
        <v>423</v>
      </c>
      <c r="C98" s="50" t="s">
        <v>56</v>
      </c>
      <c r="D98" s="2" t="n">
        <f aca="false">IF(ISERROR(VLOOKUP(A98,'ESO zone constants'!$D$2:$I$9949,5,0)),"",VLOOKUP(A98,'ESO zone constants'!$D$2:$I$9949,5,0))</f>
        <v>1152</v>
      </c>
      <c r="E98" s="2" t="str">
        <f aca="false">VLOOKUP(D98,'ESO zone constants'!$A$2:$D$9984,4,0)</f>
        <v>Icereach</v>
      </c>
      <c r="F98" s="2" t="n">
        <f aca="false">VLOOKUP(D98,'ESO zone constants'!$A$2:$C$9949,3,0)</f>
        <v>684</v>
      </c>
      <c r="G98" s="2" t="str">
        <f aca="false">VLOOKUP(F98,'ESO zone constants'!$A$2:$D$9984,4,0)</f>
        <v>Wrothgar</v>
      </c>
      <c r="H98" s="37" t="n">
        <v>17</v>
      </c>
      <c r="I98" s="2" t="str">
        <f aca="false">VLOOKUP(H98,'LibSets constants'!$A$4:$B$1000,2,0)</f>
        <v>DLC_HARROWSTORM</v>
      </c>
      <c r="J98" s="2" t="str">
        <f aca="false">VLOOKUP(H98,'LibSets constants'!$A$4:$C$1000,3,0)</f>
        <v>Harrowstorm</v>
      </c>
    </row>
    <row r="99" customFormat="false" ht="15" hidden="false" customHeight="false" outlineLevel="0" collapsed="false">
      <c r="A99" s="44" t="s">
        <v>1201</v>
      </c>
      <c r="B99" s="49" t="s">
        <v>56</v>
      </c>
      <c r="C99" s="50" t="s">
        <v>56</v>
      </c>
      <c r="D99" s="2" t="n">
        <f aca="false">IF(ISERROR(VLOOKUP(A99,'ESO zone constants'!$D$2:$I$9949,5,0)),"",VLOOKUP(A99,'ESO zone constants'!$D$2:$I$9949,5,0))</f>
        <v>1196</v>
      </c>
      <c r="E99" s="2" t="str">
        <f aca="false">VLOOKUP(D99,'ESO zone constants'!$A$2:$D$9984,4,0)</f>
        <v>Kyne's Aegis</v>
      </c>
      <c r="F99" s="2" t="n">
        <f aca="false">VLOOKUP(D99,'ESO zone constants'!$A$2:$C$9949,3,0)</f>
        <v>1160</v>
      </c>
      <c r="G99" s="2" t="str">
        <f aca="false">VLOOKUP(F99,'ESO zone constants'!$A$2:$D$9984,4,0)</f>
        <v>Western Skyrim</v>
      </c>
      <c r="H99" s="37" t="n">
        <v>18</v>
      </c>
      <c r="I99" s="2" t="str">
        <f aca="false">VLOOKUP(H99,'LibSets constants'!$A$4:$B$1000,2,0)</f>
        <v>DLC_GREYMOOR</v>
      </c>
      <c r="J99" s="2" t="str">
        <f aca="false">VLOOKUP(H99,'LibSets constants'!$A$4:$C$1000,3,0)</f>
        <v>Greymoor</v>
      </c>
    </row>
    <row r="100" customFormat="false" ht="15" hidden="false" customHeight="false" outlineLevel="0" collapsed="false">
      <c r="A100" s="44" t="s">
        <v>1201</v>
      </c>
      <c r="B100" s="49" t="s">
        <v>423</v>
      </c>
      <c r="C100" s="50" t="s">
        <v>56</v>
      </c>
      <c r="D100" s="2" t="n">
        <f aca="false">IF(ISERROR(VLOOKUP(A100,'ESO zone constants'!$D$2:$I$9949,5,0)),"",VLOOKUP(A100,'ESO zone constants'!$D$2:$I$9949,5,0))</f>
        <v>1196</v>
      </c>
      <c r="E100" s="2" t="str">
        <f aca="false">VLOOKUP(D100,'ESO zone constants'!$A$2:$D$9984,4,0)</f>
        <v>Kyne's Aegis</v>
      </c>
      <c r="F100" s="2" t="n">
        <f aca="false">VLOOKUP(D100,'ESO zone constants'!$A$2:$C$9949,3,0)</f>
        <v>1160</v>
      </c>
      <c r="G100" s="2" t="str">
        <f aca="false">VLOOKUP(F100,'ESO zone constants'!$A$2:$D$9984,4,0)</f>
        <v>Western Skyrim</v>
      </c>
      <c r="H100" s="37" t="n">
        <v>18</v>
      </c>
      <c r="I100" s="2" t="str">
        <f aca="false">VLOOKUP(H100,'LibSets constants'!$A$4:$B$1000,2,0)</f>
        <v>DLC_GREYMOOR</v>
      </c>
      <c r="J100" s="2" t="str">
        <f aca="false">VLOOKUP(H100,'LibSets constants'!$A$4:$C$1000,3,0)</f>
        <v>Greymoor</v>
      </c>
    </row>
  </sheetData>
  <autoFilter ref="A2:J94"/>
  <mergeCells count="1">
    <mergeCell ref="A1:AZ1"/>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00B0F0"/>
    <pageSetUpPr fitToPage="false"/>
  </sheetPr>
  <dimension ref="A1:N7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666" activePane="bottomLeft" state="frozen"/>
      <selection pane="topLeft" activeCell="A1" activeCellId="0" sqref="A1"/>
      <selection pane="bottomLeft" activeCell="E744" activeCellId="0" sqref="E744"/>
    </sheetView>
  </sheetViews>
  <sheetFormatPr defaultRowHeight="15"/>
  <cols>
    <col collapsed="false" hidden="false" max="1" min="1" style="0" width="13.6194331983806"/>
    <col collapsed="false" hidden="false" max="2" min="2" style="0" width="13.331983805668"/>
    <col collapsed="false" hidden="false" max="3" min="3" style="0" width="24.753036437247"/>
    <col collapsed="false" hidden="false" max="4" min="4" style="0" width="32.2064777327935"/>
    <col collapsed="false" hidden="false" max="5" min="5" style="0" width="37.5182186234818"/>
    <col collapsed="false" hidden="false" max="1025" min="6" style="0" width="10.9028340080972"/>
  </cols>
  <sheetData>
    <row r="1" customFormat="false" ht="15" hidden="false" customHeight="false" outlineLevel="0" collapsed="false">
      <c r="A1" s="51" t="s">
        <v>1202</v>
      </c>
      <c r="B1" s="51"/>
      <c r="C1" s="51"/>
      <c r="D1" s="51"/>
      <c r="E1" s="51"/>
      <c r="F1" s="51"/>
      <c r="G1" s="51"/>
      <c r="H1" s="51"/>
      <c r="I1" s="51"/>
      <c r="J1" s="51"/>
      <c r="K1" s="51"/>
      <c r="L1" s="51"/>
      <c r="M1" s="51"/>
      <c r="N1" s="51"/>
    </row>
    <row r="2" customFormat="false" ht="15" hidden="false" customHeight="false" outlineLevel="0" collapsed="false">
      <c r="A2" s="12" t="s">
        <v>1203</v>
      </c>
      <c r="B2" s="12" t="s">
        <v>1204</v>
      </c>
      <c r="C2" s="12" t="s">
        <v>1205</v>
      </c>
      <c r="D2" s="12" t="s">
        <v>1206</v>
      </c>
      <c r="E2" s="12" t="s">
        <v>1207</v>
      </c>
    </row>
    <row r="3" customFormat="false" ht="15" hidden="false" customHeight="false" outlineLevel="0" collapsed="false">
      <c r="A3" s="52" t="n">
        <v>2</v>
      </c>
      <c r="B3" s="0" t="n">
        <v>1</v>
      </c>
      <c r="C3" s="0" t="n">
        <v>2</v>
      </c>
      <c r="D3" s="0" t="s">
        <v>1208</v>
      </c>
      <c r="E3" s="0" t="str">
        <f aca="false">IF(ISNA(MATCH(A3,'ESO zone constants'!$A$2:$A$9949,0)),"","X")</f>
        <v>X</v>
      </c>
    </row>
    <row r="4" customFormat="false" ht="15" hidden="false" customHeight="false" outlineLevel="0" collapsed="false">
      <c r="A4" s="52" t="n">
        <v>3</v>
      </c>
      <c r="B4" s="0" t="n">
        <v>2</v>
      </c>
      <c r="C4" s="0" t="n">
        <v>3</v>
      </c>
      <c r="D4" s="0" t="s">
        <v>151</v>
      </c>
      <c r="E4" s="0" t="str">
        <f aca="false">IF(ISNA(MATCH(A4,'ESO zone constants'!$A$2:$A$9949,0)),"","X")</f>
        <v>X</v>
      </c>
    </row>
    <row r="5" customFormat="false" ht="15" hidden="false" customHeight="false" outlineLevel="0" collapsed="false">
      <c r="A5" s="52" t="n">
        <v>11</v>
      </c>
      <c r="B5" s="0" t="n">
        <v>3</v>
      </c>
      <c r="C5" s="0" t="n">
        <v>347</v>
      </c>
      <c r="D5" s="0" t="s">
        <v>242</v>
      </c>
      <c r="E5" s="0" t="str">
        <f aca="false">IF(ISNA(MATCH(A5,'ESO zone constants'!$A$2:$A$9949,0)),"","X")</f>
        <v>X</v>
      </c>
    </row>
    <row r="6" customFormat="false" ht="15" hidden="false" customHeight="false" outlineLevel="0" collapsed="false">
      <c r="A6" s="52" t="n">
        <v>19</v>
      </c>
      <c r="B6" s="0" t="n">
        <v>4</v>
      </c>
      <c r="C6" s="0" t="n">
        <v>19</v>
      </c>
      <c r="D6" s="0" t="s">
        <v>71</v>
      </c>
      <c r="E6" s="0" t="str">
        <f aca="false">IF(ISNA(MATCH(A6,'ESO zone constants'!$A$2:$A$9949,0)),"","X")</f>
        <v>X</v>
      </c>
    </row>
    <row r="7" customFormat="false" ht="15" hidden="false" customHeight="false" outlineLevel="0" collapsed="false">
      <c r="A7" s="52" t="n">
        <v>20</v>
      </c>
      <c r="B7" s="0" t="n">
        <v>5</v>
      </c>
      <c r="C7" s="0" t="n">
        <v>20</v>
      </c>
      <c r="D7" s="0" t="s">
        <v>172</v>
      </c>
      <c r="E7" s="0" t="str">
        <f aca="false">IF(ISNA(MATCH(A7,'ESO zone constants'!$A$2:$A$9949,0)),"","X")</f>
        <v>X</v>
      </c>
    </row>
    <row r="8" customFormat="false" ht="15" hidden="false" customHeight="false" outlineLevel="0" collapsed="false">
      <c r="A8" s="52" t="n">
        <v>22</v>
      </c>
      <c r="B8" s="0" t="n">
        <v>6</v>
      </c>
      <c r="C8" s="0" t="n">
        <v>104</v>
      </c>
      <c r="D8" s="0" t="s">
        <v>210</v>
      </c>
      <c r="E8" s="0" t="str">
        <f aca="false">IF(ISNA(MATCH(A8,'ESO zone constants'!$A$2:$A$9949,0)),"","X")</f>
        <v>X</v>
      </c>
    </row>
    <row r="9" customFormat="false" ht="15" hidden="false" customHeight="false" outlineLevel="0" collapsed="false">
      <c r="A9" s="52" t="n">
        <v>31</v>
      </c>
      <c r="B9" s="0" t="n">
        <v>7</v>
      </c>
      <c r="C9" s="0" t="n">
        <v>382</v>
      </c>
      <c r="D9" s="0" t="s">
        <v>57</v>
      </c>
      <c r="E9" s="0" t="str">
        <f aca="false">IF(ISNA(MATCH(A9,'ESO zone constants'!$A$2:$A$9949,0)),"","X")</f>
        <v>X</v>
      </c>
    </row>
    <row r="10" customFormat="false" ht="15" hidden="false" customHeight="false" outlineLevel="0" collapsed="false">
      <c r="A10" s="52" t="n">
        <v>38</v>
      </c>
      <c r="B10" s="0" t="n">
        <v>8</v>
      </c>
      <c r="C10" s="0" t="n">
        <v>92</v>
      </c>
      <c r="D10" s="0" t="s">
        <v>375</v>
      </c>
      <c r="E10" s="0" t="str">
        <f aca="false">IF(ISNA(MATCH(A10,'ESO zone constants'!$A$2:$A$9949,0)),"","X")</f>
        <v>X</v>
      </c>
    </row>
    <row r="11" customFormat="false" ht="15" hidden="false" customHeight="false" outlineLevel="0" collapsed="false">
      <c r="A11" s="52" t="n">
        <v>41</v>
      </c>
      <c r="B11" s="0" t="n">
        <v>9</v>
      </c>
      <c r="C11" s="0" t="n">
        <v>41</v>
      </c>
      <c r="D11" s="0" t="s">
        <v>103</v>
      </c>
      <c r="E11" s="0" t="str">
        <f aca="false">IF(ISNA(MATCH(A11,'ESO zone constants'!$A$2:$A$9949,0)),"","X")</f>
        <v>X</v>
      </c>
    </row>
    <row r="12" customFormat="false" ht="15" hidden="false" customHeight="false" outlineLevel="0" collapsed="false">
      <c r="A12" s="52" t="n">
        <v>57</v>
      </c>
      <c r="B12" s="0" t="n">
        <v>10</v>
      </c>
      <c r="C12" s="0" t="n">
        <v>57</v>
      </c>
      <c r="D12" s="0" t="s">
        <v>112</v>
      </c>
      <c r="E12" s="0" t="str">
        <f aca="false">IF(ISNA(MATCH(A12,'ESO zone constants'!$A$2:$A$9949,0)),"","X")</f>
        <v>X</v>
      </c>
    </row>
    <row r="13" customFormat="false" ht="15" hidden="false" customHeight="false" outlineLevel="0" collapsed="false">
      <c r="A13" s="52" t="n">
        <v>58</v>
      </c>
      <c r="B13" s="0" t="n">
        <v>11</v>
      </c>
      <c r="C13" s="0" t="n">
        <v>58</v>
      </c>
      <c r="D13" s="0" t="s">
        <v>100</v>
      </c>
      <c r="E13" s="0" t="str">
        <f aca="false">IF(ISNA(MATCH(A13,'ESO zone constants'!$A$2:$A$9949,0)),"","X")</f>
        <v>X</v>
      </c>
    </row>
    <row r="14" customFormat="false" ht="15" hidden="false" customHeight="false" outlineLevel="0" collapsed="false">
      <c r="A14" s="52" t="n">
        <v>63</v>
      </c>
      <c r="B14" s="0" t="n">
        <v>12</v>
      </c>
      <c r="C14" s="0" t="n">
        <v>57</v>
      </c>
      <c r="D14" s="0" t="s">
        <v>253</v>
      </c>
      <c r="E14" s="0" t="str">
        <f aca="false">IF(ISNA(MATCH(A14,'ESO zone constants'!$A$2:$A$9949,0)),"","X")</f>
        <v>X</v>
      </c>
    </row>
    <row r="15" customFormat="false" ht="15" hidden="false" customHeight="false" outlineLevel="0" collapsed="false">
      <c r="A15" s="52" t="n">
        <v>64</v>
      </c>
      <c r="B15" s="0" t="n">
        <v>13</v>
      </c>
      <c r="C15" s="0" t="n">
        <v>103</v>
      </c>
      <c r="D15" s="0" t="s">
        <v>130</v>
      </c>
      <c r="E15" s="0" t="str">
        <f aca="false">IF(ISNA(MATCH(A15,'ESO zone constants'!$A$2:$A$9949,0)),"","X")</f>
        <v>X</v>
      </c>
    </row>
    <row r="16" customFormat="false" ht="15" hidden="false" customHeight="false" outlineLevel="0" collapsed="false">
      <c r="A16" s="52" t="n">
        <v>92</v>
      </c>
      <c r="B16" s="0" t="n">
        <v>14</v>
      </c>
      <c r="C16" s="0" t="n">
        <v>92</v>
      </c>
      <c r="D16" s="0" t="s">
        <v>195</v>
      </c>
      <c r="E16" s="0" t="str">
        <f aca="false">IF(ISNA(MATCH(A16,'ESO zone constants'!$A$2:$A$9949,0)),"","X")</f>
        <v>X</v>
      </c>
    </row>
    <row r="17" customFormat="false" ht="15" hidden="false" customHeight="false" outlineLevel="0" collapsed="false">
      <c r="A17" s="52" t="n">
        <v>101</v>
      </c>
      <c r="B17" s="0" t="n">
        <v>15</v>
      </c>
      <c r="C17" s="0" t="n">
        <v>101</v>
      </c>
      <c r="D17" s="0" t="s">
        <v>68</v>
      </c>
      <c r="E17" s="0" t="str">
        <f aca="false">IF(ISNA(MATCH(A17,'ESO zone constants'!$A$2:$A$9949,0)),"","X")</f>
        <v>X</v>
      </c>
    </row>
    <row r="18" customFormat="false" ht="15" hidden="false" customHeight="false" outlineLevel="0" collapsed="false">
      <c r="A18" s="52" t="n">
        <v>103</v>
      </c>
      <c r="B18" s="0" t="n">
        <v>16</v>
      </c>
      <c r="C18" s="0" t="n">
        <v>103</v>
      </c>
      <c r="D18" s="0" t="s">
        <v>61</v>
      </c>
      <c r="E18" s="0" t="str">
        <f aca="false">IF(ISNA(MATCH(A18,'ESO zone constants'!$A$2:$A$9949,0)),"","X")</f>
        <v>X</v>
      </c>
    </row>
    <row r="19" customFormat="false" ht="15" hidden="false" customHeight="false" outlineLevel="0" collapsed="false">
      <c r="A19" s="52" t="n">
        <v>104</v>
      </c>
      <c r="B19" s="0" t="n">
        <v>17</v>
      </c>
      <c r="C19" s="0" t="n">
        <v>104</v>
      </c>
      <c r="D19" s="0" t="s">
        <v>133</v>
      </c>
      <c r="E19" s="0" t="str">
        <f aca="false">IF(ISNA(MATCH(A19,'ESO zone constants'!$A$2:$A$9949,0)),"","X")</f>
        <v>X</v>
      </c>
    </row>
    <row r="20" customFormat="false" ht="15" hidden="false" customHeight="false" outlineLevel="0" collapsed="false">
      <c r="A20" s="52" t="n">
        <v>108</v>
      </c>
      <c r="B20" s="0" t="n">
        <v>18</v>
      </c>
      <c r="C20" s="0" t="n">
        <v>108</v>
      </c>
      <c r="D20" s="0" t="s">
        <v>182</v>
      </c>
      <c r="E20" s="0" t="str">
        <f aca="false">IF(ISNA(MATCH(A20,'ESO zone constants'!$A$2:$A$9949,0)),"","X")</f>
        <v>X</v>
      </c>
    </row>
    <row r="21" customFormat="false" ht="15" hidden="false" customHeight="false" outlineLevel="0" collapsed="false">
      <c r="A21" s="52" t="n">
        <v>117</v>
      </c>
      <c r="B21" s="0" t="n">
        <v>19</v>
      </c>
      <c r="C21" s="0" t="n">
        <v>117</v>
      </c>
      <c r="D21" s="0" t="s">
        <v>177</v>
      </c>
      <c r="E21" s="0" t="str">
        <f aca="false">IF(ISNA(MATCH(A21,'ESO zone constants'!$A$2:$A$9949,0)),"","X")</f>
        <v>X</v>
      </c>
    </row>
    <row r="22" customFormat="false" ht="15" hidden="false" customHeight="false" outlineLevel="0" collapsed="false">
      <c r="A22" s="52" t="n">
        <v>124</v>
      </c>
      <c r="B22" s="0" t="n">
        <v>20</v>
      </c>
      <c r="C22" s="0" t="n">
        <v>383</v>
      </c>
      <c r="D22" s="0" t="s">
        <v>1209</v>
      </c>
      <c r="E22" s="0" t="str">
        <f aca="false">IF(ISNA(MATCH(A22,'ESO zone constants'!$A$2:$A$9949,0)),"","X")</f>
        <v>X</v>
      </c>
    </row>
    <row r="23" customFormat="false" ht="15" hidden="false" customHeight="false" outlineLevel="0" collapsed="false">
      <c r="A23" s="52" t="n">
        <v>126</v>
      </c>
      <c r="B23" s="0" t="n">
        <v>21</v>
      </c>
      <c r="C23" s="0" t="n">
        <v>383</v>
      </c>
      <c r="D23" s="0" t="s">
        <v>92</v>
      </c>
      <c r="E23" s="0" t="str">
        <f aca="false">IF(ISNA(MATCH(A23,'ESO zone constants'!$A$2:$A$9949,0)),"","X")</f>
        <v>X</v>
      </c>
    </row>
    <row r="24" customFormat="false" ht="15" hidden="false" customHeight="false" outlineLevel="0" collapsed="false">
      <c r="A24" s="52" t="n">
        <v>130</v>
      </c>
      <c r="B24" s="0" t="n">
        <v>22</v>
      </c>
      <c r="C24" s="0" t="n">
        <v>20</v>
      </c>
      <c r="D24" s="0" t="s">
        <v>308</v>
      </c>
      <c r="E24" s="0" t="str">
        <f aca="false">IF(ISNA(MATCH(A24,'ESO zone constants'!$A$2:$A$9949,0)),"","X")</f>
        <v>X</v>
      </c>
    </row>
    <row r="25" customFormat="false" ht="15" hidden="false" customHeight="false" outlineLevel="0" collapsed="false">
      <c r="A25" s="52" t="n">
        <v>131</v>
      </c>
      <c r="B25" s="0" t="n">
        <v>23</v>
      </c>
      <c r="C25" s="0" t="n">
        <v>58</v>
      </c>
      <c r="D25" s="0" t="s">
        <v>451</v>
      </c>
      <c r="E25" s="0" t="str">
        <f aca="false">IF(ISNA(MATCH(A25,'ESO zone constants'!$A$2:$A$9949,0)),"","X")</f>
        <v>X</v>
      </c>
    </row>
    <row r="26" customFormat="false" ht="15" hidden="false" customHeight="false" outlineLevel="0" collapsed="false">
      <c r="A26" s="52" t="n">
        <v>134</v>
      </c>
      <c r="B26" s="0" t="n">
        <v>24</v>
      </c>
      <c r="C26" s="0" t="n">
        <v>117</v>
      </c>
      <c r="D26" s="0" t="s">
        <v>1210</v>
      </c>
      <c r="E26" s="0" t="str">
        <f aca="false">IF(ISNA(MATCH(A26,'ESO zone constants'!$A$2:$A$9949,0)),"","X")</f>
        <v>X</v>
      </c>
    </row>
    <row r="27" customFormat="false" ht="15" hidden="false" customHeight="false" outlineLevel="0" collapsed="false">
      <c r="A27" s="52" t="n">
        <v>137</v>
      </c>
      <c r="B27" s="0" t="n">
        <v>25</v>
      </c>
      <c r="C27" s="0" t="n">
        <v>108</v>
      </c>
      <c r="D27" s="0" t="s">
        <v>1211</v>
      </c>
      <c r="E27" s="0" t="str">
        <f aca="false">IF(ISNA(MATCH(A27,'ESO zone constants'!$A$2:$A$9949,0)),"","X")</f>
        <v>X</v>
      </c>
    </row>
    <row r="28" customFormat="false" ht="15" hidden="false" customHeight="false" outlineLevel="0" collapsed="false">
      <c r="A28" s="52" t="n">
        <v>138</v>
      </c>
      <c r="B28" s="0" t="n">
        <v>26</v>
      </c>
      <c r="C28" s="0" t="n">
        <v>58</v>
      </c>
      <c r="D28" s="0" t="s">
        <v>1212</v>
      </c>
      <c r="E28" s="0" t="str">
        <f aca="false">IF(ISNA(MATCH(A28,'ESO zone constants'!$A$2:$A$9949,0)),"","X")</f>
        <v>X</v>
      </c>
    </row>
    <row r="29" customFormat="false" ht="15" hidden="false" customHeight="false" outlineLevel="0" collapsed="false">
      <c r="A29" s="52" t="n">
        <v>142</v>
      </c>
      <c r="B29" s="0" t="n">
        <v>27</v>
      </c>
      <c r="C29" s="0" t="n">
        <v>19</v>
      </c>
      <c r="D29" s="0" t="s">
        <v>1213</v>
      </c>
      <c r="E29" s="0" t="str">
        <f aca="false">IF(ISNA(MATCH(A29,'ESO zone constants'!$A$2:$A$9949,0)),"","X")</f>
        <v>X</v>
      </c>
    </row>
    <row r="30" customFormat="false" ht="15" hidden="false" customHeight="false" outlineLevel="0" collapsed="false">
      <c r="A30" s="52" t="n">
        <v>144</v>
      </c>
      <c r="B30" s="0" t="n">
        <v>28</v>
      </c>
      <c r="C30" s="0" t="n">
        <v>3</v>
      </c>
      <c r="D30" s="0" t="s">
        <v>115</v>
      </c>
      <c r="E30" s="0" t="str">
        <f aca="false">IF(ISNA(MATCH(A30,'ESO zone constants'!$A$2:$A$9949,0)),"","X")</f>
        <v>X</v>
      </c>
    </row>
    <row r="31" customFormat="false" ht="15" hidden="false" customHeight="false" outlineLevel="0" collapsed="false">
      <c r="A31" s="52" t="n">
        <v>146</v>
      </c>
      <c r="B31" s="0" t="n">
        <v>29</v>
      </c>
      <c r="C31" s="0" t="n">
        <v>19</v>
      </c>
      <c r="D31" s="0" t="s">
        <v>96</v>
      </c>
      <c r="E31" s="0" t="str">
        <f aca="false">IF(ISNA(MATCH(A31,'ESO zone constants'!$A$2:$A$9949,0)),"","X")</f>
        <v>X</v>
      </c>
    </row>
    <row r="32" customFormat="false" ht="15" hidden="false" customHeight="false" outlineLevel="0" collapsed="false">
      <c r="A32" s="52" t="n">
        <v>148</v>
      </c>
      <c r="B32" s="0" t="n">
        <v>30</v>
      </c>
      <c r="C32" s="0" t="n">
        <v>117</v>
      </c>
      <c r="D32" s="0" t="s">
        <v>372</v>
      </c>
      <c r="E32" s="0" t="str">
        <f aca="false">IF(ISNA(MATCH(A32,'ESO zone constants'!$A$2:$A$9949,0)),"","X")</f>
        <v>X</v>
      </c>
    </row>
    <row r="33" customFormat="false" ht="15" hidden="false" customHeight="false" outlineLevel="0" collapsed="false">
      <c r="A33" s="52" t="n">
        <v>159</v>
      </c>
      <c r="B33" s="0" t="n">
        <v>31</v>
      </c>
      <c r="C33" s="0" t="n">
        <v>19</v>
      </c>
      <c r="D33" s="0" t="s">
        <v>1214</v>
      </c>
      <c r="E33" s="0" t="str">
        <f aca="false">IF(ISNA(MATCH(A33,'ESO zone constants'!$A$2:$A$9949,0)),"","X")</f>
        <v>X</v>
      </c>
    </row>
    <row r="34" customFormat="false" ht="15" hidden="false" customHeight="false" outlineLevel="0" collapsed="false">
      <c r="A34" s="52" t="n">
        <v>162</v>
      </c>
      <c r="B34" s="0" t="n">
        <v>32</v>
      </c>
      <c r="C34" s="0" t="n">
        <v>20</v>
      </c>
      <c r="D34" s="0" t="s">
        <v>1215</v>
      </c>
      <c r="E34" s="0" t="str">
        <f aca="false">IF(ISNA(MATCH(A34,'ESO zone constants'!$A$2:$A$9949,0)),"","X")</f>
        <v>X</v>
      </c>
    </row>
    <row r="35" customFormat="false" ht="15" hidden="false" customHeight="false" outlineLevel="0" collapsed="false">
      <c r="A35" s="52" t="n">
        <v>166</v>
      </c>
      <c r="B35" s="0" t="n">
        <v>33</v>
      </c>
      <c r="C35" s="0" t="n">
        <v>3</v>
      </c>
      <c r="D35" s="0" t="s">
        <v>1216</v>
      </c>
      <c r="E35" s="0" t="str">
        <f aca="false">IF(ISNA(MATCH(A35,'ESO zone constants'!$A$2:$A$9949,0)),"","X")</f>
        <v>X</v>
      </c>
    </row>
    <row r="36" customFormat="false" ht="15" hidden="false" customHeight="false" outlineLevel="0" collapsed="false">
      <c r="A36" s="52" t="n">
        <v>168</v>
      </c>
      <c r="B36" s="0" t="n">
        <v>34</v>
      </c>
      <c r="C36" s="0" t="n">
        <v>92</v>
      </c>
      <c r="D36" s="0" t="s">
        <v>1217</v>
      </c>
      <c r="E36" s="0" t="str">
        <f aca="false">IF(ISNA(MATCH(A36,'ESO zone constants'!$A$2:$A$9949,0)),"","X")</f>
        <v>X</v>
      </c>
    </row>
    <row r="37" customFormat="false" ht="15" hidden="false" customHeight="false" outlineLevel="0" collapsed="false">
      <c r="A37" s="52" t="n">
        <v>169</v>
      </c>
      <c r="B37" s="0" t="n">
        <v>35</v>
      </c>
      <c r="C37" s="0" t="n">
        <v>92</v>
      </c>
      <c r="D37" s="0" t="s">
        <v>1218</v>
      </c>
      <c r="E37" s="0" t="str">
        <f aca="false">IF(ISNA(MATCH(A37,'ESO zone constants'!$A$2:$A$9949,0)),"","X")</f>
        <v>X</v>
      </c>
    </row>
    <row r="38" customFormat="false" ht="15" hidden="false" customHeight="false" outlineLevel="0" collapsed="false">
      <c r="A38" s="52" t="n">
        <v>176</v>
      </c>
      <c r="B38" s="0" t="n">
        <v>36</v>
      </c>
      <c r="C38" s="0" t="n">
        <v>108</v>
      </c>
      <c r="D38" s="0" t="s">
        <v>378</v>
      </c>
      <c r="E38" s="0" t="str">
        <f aca="false">IF(ISNA(MATCH(A38,'ESO zone constants'!$A$2:$A$9949,0)),"","X")</f>
        <v>X</v>
      </c>
    </row>
    <row r="39" customFormat="false" ht="15" hidden="false" customHeight="false" outlineLevel="0" collapsed="false">
      <c r="A39" s="52" t="n">
        <v>181</v>
      </c>
      <c r="B39" s="0" t="n">
        <v>37</v>
      </c>
      <c r="C39" s="0" t="n">
        <v>181</v>
      </c>
      <c r="D39" s="0" t="s">
        <v>82</v>
      </c>
      <c r="E39" s="0" t="str">
        <f aca="false">IF(ISNA(MATCH(A39,'ESO zone constants'!$A$2:$A$9949,0)),"","X")</f>
        <v>X</v>
      </c>
    </row>
    <row r="40" customFormat="false" ht="15" hidden="false" customHeight="false" outlineLevel="0" collapsed="false">
      <c r="A40" s="52" t="n">
        <v>187</v>
      </c>
      <c r="B40" s="0" t="n">
        <v>38</v>
      </c>
      <c r="C40" s="0" t="n">
        <v>117</v>
      </c>
      <c r="D40" s="0" t="s">
        <v>1219</v>
      </c>
      <c r="E40" s="0" t="str">
        <f aca="false">IF(ISNA(MATCH(A40,'ESO zone constants'!$A$2:$A$9949,0)),"","X")</f>
        <v>X</v>
      </c>
    </row>
    <row r="41" customFormat="false" ht="15" hidden="false" customHeight="false" outlineLevel="0" collapsed="false">
      <c r="A41" s="52" t="n">
        <v>188</v>
      </c>
      <c r="B41" s="0" t="n">
        <v>39</v>
      </c>
      <c r="C41" s="0" t="n">
        <v>57</v>
      </c>
      <c r="D41" s="0" t="s">
        <v>1220</v>
      </c>
      <c r="E41" s="0" t="str">
        <f aca="false">IF(ISNA(MATCH(A41,'ESO zone constants'!$A$2:$A$9949,0)),"","X")</f>
        <v>X</v>
      </c>
    </row>
    <row r="42" customFormat="false" ht="15" hidden="false" customHeight="false" outlineLevel="0" collapsed="false">
      <c r="A42" s="52" t="n">
        <v>189</v>
      </c>
      <c r="B42" s="0" t="n">
        <v>40</v>
      </c>
      <c r="C42" s="0" t="n">
        <v>57</v>
      </c>
      <c r="D42" s="0" t="s">
        <v>1221</v>
      </c>
      <c r="E42" s="0" t="str">
        <f aca="false">IF(ISNA(MATCH(A42,'ESO zone constants'!$A$2:$A$9949,0)),"","X")</f>
        <v>X</v>
      </c>
    </row>
    <row r="43" customFormat="false" ht="15" hidden="false" customHeight="false" outlineLevel="0" collapsed="false">
      <c r="A43" s="52" t="n">
        <v>190</v>
      </c>
      <c r="B43" s="0" t="n">
        <v>41</v>
      </c>
      <c r="C43" s="0" t="n">
        <v>57</v>
      </c>
      <c r="D43" s="0" t="s">
        <v>1222</v>
      </c>
      <c r="E43" s="0" t="str">
        <f aca="false">IF(ISNA(MATCH(A43,'ESO zone constants'!$A$2:$A$9949,0)),"","X")</f>
        <v>X</v>
      </c>
    </row>
    <row r="44" customFormat="false" ht="15" hidden="false" customHeight="false" outlineLevel="0" collapsed="false">
      <c r="A44" s="52" t="n">
        <v>191</v>
      </c>
      <c r="B44" s="0" t="n">
        <v>42</v>
      </c>
      <c r="C44" s="0" t="n">
        <v>41</v>
      </c>
      <c r="D44" s="0" t="s">
        <v>1223</v>
      </c>
      <c r="E44" s="0" t="str">
        <f aca="false">IF(ISNA(MATCH(A44,'ESO zone constants'!$A$2:$A$9949,0)),"","X")</f>
        <v>X</v>
      </c>
    </row>
    <row r="45" customFormat="false" ht="15" hidden="false" customHeight="false" outlineLevel="0" collapsed="false">
      <c r="A45" s="52" t="n">
        <v>192</v>
      </c>
      <c r="B45" s="0" t="n">
        <v>43</v>
      </c>
      <c r="C45" s="0" t="n">
        <v>41</v>
      </c>
      <c r="D45" s="0" t="s">
        <v>1224</v>
      </c>
      <c r="E45" s="0" t="str">
        <f aca="false">IF(ISNA(MATCH(A45,'ESO zone constants'!$A$2:$A$9949,0)),"","X")</f>
        <v>X</v>
      </c>
    </row>
    <row r="46" customFormat="false" ht="15" hidden="false" customHeight="false" outlineLevel="0" collapsed="false">
      <c r="A46" s="52" t="n">
        <v>193</v>
      </c>
      <c r="B46" s="0" t="n">
        <v>44</v>
      </c>
      <c r="C46" s="0" t="n">
        <v>41</v>
      </c>
      <c r="D46" s="0" t="s">
        <v>1225</v>
      </c>
      <c r="E46" s="0" t="str">
        <f aca="false">IF(ISNA(MATCH(A46,'ESO zone constants'!$A$2:$A$9949,0)),"","X")</f>
        <v>X</v>
      </c>
    </row>
    <row r="47" customFormat="false" ht="15" hidden="false" customHeight="false" outlineLevel="0" collapsed="false">
      <c r="A47" s="52" t="n">
        <v>199</v>
      </c>
      <c r="B47" s="0" t="n">
        <v>45</v>
      </c>
      <c r="C47" s="0" t="n">
        <v>199</v>
      </c>
      <c r="D47" s="0" t="s">
        <v>1226</v>
      </c>
      <c r="E47" s="0" t="str">
        <f aca="false">IF(ISNA(MATCH(A47,'ESO zone constants'!$A$2:$A$9949,0)),"","X")</f>
        <v>X</v>
      </c>
    </row>
    <row r="48" customFormat="false" ht="15" hidden="false" customHeight="false" outlineLevel="0" collapsed="false">
      <c r="A48" s="52" t="n">
        <v>200</v>
      </c>
      <c r="B48" s="0" t="n">
        <v>46</v>
      </c>
      <c r="C48" s="0" t="n">
        <v>199</v>
      </c>
      <c r="D48" s="0" t="s">
        <v>1227</v>
      </c>
      <c r="E48" s="0" t="str">
        <f aca="false">IF(ISNA(MATCH(A48,'ESO zone constants'!$A$2:$A$9949,0)),"","X")</f>
        <v>X</v>
      </c>
    </row>
    <row r="49" customFormat="false" ht="15" hidden="false" customHeight="false" outlineLevel="0" collapsed="false">
      <c r="A49" s="52" t="n">
        <v>201</v>
      </c>
      <c r="B49" s="0" t="n">
        <v>47</v>
      </c>
      <c r="C49" s="0" t="n">
        <v>199</v>
      </c>
      <c r="D49" s="0" t="s">
        <v>1228</v>
      </c>
      <c r="E49" s="0" t="str">
        <f aca="false">IF(ISNA(MATCH(A49,'ESO zone constants'!$A$2:$A$9949,0)),"","X")</f>
        <v>X</v>
      </c>
    </row>
    <row r="50" customFormat="false" ht="15" hidden="false" customHeight="false" outlineLevel="0" collapsed="false">
      <c r="A50" s="52" t="n">
        <v>203</v>
      </c>
      <c r="B50" s="0" t="n">
        <v>48</v>
      </c>
      <c r="C50" s="0" t="n">
        <v>267</v>
      </c>
      <c r="D50" s="0" t="s">
        <v>1229</v>
      </c>
      <c r="E50" s="0" t="str">
        <f aca="false">IF(ISNA(MATCH(A50,'ESO zone constants'!$A$2:$A$9949,0)),"","X")</f>
        <v>X</v>
      </c>
    </row>
    <row r="51" customFormat="false" ht="15" hidden="false" customHeight="false" outlineLevel="0" collapsed="false">
      <c r="A51" s="52" t="n">
        <v>207</v>
      </c>
      <c r="B51" s="0" t="n">
        <v>49</v>
      </c>
      <c r="C51" s="0" t="n">
        <v>208</v>
      </c>
      <c r="D51" s="0" t="s">
        <v>1230</v>
      </c>
      <c r="E51" s="0" t="str">
        <f aca="false">IF(ISNA(MATCH(A51,'ESO zone constants'!$A$2:$A$9949,0)),"","X")</f>
        <v>X</v>
      </c>
    </row>
    <row r="52" customFormat="false" ht="15" hidden="false" customHeight="false" outlineLevel="0" collapsed="false">
      <c r="A52" s="52" t="n">
        <v>208</v>
      </c>
      <c r="B52" s="0" t="n">
        <v>50</v>
      </c>
      <c r="C52" s="0" t="n">
        <v>208</v>
      </c>
      <c r="D52" s="0" t="s">
        <v>225</v>
      </c>
      <c r="E52" s="0" t="str">
        <f aca="false">IF(ISNA(MATCH(A52,'ESO zone constants'!$A$2:$A$9949,0)),"","X")</f>
        <v>X</v>
      </c>
    </row>
    <row r="53" customFormat="false" ht="15" hidden="false" customHeight="false" outlineLevel="0" collapsed="false">
      <c r="A53" s="52" t="n">
        <v>209</v>
      </c>
      <c r="B53" s="0" t="n">
        <v>51</v>
      </c>
      <c r="C53" s="0" t="n">
        <v>208</v>
      </c>
      <c r="D53" s="0" t="s">
        <v>1231</v>
      </c>
      <c r="E53" s="0" t="str">
        <f aca="false">IF(ISNA(MATCH(A53,'ESO zone constants'!$A$2:$A$9949,0)),"","X")</f>
        <v>X</v>
      </c>
    </row>
    <row r="54" customFormat="false" ht="15" hidden="false" customHeight="false" outlineLevel="0" collapsed="false">
      <c r="A54" s="52" t="n">
        <v>212</v>
      </c>
      <c r="B54" s="0" t="n">
        <v>52</v>
      </c>
      <c r="C54" s="0" t="n">
        <v>57</v>
      </c>
      <c r="D54" s="0" t="s">
        <v>1232</v>
      </c>
      <c r="E54" s="0" t="str">
        <f aca="false">IF(ISNA(MATCH(A54,'ESO zone constants'!$A$2:$A$9949,0)),"","X")</f>
        <v>X</v>
      </c>
    </row>
    <row r="55" customFormat="false" ht="15" hidden="false" customHeight="false" outlineLevel="0" collapsed="false">
      <c r="A55" s="52" t="n">
        <v>213</v>
      </c>
      <c r="B55" s="0" t="n">
        <v>53</v>
      </c>
      <c r="C55" s="0" t="n">
        <v>117</v>
      </c>
      <c r="D55" s="0" t="s">
        <v>1233</v>
      </c>
      <c r="E55" s="0" t="str">
        <f aca="false">IF(ISNA(MATCH(A55,'ESO zone constants'!$A$2:$A$9949,0)),"","X")</f>
        <v>X</v>
      </c>
    </row>
    <row r="56" customFormat="false" ht="15" hidden="false" customHeight="false" outlineLevel="0" collapsed="false">
      <c r="A56" s="52" t="n">
        <v>214</v>
      </c>
      <c r="B56" s="0" t="n">
        <v>54</v>
      </c>
      <c r="C56" s="0" t="n">
        <v>117</v>
      </c>
      <c r="D56" s="0" t="s">
        <v>1234</v>
      </c>
      <c r="E56" s="0" t="str">
        <f aca="false">IF(ISNA(MATCH(A56,'ESO zone constants'!$A$2:$A$9949,0)),"","X")</f>
        <v>X</v>
      </c>
    </row>
    <row r="57" customFormat="false" ht="15" hidden="false" customHeight="false" outlineLevel="0" collapsed="false">
      <c r="A57" s="52" t="n">
        <v>215</v>
      </c>
      <c r="B57" s="0" t="n">
        <v>55</v>
      </c>
      <c r="C57" s="0" t="n">
        <v>117</v>
      </c>
      <c r="D57" s="0" t="s">
        <v>1235</v>
      </c>
      <c r="E57" s="0" t="str">
        <f aca="false">IF(ISNA(MATCH(A57,'ESO zone constants'!$A$2:$A$9949,0)),"","X")</f>
        <v>X</v>
      </c>
    </row>
    <row r="58" customFormat="false" ht="15" hidden="false" customHeight="false" outlineLevel="0" collapsed="false">
      <c r="A58" s="52" t="n">
        <v>216</v>
      </c>
      <c r="B58" s="0" t="n">
        <v>56</v>
      </c>
      <c r="C58" s="0" t="n">
        <v>41</v>
      </c>
      <c r="D58" s="0" t="s">
        <v>1236</v>
      </c>
      <c r="E58" s="0" t="str">
        <f aca="false">IF(ISNA(MATCH(A58,'ESO zone constants'!$A$2:$A$9949,0)),"","X")</f>
        <v>X</v>
      </c>
    </row>
    <row r="59" customFormat="false" ht="15" hidden="false" customHeight="false" outlineLevel="0" collapsed="false">
      <c r="A59" s="52" t="n">
        <v>217</v>
      </c>
      <c r="B59" s="0" t="n">
        <v>57</v>
      </c>
      <c r="C59" s="0" t="n">
        <v>199</v>
      </c>
      <c r="D59" s="0" t="s">
        <v>1237</v>
      </c>
      <c r="E59" s="0" t="str">
        <f aca="false">IF(ISNA(MATCH(A59,'ESO zone constants'!$A$2:$A$9949,0)),"","X")</f>
        <v>X</v>
      </c>
    </row>
    <row r="60" customFormat="false" ht="15" hidden="false" customHeight="false" outlineLevel="0" collapsed="false">
      <c r="A60" s="52" t="n">
        <v>218</v>
      </c>
      <c r="B60" s="0" t="n">
        <v>58</v>
      </c>
      <c r="C60" s="0" t="n">
        <v>267</v>
      </c>
      <c r="D60" s="0" t="s">
        <v>1238</v>
      </c>
      <c r="E60" s="0" t="str">
        <f aca="false">IF(ISNA(MATCH(A60,'ESO zone constants'!$A$2:$A$9949,0)),"","X")</f>
        <v>X</v>
      </c>
    </row>
    <row r="61" customFormat="false" ht="15" hidden="false" customHeight="false" outlineLevel="0" collapsed="false">
      <c r="A61" s="52" t="n">
        <v>219</v>
      </c>
      <c r="B61" s="0" t="n">
        <v>59</v>
      </c>
      <c r="C61" s="0" t="n">
        <v>267</v>
      </c>
      <c r="D61" s="0" t="s">
        <v>1239</v>
      </c>
      <c r="E61" s="0" t="str">
        <f aca="false">IF(ISNA(MATCH(A61,'ESO zone constants'!$A$2:$A$9949,0)),"","X")</f>
        <v>X</v>
      </c>
    </row>
    <row r="62" customFormat="false" ht="15" hidden="false" customHeight="false" outlineLevel="0" collapsed="false">
      <c r="A62" s="52" t="n">
        <v>222</v>
      </c>
      <c r="B62" s="0" t="n">
        <v>60</v>
      </c>
      <c r="C62" s="0" t="n">
        <v>3</v>
      </c>
      <c r="D62" s="0" t="s">
        <v>1240</v>
      </c>
      <c r="E62" s="0" t="str">
        <f aca="false">IF(ISNA(MATCH(A62,'ESO zone constants'!$A$2:$A$9949,0)),"","X")</f>
        <v>X</v>
      </c>
    </row>
    <row r="63" customFormat="false" ht="15" hidden="false" customHeight="false" outlineLevel="0" collapsed="false">
      <c r="A63" s="52" t="n">
        <v>223</v>
      </c>
      <c r="B63" s="0" t="n">
        <v>61</v>
      </c>
      <c r="C63" s="0" t="n">
        <v>3</v>
      </c>
      <c r="D63" s="0" t="s">
        <v>1241</v>
      </c>
      <c r="E63" s="0" t="str">
        <f aca="false">IF(ISNA(MATCH(A63,'ESO zone constants'!$A$2:$A$9949,0)),"","X")</f>
        <v>X</v>
      </c>
    </row>
    <row r="64" customFormat="false" ht="15" hidden="false" customHeight="false" outlineLevel="0" collapsed="false">
      <c r="A64" s="52" t="n">
        <v>224</v>
      </c>
      <c r="B64" s="0" t="n">
        <v>62</v>
      </c>
      <c r="C64" s="0" t="n">
        <v>20</v>
      </c>
      <c r="D64" s="0" t="s">
        <v>1242</v>
      </c>
      <c r="E64" s="0" t="str">
        <f aca="false">IF(ISNA(MATCH(A64,'ESO zone constants'!$A$2:$A$9949,0)),"","X")</f>
        <v>X</v>
      </c>
    </row>
    <row r="65" customFormat="false" ht="15" hidden="false" customHeight="false" outlineLevel="0" collapsed="false">
      <c r="A65" s="52" t="n">
        <v>227</v>
      </c>
      <c r="B65" s="0" t="n">
        <v>63</v>
      </c>
      <c r="C65" s="0" t="n">
        <v>92</v>
      </c>
      <c r="D65" s="0" t="s">
        <v>1243</v>
      </c>
      <c r="E65" s="0" t="str">
        <f aca="false">IF(ISNA(MATCH(A65,'ESO zone constants'!$A$2:$A$9949,0)),"","X")</f>
        <v>X</v>
      </c>
    </row>
    <row r="66" customFormat="false" ht="15" hidden="false" customHeight="false" outlineLevel="0" collapsed="false">
      <c r="A66" s="52" t="n">
        <v>228</v>
      </c>
      <c r="B66" s="0" t="n">
        <v>64</v>
      </c>
      <c r="C66" s="0" t="n">
        <v>92</v>
      </c>
      <c r="D66" s="0" t="s">
        <v>1244</v>
      </c>
      <c r="E66" s="0" t="str">
        <f aca="false">IF(ISNA(MATCH(A66,'ESO zone constants'!$A$2:$A$9949,0)),"","X")</f>
        <v>X</v>
      </c>
    </row>
    <row r="67" customFormat="false" ht="15" hidden="false" customHeight="false" outlineLevel="0" collapsed="false">
      <c r="A67" s="52" t="n">
        <v>229</v>
      </c>
      <c r="B67" s="0" t="n">
        <v>65</v>
      </c>
      <c r="C67" s="0" t="n">
        <v>92</v>
      </c>
      <c r="D67" s="0" t="s">
        <v>1245</v>
      </c>
      <c r="E67" s="0" t="str">
        <f aca="false">IF(ISNA(MATCH(A67,'ESO zone constants'!$A$2:$A$9949,0)),"","X")</f>
        <v>X</v>
      </c>
    </row>
    <row r="68" customFormat="false" ht="15" hidden="false" customHeight="false" outlineLevel="0" collapsed="false">
      <c r="A68" s="52" t="n">
        <v>231</v>
      </c>
      <c r="B68" s="0" t="n">
        <v>66</v>
      </c>
      <c r="C68" s="0" t="n">
        <v>92</v>
      </c>
      <c r="D68" s="0" t="s">
        <v>1246</v>
      </c>
      <c r="E68" s="0" t="str">
        <f aca="false">IF(ISNA(MATCH(A68,'ESO zone constants'!$A$2:$A$9949,0)),"","X")</f>
        <v>X</v>
      </c>
    </row>
    <row r="69" customFormat="false" ht="15" hidden="false" customHeight="false" outlineLevel="0" collapsed="false">
      <c r="A69" s="52" t="n">
        <v>232</v>
      </c>
      <c r="B69" s="0" t="n">
        <v>67</v>
      </c>
      <c r="C69" s="0" t="n">
        <v>117</v>
      </c>
      <c r="D69" s="0" t="s">
        <v>1247</v>
      </c>
      <c r="E69" s="0" t="str">
        <f aca="false">IF(ISNA(MATCH(A69,'ESO zone constants'!$A$2:$A$9949,0)),"","X")</f>
        <v>X</v>
      </c>
    </row>
    <row r="70" customFormat="false" ht="15" hidden="false" customHeight="false" outlineLevel="0" collapsed="false">
      <c r="A70" s="52" t="n">
        <v>233</v>
      </c>
      <c r="B70" s="0" t="n">
        <v>68</v>
      </c>
      <c r="C70" s="0" t="n">
        <v>117</v>
      </c>
      <c r="D70" s="0" t="s">
        <v>1248</v>
      </c>
      <c r="E70" s="0" t="str">
        <f aca="false">IF(ISNA(MATCH(A70,'ESO zone constants'!$A$2:$A$9949,0)),"","X")</f>
        <v>X</v>
      </c>
    </row>
    <row r="71" customFormat="false" ht="15" hidden="false" customHeight="false" outlineLevel="0" collapsed="false">
      <c r="A71" s="52" t="n">
        <v>234</v>
      </c>
      <c r="B71" s="0" t="n">
        <v>69</v>
      </c>
      <c r="C71" s="0" t="n">
        <v>117</v>
      </c>
      <c r="D71" s="0" t="s">
        <v>1249</v>
      </c>
      <c r="E71" s="0" t="str">
        <f aca="false">IF(ISNA(MATCH(A71,'ESO zone constants'!$A$2:$A$9949,0)),"","X")</f>
        <v>X</v>
      </c>
    </row>
    <row r="72" customFormat="false" ht="15" hidden="false" customHeight="false" outlineLevel="0" collapsed="false">
      <c r="A72" s="52" t="n">
        <v>235</v>
      </c>
      <c r="B72" s="0" t="n">
        <v>70</v>
      </c>
      <c r="C72" s="0" t="n">
        <v>117</v>
      </c>
      <c r="D72" s="0" t="s">
        <v>1250</v>
      </c>
      <c r="E72" s="0" t="str">
        <f aca="false">IF(ISNA(MATCH(A72,'ESO zone constants'!$A$2:$A$9949,0)),"","X")</f>
        <v>X</v>
      </c>
    </row>
    <row r="73" customFormat="false" ht="15" hidden="false" customHeight="false" outlineLevel="0" collapsed="false">
      <c r="A73" s="52" t="n">
        <v>236</v>
      </c>
      <c r="B73" s="0" t="n">
        <v>71</v>
      </c>
      <c r="C73" s="0" t="n">
        <v>117</v>
      </c>
      <c r="D73" s="0" t="s">
        <v>1251</v>
      </c>
      <c r="E73" s="0" t="str">
        <f aca="false">IF(ISNA(MATCH(A73,'ESO zone constants'!$A$2:$A$9949,0)),"","X")</f>
        <v>X</v>
      </c>
    </row>
    <row r="74" customFormat="false" ht="15" hidden="false" customHeight="false" outlineLevel="0" collapsed="false">
      <c r="A74" s="52" t="n">
        <v>237</v>
      </c>
      <c r="B74" s="0" t="n">
        <v>72</v>
      </c>
      <c r="C74" s="0" t="n">
        <v>104</v>
      </c>
      <c r="D74" s="0" t="s">
        <v>1252</v>
      </c>
      <c r="E74" s="0" t="str">
        <f aca="false">IF(ISNA(MATCH(A74,'ESO zone constants'!$A$2:$A$9949,0)),"","X")</f>
        <v>X</v>
      </c>
    </row>
    <row r="75" customFormat="false" ht="15" hidden="false" customHeight="false" outlineLevel="0" collapsed="false">
      <c r="A75" s="52" t="n">
        <v>238</v>
      </c>
      <c r="B75" s="0" t="n">
        <v>73</v>
      </c>
      <c r="C75" s="0" t="n">
        <v>104</v>
      </c>
      <c r="D75" s="0" t="s">
        <v>1253</v>
      </c>
      <c r="E75" s="0" t="str">
        <f aca="false">IF(ISNA(MATCH(A75,'ESO zone constants'!$A$2:$A$9949,0)),"","X")</f>
        <v>X</v>
      </c>
    </row>
    <row r="76" customFormat="false" ht="15" hidden="false" customHeight="false" outlineLevel="0" collapsed="false">
      <c r="A76" s="52" t="n">
        <v>239</v>
      </c>
      <c r="B76" s="0" t="n">
        <v>74</v>
      </c>
      <c r="C76" s="0" t="n">
        <v>104</v>
      </c>
      <c r="D76" s="0" t="s">
        <v>1254</v>
      </c>
      <c r="E76" s="0" t="str">
        <f aca="false">IF(ISNA(MATCH(A76,'ESO zone constants'!$A$2:$A$9949,0)),"","X")</f>
        <v>X</v>
      </c>
    </row>
    <row r="77" customFormat="false" ht="15" hidden="false" customHeight="false" outlineLevel="0" collapsed="false">
      <c r="A77" s="52" t="n">
        <v>241</v>
      </c>
      <c r="B77" s="0" t="n">
        <v>75</v>
      </c>
      <c r="C77" s="0" t="n">
        <v>41</v>
      </c>
      <c r="D77" s="0" t="s">
        <v>1255</v>
      </c>
      <c r="E77" s="0" t="str">
        <f aca="false">IF(ISNA(MATCH(A77,'ESO zone constants'!$A$2:$A$9949,0)),"","X")</f>
        <v>X</v>
      </c>
    </row>
    <row r="78" customFormat="false" ht="15" hidden="false" customHeight="false" outlineLevel="0" collapsed="false">
      <c r="A78" s="52" t="n">
        <v>242</v>
      </c>
      <c r="B78" s="0" t="n">
        <v>76</v>
      </c>
      <c r="C78" s="0" t="n">
        <v>41</v>
      </c>
      <c r="D78" s="0" t="s">
        <v>1256</v>
      </c>
      <c r="E78" s="0" t="str">
        <f aca="false">IF(ISNA(MATCH(A78,'ESO zone constants'!$A$2:$A$9949,0)),"","X")</f>
        <v>X</v>
      </c>
    </row>
    <row r="79" customFormat="false" ht="15" hidden="false" customHeight="false" outlineLevel="0" collapsed="false">
      <c r="A79" s="52" t="n">
        <v>243</v>
      </c>
      <c r="B79" s="0" t="n">
        <v>77</v>
      </c>
      <c r="C79" s="0" t="n">
        <v>41</v>
      </c>
      <c r="D79" s="0" t="s">
        <v>1257</v>
      </c>
      <c r="E79" s="0" t="str">
        <f aca="false">IF(ISNA(MATCH(A79,'ESO zone constants'!$A$2:$A$9949,0)),"","X")</f>
        <v>X</v>
      </c>
    </row>
    <row r="80" customFormat="false" ht="15" hidden="false" customHeight="false" outlineLevel="0" collapsed="false">
      <c r="A80" s="52" t="n">
        <v>245</v>
      </c>
      <c r="B80" s="0" t="n">
        <v>78</v>
      </c>
      <c r="C80" s="0" t="n">
        <v>41</v>
      </c>
      <c r="D80" s="0" t="s">
        <v>1258</v>
      </c>
      <c r="E80" s="0" t="str">
        <f aca="false">IF(ISNA(MATCH(A80,'ESO zone constants'!$A$2:$A$9949,0)),"","X")</f>
        <v>X</v>
      </c>
    </row>
    <row r="81" customFormat="false" ht="15" hidden="false" customHeight="false" outlineLevel="0" collapsed="false">
      <c r="A81" s="52" t="n">
        <v>246</v>
      </c>
      <c r="B81" s="0" t="n">
        <v>79</v>
      </c>
      <c r="C81" s="0" t="n">
        <v>41</v>
      </c>
      <c r="D81" s="0" t="s">
        <v>1259</v>
      </c>
      <c r="E81" s="0" t="str">
        <f aca="false">IF(ISNA(MATCH(A81,'ESO zone constants'!$A$2:$A$9949,0)),"","X")</f>
        <v>X</v>
      </c>
    </row>
    <row r="82" customFormat="false" ht="15" hidden="false" customHeight="false" outlineLevel="0" collapsed="false">
      <c r="A82" s="52" t="n">
        <v>247</v>
      </c>
      <c r="B82" s="0" t="n">
        <v>80</v>
      </c>
      <c r="C82" s="0" t="n">
        <v>41</v>
      </c>
      <c r="D82" s="0" t="s">
        <v>1260</v>
      </c>
      <c r="E82" s="0" t="str">
        <f aca="false">IF(ISNA(MATCH(A82,'ESO zone constants'!$A$2:$A$9949,0)),"","X")</f>
        <v>X</v>
      </c>
    </row>
    <row r="83" customFormat="false" ht="15" hidden="false" customHeight="false" outlineLevel="0" collapsed="false">
      <c r="A83" s="52" t="n">
        <v>248</v>
      </c>
      <c r="B83" s="0" t="n">
        <v>81</v>
      </c>
      <c r="C83" s="0" t="n">
        <v>57</v>
      </c>
      <c r="D83" s="0" t="s">
        <v>1261</v>
      </c>
      <c r="E83" s="0" t="str">
        <f aca="false">IF(ISNA(MATCH(A83,'ESO zone constants'!$A$2:$A$9949,0)),"","X")</f>
        <v>X</v>
      </c>
    </row>
    <row r="84" customFormat="false" ht="15" hidden="false" customHeight="false" outlineLevel="0" collapsed="false">
      <c r="A84" s="52" t="n">
        <v>249</v>
      </c>
      <c r="B84" s="0" t="n">
        <v>82</v>
      </c>
      <c r="C84" s="0" t="n">
        <v>57</v>
      </c>
      <c r="D84" s="0" t="s">
        <v>1262</v>
      </c>
      <c r="E84" s="0" t="str">
        <f aca="false">IF(ISNA(MATCH(A84,'ESO zone constants'!$A$2:$A$9949,0)),"","X")</f>
        <v>X</v>
      </c>
    </row>
    <row r="85" customFormat="false" ht="15" hidden="false" customHeight="false" outlineLevel="0" collapsed="false">
      <c r="A85" s="52" t="n">
        <v>250</v>
      </c>
      <c r="B85" s="0" t="n">
        <v>83</v>
      </c>
      <c r="C85" s="0" t="n">
        <v>57</v>
      </c>
      <c r="D85" s="0" t="s">
        <v>1263</v>
      </c>
      <c r="E85" s="0" t="str">
        <f aca="false">IF(ISNA(MATCH(A85,'ESO zone constants'!$A$2:$A$9949,0)),"","X")</f>
        <v>X</v>
      </c>
    </row>
    <row r="86" customFormat="false" ht="15" hidden="false" customHeight="false" outlineLevel="0" collapsed="false">
      <c r="A86" s="52" t="n">
        <v>252</v>
      </c>
      <c r="B86" s="0" t="n">
        <v>84</v>
      </c>
      <c r="C86" s="0" t="n">
        <v>57</v>
      </c>
      <c r="D86" s="0" t="s">
        <v>1264</v>
      </c>
      <c r="E86" s="0" t="str">
        <f aca="false">IF(ISNA(MATCH(A86,'ESO zone constants'!$A$2:$A$9949,0)),"","X")</f>
        <v>X</v>
      </c>
    </row>
    <row r="87" customFormat="false" ht="15" hidden="false" customHeight="false" outlineLevel="0" collapsed="false">
      <c r="A87" s="52" t="n">
        <v>253</v>
      </c>
      <c r="B87" s="0" t="n">
        <v>85</v>
      </c>
      <c r="C87" s="0" t="n">
        <v>57</v>
      </c>
      <c r="D87" s="0" t="s">
        <v>1265</v>
      </c>
      <c r="E87" s="0" t="str">
        <f aca="false">IF(ISNA(MATCH(A87,'ESO zone constants'!$A$2:$A$9949,0)),"","X")</f>
        <v>X</v>
      </c>
    </row>
    <row r="88" customFormat="false" ht="15" hidden="false" customHeight="false" outlineLevel="0" collapsed="false">
      <c r="A88" s="52" t="n">
        <v>254</v>
      </c>
      <c r="B88" s="0" t="n">
        <v>86</v>
      </c>
      <c r="C88" s="0" t="n">
        <v>57</v>
      </c>
      <c r="D88" s="0" t="s">
        <v>1266</v>
      </c>
      <c r="E88" s="0" t="str">
        <f aca="false">IF(ISNA(MATCH(A88,'ESO zone constants'!$A$2:$A$9949,0)),"","X")</f>
        <v>X</v>
      </c>
    </row>
    <row r="89" customFormat="false" ht="15" hidden="false" customHeight="false" outlineLevel="0" collapsed="false">
      <c r="A89" s="52" t="n">
        <v>255</v>
      </c>
      <c r="B89" s="0" t="n">
        <v>87</v>
      </c>
      <c r="C89" s="0" t="n">
        <v>57</v>
      </c>
      <c r="D89" s="0" t="s">
        <v>1267</v>
      </c>
      <c r="E89" s="0" t="str">
        <f aca="false">IF(ISNA(MATCH(A89,'ESO zone constants'!$A$2:$A$9949,0)),"","X")</f>
        <v>X</v>
      </c>
    </row>
    <row r="90" customFormat="false" ht="15" hidden="false" customHeight="false" outlineLevel="0" collapsed="false">
      <c r="A90" s="52" t="n">
        <v>256</v>
      </c>
      <c r="B90" s="0" t="n">
        <v>88</v>
      </c>
      <c r="C90" s="0" t="n">
        <v>3</v>
      </c>
      <c r="D90" s="0" t="s">
        <v>1268</v>
      </c>
      <c r="E90" s="0" t="str">
        <f aca="false">IF(ISNA(MATCH(A90,'ESO zone constants'!$A$2:$A$9949,0)),"","X")</f>
        <v>X</v>
      </c>
    </row>
    <row r="91" customFormat="false" ht="15" hidden="false" customHeight="false" outlineLevel="0" collapsed="false">
      <c r="A91" s="52" t="n">
        <v>257</v>
      </c>
      <c r="B91" s="0" t="n">
        <v>89</v>
      </c>
      <c r="C91" s="0" t="n">
        <v>103</v>
      </c>
      <c r="D91" s="0" t="s">
        <v>1269</v>
      </c>
      <c r="E91" s="0" t="str">
        <f aca="false">IF(ISNA(MATCH(A91,'ESO zone constants'!$A$2:$A$9949,0)),"","X")</f>
        <v>X</v>
      </c>
    </row>
    <row r="92" customFormat="false" ht="15" hidden="false" customHeight="false" outlineLevel="0" collapsed="false">
      <c r="A92" s="52" t="n">
        <v>258</v>
      </c>
      <c r="B92" s="0" t="n">
        <v>90</v>
      </c>
      <c r="C92" s="0" t="n">
        <v>103</v>
      </c>
      <c r="D92" s="0" t="s">
        <v>1270</v>
      </c>
      <c r="E92" s="0" t="str">
        <f aca="false">IF(ISNA(MATCH(A92,'ESO zone constants'!$A$2:$A$9949,0)),"","X")</f>
        <v>X</v>
      </c>
    </row>
    <row r="93" customFormat="false" ht="15" hidden="false" customHeight="false" outlineLevel="0" collapsed="false">
      <c r="A93" s="52" t="n">
        <v>259</v>
      </c>
      <c r="B93" s="0" t="n">
        <v>91</v>
      </c>
      <c r="C93" s="0" t="n">
        <v>103</v>
      </c>
      <c r="D93" s="0" t="s">
        <v>1271</v>
      </c>
      <c r="E93" s="0" t="str">
        <f aca="false">IF(ISNA(MATCH(A93,'ESO zone constants'!$A$2:$A$9949,0)),"","X")</f>
        <v>X</v>
      </c>
    </row>
    <row r="94" customFormat="false" ht="15" hidden="false" customHeight="false" outlineLevel="0" collapsed="false">
      <c r="A94" s="52" t="n">
        <v>260</v>
      </c>
      <c r="B94" s="0" t="n">
        <v>92</v>
      </c>
      <c r="C94" s="0" t="n">
        <v>101</v>
      </c>
      <c r="D94" s="0" t="s">
        <v>1272</v>
      </c>
      <c r="E94" s="0" t="str">
        <f aca="false">IF(ISNA(MATCH(A94,'ESO zone constants'!$A$2:$A$9949,0)),"","X")</f>
        <v>X</v>
      </c>
    </row>
    <row r="95" customFormat="false" ht="15" hidden="false" customHeight="false" outlineLevel="0" collapsed="false">
      <c r="A95" s="52" t="n">
        <v>261</v>
      </c>
      <c r="B95" s="0" t="n">
        <v>93</v>
      </c>
      <c r="C95" s="0" t="n">
        <v>101</v>
      </c>
      <c r="D95" s="0" t="s">
        <v>1273</v>
      </c>
      <c r="E95" s="0" t="str">
        <f aca="false">IF(ISNA(MATCH(A95,'ESO zone constants'!$A$2:$A$9949,0)),"","X")</f>
        <v>X</v>
      </c>
    </row>
    <row r="96" customFormat="false" ht="15" hidden="false" customHeight="false" outlineLevel="0" collapsed="false">
      <c r="A96" s="52" t="n">
        <v>262</v>
      </c>
      <c r="B96" s="0" t="n">
        <v>94</v>
      </c>
      <c r="C96" s="0" t="n">
        <v>101</v>
      </c>
      <c r="D96" s="0" t="s">
        <v>1274</v>
      </c>
      <c r="E96" s="0" t="str">
        <f aca="false">IF(ISNA(MATCH(A96,'ESO zone constants'!$A$2:$A$9949,0)),"","X")</f>
        <v>X</v>
      </c>
    </row>
    <row r="97" customFormat="false" ht="15" hidden="false" customHeight="false" outlineLevel="0" collapsed="false">
      <c r="A97" s="52" t="n">
        <v>263</v>
      </c>
      <c r="B97" s="0" t="n">
        <v>95</v>
      </c>
      <c r="C97" s="0" t="n">
        <v>101</v>
      </c>
      <c r="D97" s="0" t="s">
        <v>1275</v>
      </c>
      <c r="E97" s="0" t="str">
        <f aca="false">IF(ISNA(MATCH(A97,'ESO zone constants'!$A$2:$A$9949,0)),"","X")</f>
        <v>X</v>
      </c>
    </row>
    <row r="98" customFormat="false" ht="15" hidden="false" customHeight="false" outlineLevel="0" collapsed="false">
      <c r="A98" s="52" t="n">
        <v>264</v>
      </c>
      <c r="B98" s="0" t="n">
        <v>96</v>
      </c>
      <c r="C98" s="0" t="n">
        <v>101</v>
      </c>
      <c r="D98" s="0" t="s">
        <v>1276</v>
      </c>
      <c r="E98" s="0" t="str">
        <f aca="false">IF(ISNA(MATCH(A98,'ESO zone constants'!$A$2:$A$9949,0)),"","X")</f>
        <v>X</v>
      </c>
    </row>
    <row r="99" customFormat="false" ht="15" hidden="false" customHeight="false" outlineLevel="0" collapsed="false">
      <c r="A99" s="52" t="n">
        <v>265</v>
      </c>
      <c r="B99" s="0" t="n">
        <v>97</v>
      </c>
      <c r="C99" s="0" t="n">
        <v>101</v>
      </c>
      <c r="D99" s="0" t="s">
        <v>1277</v>
      </c>
      <c r="E99" s="0" t="str">
        <f aca="false">IF(ISNA(MATCH(A99,'ESO zone constants'!$A$2:$A$9949,0)),"","X")</f>
        <v>X</v>
      </c>
    </row>
    <row r="100" customFormat="false" ht="15" hidden="false" customHeight="false" outlineLevel="0" collapsed="false">
      <c r="A100" s="52" t="n">
        <v>266</v>
      </c>
      <c r="B100" s="0" t="n">
        <v>98</v>
      </c>
      <c r="C100" s="0" t="n">
        <v>101</v>
      </c>
      <c r="D100" s="0" t="s">
        <v>1278</v>
      </c>
      <c r="E100" s="0" t="str">
        <f aca="false">IF(ISNA(MATCH(A100,'ESO zone constants'!$A$2:$A$9949,0)),"","X")</f>
        <v>X</v>
      </c>
    </row>
    <row r="101" customFormat="false" ht="15" hidden="false" customHeight="false" outlineLevel="0" collapsed="false">
      <c r="A101" s="52" t="n">
        <v>267</v>
      </c>
      <c r="B101" s="0" t="n">
        <v>99</v>
      </c>
      <c r="C101" s="0" t="n">
        <v>267</v>
      </c>
      <c r="D101" s="0" t="s">
        <v>232</v>
      </c>
      <c r="E101" s="0" t="str">
        <f aca="false">IF(ISNA(MATCH(A101,'ESO zone constants'!$A$2:$A$9949,0)),"","X")</f>
        <v>X</v>
      </c>
    </row>
    <row r="102" customFormat="false" ht="15" hidden="false" customHeight="false" outlineLevel="0" collapsed="false">
      <c r="A102" s="52" t="n">
        <v>268</v>
      </c>
      <c r="B102" s="0" t="n">
        <v>100</v>
      </c>
      <c r="C102" s="0" t="n">
        <v>58</v>
      </c>
      <c r="D102" s="0" t="s">
        <v>1279</v>
      </c>
      <c r="E102" s="0" t="str">
        <f aca="false">IF(ISNA(MATCH(A102,'ESO zone constants'!$A$2:$A$9949,0)),"","X")</f>
        <v>X</v>
      </c>
    </row>
    <row r="103" customFormat="false" ht="15" hidden="false" customHeight="false" outlineLevel="0" collapsed="false">
      <c r="A103" s="52" t="n">
        <v>269</v>
      </c>
      <c r="B103" s="0" t="n">
        <v>101</v>
      </c>
      <c r="C103" s="0" t="n">
        <v>58</v>
      </c>
      <c r="D103" s="0" t="s">
        <v>1280</v>
      </c>
      <c r="E103" s="0" t="str">
        <f aca="false">IF(ISNA(MATCH(A103,'ESO zone constants'!$A$2:$A$9949,0)),"","X")</f>
        <v>X</v>
      </c>
    </row>
    <row r="104" customFormat="false" ht="15" hidden="false" customHeight="false" outlineLevel="0" collapsed="false">
      <c r="A104" s="52" t="n">
        <v>270</v>
      </c>
      <c r="B104" s="0" t="n">
        <v>102</v>
      </c>
      <c r="C104" s="0" t="n">
        <v>117</v>
      </c>
      <c r="D104" s="0" t="s">
        <v>1281</v>
      </c>
      <c r="E104" s="0" t="str">
        <f aca="false">IF(ISNA(MATCH(A104,'ESO zone constants'!$A$2:$A$9949,0)),"","X")</f>
        <v>X</v>
      </c>
    </row>
    <row r="105" customFormat="false" ht="15" hidden="false" customHeight="false" outlineLevel="0" collapsed="false">
      <c r="A105" s="52" t="n">
        <v>271</v>
      </c>
      <c r="B105" s="0" t="n">
        <v>103</v>
      </c>
      <c r="C105" s="0" t="n">
        <v>117</v>
      </c>
      <c r="D105" s="0" t="s">
        <v>1282</v>
      </c>
      <c r="E105" s="0" t="str">
        <f aca="false">IF(ISNA(MATCH(A105,'ESO zone constants'!$A$2:$A$9949,0)),"","X")</f>
        <v>X</v>
      </c>
    </row>
    <row r="106" customFormat="false" ht="15" hidden="false" customHeight="false" outlineLevel="0" collapsed="false">
      <c r="A106" s="52" t="n">
        <v>272</v>
      </c>
      <c r="B106" s="0" t="n">
        <v>104</v>
      </c>
      <c r="C106" s="0" t="n">
        <v>117</v>
      </c>
      <c r="D106" s="0" t="s">
        <v>1283</v>
      </c>
      <c r="E106" s="0" t="str">
        <f aca="false">IF(ISNA(MATCH(A106,'ESO zone constants'!$A$2:$A$9949,0)),"","X")</f>
        <v>X</v>
      </c>
    </row>
    <row r="107" customFormat="false" ht="15" hidden="false" customHeight="false" outlineLevel="0" collapsed="false">
      <c r="A107" s="52" t="n">
        <v>273</v>
      </c>
      <c r="B107" s="0" t="n">
        <v>105</v>
      </c>
      <c r="C107" s="0" t="n">
        <v>117</v>
      </c>
      <c r="D107" s="0" t="s">
        <v>1284</v>
      </c>
      <c r="E107" s="0" t="str">
        <f aca="false">IF(ISNA(MATCH(A107,'ESO zone constants'!$A$2:$A$9949,0)),"","X")</f>
        <v>X</v>
      </c>
    </row>
    <row r="108" customFormat="false" ht="15" hidden="false" customHeight="false" outlineLevel="0" collapsed="false">
      <c r="A108" s="52" t="n">
        <v>274</v>
      </c>
      <c r="B108" s="0" t="n">
        <v>106</v>
      </c>
      <c r="C108" s="0" t="n">
        <v>117</v>
      </c>
      <c r="D108" s="0" t="s">
        <v>1285</v>
      </c>
      <c r="E108" s="0" t="str">
        <f aca="false">IF(ISNA(MATCH(A108,'ESO zone constants'!$A$2:$A$9949,0)),"","X")</f>
        <v>X</v>
      </c>
    </row>
    <row r="109" customFormat="false" ht="15" hidden="false" customHeight="false" outlineLevel="0" collapsed="false">
      <c r="A109" s="52" t="n">
        <v>275</v>
      </c>
      <c r="B109" s="0" t="n">
        <v>107</v>
      </c>
      <c r="C109" s="0" t="n">
        <v>117</v>
      </c>
      <c r="D109" s="0" t="s">
        <v>1286</v>
      </c>
      <c r="E109" s="0" t="str">
        <f aca="false">IF(ISNA(MATCH(A109,'ESO zone constants'!$A$2:$A$9949,0)),"","X")</f>
        <v>X</v>
      </c>
    </row>
    <row r="110" customFormat="false" ht="15" hidden="false" customHeight="false" outlineLevel="0" collapsed="false">
      <c r="A110" s="52" t="n">
        <v>279</v>
      </c>
      <c r="B110" s="0" t="n">
        <v>108</v>
      </c>
      <c r="C110" s="0" t="n">
        <v>279</v>
      </c>
      <c r="D110" s="0" t="s">
        <v>1287</v>
      </c>
      <c r="E110" s="0" t="str">
        <f aca="false">IF(ISNA(MATCH(A110,'ESO zone constants'!$A$2:$A$9949,0)),"","X")</f>
        <v>X</v>
      </c>
    </row>
    <row r="111" customFormat="false" ht="15" hidden="false" customHeight="false" outlineLevel="0" collapsed="false">
      <c r="A111" s="52" t="n">
        <v>280</v>
      </c>
      <c r="B111" s="0" t="n">
        <v>109</v>
      </c>
      <c r="C111" s="0" t="n">
        <v>280</v>
      </c>
      <c r="D111" s="0" t="s">
        <v>642</v>
      </c>
      <c r="E111" s="0" t="str">
        <f aca="false">IF(ISNA(MATCH(A111,'ESO zone constants'!$A$2:$A$9949,0)),"","X")</f>
        <v>X</v>
      </c>
    </row>
    <row r="112" customFormat="false" ht="15" hidden="false" customHeight="false" outlineLevel="0" collapsed="false">
      <c r="A112" s="52" t="n">
        <v>281</v>
      </c>
      <c r="B112" s="0" t="n">
        <v>110</v>
      </c>
      <c r="C112" s="0" t="n">
        <v>281</v>
      </c>
      <c r="D112" s="0" t="s">
        <v>1288</v>
      </c>
      <c r="E112" s="0" t="str">
        <f aca="false">IF(ISNA(MATCH(A112,'ESO zone constants'!$A$2:$A$9949,0)),"","X")</f>
        <v>X</v>
      </c>
    </row>
    <row r="113" customFormat="false" ht="15" hidden="false" customHeight="false" outlineLevel="0" collapsed="false">
      <c r="A113" s="52" t="n">
        <v>283</v>
      </c>
      <c r="B113" s="0" t="n">
        <v>111</v>
      </c>
      <c r="C113" s="0" t="n">
        <v>41</v>
      </c>
      <c r="D113" s="0" t="s">
        <v>108</v>
      </c>
      <c r="E113" s="0" t="str">
        <f aca="false">IF(ISNA(MATCH(A113,'ESO zone constants'!$A$2:$A$9949,0)),"","X")</f>
        <v>X</v>
      </c>
    </row>
    <row r="114" customFormat="false" ht="15" hidden="false" customHeight="false" outlineLevel="0" collapsed="false">
      <c r="A114" s="52" t="n">
        <v>284</v>
      </c>
      <c r="B114" s="0" t="n">
        <v>112</v>
      </c>
      <c r="C114" s="0" t="n">
        <v>3</v>
      </c>
      <c r="D114" s="0" t="s">
        <v>1289</v>
      </c>
      <c r="E114" s="0" t="str">
        <f aca="false">IF(ISNA(MATCH(A114,'ESO zone constants'!$A$2:$A$9949,0)),"","X")</f>
        <v>X</v>
      </c>
    </row>
    <row r="115" customFormat="false" ht="15" hidden="false" customHeight="false" outlineLevel="0" collapsed="false">
      <c r="A115" s="52" t="n">
        <v>287</v>
      </c>
      <c r="B115" s="0" t="n">
        <v>113</v>
      </c>
      <c r="C115" s="0" t="n">
        <v>41</v>
      </c>
      <c r="D115" s="0" t="s">
        <v>1290</v>
      </c>
      <c r="E115" s="0" t="str">
        <f aca="false">IF(ISNA(MATCH(A115,'ESO zone constants'!$A$2:$A$9949,0)),"","X")</f>
        <v>X</v>
      </c>
    </row>
    <row r="116" customFormat="false" ht="15" hidden="false" customHeight="false" outlineLevel="0" collapsed="false">
      <c r="A116" s="52" t="n">
        <v>288</v>
      </c>
      <c r="B116" s="0" t="n">
        <v>114</v>
      </c>
      <c r="C116" s="0" t="n">
        <v>41</v>
      </c>
      <c r="D116" s="0" t="s">
        <v>1291</v>
      </c>
      <c r="E116" s="0" t="str">
        <f aca="false">IF(ISNA(MATCH(A116,'ESO zone constants'!$A$2:$A$9949,0)),"","X")</f>
        <v>X</v>
      </c>
    </row>
    <row r="117" customFormat="false" ht="15" hidden="false" customHeight="false" outlineLevel="0" collapsed="false">
      <c r="A117" s="52" t="n">
        <v>289</v>
      </c>
      <c r="B117" s="0" t="n">
        <v>115</v>
      </c>
      <c r="C117" s="0" t="n">
        <v>41</v>
      </c>
      <c r="D117" s="0" t="s">
        <v>1292</v>
      </c>
      <c r="E117" s="0" t="str">
        <f aca="false">IF(ISNA(MATCH(A117,'ESO zone constants'!$A$2:$A$9949,0)),"","X")</f>
        <v>X</v>
      </c>
    </row>
    <row r="118" customFormat="false" ht="15" hidden="false" customHeight="false" outlineLevel="0" collapsed="false">
      <c r="A118" s="52" t="n">
        <v>290</v>
      </c>
      <c r="B118" s="0" t="n">
        <v>116</v>
      </c>
      <c r="C118" s="0" t="n">
        <v>41</v>
      </c>
      <c r="D118" s="0" t="s">
        <v>1293</v>
      </c>
      <c r="E118" s="0" t="str">
        <f aca="false">IF(ISNA(MATCH(A118,'ESO zone constants'!$A$2:$A$9949,0)),"","X")</f>
        <v>X</v>
      </c>
    </row>
    <row r="119" customFormat="false" ht="15" hidden="false" customHeight="false" outlineLevel="0" collapsed="false">
      <c r="A119" s="52" t="n">
        <v>291</v>
      </c>
      <c r="B119" s="0" t="n">
        <v>117</v>
      </c>
      <c r="C119" s="0" t="n">
        <v>41</v>
      </c>
      <c r="D119" s="0" t="s">
        <v>1294</v>
      </c>
      <c r="E119" s="0" t="str">
        <f aca="false">IF(ISNA(MATCH(A119,'ESO zone constants'!$A$2:$A$9949,0)),"","X")</f>
        <v>X</v>
      </c>
    </row>
    <row r="120" customFormat="false" ht="15" hidden="false" customHeight="false" outlineLevel="0" collapsed="false">
      <c r="A120" s="52" t="n">
        <v>296</v>
      </c>
      <c r="B120" s="0" t="n">
        <v>118</v>
      </c>
      <c r="C120" s="0" t="n">
        <v>41</v>
      </c>
      <c r="D120" s="0" t="s">
        <v>1295</v>
      </c>
      <c r="E120" s="0" t="str">
        <f aca="false">IF(ISNA(MATCH(A120,'ESO zone constants'!$A$2:$A$9949,0)),"","X")</f>
        <v>X</v>
      </c>
    </row>
    <row r="121" customFormat="false" ht="15" hidden="false" customHeight="false" outlineLevel="0" collapsed="false">
      <c r="A121" s="52" t="n">
        <v>306</v>
      </c>
      <c r="B121" s="0" t="n">
        <v>119</v>
      </c>
      <c r="C121" s="0" t="n">
        <v>57</v>
      </c>
      <c r="D121" s="0" t="s">
        <v>1296</v>
      </c>
      <c r="E121" s="0" t="str">
        <f aca="false">IF(ISNA(MATCH(A121,'ESO zone constants'!$A$2:$A$9949,0)),"","X")</f>
        <v>X</v>
      </c>
    </row>
    <row r="122" customFormat="false" ht="15" hidden="false" customHeight="false" outlineLevel="0" collapsed="false">
      <c r="A122" s="52" t="n">
        <v>308</v>
      </c>
      <c r="B122" s="0" t="n">
        <v>120</v>
      </c>
      <c r="C122" s="0" t="n">
        <v>104</v>
      </c>
      <c r="D122" s="0" t="s">
        <v>1297</v>
      </c>
      <c r="E122" s="0" t="str">
        <f aca="false">IF(ISNA(MATCH(A122,'ESO zone constants'!$A$2:$A$9949,0)),"","X")</f>
        <v>X</v>
      </c>
    </row>
    <row r="123" customFormat="false" ht="15" hidden="false" customHeight="false" outlineLevel="0" collapsed="false">
      <c r="A123" s="52" t="n">
        <v>309</v>
      </c>
      <c r="B123" s="0" t="n">
        <v>121</v>
      </c>
      <c r="C123" s="0" t="n">
        <v>3</v>
      </c>
      <c r="D123" s="0" t="s">
        <v>1298</v>
      </c>
      <c r="E123" s="0" t="str">
        <f aca="false">IF(ISNA(MATCH(A123,'ESO zone constants'!$A$2:$A$9949,0)),"","X")</f>
        <v>X</v>
      </c>
    </row>
    <row r="124" customFormat="false" ht="15" hidden="false" customHeight="false" outlineLevel="0" collapsed="false">
      <c r="A124" s="52" t="n">
        <v>310</v>
      </c>
      <c r="B124" s="0" t="n">
        <v>122</v>
      </c>
      <c r="C124" s="0" t="n">
        <v>3</v>
      </c>
      <c r="D124" s="0" t="s">
        <v>1299</v>
      </c>
      <c r="E124" s="0" t="str">
        <f aca="false">IF(ISNA(MATCH(A124,'ESO zone constants'!$A$2:$A$9949,0)),"","X")</f>
        <v>X</v>
      </c>
    </row>
    <row r="125" customFormat="false" ht="15" hidden="false" customHeight="false" outlineLevel="0" collapsed="false">
      <c r="A125" s="52" t="n">
        <v>311</v>
      </c>
      <c r="B125" s="0" t="n">
        <v>123</v>
      </c>
      <c r="C125" s="0" t="n">
        <v>3</v>
      </c>
      <c r="D125" s="0" t="s">
        <v>1300</v>
      </c>
      <c r="E125" s="0" t="str">
        <f aca="false">IF(ISNA(MATCH(A125,'ESO zone constants'!$A$2:$A$9949,0)),"","X")</f>
        <v>X</v>
      </c>
    </row>
    <row r="126" customFormat="false" ht="15" hidden="false" customHeight="false" outlineLevel="0" collapsed="false">
      <c r="A126" s="52" t="n">
        <v>312</v>
      </c>
      <c r="B126" s="0" t="n">
        <v>124</v>
      </c>
      <c r="C126" s="0" t="n">
        <v>3</v>
      </c>
      <c r="D126" s="0" t="s">
        <v>1301</v>
      </c>
      <c r="E126" s="0" t="str">
        <f aca="false">IF(ISNA(MATCH(A126,'ESO zone constants'!$A$2:$A$9949,0)),"","X")</f>
        <v>X</v>
      </c>
    </row>
    <row r="127" customFormat="false" ht="15" hidden="false" customHeight="false" outlineLevel="0" collapsed="false">
      <c r="A127" s="52" t="n">
        <v>313</v>
      </c>
      <c r="B127" s="0" t="n">
        <v>125</v>
      </c>
      <c r="C127" s="0" t="n">
        <v>3</v>
      </c>
      <c r="D127" s="0" t="s">
        <v>1302</v>
      </c>
      <c r="E127" s="0" t="str">
        <f aca="false">IF(ISNA(MATCH(A127,'ESO zone constants'!$A$2:$A$9949,0)),"","X")</f>
        <v>X</v>
      </c>
    </row>
    <row r="128" customFormat="false" ht="15" hidden="false" customHeight="false" outlineLevel="0" collapsed="false">
      <c r="A128" s="52" t="n">
        <v>314</v>
      </c>
      <c r="B128" s="0" t="n">
        <v>126</v>
      </c>
      <c r="C128" s="0" t="n">
        <v>3</v>
      </c>
      <c r="D128" s="0" t="s">
        <v>1303</v>
      </c>
      <c r="E128" s="0" t="str">
        <f aca="false">IF(ISNA(MATCH(A128,'ESO zone constants'!$A$2:$A$9949,0)),"","X")</f>
        <v>X</v>
      </c>
    </row>
    <row r="129" customFormat="false" ht="15" hidden="false" customHeight="false" outlineLevel="0" collapsed="false">
      <c r="A129" s="52" t="n">
        <v>315</v>
      </c>
      <c r="B129" s="0" t="n">
        <v>127</v>
      </c>
      <c r="C129" s="0" t="n">
        <v>19</v>
      </c>
      <c r="D129" s="0" t="s">
        <v>1304</v>
      </c>
      <c r="E129" s="0" t="str">
        <f aca="false">IF(ISNA(MATCH(A129,'ESO zone constants'!$A$2:$A$9949,0)),"","X")</f>
        <v>X</v>
      </c>
    </row>
    <row r="130" customFormat="false" ht="15" hidden="false" customHeight="false" outlineLevel="0" collapsed="false">
      <c r="A130" s="52" t="n">
        <v>316</v>
      </c>
      <c r="B130" s="0" t="n">
        <v>128</v>
      </c>
      <c r="C130" s="0" t="n">
        <v>19</v>
      </c>
      <c r="D130" s="0" t="s">
        <v>1305</v>
      </c>
      <c r="E130" s="0" t="str">
        <f aca="false">IF(ISNA(MATCH(A130,'ESO zone constants'!$A$2:$A$9949,0)),"","X")</f>
        <v>X</v>
      </c>
    </row>
    <row r="131" customFormat="false" ht="15" hidden="false" customHeight="false" outlineLevel="0" collapsed="false">
      <c r="A131" s="52" t="n">
        <v>317</v>
      </c>
      <c r="B131" s="0" t="n">
        <v>129</v>
      </c>
      <c r="C131" s="0" t="n">
        <v>19</v>
      </c>
      <c r="D131" s="0" t="s">
        <v>1306</v>
      </c>
      <c r="E131" s="0" t="str">
        <f aca="false">IF(ISNA(MATCH(A131,'ESO zone constants'!$A$2:$A$9949,0)),"","X")</f>
        <v>X</v>
      </c>
    </row>
    <row r="132" customFormat="false" ht="15" hidden="false" customHeight="false" outlineLevel="0" collapsed="false">
      <c r="A132" s="52" t="n">
        <v>318</v>
      </c>
      <c r="B132" s="0" t="n">
        <v>130</v>
      </c>
      <c r="C132" s="0" t="n">
        <v>19</v>
      </c>
      <c r="D132" s="0" t="s">
        <v>1307</v>
      </c>
      <c r="E132" s="0" t="str">
        <f aca="false">IF(ISNA(MATCH(A132,'ESO zone constants'!$A$2:$A$9949,0)),"","X")</f>
        <v>X</v>
      </c>
    </row>
    <row r="133" customFormat="false" ht="15" hidden="false" customHeight="false" outlineLevel="0" collapsed="false">
      <c r="A133" s="52" t="n">
        <v>319</v>
      </c>
      <c r="B133" s="0" t="n">
        <v>131</v>
      </c>
      <c r="C133" s="0" t="n">
        <v>19</v>
      </c>
      <c r="D133" s="0" t="s">
        <v>1308</v>
      </c>
      <c r="E133" s="0" t="str">
        <f aca="false">IF(ISNA(MATCH(A133,'ESO zone constants'!$A$2:$A$9949,0)),"","X")</f>
        <v>X</v>
      </c>
    </row>
    <row r="134" customFormat="false" ht="15" hidden="false" customHeight="false" outlineLevel="0" collapsed="false">
      <c r="A134" s="52" t="n">
        <v>320</v>
      </c>
      <c r="B134" s="0" t="n">
        <v>132</v>
      </c>
      <c r="C134" s="0" t="n">
        <v>19</v>
      </c>
      <c r="D134" s="0" t="s">
        <v>1309</v>
      </c>
      <c r="E134" s="0" t="str">
        <f aca="false">IF(ISNA(MATCH(A134,'ESO zone constants'!$A$2:$A$9949,0)),"","X")</f>
        <v>X</v>
      </c>
    </row>
    <row r="135" customFormat="false" ht="15" hidden="false" customHeight="false" outlineLevel="0" collapsed="false">
      <c r="A135" s="52" t="n">
        <v>321</v>
      </c>
      <c r="B135" s="0" t="n">
        <v>133</v>
      </c>
      <c r="C135" s="0" t="n">
        <v>20</v>
      </c>
      <c r="D135" s="0" t="s">
        <v>1310</v>
      </c>
      <c r="E135" s="0" t="str">
        <f aca="false">IF(ISNA(MATCH(A135,'ESO zone constants'!$A$2:$A$9949,0)),"","X")</f>
        <v>X</v>
      </c>
    </row>
    <row r="136" customFormat="false" ht="15" hidden="false" customHeight="false" outlineLevel="0" collapsed="false">
      <c r="A136" s="52" t="n">
        <v>322</v>
      </c>
      <c r="B136" s="0" t="n">
        <v>134</v>
      </c>
      <c r="C136" s="0" t="n">
        <v>20</v>
      </c>
      <c r="D136" s="0" t="s">
        <v>1311</v>
      </c>
      <c r="E136" s="0" t="str">
        <f aca="false">IF(ISNA(MATCH(A136,'ESO zone constants'!$A$2:$A$9949,0)),"","X")</f>
        <v>X</v>
      </c>
    </row>
    <row r="137" customFormat="false" ht="15" hidden="false" customHeight="false" outlineLevel="0" collapsed="false">
      <c r="A137" s="52" t="n">
        <v>323</v>
      </c>
      <c r="B137" s="0" t="n">
        <v>135</v>
      </c>
      <c r="C137" s="0" t="n">
        <v>20</v>
      </c>
      <c r="D137" s="0" t="s">
        <v>1312</v>
      </c>
      <c r="E137" s="0" t="str">
        <f aca="false">IF(ISNA(MATCH(A137,'ESO zone constants'!$A$2:$A$9949,0)),"","X")</f>
        <v>X</v>
      </c>
    </row>
    <row r="138" customFormat="false" ht="15" hidden="false" customHeight="false" outlineLevel="0" collapsed="false">
      <c r="A138" s="52" t="n">
        <v>324</v>
      </c>
      <c r="B138" s="0" t="n">
        <v>136</v>
      </c>
      <c r="C138" s="0" t="n">
        <v>20</v>
      </c>
      <c r="D138" s="0" t="s">
        <v>1313</v>
      </c>
      <c r="E138" s="0" t="str">
        <f aca="false">IF(ISNA(MATCH(A138,'ESO zone constants'!$A$2:$A$9949,0)),"","X")</f>
        <v>X</v>
      </c>
    </row>
    <row r="139" customFormat="false" ht="15" hidden="false" customHeight="false" outlineLevel="0" collapsed="false">
      <c r="A139" s="52" t="n">
        <v>325</v>
      </c>
      <c r="B139" s="0" t="n">
        <v>137</v>
      </c>
      <c r="C139" s="0" t="n">
        <v>20</v>
      </c>
      <c r="D139" s="0" t="s">
        <v>1314</v>
      </c>
      <c r="E139" s="0" t="str">
        <f aca="false">IF(ISNA(MATCH(A139,'ESO zone constants'!$A$2:$A$9949,0)),"","X")</f>
        <v>X</v>
      </c>
    </row>
    <row r="140" customFormat="false" ht="15" hidden="false" customHeight="false" outlineLevel="0" collapsed="false">
      <c r="A140" s="52" t="n">
        <v>326</v>
      </c>
      <c r="B140" s="0" t="n">
        <v>138</v>
      </c>
      <c r="C140" s="0" t="n">
        <v>20</v>
      </c>
      <c r="D140" s="0" t="s">
        <v>1315</v>
      </c>
      <c r="E140" s="0" t="str">
        <f aca="false">IF(ISNA(MATCH(A140,'ESO zone constants'!$A$2:$A$9949,0)),"","X")</f>
        <v>X</v>
      </c>
    </row>
    <row r="141" customFormat="false" ht="15" hidden="false" customHeight="false" outlineLevel="0" collapsed="false">
      <c r="A141" s="52" t="n">
        <v>327</v>
      </c>
      <c r="B141" s="0" t="n">
        <v>139</v>
      </c>
      <c r="C141" s="0" t="n">
        <v>104</v>
      </c>
      <c r="D141" s="0" t="s">
        <v>1316</v>
      </c>
      <c r="E141" s="0" t="str">
        <f aca="false">IF(ISNA(MATCH(A141,'ESO zone constants'!$A$2:$A$9949,0)),"","X")</f>
        <v>X</v>
      </c>
    </row>
    <row r="142" customFormat="false" ht="15" hidden="false" customHeight="false" outlineLevel="0" collapsed="false">
      <c r="A142" s="52" t="n">
        <v>328</v>
      </c>
      <c r="B142" s="0" t="n">
        <v>140</v>
      </c>
      <c r="C142" s="0" t="n">
        <v>104</v>
      </c>
      <c r="D142" s="0" t="s">
        <v>1317</v>
      </c>
      <c r="E142" s="0" t="str">
        <f aca="false">IF(ISNA(MATCH(A142,'ESO zone constants'!$A$2:$A$9949,0)),"","X")</f>
        <v>X</v>
      </c>
    </row>
    <row r="143" customFormat="false" ht="15" hidden="false" customHeight="false" outlineLevel="0" collapsed="false">
      <c r="A143" s="52" t="n">
        <v>329</v>
      </c>
      <c r="B143" s="0" t="n">
        <v>141</v>
      </c>
      <c r="C143" s="0" t="n">
        <v>104</v>
      </c>
      <c r="D143" s="0" t="s">
        <v>1318</v>
      </c>
      <c r="E143" s="0" t="str">
        <f aca="false">IF(ISNA(MATCH(A143,'ESO zone constants'!$A$2:$A$9949,0)),"","X")</f>
        <v>X</v>
      </c>
    </row>
    <row r="144" customFormat="false" ht="15" hidden="false" customHeight="false" outlineLevel="0" collapsed="false">
      <c r="A144" s="52" t="n">
        <v>330</v>
      </c>
      <c r="B144" s="0" t="n">
        <v>142</v>
      </c>
      <c r="C144" s="0" t="n">
        <v>104</v>
      </c>
      <c r="D144" s="0" t="s">
        <v>1319</v>
      </c>
      <c r="E144" s="0" t="str">
        <f aca="false">IF(ISNA(MATCH(A144,'ESO zone constants'!$A$2:$A$9949,0)),"","X")</f>
        <v>X</v>
      </c>
    </row>
    <row r="145" customFormat="false" ht="15" hidden="false" customHeight="false" outlineLevel="0" collapsed="false">
      <c r="A145" s="52" t="n">
        <v>331</v>
      </c>
      <c r="B145" s="0" t="n">
        <v>143</v>
      </c>
      <c r="C145" s="0" t="n">
        <v>104</v>
      </c>
      <c r="D145" s="0" t="s">
        <v>1320</v>
      </c>
      <c r="E145" s="0" t="str">
        <f aca="false">IF(ISNA(MATCH(A145,'ESO zone constants'!$A$2:$A$9949,0)),"","X")</f>
        <v>X</v>
      </c>
    </row>
    <row r="146" customFormat="false" ht="15" hidden="false" customHeight="false" outlineLevel="0" collapsed="false">
      <c r="A146" s="52" t="n">
        <v>332</v>
      </c>
      <c r="B146" s="0" t="n">
        <v>144</v>
      </c>
      <c r="C146" s="0" t="n">
        <v>104</v>
      </c>
      <c r="D146" s="0" t="s">
        <v>1321</v>
      </c>
      <c r="E146" s="0" t="str">
        <f aca="false">IF(ISNA(MATCH(A146,'ESO zone constants'!$A$2:$A$9949,0)),"","X")</f>
        <v>X</v>
      </c>
    </row>
    <row r="147" customFormat="false" ht="15" hidden="false" customHeight="false" outlineLevel="0" collapsed="false">
      <c r="A147" s="52" t="n">
        <v>333</v>
      </c>
      <c r="B147" s="0" t="n">
        <v>145</v>
      </c>
      <c r="C147" s="0" t="n">
        <v>92</v>
      </c>
      <c r="D147" s="0" t="s">
        <v>1322</v>
      </c>
      <c r="E147" s="0" t="str">
        <f aca="false">IF(ISNA(MATCH(A147,'ESO zone constants'!$A$2:$A$9949,0)),"","X")</f>
        <v>X</v>
      </c>
    </row>
    <row r="148" customFormat="false" ht="15" hidden="false" customHeight="false" outlineLevel="0" collapsed="false">
      <c r="A148" s="52" t="n">
        <v>334</v>
      </c>
      <c r="B148" s="0" t="n">
        <v>146</v>
      </c>
      <c r="C148" s="0" t="n">
        <v>92</v>
      </c>
      <c r="D148" s="0" t="s">
        <v>1323</v>
      </c>
      <c r="E148" s="0" t="str">
        <f aca="false">IF(ISNA(MATCH(A148,'ESO zone constants'!$A$2:$A$9949,0)),"","X")</f>
        <v>X</v>
      </c>
    </row>
    <row r="149" customFormat="false" ht="15" hidden="false" customHeight="false" outlineLevel="0" collapsed="false">
      <c r="A149" s="52" t="n">
        <v>335</v>
      </c>
      <c r="B149" s="0" t="n">
        <v>147</v>
      </c>
      <c r="C149" s="0" t="n">
        <v>92</v>
      </c>
      <c r="D149" s="0" t="s">
        <v>1324</v>
      </c>
      <c r="E149" s="0" t="str">
        <f aca="false">IF(ISNA(MATCH(A149,'ESO zone constants'!$A$2:$A$9949,0)),"","X")</f>
        <v>X</v>
      </c>
    </row>
    <row r="150" customFormat="false" ht="15" hidden="false" customHeight="false" outlineLevel="0" collapsed="false">
      <c r="A150" s="52" t="n">
        <v>336</v>
      </c>
      <c r="B150" s="0" t="n">
        <v>148</v>
      </c>
      <c r="C150" s="0" t="n">
        <v>92</v>
      </c>
      <c r="D150" s="0" t="s">
        <v>1325</v>
      </c>
      <c r="E150" s="0" t="str">
        <f aca="false">IF(ISNA(MATCH(A150,'ESO zone constants'!$A$2:$A$9949,0)),"","X")</f>
        <v>X</v>
      </c>
    </row>
    <row r="151" customFormat="false" ht="15" hidden="false" customHeight="false" outlineLevel="0" collapsed="false">
      <c r="A151" s="52" t="n">
        <v>337</v>
      </c>
      <c r="B151" s="0" t="n">
        <v>149</v>
      </c>
      <c r="C151" s="0" t="n">
        <v>92</v>
      </c>
      <c r="D151" s="0" t="s">
        <v>1326</v>
      </c>
      <c r="E151" s="0" t="str">
        <f aca="false">IF(ISNA(MATCH(A151,'ESO zone constants'!$A$2:$A$9949,0)),"","X")</f>
        <v>X</v>
      </c>
    </row>
    <row r="152" customFormat="false" ht="15" hidden="false" customHeight="false" outlineLevel="0" collapsed="false">
      <c r="A152" s="52" t="n">
        <v>338</v>
      </c>
      <c r="B152" s="0" t="n">
        <v>150</v>
      </c>
      <c r="C152" s="0" t="n">
        <v>92</v>
      </c>
      <c r="D152" s="0" t="s">
        <v>1327</v>
      </c>
      <c r="E152" s="0" t="str">
        <f aca="false">IF(ISNA(MATCH(A152,'ESO zone constants'!$A$2:$A$9949,0)),"","X")</f>
        <v>X</v>
      </c>
    </row>
    <row r="153" customFormat="false" ht="15" hidden="false" customHeight="false" outlineLevel="0" collapsed="false">
      <c r="A153" s="52" t="n">
        <v>339</v>
      </c>
      <c r="B153" s="0" t="n">
        <v>151</v>
      </c>
      <c r="C153" s="0" t="n">
        <v>101</v>
      </c>
      <c r="D153" s="0" t="s">
        <v>1328</v>
      </c>
      <c r="E153" s="0" t="str">
        <f aca="false">IF(ISNA(MATCH(A153,'ESO zone constants'!$A$2:$A$9949,0)),"","X")</f>
        <v>X</v>
      </c>
    </row>
    <row r="154" customFormat="false" ht="15" hidden="false" customHeight="false" outlineLevel="0" collapsed="false">
      <c r="A154" s="52" t="n">
        <v>341</v>
      </c>
      <c r="B154" s="0" t="n">
        <v>152</v>
      </c>
      <c r="C154" s="0" t="n">
        <v>103</v>
      </c>
      <c r="D154" s="0" t="s">
        <v>1329</v>
      </c>
      <c r="E154" s="0" t="str">
        <f aca="false">IF(ISNA(MATCH(A154,'ESO zone constants'!$A$2:$A$9949,0)),"","X")</f>
        <v>X</v>
      </c>
    </row>
    <row r="155" customFormat="false" ht="15" hidden="false" customHeight="false" outlineLevel="0" collapsed="false">
      <c r="A155" s="52" t="n">
        <v>346</v>
      </c>
      <c r="B155" s="0" t="n">
        <v>153</v>
      </c>
      <c r="C155" s="0" t="n">
        <v>101</v>
      </c>
      <c r="D155" s="0" t="s">
        <v>1330</v>
      </c>
      <c r="E155" s="0" t="str">
        <f aca="false">IF(ISNA(MATCH(A155,'ESO zone constants'!$A$2:$A$9949,0)),"","X")</f>
        <v>X</v>
      </c>
    </row>
    <row r="156" customFormat="false" ht="15" hidden="false" customHeight="false" outlineLevel="0" collapsed="false">
      <c r="A156" s="52" t="n">
        <v>347</v>
      </c>
      <c r="B156" s="0" t="n">
        <v>154</v>
      </c>
      <c r="C156" s="0" t="n">
        <v>347</v>
      </c>
      <c r="D156" s="0" t="s">
        <v>87</v>
      </c>
      <c r="E156" s="0" t="str">
        <f aca="false">IF(ISNA(MATCH(A156,'ESO zone constants'!$A$2:$A$9949,0)),"","X")</f>
        <v>X</v>
      </c>
    </row>
    <row r="157" customFormat="false" ht="15" hidden="false" customHeight="false" outlineLevel="0" collapsed="false">
      <c r="A157" s="52" t="n">
        <v>353</v>
      </c>
      <c r="B157" s="0" t="n">
        <v>155</v>
      </c>
      <c r="C157" s="0" t="n">
        <v>101</v>
      </c>
      <c r="D157" s="0" t="s">
        <v>1331</v>
      </c>
      <c r="E157" s="0" t="str">
        <f aca="false">IF(ISNA(MATCH(A157,'ESO zone constants'!$A$2:$A$9949,0)),"","X")</f>
        <v>X</v>
      </c>
    </row>
    <row r="158" customFormat="false" ht="15" hidden="false" customHeight="false" outlineLevel="0" collapsed="false">
      <c r="A158" s="52" t="n">
        <v>354</v>
      </c>
      <c r="B158" s="0" t="n">
        <v>156</v>
      </c>
      <c r="C158" s="0" t="n">
        <v>101</v>
      </c>
      <c r="D158" s="0" t="s">
        <v>1332</v>
      </c>
      <c r="E158" s="0" t="str">
        <f aca="false">IF(ISNA(MATCH(A158,'ESO zone constants'!$A$2:$A$9949,0)),"","X")</f>
        <v>X</v>
      </c>
    </row>
    <row r="159" customFormat="false" ht="15" hidden="false" customHeight="false" outlineLevel="0" collapsed="false">
      <c r="A159" s="52" t="n">
        <v>359</v>
      </c>
      <c r="B159" s="0" t="n">
        <v>157</v>
      </c>
      <c r="C159" s="0" t="n">
        <v>101</v>
      </c>
      <c r="D159" s="0" t="s">
        <v>1333</v>
      </c>
      <c r="E159" s="0" t="str">
        <f aca="false">IF(ISNA(MATCH(A159,'ESO zone constants'!$A$2:$A$9949,0)),"","X")</f>
        <v>X</v>
      </c>
    </row>
    <row r="160" customFormat="false" ht="15" hidden="false" customHeight="false" outlineLevel="0" collapsed="false">
      <c r="A160" s="52" t="n">
        <v>360</v>
      </c>
      <c r="B160" s="0" t="n">
        <v>158</v>
      </c>
      <c r="C160" s="0" t="n">
        <v>101</v>
      </c>
      <c r="D160" s="0" t="s">
        <v>1334</v>
      </c>
      <c r="E160" s="0" t="str">
        <f aca="false">IF(ISNA(MATCH(A160,'ESO zone constants'!$A$2:$A$9949,0)),"","X")</f>
        <v>X</v>
      </c>
    </row>
    <row r="161" customFormat="false" ht="15" hidden="false" customHeight="false" outlineLevel="0" collapsed="false">
      <c r="A161" s="52" t="n">
        <v>361</v>
      </c>
      <c r="B161" s="0" t="n">
        <v>159</v>
      </c>
      <c r="C161" s="0" t="n">
        <v>101</v>
      </c>
      <c r="D161" s="0" t="s">
        <v>1335</v>
      </c>
      <c r="E161" s="0" t="str">
        <f aca="false">IF(ISNA(MATCH(A161,'ESO zone constants'!$A$2:$A$9949,0)),"","X")</f>
        <v>X</v>
      </c>
    </row>
    <row r="162" customFormat="false" ht="15" hidden="false" customHeight="false" outlineLevel="0" collapsed="false">
      <c r="A162" s="52" t="n">
        <v>362</v>
      </c>
      <c r="B162" s="0" t="n">
        <v>160</v>
      </c>
      <c r="C162" s="0" t="n">
        <v>101</v>
      </c>
      <c r="D162" s="0" t="s">
        <v>1336</v>
      </c>
      <c r="E162" s="0" t="str">
        <f aca="false">IF(ISNA(MATCH(A162,'ESO zone constants'!$A$2:$A$9949,0)),"","X")</f>
        <v>X</v>
      </c>
    </row>
    <row r="163" customFormat="false" ht="15" hidden="false" customHeight="false" outlineLevel="0" collapsed="false">
      <c r="A163" s="52" t="n">
        <v>363</v>
      </c>
      <c r="B163" s="0" t="n">
        <v>161</v>
      </c>
      <c r="C163" s="0" t="n">
        <v>101</v>
      </c>
      <c r="D163" s="0" t="s">
        <v>1337</v>
      </c>
      <c r="E163" s="0" t="str">
        <f aca="false">IF(ISNA(MATCH(A163,'ESO zone constants'!$A$2:$A$9949,0)),"","X")</f>
        <v>X</v>
      </c>
    </row>
    <row r="164" customFormat="false" ht="15" hidden="false" customHeight="false" outlineLevel="0" collapsed="false">
      <c r="A164" s="52" t="n">
        <v>364</v>
      </c>
      <c r="B164" s="0" t="n">
        <v>162</v>
      </c>
      <c r="C164" s="0" t="n">
        <v>101</v>
      </c>
      <c r="D164" s="0" t="s">
        <v>1338</v>
      </c>
      <c r="E164" s="0" t="str">
        <f aca="false">IF(ISNA(MATCH(A164,'ESO zone constants'!$A$2:$A$9949,0)),"","X")</f>
        <v>X</v>
      </c>
    </row>
    <row r="165" customFormat="false" ht="15" hidden="false" customHeight="false" outlineLevel="0" collapsed="false">
      <c r="A165" s="52" t="n">
        <v>365</v>
      </c>
      <c r="B165" s="0" t="n">
        <v>163</v>
      </c>
      <c r="C165" s="0" t="n">
        <v>347</v>
      </c>
      <c r="D165" s="0" t="s">
        <v>1339</v>
      </c>
      <c r="E165" s="0" t="str">
        <f aca="false">IF(ISNA(MATCH(A165,'ESO zone constants'!$A$2:$A$9949,0)),"","X")</f>
        <v>X</v>
      </c>
    </row>
    <row r="166" customFormat="false" ht="15" hidden="false" customHeight="false" outlineLevel="0" collapsed="false">
      <c r="A166" s="52" t="n">
        <v>366</v>
      </c>
      <c r="B166" s="0" t="n">
        <v>164</v>
      </c>
      <c r="C166" s="0" t="n">
        <v>347</v>
      </c>
      <c r="D166" s="0" t="s">
        <v>1340</v>
      </c>
      <c r="E166" s="0" t="str">
        <f aca="false">IF(ISNA(MATCH(A166,'ESO zone constants'!$A$2:$A$9949,0)),"","X")</f>
        <v>X</v>
      </c>
    </row>
    <row r="167" customFormat="false" ht="15" hidden="false" customHeight="false" outlineLevel="0" collapsed="false">
      <c r="A167" s="52" t="n">
        <v>367</v>
      </c>
      <c r="B167" s="0" t="n">
        <v>165</v>
      </c>
      <c r="C167" s="0" t="n">
        <v>347</v>
      </c>
      <c r="D167" s="0" t="s">
        <v>1341</v>
      </c>
      <c r="E167" s="0" t="str">
        <f aca="false">IF(ISNA(MATCH(A167,'ESO zone constants'!$A$2:$A$9949,0)),"","X")</f>
        <v>X</v>
      </c>
    </row>
    <row r="168" customFormat="false" ht="15" hidden="false" customHeight="false" outlineLevel="0" collapsed="false">
      <c r="A168" s="52" t="n">
        <v>368</v>
      </c>
      <c r="B168" s="0" t="n">
        <v>166</v>
      </c>
      <c r="C168" s="0" t="n">
        <v>347</v>
      </c>
      <c r="D168" s="0" t="s">
        <v>1342</v>
      </c>
      <c r="E168" s="0" t="str">
        <f aca="false">IF(ISNA(MATCH(A168,'ESO zone constants'!$A$2:$A$9949,0)),"","X")</f>
        <v>X</v>
      </c>
    </row>
    <row r="169" customFormat="false" ht="15" hidden="false" customHeight="false" outlineLevel="0" collapsed="false">
      <c r="A169" s="52" t="n">
        <v>369</v>
      </c>
      <c r="B169" s="0" t="n">
        <v>167</v>
      </c>
      <c r="C169" s="0" t="n">
        <v>347</v>
      </c>
      <c r="D169" s="0" t="s">
        <v>1343</v>
      </c>
      <c r="E169" s="0" t="str">
        <f aca="false">IF(ISNA(MATCH(A169,'ESO zone constants'!$A$2:$A$9949,0)),"","X")</f>
        <v>X</v>
      </c>
    </row>
    <row r="170" customFormat="false" ht="15" hidden="false" customHeight="false" outlineLevel="0" collapsed="false">
      <c r="A170" s="52" t="n">
        <v>370</v>
      </c>
      <c r="B170" s="0" t="n">
        <v>168</v>
      </c>
      <c r="C170" s="0" t="n">
        <v>347</v>
      </c>
      <c r="D170" s="0" t="s">
        <v>1344</v>
      </c>
      <c r="E170" s="0" t="str">
        <f aca="false">IF(ISNA(MATCH(A170,'ESO zone constants'!$A$2:$A$9949,0)),"","X")</f>
        <v>X</v>
      </c>
    </row>
    <row r="171" customFormat="false" ht="15" hidden="false" customHeight="false" outlineLevel="0" collapsed="false">
      <c r="A171" s="52" t="n">
        <v>371</v>
      </c>
      <c r="B171" s="0" t="n">
        <v>169</v>
      </c>
      <c r="C171" s="0" t="n">
        <v>347</v>
      </c>
      <c r="D171" s="0" t="s">
        <v>1345</v>
      </c>
      <c r="E171" s="0" t="str">
        <f aca="false">IF(ISNA(MATCH(A171,'ESO zone constants'!$A$2:$A$9949,0)),"","X")</f>
        <v>X</v>
      </c>
    </row>
    <row r="172" customFormat="false" ht="15" hidden="false" customHeight="false" outlineLevel="0" collapsed="false">
      <c r="A172" s="52" t="n">
        <v>372</v>
      </c>
      <c r="B172" s="0" t="n">
        <v>170</v>
      </c>
      <c r="C172" s="0" t="n">
        <v>347</v>
      </c>
      <c r="D172" s="0" t="s">
        <v>1346</v>
      </c>
      <c r="E172" s="0" t="str">
        <f aca="false">IF(ISNA(MATCH(A172,'ESO zone constants'!$A$2:$A$9949,0)),"","X")</f>
        <v>X</v>
      </c>
    </row>
    <row r="173" customFormat="false" ht="15" hidden="false" customHeight="false" outlineLevel="0" collapsed="false">
      <c r="A173" s="52" t="n">
        <v>374</v>
      </c>
      <c r="B173" s="0" t="n">
        <v>171</v>
      </c>
      <c r="C173" s="0" t="n">
        <v>347</v>
      </c>
      <c r="D173" s="0" t="s">
        <v>1347</v>
      </c>
      <c r="E173" s="0" t="str">
        <f aca="false">IF(ISNA(MATCH(A173,'ESO zone constants'!$A$2:$A$9949,0)),"","X")</f>
        <v>X</v>
      </c>
    </row>
    <row r="174" customFormat="false" ht="15" hidden="false" customHeight="false" outlineLevel="0" collapsed="false">
      <c r="A174" s="52" t="n">
        <v>375</v>
      </c>
      <c r="B174" s="0" t="n">
        <v>172</v>
      </c>
      <c r="C174" s="0" t="n">
        <v>347</v>
      </c>
      <c r="D174" s="0" t="s">
        <v>1348</v>
      </c>
      <c r="E174" s="0" t="str">
        <f aca="false">IF(ISNA(MATCH(A174,'ESO zone constants'!$A$2:$A$9949,0)),"","X")</f>
        <v>X</v>
      </c>
    </row>
    <row r="175" customFormat="false" ht="15" hidden="false" customHeight="false" outlineLevel="0" collapsed="false">
      <c r="A175" s="52" t="n">
        <v>376</v>
      </c>
      <c r="B175" s="0" t="n">
        <v>173</v>
      </c>
      <c r="C175" s="0" t="n">
        <v>347</v>
      </c>
      <c r="D175" s="0" t="s">
        <v>1349</v>
      </c>
      <c r="E175" s="0" t="str">
        <f aca="false">IF(ISNA(MATCH(A175,'ESO zone constants'!$A$2:$A$9949,0)),"","X")</f>
        <v>X</v>
      </c>
    </row>
    <row r="176" customFormat="false" ht="15" hidden="false" customHeight="false" outlineLevel="0" collapsed="false">
      <c r="A176" s="52" t="n">
        <v>377</v>
      </c>
      <c r="B176" s="0" t="n">
        <v>174</v>
      </c>
      <c r="C176" s="0" t="n">
        <v>58</v>
      </c>
      <c r="D176" s="0" t="s">
        <v>1350</v>
      </c>
      <c r="E176" s="0" t="str">
        <f aca="false">IF(ISNA(MATCH(A176,'ESO zone constants'!$A$2:$A$9949,0)),"","X")</f>
        <v>X</v>
      </c>
    </row>
    <row r="177" customFormat="false" ht="15" hidden="false" customHeight="false" outlineLevel="0" collapsed="false">
      <c r="A177" s="52" t="n">
        <v>378</v>
      </c>
      <c r="B177" s="0" t="n">
        <v>175</v>
      </c>
      <c r="C177" s="0" t="n">
        <v>58</v>
      </c>
      <c r="D177" s="0" t="s">
        <v>1351</v>
      </c>
      <c r="E177" s="0" t="str">
        <f aca="false">IF(ISNA(MATCH(A177,'ESO zone constants'!$A$2:$A$9949,0)),"","X")</f>
        <v>X</v>
      </c>
    </row>
    <row r="178" customFormat="false" ht="15" hidden="false" customHeight="false" outlineLevel="0" collapsed="false">
      <c r="A178" s="52" t="n">
        <v>379</v>
      </c>
      <c r="B178" s="0" t="n">
        <v>176</v>
      </c>
      <c r="C178" s="0" t="n">
        <v>58</v>
      </c>
      <c r="D178" s="0" t="s">
        <v>1352</v>
      </c>
      <c r="E178" s="0" t="str">
        <f aca="false">IF(ISNA(MATCH(A178,'ESO zone constants'!$A$2:$A$9949,0)),"","X")</f>
        <v>X</v>
      </c>
    </row>
    <row r="179" customFormat="false" ht="15" hidden="false" customHeight="false" outlineLevel="0" collapsed="false">
      <c r="A179" s="52" t="n">
        <v>380</v>
      </c>
      <c r="B179" s="0" t="n">
        <v>177</v>
      </c>
      <c r="C179" s="0" t="n">
        <v>381</v>
      </c>
      <c r="D179" s="0" t="s">
        <v>284</v>
      </c>
      <c r="E179" s="0" t="str">
        <f aca="false">IF(ISNA(MATCH(A179,'ESO zone constants'!$A$2:$A$9949,0)),"","X")</f>
        <v>X</v>
      </c>
    </row>
    <row r="180" customFormat="false" ht="15" hidden="false" customHeight="false" outlineLevel="0" collapsed="false">
      <c r="A180" s="52" t="n">
        <v>381</v>
      </c>
      <c r="B180" s="0" t="n">
        <v>178</v>
      </c>
      <c r="C180" s="0" t="n">
        <v>381</v>
      </c>
      <c r="D180" s="0" t="s">
        <v>119</v>
      </c>
      <c r="E180" s="0" t="str">
        <f aca="false">IF(ISNA(MATCH(A180,'ESO zone constants'!$A$2:$A$9949,0)),"","X")</f>
        <v>X</v>
      </c>
    </row>
    <row r="181" customFormat="false" ht="15" hidden="false" customHeight="false" outlineLevel="0" collapsed="false">
      <c r="A181" s="52" t="n">
        <v>382</v>
      </c>
      <c r="B181" s="0" t="n">
        <v>179</v>
      </c>
      <c r="C181" s="0" t="n">
        <v>382</v>
      </c>
      <c r="D181" s="0" t="s">
        <v>239</v>
      </c>
      <c r="E181" s="0" t="str">
        <f aca="false">IF(ISNA(MATCH(A181,'ESO zone constants'!$A$2:$A$9949,0)),"","X")</f>
        <v>X</v>
      </c>
    </row>
    <row r="182" customFormat="false" ht="15" hidden="false" customHeight="false" outlineLevel="0" collapsed="false">
      <c r="A182" s="52" t="n">
        <v>383</v>
      </c>
      <c r="B182" s="0" t="n">
        <v>180</v>
      </c>
      <c r="C182" s="0" t="n">
        <v>383</v>
      </c>
      <c r="D182" s="0" t="s">
        <v>165</v>
      </c>
      <c r="E182" s="0" t="str">
        <f aca="false">IF(ISNA(MATCH(A182,'ESO zone constants'!$A$2:$A$9949,0)),"","X")</f>
        <v>X</v>
      </c>
    </row>
    <row r="183" customFormat="false" ht="15" hidden="false" customHeight="false" outlineLevel="0" collapsed="false">
      <c r="A183" s="52" t="n">
        <v>385</v>
      </c>
      <c r="B183" s="0" t="n">
        <v>181</v>
      </c>
      <c r="C183" s="0" t="n">
        <v>208</v>
      </c>
      <c r="D183" s="0" t="s">
        <v>1353</v>
      </c>
      <c r="E183" s="0" t="str">
        <f aca="false">IF(ISNA(MATCH(A183,'ESO zone constants'!$A$2:$A$9949,0)),"","X")</f>
        <v>X</v>
      </c>
    </row>
    <row r="184" customFormat="false" ht="15" hidden="false" customHeight="false" outlineLevel="0" collapsed="false">
      <c r="A184" s="52" t="n">
        <v>386</v>
      </c>
      <c r="B184" s="0" t="n">
        <v>182</v>
      </c>
      <c r="C184" s="0" t="n">
        <v>41</v>
      </c>
      <c r="D184" s="0" t="s">
        <v>1354</v>
      </c>
      <c r="E184" s="0" t="str">
        <f aca="false">IF(ISNA(MATCH(A184,'ESO zone constants'!$A$2:$A$9949,0)),"","X")</f>
        <v>X</v>
      </c>
    </row>
    <row r="185" customFormat="false" ht="15" hidden="false" customHeight="false" outlineLevel="0" collapsed="false">
      <c r="A185" s="52" t="n">
        <v>387</v>
      </c>
      <c r="B185" s="0" t="n">
        <v>183</v>
      </c>
      <c r="C185" s="0" t="n">
        <v>381</v>
      </c>
      <c r="D185" s="0" t="s">
        <v>1355</v>
      </c>
      <c r="E185" s="0" t="str">
        <f aca="false">IF(ISNA(MATCH(A185,'ESO zone constants'!$A$2:$A$9949,0)),"","X")</f>
        <v>X</v>
      </c>
    </row>
    <row r="186" customFormat="false" ht="15" hidden="false" customHeight="false" outlineLevel="0" collapsed="false">
      <c r="A186" s="52" t="n">
        <v>388</v>
      </c>
      <c r="B186" s="0" t="n">
        <v>184</v>
      </c>
      <c r="C186" s="0" t="n">
        <v>381</v>
      </c>
      <c r="D186" s="0" t="s">
        <v>1356</v>
      </c>
      <c r="E186" s="0" t="str">
        <f aca="false">IF(ISNA(MATCH(A186,'ESO zone constants'!$A$2:$A$9949,0)),"","X")</f>
        <v>X</v>
      </c>
    </row>
    <row r="187" customFormat="false" ht="15" hidden="false" customHeight="false" outlineLevel="0" collapsed="false">
      <c r="A187" s="52" t="n">
        <v>389</v>
      </c>
      <c r="B187" s="0" t="n">
        <v>185</v>
      </c>
      <c r="C187" s="0" t="n">
        <v>383</v>
      </c>
      <c r="D187" s="0" t="s">
        <v>1357</v>
      </c>
      <c r="E187" s="0" t="str">
        <f aca="false">IF(ISNA(MATCH(A187,'ESO zone constants'!$A$2:$A$9949,0)),"","X")</f>
        <v>X</v>
      </c>
    </row>
    <row r="188" customFormat="false" ht="15" hidden="false" customHeight="false" outlineLevel="0" collapsed="false">
      <c r="A188" s="52" t="n">
        <v>390</v>
      </c>
      <c r="B188" s="0" t="n">
        <v>186</v>
      </c>
      <c r="C188" s="0" t="n">
        <v>381</v>
      </c>
      <c r="D188" s="0" t="s">
        <v>1358</v>
      </c>
      <c r="E188" s="0" t="str">
        <f aca="false">IF(ISNA(MATCH(A188,'ESO zone constants'!$A$2:$A$9949,0)),"","X")</f>
        <v>X</v>
      </c>
    </row>
    <row r="189" customFormat="false" ht="15" hidden="false" customHeight="false" outlineLevel="0" collapsed="false">
      <c r="A189" s="52" t="n">
        <v>392</v>
      </c>
      <c r="B189" s="0" t="n">
        <v>187</v>
      </c>
      <c r="C189" s="0" t="n">
        <v>381</v>
      </c>
      <c r="D189" s="0" t="s">
        <v>1359</v>
      </c>
      <c r="E189" s="0" t="str">
        <f aca="false">IF(ISNA(MATCH(A189,'ESO zone constants'!$A$2:$A$9949,0)),"","X")</f>
        <v>X</v>
      </c>
    </row>
    <row r="190" customFormat="false" ht="15" hidden="false" customHeight="false" outlineLevel="0" collapsed="false">
      <c r="A190" s="52" t="n">
        <v>393</v>
      </c>
      <c r="B190" s="0" t="n">
        <v>188</v>
      </c>
      <c r="C190" s="0" t="n">
        <v>381</v>
      </c>
      <c r="D190" s="0" t="s">
        <v>1360</v>
      </c>
      <c r="E190" s="0" t="str">
        <f aca="false">IF(ISNA(MATCH(A190,'ESO zone constants'!$A$2:$A$9949,0)),"","X")</f>
        <v>X</v>
      </c>
    </row>
    <row r="191" customFormat="false" ht="15" hidden="false" customHeight="false" outlineLevel="0" collapsed="false">
      <c r="A191" s="52" t="n">
        <v>394</v>
      </c>
      <c r="B191" s="0" t="n">
        <v>189</v>
      </c>
      <c r="C191" s="0" t="n">
        <v>381</v>
      </c>
      <c r="D191" s="0" t="s">
        <v>1361</v>
      </c>
      <c r="E191" s="0" t="str">
        <f aca="false">IF(ISNA(MATCH(A191,'ESO zone constants'!$A$2:$A$9949,0)),"","X")</f>
        <v>X</v>
      </c>
    </row>
    <row r="192" customFormat="false" ht="15" hidden="false" customHeight="false" outlineLevel="0" collapsed="false">
      <c r="A192" s="52" t="n">
        <v>395</v>
      </c>
      <c r="B192" s="0" t="n">
        <v>190</v>
      </c>
      <c r="C192" s="0" t="n">
        <v>381</v>
      </c>
      <c r="D192" s="0" t="s">
        <v>1362</v>
      </c>
      <c r="E192" s="0" t="str">
        <f aca="false">IF(ISNA(MATCH(A192,'ESO zone constants'!$A$2:$A$9949,0)),"","X")</f>
        <v>X</v>
      </c>
    </row>
    <row r="193" customFormat="false" ht="15" hidden="false" customHeight="false" outlineLevel="0" collapsed="false">
      <c r="A193" s="52" t="n">
        <v>396</v>
      </c>
      <c r="B193" s="0" t="n">
        <v>191</v>
      </c>
      <c r="C193" s="0" t="n">
        <v>381</v>
      </c>
      <c r="D193" s="0" t="s">
        <v>1363</v>
      </c>
      <c r="E193" s="0" t="str">
        <f aca="false">IF(ISNA(MATCH(A193,'ESO zone constants'!$A$2:$A$9949,0)),"","X")</f>
        <v>X</v>
      </c>
    </row>
    <row r="194" customFormat="false" ht="15" hidden="false" customHeight="false" outlineLevel="0" collapsed="false">
      <c r="A194" s="52" t="n">
        <v>397</v>
      </c>
      <c r="B194" s="0" t="n">
        <v>192</v>
      </c>
      <c r="C194" s="0" t="n">
        <v>381</v>
      </c>
      <c r="D194" s="0" t="s">
        <v>1364</v>
      </c>
      <c r="E194" s="0" t="str">
        <f aca="false">IF(ISNA(MATCH(A194,'ESO zone constants'!$A$2:$A$9949,0)),"","X")</f>
        <v>X</v>
      </c>
    </row>
    <row r="195" customFormat="false" ht="15" hidden="false" customHeight="false" outlineLevel="0" collapsed="false">
      <c r="A195" s="52" t="n">
        <v>398</v>
      </c>
      <c r="B195" s="0" t="n">
        <v>193</v>
      </c>
      <c r="C195" s="0" t="n">
        <v>381</v>
      </c>
      <c r="D195" s="0" t="s">
        <v>1365</v>
      </c>
      <c r="E195" s="0" t="str">
        <f aca="false">IF(ISNA(MATCH(A195,'ESO zone constants'!$A$2:$A$9949,0)),"","X")</f>
        <v>X</v>
      </c>
    </row>
    <row r="196" customFormat="false" ht="15" hidden="false" customHeight="false" outlineLevel="0" collapsed="false">
      <c r="A196" s="52" t="n">
        <v>399</v>
      </c>
      <c r="B196" s="0" t="n">
        <v>194</v>
      </c>
      <c r="C196" s="0" t="n">
        <v>381</v>
      </c>
      <c r="D196" s="0" t="s">
        <v>1366</v>
      </c>
      <c r="E196" s="0" t="str">
        <f aca="false">IF(ISNA(MATCH(A196,'ESO zone constants'!$A$2:$A$9949,0)),"","X")</f>
        <v>X</v>
      </c>
    </row>
    <row r="197" customFormat="false" ht="15" hidden="false" customHeight="false" outlineLevel="0" collapsed="false">
      <c r="A197" s="52" t="n">
        <v>400</v>
      </c>
      <c r="B197" s="0" t="n">
        <v>195</v>
      </c>
      <c r="C197" s="0" t="n">
        <v>381</v>
      </c>
      <c r="D197" s="0" t="s">
        <v>1367</v>
      </c>
      <c r="E197" s="0" t="str">
        <f aca="false">IF(ISNA(MATCH(A197,'ESO zone constants'!$A$2:$A$9949,0)),"","X")</f>
        <v>X</v>
      </c>
    </row>
    <row r="198" customFormat="false" ht="15" hidden="false" customHeight="false" outlineLevel="0" collapsed="false">
      <c r="A198" s="52" t="n">
        <v>401</v>
      </c>
      <c r="B198" s="0" t="n">
        <v>196</v>
      </c>
      <c r="C198" s="0" t="n">
        <v>381</v>
      </c>
      <c r="D198" s="0" t="s">
        <v>1368</v>
      </c>
      <c r="E198" s="0" t="str">
        <f aca="false">IF(ISNA(MATCH(A198,'ESO zone constants'!$A$2:$A$9949,0)),"","X")</f>
        <v>X</v>
      </c>
    </row>
    <row r="199" customFormat="false" ht="15" hidden="false" customHeight="false" outlineLevel="0" collapsed="false">
      <c r="A199" s="52" t="n">
        <v>402</v>
      </c>
      <c r="B199" s="0" t="n">
        <v>197</v>
      </c>
      <c r="C199" s="0" t="n">
        <v>103</v>
      </c>
      <c r="D199" s="0" t="s">
        <v>1369</v>
      </c>
      <c r="E199" s="0" t="str">
        <f aca="false">IF(ISNA(MATCH(A199,'ESO zone constants'!$A$2:$A$9949,0)),"","X")</f>
        <v>X</v>
      </c>
    </row>
    <row r="200" customFormat="false" ht="15" hidden="false" customHeight="false" outlineLevel="0" collapsed="false">
      <c r="A200" s="52" t="n">
        <v>403</v>
      </c>
      <c r="B200" s="0" t="n">
        <v>198</v>
      </c>
      <c r="C200" s="0" t="n">
        <v>103</v>
      </c>
      <c r="D200" s="0" t="s">
        <v>1370</v>
      </c>
      <c r="E200" s="0" t="str">
        <f aca="false">IF(ISNA(MATCH(A200,'ESO zone constants'!$A$2:$A$9949,0)),"","X")</f>
        <v>X</v>
      </c>
    </row>
    <row r="201" customFormat="false" ht="15" hidden="false" customHeight="false" outlineLevel="0" collapsed="false">
      <c r="A201" s="52" t="n">
        <v>404</v>
      </c>
      <c r="B201" s="0" t="n">
        <v>199</v>
      </c>
      <c r="C201" s="0" t="n">
        <v>103</v>
      </c>
      <c r="D201" s="0" t="s">
        <v>1371</v>
      </c>
      <c r="E201" s="0" t="str">
        <f aca="false">IF(ISNA(MATCH(A201,'ESO zone constants'!$A$2:$A$9949,0)),"","X")</f>
        <v>X</v>
      </c>
    </row>
    <row r="202" customFormat="false" ht="15" hidden="false" customHeight="false" outlineLevel="0" collapsed="false">
      <c r="A202" s="52" t="n">
        <v>405</v>
      </c>
      <c r="B202" s="0" t="n">
        <v>200</v>
      </c>
      <c r="C202" s="0" t="n">
        <v>57</v>
      </c>
      <c r="D202" s="0" t="s">
        <v>1372</v>
      </c>
      <c r="E202" s="0" t="str">
        <f aca="false">IF(ISNA(MATCH(A202,'ESO zone constants'!$A$2:$A$9949,0)),"","X")</f>
        <v>X</v>
      </c>
    </row>
    <row r="203" customFormat="false" ht="15" hidden="false" customHeight="false" outlineLevel="0" collapsed="false">
      <c r="A203" s="52" t="n">
        <v>406</v>
      </c>
      <c r="B203" s="0" t="n">
        <v>201</v>
      </c>
      <c r="C203" s="0" t="n">
        <v>57</v>
      </c>
      <c r="D203" s="0" t="s">
        <v>1373</v>
      </c>
      <c r="E203" s="0" t="str">
        <f aca="false">IF(ISNA(MATCH(A203,'ESO zone constants'!$A$2:$A$9949,0)),"","X")</f>
        <v>X</v>
      </c>
    </row>
    <row r="204" customFormat="false" ht="15" hidden="false" customHeight="false" outlineLevel="0" collapsed="false">
      <c r="A204" s="52" t="n">
        <v>407</v>
      </c>
      <c r="B204" s="0" t="n">
        <v>202</v>
      </c>
      <c r="C204" s="0" t="n">
        <v>57</v>
      </c>
      <c r="D204" s="0" t="s">
        <v>1374</v>
      </c>
      <c r="E204" s="0" t="str">
        <f aca="false">IF(ISNA(MATCH(A204,'ESO zone constants'!$A$2:$A$9949,0)),"","X")</f>
        <v>X</v>
      </c>
    </row>
    <row r="205" customFormat="false" ht="15" hidden="false" customHeight="false" outlineLevel="0" collapsed="false">
      <c r="A205" s="52" t="n">
        <v>408</v>
      </c>
      <c r="B205" s="0" t="n">
        <v>203</v>
      </c>
      <c r="C205" s="0" t="n">
        <v>57</v>
      </c>
      <c r="D205" s="0" t="s">
        <v>1375</v>
      </c>
      <c r="E205" s="0" t="str">
        <f aca="false">IF(ISNA(MATCH(A205,'ESO zone constants'!$A$2:$A$9949,0)),"","X")</f>
        <v>X</v>
      </c>
    </row>
    <row r="206" customFormat="false" ht="15" hidden="false" customHeight="false" outlineLevel="0" collapsed="false">
      <c r="A206" s="52" t="n">
        <v>409</v>
      </c>
      <c r="B206" s="0" t="n">
        <v>204</v>
      </c>
      <c r="C206" s="0" t="n">
        <v>57</v>
      </c>
      <c r="D206" s="0" t="s">
        <v>1376</v>
      </c>
      <c r="E206" s="0" t="str">
        <f aca="false">IF(ISNA(MATCH(A206,'ESO zone constants'!$A$2:$A$9949,0)),"","X")</f>
        <v>X</v>
      </c>
    </row>
    <row r="207" customFormat="false" ht="15" hidden="false" customHeight="false" outlineLevel="0" collapsed="false">
      <c r="A207" s="52" t="n">
        <v>410</v>
      </c>
      <c r="B207" s="0" t="n">
        <v>205</v>
      </c>
      <c r="C207" s="0" t="n">
        <v>57</v>
      </c>
      <c r="D207" s="0" t="s">
        <v>1377</v>
      </c>
      <c r="E207" s="0" t="str">
        <f aca="false">IF(ISNA(MATCH(A207,'ESO zone constants'!$A$2:$A$9949,0)),"","X")</f>
        <v>X</v>
      </c>
    </row>
    <row r="208" customFormat="false" ht="15" hidden="false" customHeight="false" outlineLevel="0" collapsed="false">
      <c r="A208" s="52" t="n">
        <v>411</v>
      </c>
      <c r="B208" s="0" t="n">
        <v>206</v>
      </c>
      <c r="C208" s="0" t="n">
        <v>58</v>
      </c>
      <c r="D208" s="0" t="s">
        <v>1378</v>
      </c>
      <c r="E208" s="0" t="str">
        <f aca="false">IF(ISNA(MATCH(A208,'ESO zone constants'!$A$2:$A$9949,0)),"","X")</f>
        <v>X</v>
      </c>
    </row>
    <row r="209" customFormat="false" ht="15" hidden="false" customHeight="false" outlineLevel="0" collapsed="false">
      <c r="A209" s="52" t="n">
        <v>412</v>
      </c>
      <c r="B209" s="0" t="n">
        <v>207</v>
      </c>
      <c r="C209" s="0" t="n">
        <v>103</v>
      </c>
      <c r="D209" s="0" t="s">
        <v>1379</v>
      </c>
      <c r="E209" s="0" t="str">
        <f aca="false">IF(ISNA(MATCH(A209,'ESO zone constants'!$A$2:$A$9949,0)),"","X")</f>
        <v>X</v>
      </c>
    </row>
    <row r="210" customFormat="false" ht="15" hidden="false" customHeight="false" outlineLevel="0" collapsed="false">
      <c r="A210" s="52" t="n">
        <v>413</v>
      </c>
      <c r="B210" s="0" t="n">
        <v>208</v>
      </c>
      <c r="C210" s="0" t="n">
        <v>103</v>
      </c>
      <c r="D210" s="0" t="s">
        <v>1380</v>
      </c>
      <c r="E210" s="0" t="str">
        <f aca="false">IF(ISNA(MATCH(A210,'ESO zone constants'!$A$2:$A$9949,0)),"","X")</f>
        <v>X</v>
      </c>
    </row>
    <row r="211" customFormat="false" ht="15" hidden="false" customHeight="false" outlineLevel="0" collapsed="false">
      <c r="A211" s="52" t="n">
        <v>414</v>
      </c>
      <c r="B211" s="0" t="n">
        <v>209</v>
      </c>
      <c r="C211" s="0" t="n">
        <v>103</v>
      </c>
      <c r="D211" s="0" t="s">
        <v>1381</v>
      </c>
      <c r="E211" s="0" t="str">
        <f aca="false">IF(ISNA(MATCH(A211,'ESO zone constants'!$A$2:$A$9949,0)),"","X")</f>
        <v>X</v>
      </c>
    </row>
    <row r="212" customFormat="false" ht="15" hidden="false" customHeight="false" outlineLevel="0" collapsed="false">
      <c r="A212" s="52" t="n">
        <v>415</v>
      </c>
      <c r="B212" s="0" t="n">
        <v>210</v>
      </c>
      <c r="C212" s="0" t="n">
        <v>103</v>
      </c>
      <c r="D212" s="0" t="s">
        <v>1382</v>
      </c>
      <c r="E212" s="0" t="str">
        <f aca="false">IF(ISNA(MATCH(A212,'ESO zone constants'!$A$2:$A$9949,0)),"","X")</f>
        <v>X</v>
      </c>
    </row>
    <row r="213" customFormat="false" ht="15" hidden="false" customHeight="false" outlineLevel="0" collapsed="false">
      <c r="A213" s="52" t="n">
        <v>416</v>
      </c>
      <c r="B213" s="0" t="n">
        <v>211</v>
      </c>
      <c r="C213" s="0" t="n">
        <v>381</v>
      </c>
      <c r="D213" s="0" t="s">
        <v>1383</v>
      </c>
      <c r="E213" s="0" t="str">
        <f aca="false">IF(ISNA(MATCH(A213,'ESO zone constants'!$A$2:$A$9949,0)),"","X")</f>
        <v>X</v>
      </c>
    </row>
    <row r="214" customFormat="false" ht="15" hidden="false" customHeight="false" outlineLevel="0" collapsed="false">
      <c r="A214" s="52" t="n">
        <v>417</v>
      </c>
      <c r="B214" s="0" t="n">
        <v>212</v>
      </c>
      <c r="C214" s="0" t="n">
        <v>347</v>
      </c>
      <c r="D214" s="0" t="s">
        <v>1384</v>
      </c>
      <c r="E214" s="0" t="str">
        <f aca="false">IF(ISNA(MATCH(A214,'ESO zone constants'!$A$2:$A$9949,0)),"","X")</f>
        <v>X</v>
      </c>
    </row>
    <row r="215" customFormat="false" ht="15" hidden="false" customHeight="false" outlineLevel="0" collapsed="false">
      <c r="A215" s="52" t="n">
        <v>418</v>
      </c>
      <c r="B215" s="0" t="n">
        <v>213</v>
      </c>
      <c r="C215" s="0" t="n">
        <v>347</v>
      </c>
      <c r="D215" s="0" t="s">
        <v>1385</v>
      </c>
      <c r="E215" s="0" t="str">
        <f aca="false">IF(ISNA(MATCH(A215,'ESO zone constants'!$A$2:$A$9949,0)),"","X")</f>
        <v>X</v>
      </c>
    </row>
    <row r="216" customFormat="false" ht="15" hidden="false" customHeight="false" outlineLevel="0" collapsed="false">
      <c r="A216" s="52" t="n">
        <v>419</v>
      </c>
      <c r="B216" s="0" t="n">
        <v>214</v>
      </c>
      <c r="C216" s="0" t="n">
        <v>347</v>
      </c>
      <c r="D216" s="0" t="s">
        <v>1386</v>
      </c>
      <c r="E216" s="0" t="str">
        <f aca="false">IF(ISNA(MATCH(A216,'ESO zone constants'!$A$2:$A$9949,0)),"","X")</f>
        <v>X</v>
      </c>
    </row>
    <row r="217" customFormat="false" ht="15" hidden="false" customHeight="false" outlineLevel="0" collapsed="false">
      <c r="A217" s="52" t="n">
        <v>420</v>
      </c>
      <c r="B217" s="0" t="n">
        <v>215</v>
      </c>
      <c r="C217" s="0" t="n">
        <v>347</v>
      </c>
      <c r="D217" s="0" t="s">
        <v>1387</v>
      </c>
      <c r="E217" s="0" t="str">
        <f aca="false">IF(ISNA(MATCH(A217,'ESO zone constants'!$A$2:$A$9949,0)),"","X")</f>
        <v>X</v>
      </c>
    </row>
    <row r="218" customFormat="false" ht="15" hidden="false" customHeight="false" outlineLevel="0" collapsed="false">
      <c r="A218" s="52" t="n">
        <v>421</v>
      </c>
      <c r="B218" s="0" t="n">
        <v>216</v>
      </c>
      <c r="C218" s="0" t="n">
        <v>347</v>
      </c>
      <c r="D218" s="0" t="s">
        <v>1388</v>
      </c>
      <c r="E218" s="0" t="str">
        <f aca="false">IF(ISNA(MATCH(A218,'ESO zone constants'!$A$2:$A$9949,0)),"","X")</f>
        <v>X</v>
      </c>
    </row>
    <row r="219" customFormat="false" ht="15" hidden="false" customHeight="false" outlineLevel="0" collapsed="false">
      <c r="A219" s="52" t="n">
        <v>422</v>
      </c>
      <c r="B219" s="0" t="n">
        <v>217</v>
      </c>
      <c r="C219" s="0" t="n">
        <v>347</v>
      </c>
      <c r="D219" s="0" t="s">
        <v>1389</v>
      </c>
      <c r="E219" s="0" t="str">
        <f aca="false">IF(ISNA(MATCH(A219,'ESO zone constants'!$A$2:$A$9949,0)),"","X")</f>
        <v>X</v>
      </c>
    </row>
    <row r="220" customFormat="false" ht="15" hidden="false" customHeight="false" outlineLevel="0" collapsed="false">
      <c r="A220" s="52" t="n">
        <v>424</v>
      </c>
      <c r="B220" s="0" t="n">
        <v>218</v>
      </c>
      <c r="C220" s="0" t="n">
        <v>3</v>
      </c>
      <c r="D220" s="0" t="s">
        <v>1390</v>
      </c>
      <c r="E220" s="0" t="str">
        <f aca="false">IF(ISNA(MATCH(A220,'ESO zone constants'!$A$2:$A$9949,0)),"","X")</f>
        <v>X</v>
      </c>
    </row>
    <row r="221" customFormat="false" ht="15" hidden="false" customHeight="false" outlineLevel="0" collapsed="false">
      <c r="A221" s="52" t="n">
        <v>425</v>
      </c>
      <c r="B221" s="0" t="n">
        <v>219</v>
      </c>
      <c r="C221" s="0" t="n">
        <v>3</v>
      </c>
      <c r="D221" s="0" t="s">
        <v>1391</v>
      </c>
      <c r="E221" s="0" t="str">
        <f aca="false">IF(ISNA(MATCH(A221,'ESO zone constants'!$A$2:$A$9949,0)),"","X")</f>
        <v>X</v>
      </c>
    </row>
    <row r="222" customFormat="false" ht="15" hidden="false" customHeight="false" outlineLevel="0" collapsed="false">
      <c r="A222" s="52" t="n">
        <v>426</v>
      </c>
      <c r="B222" s="0" t="n">
        <v>220</v>
      </c>
      <c r="C222" s="0" t="n">
        <v>3</v>
      </c>
      <c r="D222" s="0" t="s">
        <v>1392</v>
      </c>
      <c r="E222" s="0" t="str">
        <f aca="false">IF(ISNA(MATCH(A222,'ESO zone constants'!$A$2:$A$9949,0)),"","X")</f>
        <v>X</v>
      </c>
    </row>
    <row r="223" customFormat="false" ht="15" hidden="false" customHeight="false" outlineLevel="0" collapsed="false">
      <c r="A223" s="52" t="n">
        <v>429</v>
      </c>
      <c r="B223" s="0" t="n">
        <v>221</v>
      </c>
      <c r="C223" s="0" t="n">
        <v>3</v>
      </c>
      <c r="D223" s="0" t="s">
        <v>1393</v>
      </c>
      <c r="E223" s="0" t="str">
        <f aca="false">IF(ISNA(MATCH(A223,'ESO zone constants'!$A$2:$A$9949,0)),"","X")</f>
        <v>X</v>
      </c>
    </row>
    <row r="224" customFormat="false" ht="15" hidden="false" customHeight="false" outlineLevel="0" collapsed="false">
      <c r="A224" s="52" t="n">
        <v>430</v>
      </c>
      <c r="B224" s="0" t="n">
        <v>222</v>
      </c>
      <c r="C224" s="0" t="n">
        <v>19</v>
      </c>
      <c r="D224" s="0" t="s">
        <v>1394</v>
      </c>
      <c r="E224" s="0" t="str">
        <f aca="false">IF(ISNA(MATCH(A224,'ESO zone constants'!$A$2:$A$9949,0)),"","X")</f>
        <v>X</v>
      </c>
    </row>
    <row r="225" customFormat="false" ht="15" hidden="false" customHeight="false" outlineLevel="0" collapsed="false">
      <c r="A225" s="52" t="n">
        <v>431</v>
      </c>
      <c r="B225" s="0" t="n">
        <v>223</v>
      </c>
      <c r="C225" s="0" t="n">
        <v>103</v>
      </c>
      <c r="D225" s="0" t="s">
        <v>1395</v>
      </c>
      <c r="E225" s="0" t="str">
        <f aca="false">IF(ISNA(MATCH(A225,'ESO zone constants'!$A$2:$A$9949,0)),"","X")</f>
        <v>X</v>
      </c>
    </row>
    <row r="226" customFormat="false" ht="15" hidden="false" customHeight="false" outlineLevel="0" collapsed="false">
      <c r="A226" s="52" t="n">
        <v>433</v>
      </c>
      <c r="B226" s="0" t="n">
        <v>224</v>
      </c>
      <c r="C226" s="0" t="n">
        <v>383</v>
      </c>
      <c r="D226" s="0" t="s">
        <v>1396</v>
      </c>
      <c r="E226" s="0" t="str">
        <f aca="false">IF(ISNA(MATCH(A226,'ESO zone constants'!$A$2:$A$9949,0)),"","X")</f>
        <v>X</v>
      </c>
    </row>
    <row r="227" customFormat="false" ht="15" hidden="false" customHeight="false" outlineLevel="0" collapsed="false">
      <c r="A227" s="52" t="n">
        <v>434</v>
      </c>
      <c r="B227" s="0" t="n">
        <v>225</v>
      </c>
      <c r="C227" s="0" t="n">
        <v>383</v>
      </c>
      <c r="D227" s="0" t="s">
        <v>1397</v>
      </c>
      <c r="E227" s="0" t="str">
        <f aca="false">IF(ISNA(MATCH(A227,'ESO zone constants'!$A$2:$A$9949,0)),"","X")</f>
        <v>X</v>
      </c>
    </row>
    <row r="228" customFormat="false" ht="15" hidden="false" customHeight="false" outlineLevel="0" collapsed="false">
      <c r="A228" s="52" t="n">
        <v>435</v>
      </c>
      <c r="B228" s="0" t="n">
        <v>226</v>
      </c>
      <c r="C228" s="0" t="n">
        <v>383</v>
      </c>
      <c r="D228" s="0" t="s">
        <v>1398</v>
      </c>
      <c r="E228" s="0" t="str">
        <f aca="false">IF(ISNA(MATCH(A228,'ESO zone constants'!$A$2:$A$9949,0)),"","X")</f>
        <v>X</v>
      </c>
    </row>
    <row r="229" customFormat="false" ht="15" hidden="false" customHeight="false" outlineLevel="0" collapsed="false">
      <c r="A229" s="52" t="n">
        <v>436</v>
      </c>
      <c r="B229" s="0" t="n">
        <v>227</v>
      </c>
      <c r="C229" s="0" t="n">
        <v>383</v>
      </c>
      <c r="D229" s="0" t="s">
        <v>1399</v>
      </c>
      <c r="E229" s="0" t="str">
        <f aca="false">IF(ISNA(MATCH(A229,'ESO zone constants'!$A$2:$A$9949,0)),"","X")</f>
        <v>X</v>
      </c>
    </row>
    <row r="230" customFormat="false" ht="15" hidden="false" customHeight="false" outlineLevel="0" collapsed="false">
      <c r="A230" s="52" t="n">
        <v>437</v>
      </c>
      <c r="B230" s="0" t="n">
        <v>228</v>
      </c>
      <c r="C230" s="0" t="n">
        <v>383</v>
      </c>
      <c r="D230" s="0" t="s">
        <v>1400</v>
      </c>
      <c r="E230" s="0" t="str">
        <f aca="false">IF(ISNA(MATCH(A230,'ESO zone constants'!$A$2:$A$9949,0)),"","X")</f>
        <v>X</v>
      </c>
    </row>
    <row r="231" customFormat="false" ht="15" hidden="false" customHeight="false" outlineLevel="0" collapsed="false">
      <c r="A231" s="52" t="n">
        <v>438</v>
      </c>
      <c r="B231" s="0" t="n">
        <v>229</v>
      </c>
      <c r="C231" s="0" t="n">
        <v>383</v>
      </c>
      <c r="D231" s="0" t="s">
        <v>1401</v>
      </c>
      <c r="E231" s="0" t="str">
        <f aca="false">IF(ISNA(MATCH(A231,'ESO zone constants'!$A$2:$A$9949,0)),"","X")</f>
        <v>X</v>
      </c>
    </row>
    <row r="232" customFormat="false" ht="15" hidden="false" customHeight="false" outlineLevel="0" collapsed="false">
      <c r="A232" s="52" t="n">
        <v>439</v>
      </c>
      <c r="B232" s="0" t="n">
        <v>230</v>
      </c>
      <c r="C232" s="0" t="n">
        <v>383</v>
      </c>
      <c r="D232" s="0" t="s">
        <v>1402</v>
      </c>
      <c r="E232" s="0" t="str">
        <f aca="false">IF(ISNA(MATCH(A232,'ESO zone constants'!$A$2:$A$9949,0)),"","X")</f>
        <v>X</v>
      </c>
    </row>
    <row r="233" customFormat="false" ht="15" hidden="false" customHeight="false" outlineLevel="0" collapsed="false">
      <c r="A233" s="52" t="n">
        <v>440</v>
      </c>
      <c r="B233" s="0" t="n">
        <v>231</v>
      </c>
      <c r="C233" s="0" t="n">
        <v>383</v>
      </c>
      <c r="D233" s="0" t="s">
        <v>1403</v>
      </c>
      <c r="E233" s="0" t="str">
        <f aca="false">IF(ISNA(MATCH(A233,'ESO zone constants'!$A$2:$A$9949,0)),"","X")</f>
        <v>X</v>
      </c>
    </row>
    <row r="234" customFormat="false" ht="15" hidden="false" customHeight="false" outlineLevel="0" collapsed="false">
      <c r="A234" s="52" t="n">
        <v>442</v>
      </c>
      <c r="B234" s="0" t="n">
        <v>232</v>
      </c>
      <c r="C234" s="0" t="n">
        <v>383</v>
      </c>
      <c r="D234" s="0" t="s">
        <v>1404</v>
      </c>
      <c r="E234" s="0" t="str">
        <f aca="false">IF(ISNA(MATCH(A234,'ESO zone constants'!$A$2:$A$9949,0)),"","X")</f>
        <v>X</v>
      </c>
    </row>
    <row r="235" customFormat="false" ht="15" hidden="false" customHeight="false" outlineLevel="0" collapsed="false">
      <c r="A235" s="52" t="n">
        <v>444</v>
      </c>
      <c r="B235" s="0" t="n">
        <v>233</v>
      </c>
      <c r="C235" s="0" t="n">
        <v>383</v>
      </c>
      <c r="D235" s="0" t="s">
        <v>1405</v>
      </c>
      <c r="E235" s="0" t="str">
        <f aca="false">IF(ISNA(MATCH(A235,'ESO zone constants'!$A$2:$A$9949,0)),"","X")</f>
        <v>X</v>
      </c>
    </row>
    <row r="236" customFormat="false" ht="15" hidden="false" customHeight="false" outlineLevel="0" collapsed="false">
      <c r="A236" s="52" t="n">
        <v>447</v>
      </c>
      <c r="B236" s="0" t="n">
        <v>234</v>
      </c>
      <c r="C236" s="0" t="n">
        <v>383</v>
      </c>
      <c r="D236" s="0" t="s">
        <v>1406</v>
      </c>
      <c r="E236" s="0" t="str">
        <f aca="false">IF(ISNA(MATCH(A236,'ESO zone constants'!$A$2:$A$9949,0)),"","X")</f>
        <v>X</v>
      </c>
    </row>
    <row r="237" customFormat="false" ht="15" hidden="false" customHeight="false" outlineLevel="0" collapsed="false">
      <c r="A237" s="52" t="n">
        <v>449</v>
      </c>
      <c r="B237" s="0" t="n">
        <v>235</v>
      </c>
      <c r="C237" s="0" t="n">
        <v>101</v>
      </c>
      <c r="D237" s="0" t="s">
        <v>156</v>
      </c>
      <c r="E237" s="0" t="str">
        <f aca="false">IF(ISNA(MATCH(A237,'ESO zone constants'!$A$2:$A$9949,0)),"","X")</f>
        <v>X</v>
      </c>
    </row>
    <row r="238" customFormat="false" ht="15" hidden="false" customHeight="false" outlineLevel="0" collapsed="false">
      <c r="A238" s="52" t="n">
        <v>451</v>
      </c>
      <c r="B238" s="0" t="n">
        <v>236</v>
      </c>
      <c r="C238" s="0" t="n">
        <v>382</v>
      </c>
      <c r="D238" s="0" t="s">
        <v>1407</v>
      </c>
      <c r="E238" s="0" t="str">
        <f aca="false">IF(ISNA(MATCH(A238,'ESO zone constants'!$A$2:$A$9949,0)),"","X")</f>
        <v>X</v>
      </c>
    </row>
    <row r="239" customFormat="false" ht="15" hidden="false" customHeight="false" outlineLevel="0" collapsed="false">
      <c r="A239" s="52" t="n">
        <v>452</v>
      </c>
      <c r="B239" s="0" t="n">
        <v>237</v>
      </c>
      <c r="C239" s="0" t="n">
        <v>382</v>
      </c>
      <c r="D239" s="0" t="s">
        <v>1408</v>
      </c>
      <c r="E239" s="0" t="str">
        <f aca="false">IF(ISNA(MATCH(A239,'ESO zone constants'!$A$2:$A$9949,0)),"","X")</f>
        <v>X</v>
      </c>
    </row>
    <row r="240" customFormat="false" ht="15" hidden="false" customHeight="false" outlineLevel="0" collapsed="false">
      <c r="A240" s="52" t="n">
        <v>453</v>
      </c>
      <c r="B240" s="0" t="n">
        <v>238</v>
      </c>
      <c r="C240" s="0" t="n">
        <v>382</v>
      </c>
      <c r="D240" s="0" t="s">
        <v>1409</v>
      </c>
      <c r="E240" s="0" t="str">
        <f aca="false">IF(ISNA(MATCH(A240,'ESO zone constants'!$A$2:$A$9949,0)),"","X")</f>
        <v>X</v>
      </c>
    </row>
    <row r="241" customFormat="false" ht="15" hidden="false" customHeight="false" outlineLevel="0" collapsed="false">
      <c r="A241" s="52" t="n">
        <v>454</v>
      </c>
      <c r="B241" s="0" t="n">
        <v>239</v>
      </c>
      <c r="C241" s="0" t="n">
        <v>382</v>
      </c>
      <c r="D241" s="0" t="s">
        <v>1410</v>
      </c>
      <c r="E241" s="0" t="str">
        <f aca="false">IF(ISNA(MATCH(A241,'ESO zone constants'!$A$2:$A$9949,0)),"","X")</f>
        <v>X</v>
      </c>
    </row>
    <row r="242" customFormat="false" ht="15" hidden="false" customHeight="false" outlineLevel="0" collapsed="false">
      <c r="A242" s="52" t="n">
        <v>455</v>
      </c>
      <c r="B242" s="0" t="n">
        <v>240</v>
      </c>
      <c r="C242" s="0" t="n">
        <v>382</v>
      </c>
      <c r="D242" s="0" t="s">
        <v>1411</v>
      </c>
      <c r="E242" s="0" t="str">
        <f aca="false">IF(ISNA(MATCH(A242,'ESO zone constants'!$A$2:$A$9949,0)),"","X")</f>
        <v>X</v>
      </c>
    </row>
    <row r="243" customFormat="false" ht="15" hidden="false" customHeight="false" outlineLevel="0" collapsed="false">
      <c r="A243" s="52" t="n">
        <v>456</v>
      </c>
      <c r="B243" s="0" t="n">
        <v>241</v>
      </c>
      <c r="C243" s="0" t="n">
        <v>382</v>
      </c>
      <c r="D243" s="0" t="s">
        <v>1412</v>
      </c>
      <c r="E243" s="0" t="str">
        <f aca="false">IF(ISNA(MATCH(A243,'ESO zone constants'!$A$2:$A$9949,0)),"","X")</f>
        <v>X</v>
      </c>
    </row>
    <row r="244" customFormat="false" ht="15" hidden="false" customHeight="false" outlineLevel="0" collapsed="false">
      <c r="A244" s="52" t="n">
        <v>457</v>
      </c>
      <c r="B244" s="0" t="n">
        <v>242</v>
      </c>
      <c r="C244" s="0" t="n">
        <v>382</v>
      </c>
      <c r="D244" s="0" t="s">
        <v>1413</v>
      </c>
      <c r="E244" s="0" t="str">
        <f aca="false">IF(ISNA(MATCH(A244,'ESO zone constants'!$A$2:$A$9949,0)),"","X")</f>
        <v>X</v>
      </c>
    </row>
    <row r="245" customFormat="false" ht="15" hidden="false" customHeight="false" outlineLevel="0" collapsed="false">
      <c r="A245" s="52" t="n">
        <v>458</v>
      </c>
      <c r="B245" s="0" t="n">
        <v>243</v>
      </c>
      <c r="C245" s="0" t="n">
        <v>382</v>
      </c>
      <c r="D245" s="0" t="s">
        <v>1414</v>
      </c>
      <c r="E245" s="0" t="str">
        <f aca="false">IF(ISNA(MATCH(A245,'ESO zone constants'!$A$2:$A$9949,0)),"","X")</f>
        <v>X</v>
      </c>
    </row>
    <row r="246" customFormat="false" ht="15" hidden="false" customHeight="false" outlineLevel="0" collapsed="false">
      <c r="A246" s="52" t="n">
        <v>459</v>
      </c>
      <c r="B246" s="0" t="n">
        <v>244</v>
      </c>
      <c r="C246" s="0" t="n">
        <v>382</v>
      </c>
      <c r="D246" s="0" t="s">
        <v>1415</v>
      </c>
      <c r="E246" s="0" t="str">
        <f aca="false">IF(ISNA(MATCH(A246,'ESO zone constants'!$A$2:$A$9949,0)),"","X")</f>
        <v>X</v>
      </c>
    </row>
    <row r="247" customFormat="false" ht="15" hidden="false" customHeight="false" outlineLevel="0" collapsed="false">
      <c r="A247" s="52" t="n">
        <v>460</v>
      </c>
      <c r="B247" s="0" t="n">
        <v>245</v>
      </c>
      <c r="C247" s="0" t="n">
        <v>382</v>
      </c>
      <c r="D247" s="0" t="s">
        <v>1416</v>
      </c>
      <c r="E247" s="0" t="str">
        <f aca="false">IF(ISNA(MATCH(A247,'ESO zone constants'!$A$2:$A$9949,0)),"","X")</f>
        <v>X</v>
      </c>
    </row>
    <row r="248" customFormat="false" ht="15" hidden="false" customHeight="false" outlineLevel="0" collapsed="false">
      <c r="A248" s="52" t="n">
        <v>461</v>
      </c>
      <c r="B248" s="0" t="n">
        <v>246</v>
      </c>
      <c r="C248" s="0" t="n">
        <v>382</v>
      </c>
      <c r="D248" s="0" t="s">
        <v>1417</v>
      </c>
      <c r="E248" s="0" t="str">
        <f aca="false">IF(ISNA(MATCH(A248,'ESO zone constants'!$A$2:$A$9949,0)),"","X")</f>
        <v>X</v>
      </c>
    </row>
    <row r="249" customFormat="false" ht="15" hidden="false" customHeight="false" outlineLevel="0" collapsed="false">
      <c r="A249" s="52" t="n">
        <v>462</v>
      </c>
      <c r="B249" s="0" t="n">
        <v>247</v>
      </c>
      <c r="C249" s="0" t="n">
        <v>382</v>
      </c>
      <c r="D249" s="0" t="s">
        <v>1418</v>
      </c>
      <c r="E249" s="0" t="str">
        <f aca="false">IF(ISNA(MATCH(A249,'ESO zone constants'!$A$2:$A$9949,0)),"","X")</f>
        <v>X</v>
      </c>
    </row>
    <row r="250" customFormat="false" ht="15" hidden="false" customHeight="false" outlineLevel="0" collapsed="false">
      <c r="A250" s="52" t="n">
        <v>463</v>
      </c>
      <c r="B250" s="0" t="n">
        <v>248</v>
      </c>
      <c r="C250" s="0" t="n">
        <v>382</v>
      </c>
      <c r="D250" s="0" t="s">
        <v>1419</v>
      </c>
      <c r="E250" s="0" t="str">
        <f aca="false">IF(ISNA(MATCH(A250,'ESO zone constants'!$A$2:$A$9949,0)),"","X")</f>
        <v>X</v>
      </c>
    </row>
    <row r="251" customFormat="false" ht="15" hidden="false" customHeight="false" outlineLevel="0" collapsed="false">
      <c r="A251" s="52" t="n">
        <v>464</v>
      </c>
      <c r="B251" s="0" t="n">
        <v>249</v>
      </c>
      <c r="C251" s="0" t="n">
        <v>382</v>
      </c>
      <c r="D251" s="0" t="s">
        <v>1420</v>
      </c>
      <c r="E251" s="0" t="str">
        <f aca="false">IF(ISNA(MATCH(A251,'ESO zone constants'!$A$2:$A$9949,0)),"","X")</f>
        <v>X</v>
      </c>
    </row>
    <row r="252" customFormat="false" ht="15" hidden="false" customHeight="false" outlineLevel="0" collapsed="false">
      <c r="A252" s="52" t="n">
        <v>465</v>
      </c>
      <c r="B252" s="0" t="n">
        <v>250</v>
      </c>
      <c r="C252" s="0" t="n">
        <v>382</v>
      </c>
      <c r="D252" s="0" t="s">
        <v>1421</v>
      </c>
      <c r="E252" s="0" t="str">
        <f aca="false">IF(ISNA(MATCH(A252,'ESO zone constants'!$A$2:$A$9949,0)),"","X")</f>
        <v>X</v>
      </c>
    </row>
    <row r="253" customFormat="false" ht="15" hidden="false" customHeight="false" outlineLevel="0" collapsed="false">
      <c r="A253" s="52" t="n">
        <v>466</v>
      </c>
      <c r="B253" s="0" t="n">
        <v>251</v>
      </c>
      <c r="C253" s="0" t="n">
        <v>382</v>
      </c>
      <c r="D253" s="0" t="s">
        <v>1422</v>
      </c>
      <c r="E253" s="0" t="str">
        <f aca="false">IF(ISNA(MATCH(A253,'ESO zone constants'!$A$2:$A$9949,0)),"","X")</f>
        <v>X</v>
      </c>
    </row>
    <row r="254" customFormat="false" ht="15" hidden="false" customHeight="false" outlineLevel="0" collapsed="false">
      <c r="A254" s="52" t="n">
        <v>467</v>
      </c>
      <c r="B254" s="0" t="n">
        <v>252</v>
      </c>
      <c r="C254" s="0" t="n">
        <v>382</v>
      </c>
      <c r="D254" s="0" t="s">
        <v>1423</v>
      </c>
      <c r="E254" s="0" t="str">
        <f aca="false">IF(ISNA(MATCH(A254,'ESO zone constants'!$A$2:$A$9949,0)),"","X")</f>
        <v>X</v>
      </c>
    </row>
    <row r="255" customFormat="false" ht="15" hidden="false" customHeight="false" outlineLevel="0" collapsed="false">
      <c r="A255" s="52" t="n">
        <v>468</v>
      </c>
      <c r="B255" s="0" t="n">
        <v>253</v>
      </c>
      <c r="C255" s="0" t="n">
        <v>58</v>
      </c>
      <c r="D255" s="0" t="s">
        <v>1424</v>
      </c>
      <c r="E255" s="0" t="str">
        <f aca="false">IF(ISNA(MATCH(A255,'ESO zone constants'!$A$2:$A$9949,0)),"","X")</f>
        <v>X</v>
      </c>
    </row>
    <row r="256" customFormat="false" ht="15" hidden="false" customHeight="false" outlineLevel="0" collapsed="false">
      <c r="A256" s="52" t="n">
        <v>469</v>
      </c>
      <c r="B256" s="0" t="n">
        <v>254</v>
      </c>
      <c r="C256" s="0" t="n">
        <v>58</v>
      </c>
      <c r="D256" s="0" t="s">
        <v>1425</v>
      </c>
      <c r="E256" s="0" t="str">
        <f aca="false">IF(ISNA(MATCH(A256,'ESO zone constants'!$A$2:$A$9949,0)),"","X")</f>
        <v>X</v>
      </c>
    </row>
    <row r="257" customFormat="false" ht="15" hidden="false" customHeight="false" outlineLevel="0" collapsed="false">
      <c r="A257" s="52" t="n">
        <v>470</v>
      </c>
      <c r="B257" s="0" t="n">
        <v>255</v>
      </c>
      <c r="C257" s="0" t="n">
        <v>58</v>
      </c>
      <c r="D257" s="0" t="s">
        <v>1426</v>
      </c>
      <c r="E257" s="0" t="str">
        <f aca="false">IF(ISNA(MATCH(A257,'ESO zone constants'!$A$2:$A$9949,0)),"","X")</f>
        <v>X</v>
      </c>
    </row>
    <row r="258" customFormat="false" ht="15" hidden="false" customHeight="false" outlineLevel="0" collapsed="false">
      <c r="A258" s="52" t="n">
        <v>471</v>
      </c>
      <c r="B258" s="0" t="n">
        <v>256</v>
      </c>
      <c r="C258" s="0" t="n">
        <v>58</v>
      </c>
      <c r="D258" s="0" t="s">
        <v>1427</v>
      </c>
      <c r="E258" s="0" t="str">
        <f aca="false">IF(ISNA(MATCH(A258,'ESO zone constants'!$A$2:$A$9949,0)),"","X")</f>
        <v>X</v>
      </c>
    </row>
    <row r="259" customFormat="false" ht="15" hidden="false" customHeight="false" outlineLevel="0" collapsed="false">
      <c r="A259" s="52" t="n">
        <v>472</v>
      </c>
      <c r="B259" s="0" t="n">
        <v>257</v>
      </c>
      <c r="C259" s="0" t="n">
        <v>58</v>
      </c>
      <c r="D259" s="0" t="s">
        <v>1428</v>
      </c>
      <c r="E259" s="0" t="str">
        <f aca="false">IF(ISNA(MATCH(A259,'ESO zone constants'!$A$2:$A$9949,0)),"","X")</f>
        <v>X</v>
      </c>
    </row>
    <row r="260" customFormat="false" ht="15" hidden="false" customHeight="false" outlineLevel="0" collapsed="false">
      <c r="A260" s="52" t="n">
        <v>473</v>
      </c>
      <c r="B260" s="0" t="n">
        <v>258</v>
      </c>
      <c r="C260" s="0" t="n">
        <v>58</v>
      </c>
      <c r="D260" s="0" t="s">
        <v>1429</v>
      </c>
      <c r="E260" s="0" t="str">
        <f aca="false">IF(ISNA(MATCH(A260,'ESO zone constants'!$A$2:$A$9949,0)),"","X")</f>
        <v>X</v>
      </c>
    </row>
    <row r="261" customFormat="false" ht="15" hidden="false" customHeight="false" outlineLevel="0" collapsed="false">
      <c r="A261" s="52" t="n">
        <v>475</v>
      </c>
      <c r="B261" s="0" t="n">
        <v>259</v>
      </c>
      <c r="C261" s="0" t="n">
        <v>383</v>
      </c>
      <c r="D261" s="0" t="s">
        <v>1430</v>
      </c>
      <c r="E261" s="0" t="str">
        <f aca="false">IF(ISNA(MATCH(A261,'ESO zone constants'!$A$2:$A$9949,0)),"","X")</f>
        <v>X</v>
      </c>
    </row>
    <row r="262" customFormat="false" ht="15" hidden="false" customHeight="false" outlineLevel="0" collapsed="false">
      <c r="A262" s="52" t="n">
        <v>477</v>
      </c>
      <c r="B262" s="0" t="n">
        <v>260</v>
      </c>
      <c r="C262" s="0" t="n">
        <v>383</v>
      </c>
      <c r="D262" s="0" t="s">
        <v>1431</v>
      </c>
      <c r="E262" s="0" t="str">
        <f aca="false">IF(ISNA(MATCH(A262,'ESO zone constants'!$A$2:$A$9949,0)),"","X")</f>
        <v>X</v>
      </c>
    </row>
    <row r="263" customFormat="false" ht="15" hidden="false" customHeight="false" outlineLevel="0" collapsed="false">
      <c r="A263" s="52" t="n">
        <v>478</v>
      </c>
      <c r="B263" s="0" t="n">
        <v>261</v>
      </c>
      <c r="C263" s="0" t="n">
        <v>383</v>
      </c>
      <c r="D263" s="0" t="s">
        <v>1432</v>
      </c>
      <c r="E263" s="0" t="str">
        <f aca="false">IF(ISNA(MATCH(A263,'ESO zone constants'!$A$2:$A$9949,0)),"","X")</f>
        <v>X</v>
      </c>
    </row>
    <row r="264" customFormat="false" ht="15" hidden="false" customHeight="false" outlineLevel="0" collapsed="false">
      <c r="A264" s="52" t="n">
        <v>480</v>
      </c>
      <c r="B264" s="0" t="n">
        <v>262</v>
      </c>
      <c r="C264" s="0" t="n">
        <v>103</v>
      </c>
      <c r="D264" s="0" t="s">
        <v>1433</v>
      </c>
      <c r="E264" s="0" t="str">
        <f aca="false">IF(ISNA(MATCH(A264,'ESO zone constants'!$A$2:$A$9949,0)),"","X")</f>
        <v>X</v>
      </c>
    </row>
    <row r="265" customFormat="false" ht="15" hidden="false" customHeight="false" outlineLevel="0" collapsed="false">
      <c r="A265" s="52" t="n">
        <v>481</v>
      </c>
      <c r="B265" s="0" t="n">
        <v>263</v>
      </c>
      <c r="C265" s="0" t="n">
        <v>103</v>
      </c>
      <c r="D265" s="0" t="s">
        <v>1434</v>
      </c>
      <c r="E265" s="0" t="str">
        <f aca="false">IF(ISNA(MATCH(A265,'ESO zone constants'!$A$2:$A$9949,0)),"","X")</f>
        <v>X</v>
      </c>
    </row>
    <row r="266" customFormat="false" ht="15" hidden="false" customHeight="false" outlineLevel="0" collapsed="false">
      <c r="A266" s="52" t="n">
        <v>482</v>
      </c>
      <c r="B266" s="0" t="n">
        <v>264</v>
      </c>
      <c r="C266" s="0" t="n">
        <v>103</v>
      </c>
      <c r="D266" s="0" t="s">
        <v>1435</v>
      </c>
      <c r="E266" s="0" t="str">
        <f aca="false">IF(ISNA(MATCH(A266,'ESO zone constants'!$A$2:$A$9949,0)),"","X")</f>
        <v>X</v>
      </c>
    </row>
    <row r="267" customFormat="false" ht="15" hidden="false" customHeight="false" outlineLevel="0" collapsed="false">
      <c r="A267" s="52" t="n">
        <v>484</v>
      </c>
      <c r="B267" s="0" t="n">
        <v>265</v>
      </c>
      <c r="C267" s="0" t="n">
        <v>103</v>
      </c>
      <c r="D267" s="0" t="s">
        <v>1436</v>
      </c>
      <c r="E267" s="0" t="str">
        <f aca="false">IF(ISNA(MATCH(A267,'ESO zone constants'!$A$2:$A$9949,0)),"","X")</f>
        <v>X</v>
      </c>
    </row>
    <row r="268" customFormat="false" ht="15" hidden="false" customHeight="false" outlineLevel="0" collapsed="false">
      <c r="A268" s="52" t="n">
        <v>485</v>
      </c>
      <c r="B268" s="0" t="n">
        <v>266</v>
      </c>
      <c r="C268" s="0" t="n">
        <v>103</v>
      </c>
      <c r="D268" s="0" t="s">
        <v>1437</v>
      </c>
      <c r="E268" s="0" t="str">
        <f aca="false">IF(ISNA(MATCH(A268,'ESO zone constants'!$A$2:$A$9949,0)),"","X")</f>
        <v>X</v>
      </c>
    </row>
    <row r="269" customFormat="false" ht="15" hidden="false" customHeight="false" outlineLevel="0" collapsed="false">
      <c r="A269" s="52" t="n">
        <v>486</v>
      </c>
      <c r="B269" s="0" t="n">
        <v>267</v>
      </c>
      <c r="C269" s="0" t="n">
        <v>381</v>
      </c>
      <c r="D269" s="0" t="s">
        <v>1438</v>
      </c>
      <c r="E269" s="0" t="str">
        <f aca="false">IF(ISNA(MATCH(A269,'ESO zone constants'!$A$2:$A$9949,0)),"","X")</f>
        <v>X</v>
      </c>
    </row>
    <row r="270" customFormat="false" ht="15" hidden="false" customHeight="false" outlineLevel="0" collapsed="false">
      <c r="A270" s="52" t="n">
        <v>487</v>
      </c>
      <c r="B270" s="0" t="n">
        <v>268</v>
      </c>
      <c r="C270" s="0" t="n">
        <v>382</v>
      </c>
      <c r="D270" s="0" t="s">
        <v>1439</v>
      </c>
      <c r="E270" s="0" t="str">
        <f aca="false">IF(ISNA(MATCH(A270,'ESO zone constants'!$A$2:$A$9949,0)),"","X")</f>
        <v>X</v>
      </c>
    </row>
    <row r="271" customFormat="false" ht="15" hidden="false" customHeight="false" outlineLevel="0" collapsed="false">
      <c r="A271" s="52" t="n">
        <v>492</v>
      </c>
      <c r="B271" s="0" t="n">
        <v>269</v>
      </c>
      <c r="C271" s="0" t="n">
        <v>41</v>
      </c>
      <c r="D271" s="0" t="s">
        <v>1440</v>
      </c>
      <c r="E271" s="0" t="str">
        <f aca="false">IF(ISNA(MATCH(A271,'ESO zone constants'!$A$2:$A$9949,0)),"","X")</f>
        <v>X</v>
      </c>
    </row>
    <row r="272" customFormat="false" ht="15" hidden="false" customHeight="false" outlineLevel="0" collapsed="false">
      <c r="A272" s="52" t="n">
        <v>493</v>
      </c>
      <c r="B272" s="0" t="n">
        <v>270</v>
      </c>
      <c r="C272" s="0" t="n">
        <v>181</v>
      </c>
      <c r="D272" s="0" t="s">
        <v>1441</v>
      </c>
      <c r="E272" s="0" t="str">
        <f aca="false">IF(ISNA(MATCH(A272,'ESO zone constants'!$A$2:$A$9949,0)),"","X")</f>
        <v>X</v>
      </c>
    </row>
    <row r="273" customFormat="false" ht="15" hidden="false" customHeight="false" outlineLevel="0" collapsed="false">
      <c r="A273" s="52" t="n">
        <v>494</v>
      </c>
      <c r="B273" s="0" t="n">
        <v>271</v>
      </c>
      <c r="C273" s="0" t="n">
        <v>181</v>
      </c>
      <c r="D273" s="0" t="s">
        <v>1442</v>
      </c>
      <c r="E273" s="0" t="str">
        <f aca="false">IF(ISNA(MATCH(A273,'ESO zone constants'!$A$2:$A$9949,0)),"","X")</f>
        <v>X</v>
      </c>
    </row>
    <row r="274" customFormat="false" ht="15" hidden="false" customHeight="false" outlineLevel="0" collapsed="false">
      <c r="A274" s="52" t="n">
        <v>495</v>
      </c>
      <c r="B274" s="0" t="n">
        <v>272</v>
      </c>
      <c r="C274" s="0" t="n">
        <v>181</v>
      </c>
      <c r="D274" s="0" t="s">
        <v>1443</v>
      </c>
      <c r="E274" s="0" t="str">
        <f aca="false">IF(ISNA(MATCH(A274,'ESO zone constants'!$A$2:$A$9949,0)),"","X")</f>
        <v>X</v>
      </c>
    </row>
    <row r="275" customFormat="false" ht="15" hidden="false" customHeight="false" outlineLevel="0" collapsed="false">
      <c r="A275" s="52" t="n">
        <v>496</v>
      </c>
      <c r="B275" s="0" t="n">
        <v>273</v>
      </c>
      <c r="C275" s="0" t="n">
        <v>181</v>
      </c>
      <c r="D275" s="0" t="s">
        <v>1444</v>
      </c>
      <c r="E275" s="0" t="str">
        <f aca="false">IF(ISNA(MATCH(A275,'ESO zone constants'!$A$2:$A$9949,0)),"","X")</f>
        <v>X</v>
      </c>
    </row>
    <row r="276" customFormat="false" ht="15" hidden="false" customHeight="false" outlineLevel="0" collapsed="false">
      <c r="A276" s="52" t="n">
        <v>497</v>
      </c>
      <c r="B276" s="0" t="n">
        <v>274</v>
      </c>
      <c r="C276" s="0" t="n">
        <v>181</v>
      </c>
      <c r="D276" s="0" t="s">
        <v>1445</v>
      </c>
      <c r="E276" s="0" t="str">
        <f aca="false">IF(ISNA(MATCH(A276,'ESO zone constants'!$A$2:$A$9949,0)),"","X")</f>
        <v>X</v>
      </c>
    </row>
    <row r="277" customFormat="false" ht="15" hidden="false" customHeight="false" outlineLevel="0" collapsed="false">
      <c r="A277" s="52" t="n">
        <v>498</v>
      </c>
      <c r="B277" s="0" t="n">
        <v>275</v>
      </c>
      <c r="C277" s="0" t="n">
        <v>181</v>
      </c>
      <c r="D277" s="0" t="s">
        <v>1446</v>
      </c>
      <c r="E277" s="0" t="str">
        <f aca="false">IF(ISNA(MATCH(A277,'ESO zone constants'!$A$2:$A$9949,0)),"","X")</f>
        <v>X</v>
      </c>
    </row>
    <row r="278" customFormat="false" ht="15" hidden="false" customHeight="false" outlineLevel="0" collapsed="false">
      <c r="A278" s="52" t="n">
        <v>499</v>
      </c>
      <c r="B278" s="0" t="n">
        <v>276</v>
      </c>
      <c r="C278" s="0" t="n">
        <v>181</v>
      </c>
      <c r="D278" s="0" t="s">
        <v>1447</v>
      </c>
      <c r="E278" s="0" t="str">
        <f aca="false">IF(ISNA(MATCH(A278,'ESO zone constants'!$A$2:$A$9949,0)),"","X")</f>
        <v>X</v>
      </c>
    </row>
    <row r="279" customFormat="false" ht="15" hidden="false" customHeight="false" outlineLevel="0" collapsed="false">
      <c r="A279" s="52" t="n">
        <v>500</v>
      </c>
      <c r="B279" s="0" t="n">
        <v>277</v>
      </c>
      <c r="C279" s="0" t="n">
        <v>181</v>
      </c>
      <c r="D279" s="0" t="s">
        <v>1448</v>
      </c>
      <c r="E279" s="0" t="str">
        <f aca="false">IF(ISNA(MATCH(A279,'ESO zone constants'!$A$2:$A$9949,0)),"","X")</f>
        <v>X</v>
      </c>
    </row>
    <row r="280" customFormat="false" ht="15" hidden="false" customHeight="false" outlineLevel="0" collapsed="false">
      <c r="A280" s="52" t="n">
        <v>501</v>
      </c>
      <c r="B280" s="0" t="n">
        <v>278</v>
      </c>
      <c r="C280" s="0" t="n">
        <v>181</v>
      </c>
      <c r="D280" s="0" t="s">
        <v>1449</v>
      </c>
      <c r="E280" s="0" t="str">
        <f aca="false">IF(ISNA(MATCH(A280,'ESO zone constants'!$A$2:$A$9949,0)),"","X")</f>
        <v>X</v>
      </c>
    </row>
    <row r="281" customFormat="false" ht="15" hidden="false" customHeight="false" outlineLevel="0" collapsed="false">
      <c r="A281" s="52" t="n">
        <v>502</v>
      </c>
      <c r="B281" s="0" t="n">
        <v>279</v>
      </c>
      <c r="C281" s="0" t="n">
        <v>181</v>
      </c>
      <c r="D281" s="0" t="s">
        <v>1450</v>
      </c>
      <c r="E281" s="0" t="str">
        <f aca="false">IF(ISNA(MATCH(A281,'ESO zone constants'!$A$2:$A$9949,0)),"","X")</f>
        <v>X</v>
      </c>
    </row>
    <row r="282" customFormat="false" ht="15" hidden="false" customHeight="false" outlineLevel="0" collapsed="false">
      <c r="A282" s="52" t="n">
        <v>503</v>
      </c>
      <c r="B282" s="0" t="n">
        <v>280</v>
      </c>
      <c r="C282" s="0" t="n">
        <v>181</v>
      </c>
      <c r="D282" s="0" t="s">
        <v>1451</v>
      </c>
      <c r="E282" s="0" t="str">
        <f aca="false">IF(ISNA(MATCH(A282,'ESO zone constants'!$A$2:$A$9949,0)),"","X")</f>
        <v>X</v>
      </c>
    </row>
    <row r="283" customFormat="false" ht="15" hidden="false" customHeight="false" outlineLevel="0" collapsed="false">
      <c r="A283" s="52" t="n">
        <v>504</v>
      </c>
      <c r="B283" s="0" t="n">
        <v>281</v>
      </c>
      <c r="C283" s="0" t="n">
        <v>181</v>
      </c>
      <c r="D283" s="0" t="s">
        <v>1452</v>
      </c>
      <c r="E283" s="0" t="str">
        <f aca="false">IF(ISNA(MATCH(A283,'ESO zone constants'!$A$2:$A$9949,0)),"","X")</f>
        <v>X</v>
      </c>
    </row>
    <row r="284" customFormat="false" ht="15" hidden="false" customHeight="false" outlineLevel="0" collapsed="false">
      <c r="A284" s="52" t="n">
        <v>505</v>
      </c>
      <c r="B284" s="0" t="n">
        <v>282</v>
      </c>
      <c r="C284" s="0" t="n">
        <v>181</v>
      </c>
      <c r="D284" s="0" t="s">
        <v>1453</v>
      </c>
      <c r="E284" s="0" t="str">
        <f aca="false">IF(ISNA(MATCH(A284,'ESO zone constants'!$A$2:$A$9949,0)),"","X")</f>
        <v>X</v>
      </c>
    </row>
    <row r="285" customFormat="false" ht="15" hidden="false" customHeight="false" outlineLevel="0" collapsed="false">
      <c r="A285" s="52" t="n">
        <v>506</v>
      </c>
      <c r="B285" s="0" t="n">
        <v>283</v>
      </c>
      <c r="C285" s="0" t="n">
        <v>181</v>
      </c>
      <c r="D285" s="0" t="s">
        <v>1454</v>
      </c>
      <c r="E285" s="0" t="str">
        <f aca="false">IF(ISNA(MATCH(A285,'ESO zone constants'!$A$2:$A$9949,0)),"","X")</f>
        <v>X</v>
      </c>
    </row>
    <row r="286" customFormat="false" ht="15" hidden="false" customHeight="false" outlineLevel="0" collapsed="false">
      <c r="A286" s="52" t="n">
        <v>507</v>
      </c>
      <c r="B286" s="0" t="n">
        <v>284</v>
      </c>
      <c r="C286" s="0" t="n">
        <v>181</v>
      </c>
      <c r="D286" s="0" t="s">
        <v>1455</v>
      </c>
      <c r="E286" s="0" t="str">
        <f aca="false">IF(ISNA(MATCH(A286,'ESO zone constants'!$A$2:$A$9949,0)),"","X")</f>
        <v>X</v>
      </c>
    </row>
    <row r="287" customFormat="false" ht="15" hidden="false" customHeight="false" outlineLevel="0" collapsed="false">
      <c r="A287" s="52" t="n">
        <v>508</v>
      </c>
      <c r="B287" s="0" t="n">
        <v>285</v>
      </c>
      <c r="C287" s="0" t="n">
        <v>849</v>
      </c>
      <c r="D287" s="0" t="s">
        <v>1456</v>
      </c>
      <c r="E287" s="0" t="str">
        <f aca="false">IF(ISNA(MATCH(A287,'ESO zone constants'!$A$2:$A$9949,0)),"","X")</f>
        <v>X</v>
      </c>
    </row>
    <row r="288" customFormat="false" ht="15" hidden="false" customHeight="false" outlineLevel="0" collapsed="false">
      <c r="A288" s="52" t="n">
        <v>509</v>
      </c>
      <c r="B288" s="0" t="n">
        <v>286</v>
      </c>
      <c r="C288" s="0" t="n">
        <v>849</v>
      </c>
      <c r="D288" s="0" t="s">
        <v>1457</v>
      </c>
      <c r="E288" s="0" t="str">
        <f aca="false">IF(ISNA(MATCH(A288,'ESO zone constants'!$A$2:$A$9949,0)),"","X")</f>
        <v>X</v>
      </c>
    </row>
    <row r="289" customFormat="false" ht="15" hidden="false" customHeight="false" outlineLevel="0" collapsed="false">
      <c r="A289" s="52" t="n">
        <v>510</v>
      </c>
      <c r="B289" s="0" t="n">
        <v>287</v>
      </c>
      <c r="C289" s="0" t="n">
        <v>849</v>
      </c>
      <c r="D289" s="0" t="s">
        <v>1458</v>
      </c>
      <c r="E289" s="0" t="str">
        <f aca="false">IF(ISNA(MATCH(A289,'ESO zone constants'!$A$2:$A$9949,0)),"","X")</f>
        <v>X</v>
      </c>
    </row>
    <row r="290" customFormat="false" ht="15" hidden="false" customHeight="false" outlineLevel="0" collapsed="false">
      <c r="A290" s="52" t="n">
        <v>511</v>
      </c>
      <c r="B290" s="0" t="n">
        <v>288</v>
      </c>
      <c r="C290" s="0" t="n">
        <v>511</v>
      </c>
      <c r="D290" s="0" t="s">
        <v>1459</v>
      </c>
      <c r="E290" s="0" t="str">
        <f aca="false">IF(ISNA(MATCH(A290,'ESO zone constants'!$A$2:$A$9949,0)),"","X")</f>
        <v>X</v>
      </c>
    </row>
    <row r="291" customFormat="false" ht="15" hidden="false" customHeight="false" outlineLevel="0" collapsed="false">
      <c r="A291" s="52" t="n">
        <v>512</v>
      </c>
      <c r="B291" s="0" t="n">
        <v>289</v>
      </c>
      <c r="C291" s="0" t="n">
        <v>512</v>
      </c>
      <c r="D291" s="0" t="s">
        <v>1460</v>
      </c>
      <c r="E291" s="0" t="str">
        <f aca="false">IF(ISNA(MATCH(A291,'ESO zone constants'!$A$2:$A$9949,0)),"","X")</f>
        <v>X</v>
      </c>
    </row>
    <row r="292" customFormat="false" ht="15" hidden="false" customHeight="false" outlineLevel="0" collapsed="false">
      <c r="A292" s="52" t="n">
        <v>513</v>
      </c>
      <c r="B292" s="0" t="n">
        <v>290</v>
      </c>
      <c r="C292" s="0" t="n">
        <v>513</v>
      </c>
      <c r="D292" s="0" t="s">
        <v>1461</v>
      </c>
      <c r="E292" s="0" t="str">
        <f aca="false">IF(ISNA(MATCH(A292,'ESO zone constants'!$A$2:$A$9949,0)),"","X")</f>
        <v>X</v>
      </c>
    </row>
    <row r="293" customFormat="false" ht="15" hidden="false" customHeight="false" outlineLevel="0" collapsed="false">
      <c r="A293" s="52" t="n">
        <v>514</v>
      </c>
      <c r="B293" s="0" t="n">
        <v>291</v>
      </c>
      <c r="C293" s="0" t="n">
        <v>514</v>
      </c>
      <c r="D293" s="0" t="s">
        <v>1462</v>
      </c>
      <c r="E293" s="0" t="str">
        <f aca="false">IF(ISNA(MATCH(A293,'ESO zone constants'!$A$2:$A$9949,0)),"","X")</f>
        <v>X</v>
      </c>
    </row>
    <row r="294" customFormat="false" ht="15" hidden="false" customHeight="false" outlineLevel="0" collapsed="false">
      <c r="A294" s="52" t="n">
        <v>515</v>
      </c>
      <c r="B294" s="0" t="n">
        <v>292</v>
      </c>
      <c r="C294" s="0" t="n">
        <v>515</v>
      </c>
      <c r="D294" s="0" t="s">
        <v>1463</v>
      </c>
      <c r="E294" s="0" t="str">
        <f aca="false">IF(ISNA(MATCH(A294,'ESO zone constants'!$A$2:$A$9949,0)),"","X")</f>
        <v>X</v>
      </c>
    </row>
    <row r="295" customFormat="false" ht="15" hidden="false" customHeight="false" outlineLevel="0" collapsed="false">
      <c r="A295" s="52" t="n">
        <v>516</v>
      </c>
      <c r="B295" s="0" t="n">
        <v>293</v>
      </c>
      <c r="C295" s="0" t="n">
        <v>516</v>
      </c>
      <c r="D295" s="0" t="s">
        <v>1457</v>
      </c>
      <c r="E295" s="0" t="str">
        <f aca="false">IF(ISNA(MATCH(A295,'ESO zone constants'!$A$2:$A$9949,0)),"","X")</f>
        <v>X</v>
      </c>
    </row>
    <row r="296" customFormat="false" ht="15" hidden="false" customHeight="false" outlineLevel="0" collapsed="false">
      <c r="A296" s="52" t="n">
        <v>517</v>
      </c>
      <c r="B296" s="0" t="n">
        <v>294</v>
      </c>
      <c r="C296" s="0" t="n">
        <v>517</v>
      </c>
      <c r="D296" s="0" t="s">
        <v>1464</v>
      </c>
      <c r="E296" s="0" t="str">
        <f aca="false">IF(ISNA(MATCH(A296,'ESO zone constants'!$A$2:$A$9949,0)),"","X")</f>
        <v>X</v>
      </c>
    </row>
    <row r="297" customFormat="false" ht="15" hidden="false" customHeight="false" outlineLevel="0" collapsed="false">
      <c r="A297" s="52" t="n">
        <v>518</v>
      </c>
      <c r="B297" s="0" t="n">
        <v>295</v>
      </c>
      <c r="C297" s="0" t="n">
        <v>518</v>
      </c>
      <c r="D297" s="0" t="s">
        <v>1464</v>
      </c>
      <c r="E297" s="0" t="str">
        <f aca="false">IF(ISNA(MATCH(A297,'ESO zone constants'!$A$2:$A$9949,0)),"","X")</f>
        <v>X</v>
      </c>
    </row>
    <row r="298" customFormat="false" ht="15" hidden="false" customHeight="false" outlineLevel="0" collapsed="false">
      <c r="A298" s="52" t="n">
        <v>525</v>
      </c>
      <c r="B298" s="0" t="n">
        <v>296</v>
      </c>
      <c r="C298" s="0" t="n">
        <v>181</v>
      </c>
      <c r="D298" s="0" t="s">
        <v>1465</v>
      </c>
      <c r="E298" s="0" t="str">
        <f aca="false">IF(ISNA(MATCH(A298,'ESO zone constants'!$A$2:$A$9949,0)),"","X")</f>
        <v>X</v>
      </c>
    </row>
    <row r="299" customFormat="false" ht="15" hidden="false" customHeight="false" outlineLevel="0" collapsed="false">
      <c r="A299" s="52" t="n">
        <v>526</v>
      </c>
      <c r="B299" s="0" t="n">
        <v>297</v>
      </c>
      <c r="C299" s="0" t="n">
        <v>382</v>
      </c>
      <c r="D299" s="0" t="s">
        <v>1466</v>
      </c>
      <c r="E299" s="0" t="str">
        <f aca="false">IF(ISNA(MATCH(A299,'ESO zone constants'!$A$2:$A$9949,0)),"","X")</f>
        <v>X</v>
      </c>
    </row>
    <row r="300" customFormat="false" ht="15" hidden="false" customHeight="false" outlineLevel="0" collapsed="false">
      <c r="A300" s="52" t="n">
        <v>527</v>
      </c>
      <c r="B300" s="0" t="n">
        <v>298</v>
      </c>
      <c r="C300" s="0" t="n">
        <v>199</v>
      </c>
      <c r="D300" s="0" t="s">
        <v>1467</v>
      </c>
      <c r="E300" s="0" t="str">
        <f aca="false">IF(ISNA(MATCH(A300,'ESO zone constants'!$A$2:$A$9949,0)),"","X")</f>
        <v>X</v>
      </c>
    </row>
    <row r="301" customFormat="false" ht="15" hidden="false" customHeight="false" outlineLevel="0" collapsed="false">
      <c r="A301" s="52" t="n">
        <v>529</v>
      </c>
      <c r="B301" s="0" t="n">
        <v>299</v>
      </c>
      <c r="C301" s="0" t="n">
        <v>267</v>
      </c>
      <c r="D301" s="0" t="s">
        <v>1468</v>
      </c>
      <c r="E301" s="0" t="str">
        <f aca="false">IF(ISNA(MATCH(A301,'ESO zone constants'!$A$2:$A$9949,0)),"","X")</f>
        <v>X</v>
      </c>
    </row>
    <row r="302" customFormat="false" ht="15" hidden="false" customHeight="false" outlineLevel="0" collapsed="false">
      <c r="A302" s="52" t="n">
        <v>530</v>
      </c>
      <c r="B302" s="0" t="n">
        <v>300</v>
      </c>
      <c r="C302" s="0" t="n">
        <v>347</v>
      </c>
      <c r="D302" s="0" t="s">
        <v>1469</v>
      </c>
      <c r="E302" s="0" t="str">
        <f aca="false">IF(ISNA(MATCH(A302,'ESO zone constants'!$A$2:$A$9949,0)),"","X")</f>
        <v>X</v>
      </c>
    </row>
    <row r="303" customFormat="false" ht="15" hidden="false" customHeight="false" outlineLevel="0" collapsed="false">
      <c r="A303" s="52" t="n">
        <v>531</v>
      </c>
      <c r="B303" s="0" t="n">
        <v>301</v>
      </c>
      <c r="C303" s="0" t="n">
        <v>181</v>
      </c>
      <c r="D303" s="0" t="s">
        <v>1470</v>
      </c>
      <c r="E303" s="0" t="str">
        <f aca="false">IF(ISNA(MATCH(A303,'ESO zone constants'!$A$2:$A$9949,0)),"","X")</f>
        <v>X</v>
      </c>
    </row>
    <row r="304" customFormat="false" ht="15" hidden="false" customHeight="false" outlineLevel="0" collapsed="false">
      <c r="A304" s="52" t="n">
        <v>532</v>
      </c>
      <c r="B304" s="0" t="n">
        <v>302</v>
      </c>
      <c r="C304" s="0" t="n">
        <v>181</v>
      </c>
      <c r="D304" s="0" t="s">
        <v>1471</v>
      </c>
      <c r="E304" s="0" t="str">
        <f aca="false">IF(ISNA(MATCH(A304,'ESO zone constants'!$A$2:$A$9949,0)),"","X")</f>
        <v>X</v>
      </c>
    </row>
    <row r="305" customFormat="false" ht="15" hidden="false" customHeight="false" outlineLevel="0" collapsed="false">
      <c r="A305" s="52" t="n">
        <v>533</v>
      </c>
      <c r="B305" s="0" t="n">
        <v>303</v>
      </c>
      <c r="C305" s="0" t="n">
        <v>181</v>
      </c>
      <c r="D305" s="0" t="s">
        <v>1472</v>
      </c>
      <c r="E305" s="0" t="str">
        <f aca="false">IF(ISNA(MATCH(A305,'ESO zone constants'!$A$2:$A$9949,0)),"","X")</f>
        <v>X</v>
      </c>
    </row>
    <row r="306" customFormat="false" ht="15" hidden="false" customHeight="false" outlineLevel="0" collapsed="false">
      <c r="A306" s="52" t="n">
        <v>534</v>
      </c>
      <c r="B306" s="0" t="n">
        <v>304</v>
      </c>
      <c r="C306" s="0" t="n">
        <v>534</v>
      </c>
      <c r="D306" s="0" t="s">
        <v>640</v>
      </c>
      <c r="E306" s="0" t="str">
        <f aca="false">IF(ISNA(MATCH(A306,'ESO zone constants'!$A$2:$A$9949,0)),"","X")</f>
        <v>X</v>
      </c>
    </row>
    <row r="307" customFormat="false" ht="15" hidden="false" customHeight="false" outlineLevel="0" collapsed="false">
      <c r="A307" s="52" t="n">
        <v>535</v>
      </c>
      <c r="B307" s="0" t="n">
        <v>305</v>
      </c>
      <c r="C307" s="0" t="n">
        <v>535</v>
      </c>
      <c r="D307" s="0" t="s">
        <v>1473</v>
      </c>
      <c r="E307" s="0" t="str">
        <f aca="false">IF(ISNA(MATCH(A307,'ESO zone constants'!$A$2:$A$9949,0)),"","X")</f>
        <v>X</v>
      </c>
    </row>
    <row r="308" customFormat="false" ht="15" hidden="false" customHeight="false" outlineLevel="0" collapsed="false">
      <c r="A308" s="52" t="n">
        <v>537</v>
      </c>
      <c r="B308" s="0" t="n">
        <v>306</v>
      </c>
      <c r="C308" s="0" t="n">
        <v>537</v>
      </c>
      <c r="D308" s="0" t="s">
        <v>641</v>
      </c>
      <c r="E308" s="0" t="str">
        <f aca="false">IF(ISNA(MATCH(A308,'ESO zone constants'!$A$2:$A$9949,0)),"","X")</f>
        <v>X</v>
      </c>
    </row>
    <row r="309" customFormat="false" ht="15" hidden="false" customHeight="false" outlineLevel="0" collapsed="false">
      <c r="A309" s="52" t="n">
        <v>539</v>
      </c>
      <c r="B309" s="0" t="n">
        <v>307</v>
      </c>
      <c r="C309" s="0" t="n">
        <v>535</v>
      </c>
      <c r="D309" s="0" t="s">
        <v>1474</v>
      </c>
      <c r="E309" s="0" t="str">
        <f aca="false">IF(ISNA(MATCH(A309,'ESO zone constants'!$A$2:$A$9949,0)),"","X")</f>
        <v>X</v>
      </c>
    </row>
    <row r="310" customFormat="false" ht="15" hidden="false" customHeight="false" outlineLevel="0" collapsed="false">
      <c r="A310" s="52" t="n">
        <v>541</v>
      </c>
      <c r="B310" s="0" t="n">
        <v>308</v>
      </c>
      <c r="C310" s="0" t="n">
        <v>267</v>
      </c>
      <c r="D310" s="0" t="s">
        <v>1475</v>
      </c>
      <c r="E310" s="0" t="str">
        <f aca="false">IF(ISNA(MATCH(A310,'ESO zone constants'!$A$2:$A$9949,0)),"","X")</f>
        <v>X</v>
      </c>
    </row>
    <row r="311" customFormat="false" ht="15" hidden="false" customHeight="false" outlineLevel="0" collapsed="false">
      <c r="A311" s="52" t="n">
        <v>542</v>
      </c>
      <c r="B311" s="0" t="n">
        <v>309</v>
      </c>
      <c r="C311" s="0" t="n">
        <v>208</v>
      </c>
      <c r="D311" s="0" t="s">
        <v>1476</v>
      </c>
      <c r="E311" s="0" t="str">
        <f aca="false">IF(ISNA(MATCH(A311,'ESO zone constants'!$A$2:$A$9949,0)),"","X")</f>
        <v>X</v>
      </c>
    </row>
    <row r="312" customFormat="false" ht="15" hidden="false" customHeight="false" outlineLevel="0" collapsed="false">
      <c r="A312" s="52" t="n">
        <v>543</v>
      </c>
      <c r="B312" s="0" t="n">
        <v>310</v>
      </c>
      <c r="C312" s="0" t="n">
        <v>208</v>
      </c>
      <c r="D312" s="0" t="s">
        <v>1477</v>
      </c>
      <c r="E312" s="0" t="str">
        <f aca="false">IF(ISNA(MATCH(A312,'ESO zone constants'!$A$2:$A$9949,0)),"","X")</f>
        <v>X</v>
      </c>
    </row>
    <row r="313" customFormat="false" ht="15" hidden="false" customHeight="false" outlineLevel="0" collapsed="false">
      <c r="A313" s="52" t="n">
        <v>544</v>
      </c>
      <c r="B313" s="0" t="n">
        <v>311</v>
      </c>
      <c r="C313" s="0" t="n">
        <v>208</v>
      </c>
      <c r="D313" s="0" t="s">
        <v>1478</v>
      </c>
      <c r="E313" s="0" t="str">
        <f aca="false">IF(ISNA(MATCH(A313,'ESO zone constants'!$A$2:$A$9949,0)),"","X")</f>
        <v>X</v>
      </c>
    </row>
    <row r="314" customFormat="false" ht="15" hidden="false" customHeight="false" outlineLevel="0" collapsed="false">
      <c r="A314" s="52" t="n">
        <v>545</v>
      </c>
      <c r="B314" s="0" t="n">
        <v>312</v>
      </c>
      <c r="C314" s="0" t="n">
        <v>19</v>
      </c>
      <c r="D314" s="0" t="s">
        <v>1479</v>
      </c>
      <c r="E314" s="0" t="str">
        <f aca="false">IF(ISNA(MATCH(A314,'ESO zone constants'!$A$2:$A$9949,0)),"","X")</f>
        <v>X</v>
      </c>
    </row>
    <row r="315" customFormat="false" ht="15" hidden="false" customHeight="false" outlineLevel="0" collapsed="false">
      <c r="A315" s="52" t="n">
        <v>546</v>
      </c>
      <c r="B315" s="0" t="n">
        <v>313</v>
      </c>
      <c r="C315" s="0" t="n">
        <v>19</v>
      </c>
      <c r="D315" s="0" t="s">
        <v>1480</v>
      </c>
      <c r="E315" s="0" t="str">
        <f aca="false">IF(ISNA(MATCH(A315,'ESO zone constants'!$A$2:$A$9949,0)),"","X")</f>
        <v>X</v>
      </c>
    </row>
    <row r="316" customFormat="false" ht="15" hidden="false" customHeight="false" outlineLevel="0" collapsed="false">
      <c r="A316" s="52" t="n">
        <v>547</v>
      </c>
      <c r="B316" s="0" t="n">
        <v>314</v>
      </c>
      <c r="C316" s="0" t="n">
        <v>108</v>
      </c>
      <c r="D316" s="0" t="s">
        <v>1481</v>
      </c>
      <c r="E316" s="0" t="str">
        <f aca="false">IF(ISNA(MATCH(A316,'ESO zone constants'!$A$2:$A$9949,0)),"","X")</f>
        <v>X</v>
      </c>
    </row>
    <row r="317" customFormat="false" ht="15" hidden="false" customHeight="false" outlineLevel="0" collapsed="false">
      <c r="A317" s="52" t="n">
        <v>548</v>
      </c>
      <c r="B317" s="0" t="n">
        <v>315</v>
      </c>
      <c r="C317" s="0" t="n">
        <v>108</v>
      </c>
      <c r="D317" s="0" t="s">
        <v>1482</v>
      </c>
      <c r="E317" s="0" t="str">
        <f aca="false">IF(ISNA(MATCH(A317,'ESO zone constants'!$A$2:$A$9949,0)),"","X")</f>
        <v>X</v>
      </c>
    </row>
    <row r="318" customFormat="false" ht="15" hidden="false" customHeight="false" outlineLevel="0" collapsed="false">
      <c r="A318" s="52" t="n">
        <v>549</v>
      </c>
      <c r="B318" s="0" t="n">
        <v>316</v>
      </c>
      <c r="C318" s="0" t="n">
        <v>383</v>
      </c>
      <c r="D318" s="0" t="s">
        <v>1483</v>
      </c>
      <c r="E318" s="0" t="str">
        <f aca="false">IF(ISNA(MATCH(A318,'ESO zone constants'!$A$2:$A$9949,0)),"","X")</f>
        <v>X</v>
      </c>
    </row>
    <row r="319" customFormat="false" ht="15" hidden="false" customHeight="false" outlineLevel="0" collapsed="false">
      <c r="A319" s="52" t="n">
        <v>551</v>
      </c>
      <c r="B319" s="0" t="n">
        <v>317</v>
      </c>
      <c r="C319" s="0" t="n">
        <v>108</v>
      </c>
      <c r="D319" s="0" t="s">
        <v>1484</v>
      </c>
      <c r="E319" s="0" t="str">
        <f aca="false">IF(ISNA(MATCH(A319,'ESO zone constants'!$A$2:$A$9949,0)),"","X")</f>
        <v>X</v>
      </c>
    </row>
    <row r="320" customFormat="false" ht="15" hidden="false" customHeight="false" outlineLevel="0" collapsed="false">
      <c r="A320" s="52" t="n">
        <v>552</v>
      </c>
      <c r="B320" s="0" t="n">
        <v>318</v>
      </c>
      <c r="C320" s="0" t="n">
        <v>108</v>
      </c>
      <c r="D320" s="0" t="s">
        <v>1485</v>
      </c>
      <c r="E320" s="0" t="str">
        <f aca="false">IF(ISNA(MATCH(A320,'ESO zone constants'!$A$2:$A$9949,0)),"","X")</f>
        <v>X</v>
      </c>
    </row>
    <row r="321" customFormat="false" ht="15" hidden="false" customHeight="false" outlineLevel="0" collapsed="false">
      <c r="A321" s="52" t="n">
        <v>553</v>
      </c>
      <c r="B321" s="0" t="n">
        <v>319</v>
      </c>
      <c r="C321" s="0" t="n">
        <v>108</v>
      </c>
      <c r="D321" s="0" t="s">
        <v>1486</v>
      </c>
      <c r="E321" s="0" t="str">
        <f aca="false">IF(ISNA(MATCH(A321,'ESO zone constants'!$A$2:$A$9949,0)),"","X")</f>
        <v>X</v>
      </c>
    </row>
    <row r="322" customFormat="false" ht="15" hidden="false" customHeight="false" outlineLevel="0" collapsed="false">
      <c r="A322" s="52" t="n">
        <v>554</v>
      </c>
      <c r="B322" s="0" t="n">
        <v>320</v>
      </c>
      <c r="C322" s="0" t="n">
        <v>108</v>
      </c>
      <c r="D322" s="0" t="s">
        <v>1487</v>
      </c>
      <c r="E322" s="0" t="str">
        <f aca="false">IF(ISNA(MATCH(A322,'ESO zone constants'!$A$2:$A$9949,0)),"","X")</f>
        <v>X</v>
      </c>
    </row>
    <row r="323" customFormat="false" ht="15" hidden="false" customHeight="false" outlineLevel="0" collapsed="false">
      <c r="A323" s="52" t="n">
        <v>555</v>
      </c>
      <c r="B323" s="0" t="n">
        <v>321</v>
      </c>
      <c r="C323" s="0" t="n">
        <v>108</v>
      </c>
      <c r="D323" s="0" t="s">
        <v>1488</v>
      </c>
      <c r="E323" s="0" t="str">
        <f aca="false">IF(ISNA(MATCH(A323,'ESO zone constants'!$A$2:$A$9949,0)),"","X")</f>
        <v>X</v>
      </c>
    </row>
    <row r="324" customFormat="false" ht="15" hidden="false" customHeight="false" outlineLevel="0" collapsed="false">
      <c r="A324" s="52" t="n">
        <v>556</v>
      </c>
      <c r="B324" s="0" t="n">
        <v>322</v>
      </c>
      <c r="C324" s="0" t="n">
        <v>108</v>
      </c>
      <c r="D324" s="0" t="s">
        <v>1489</v>
      </c>
      <c r="E324" s="0" t="str">
        <f aca="false">IF(ISNA(MATCH(A324,'ESO zone constants'!$A$2:$A$9949,0)),"","X")</f>
        <v>X</v>
      </c>
    </row>
    <row r="325" customFormat="false" ht="15" hidden="false" customHeight="false" outlineLevel="0" collapsed="false">
      <c r="A325" s="52" t="n">
        <v>557</v>
      </c>
      <c r="B325" s="0" t="n">
        <v>323</v>
      </c>
      <c r="C325" s="0" t="n">
        <v>347</v>
      </c>
      <c r="D325" s="0" t="s">
        <v>1490</v>
      </c>
      <c r="E325" s="0" t="str">
        <f aca="false">IF(ISNA(MATCH(A325,'ESO zone constants'!$A$2:$A$9949,0)),"","X")</f>
        <v>X</v>
      </c>
    </row>
    <row r="326" customFormat="false" ht="15" hidden="false" customHeight="false" outlineLevel="0" collapsed="false">
      <c r="A326" s="52" t="n">
        <v>558</v>
      </c>
      <c r="B326" s="0" t="n">
        <v>324</v>
      </c>
      <c r="C326" s="0" t="n">
        <v>108</v>
      </c>
      <c r="D326" s="0" t="s">
        <v>1491</v>
      </c>
      <c r="E326" s="0" t="str">
        <f aca="false">IF(ISNA(MATCH(A326,'ESO zone constants'!$A$2:$A$9949,0)),"","X")</f>
        <v>X</v>
      </c>
    </row>
    <row r="327" customFormat="false" ht="15" hidden="false" customHeight="false" outlineLevel="0" collapsed="false">
      <c r="A327" s="52" t="n">
        <v>559</v>
      </c>
      <c r="B327" s="0" t="n">
        <v>325</v>
      </c>
      <c r="C327" s="0" t="n">
        <v>108</v>
      </c>
      <c r="D327" s="0" t="s">
        <v>1492</v>
      </c>
      <c r="E327" s="0" t="str">
        <f aca="false">IF(ISNA(MATCH(A327,'ESO zone constants'!$A$2:$A$9949,0)),"","X")</f>
        <v>X</v>
      </c>
    </row>
    <row r="328" customFormat="false" ht="15" hidden="false" customHeight="false" outlineLevel="0" collapsed="false">
      <c r="A328" s="52" t="n">
        <v>560</v>
      </c>
      <c r="B328" s="0" t="n">
        <v>326</v>
      </c>
      <c r="C328" s="0" t="n">
        <v>103</v>
      </c>
      <c r="D328" s="0" t="s">
        <v>1379</v>
      </c>
      <c r="E328" s="0" t="str">
        <f aca="false">IF(ISNA(MATCH(A328,'ESO zone constants'!$A$2:$A$9949,0)),"","X")</f>
        <v>X</v>
      </c>
    </row>
    <row r="329" customFormat="false" ht="15" hidden="false" customHeight="false" outlineLevel="0" collapsed="false">
      <c r="A329" s="52" t="n">
        <v>561</v>
      </c>
      <c r="B329" s="0" t="n">
        <v>327</v>
      </c>
      <c r="C329" s="0" t="n">
        <v>108</v>
      </c>
      <c r="D329" s="0" t="s">
        <v>1493</v>
      </c>
      <c r="E329" s="0" t="str">
        <f aca="false">IF(ISNA(MATCH(A329,'ESO zone constants'!$A$2:$A$9949,0)),"","X")</f>
        <v>X</v>
      </c>
    </row>
    <row r="330" customFormat="false" ht="15" hidden="false" customHeight="false" outlineLevel="0" collapsed="false">
      <c r="A330" s="52" t="n">
        <v>562</v>
      </c>
      <c r="B330" s="0" t="n">
        <v>328</v>
      </c>
      <c r="C330" s="0" t="n">
        <v>382</v>
      </c>
      <c r="D330" s="0" t="s">
        <v>1494</v>
      </c>
      <c r="E330" s="0" t="str">
        <f aca="false">IF(ISNA(MATCH(A330,'ESO zone constants'!$A$2:$A$9949,0)),"","X")</f>
        <v>X</v>
      </c>
    </row>
    <row r="331" customFormat="false" ht="15" hidden="false" customHeight="false" outlineLevel="0" collapsed="false">
      <c r="A331" s="52" t="n">
        <v>565</v>
      </c>
      <c r="B331" s="0" t="n">
        <v>329</v>
      </c>
      <c r="C331" s="0" t="n">
        <v>382</v>
      </c>
      <c r="D331" s="0" t="s">
        <v>1495</v>
      </c>
      <c r="E331" s="0" t="str">
        <f aca="false">IF(ISNA(MATCH(A331,'ESO zone constants'!$A$2:$A$9949,0)),"","X")</f>
        <v>X</v>
      </c>
    </row>
    <row r="332" customFormat="false" ht="15" hidden="false" customHeight="false" outlineLevel="0" collapsed="false">
      <c r="A332" s="52" t="n">
        <v>566</v>
      </c>
      <c r="B332" s="0" t="n">
        <v>330</v>
      </c>
      <c r="C332" s="0" t="n">
        <v>3</v>
      </c>
      <c r="D332" s="0" t="s">
        <v>1496</v>
      </c>
      <c r="E332" s="0" t="str">
        <f aca="false">IF(ISNA(MATCH(A332,'ESO zone constants'!$A$2:$A$9949,0)),"","X")</f>
        <v>X</v>
      </c>
    </row>
    <row r="333" customFormat="false" ht="15" hidden="false" customHeight="false" outlineLevel="0" collapsed="false">
      <c r="A333" s="52" t="n">
        <v>567</v>
      </c>
      <c r="B333" s="0" t="n">
        <v>331</v>
      </c>
      <c r="C333" s="0" t="n">
        <v>103</v>
      </c>
      <c r="D333" s="0" t="s">
        <v>1378</v>
      </c>
      <c r="E333" s="0" t="str">
        <f aca="false">IF(ISNA(MATCH(A333,'ESO zone constants'!$A$2:$A$9949,0)),"","X")</f>
        <v>X</v>
      </c>
    </row>
    <row r="334" customFormat="false" ht="15" hidden="false" customHeight="false" outlineLevel="0" collapsed="false">
      <c r="A334" s="52" t="n">
        <v>569</v>
      </c>
      <c r="B334" s="0" t="n">
        <v>332</v>
      </c>
      <c r="C334" s="0" t="n">
        <v>104</v>
      </c>
      <c r="D334" s="0" t="s">
        <v>1497</v>
      </c>
      <c r="E334" s="0" t="str">
        <f aca="false">IF(ISNA(MATCH(A334,'ESO zone constants'!$A$2:$A$9949,0)),"","X")</f>
        <v>X</v>
      </c>
    </row>
    <row r="335" customFormat="false" ht="15" hidden="false" customHeight="false" outlineLevel="0" collapsed="false">
      <c r="A335" s="52" t="n">
        <v>570</v>
      </c>
      <c r="B335" s="0" t="n">
        <v>333</v>
      </c>
      <c r="C335" s="0" t="n">
        <v>104</v>
      </c>
      <c r="D335" s="0" t="s">
        <v>1498</v>
      </c>
      <c r="E335" s="0" t="str">
        <f aca="false">IF(ISNA(MATCH(A335,'ESO zone constants'!$A$2:$A$9949,0)),"","X")</f>
        <v>X</v>
      </c>
    </row>
    <row r="336" customFormat="false" ht="15" hidden="false" customHeight="false" outlineLevel="0" collapsed="false">
      <c r="A336" s="52" t="n">
        <v>571</v>
      </c>
      <c r="B336" s="0" t="n">
        <v>334</v>
      </c>
      <c r="C336" s="0" t="n">
        <v>104</v>
      </c>
      <c r="D336" s="0" t="s">
        <v>1499</v>
      </c>
      <c r="E336" s="0" t="str">
        <f aca="false">IF(ISNA(MATCH(A336,'ESO zone constants'!$A$2:$A$9949,0)),"","X")</f>
        <v>X</v>
      </c>
    </row>
    <row r="337" customFormat="false" ht="15" hidden="false" customHeight="false" outlineLevel="0" collapsed="false">
      <c r="A337" s="52" t="n">
        <v>572</v>
      </c>
      <c r="B337" s="0" t="n">
        <v>335</v>
      </c>
      <c r="C337" s="0" t="n">
        <v>572</v>
      </c>
      <c r="D337" s="0" t="s">
        <v>1500</v>
      </c>
      <c r="E337" s="0" t="str">
        <f aca="false">IF(ISNA(MATCH(A337,'ESO zone constants'!$A$2:$A$9949,0)),"","X")</f>
        <v>X</v>
      </c>
    </row>
    <row r="338" customFormat="false" ht="15" hidden="false" customHeight="false" outlineLevel="0" collapsed="false">
      <c r="A338" s="52" t="n">
        <v>573</v>
      </c>
      <c r="B338" s="0" t="n">
        <v>336</v>
      </c>
      <c r="C338" s="0" t="n">
        <v>199</v>
      </c>
      <c r="D338" s="0" t="s">
        <v>1501</v>
      </c>
      <c r="E338" s="0" t="str">
        <f aca="false">IF(ISNA(MATCH(A338,'ESO zone constants'!$A$2:$A$9949,0)),"","X")</f>
        <v>X</v>
      </c>
    </row>
    <row r="339" customFormat="false" ht="15" hidden="false" customHeight="false" outlineLevel="0" collapsed="false">
      <c r="A339" s="52" t="n">
        <v>574</v>
      </c>
      <c r="B339" s="0" t="n">
        <v>337</v>
      </c>
      <c r="C339" s="0" t="n">
        <v>199</v>
      </c>
      <c r="D339" s="0" t="s">
        <v>1502</v>
      </c>
      <c r="E339" s="0" t="str">
        <f aca="false">IF(ISNA(MATCH(A339,'ESO zone constants'!$A$2:$A$9949,0)),"","X")</f>
        <v>X</v>
      </c>
    </row>
    <row r="340" customFormat="false" ht="15" hidden="false" customHeight="false" outlineLevel="0" collapsed="false">
      <c r="A340" s="52" t="n">
        <v>575</v>
      </c>
      <c r="B340" s="0" t="n">
        <v>338</v>
      </c>
      <c r="C340" s="0" t="n">
        <v>108</v>
      </c>
      <c r="D340" s="0" t="s">
        <v>1503</v>
      </c>
      <c r="E340" s="0" t="str">
        <f aca="false">IF(ISNA(MATCH(A340,'ESO zone constants'!$A$2:$A$9949,0)),"","X")</f>
        <v>X</v>
      </c>
    </row>
    <row r="341" customFormat="false" ht="15" hidden="false" customHeight="false" outlineLevel="0" collapsed="false">
      <c r="A341" s="52" t="n">
        <v>576</v>
      </c>
      <c r="B341" s="0" t="n">
        <v>339</v>
      </c>
      <c r="C341" s="0" t="n">
        <v>108</v>
      </c>
      <c r="D341" s="0" t="s">
        <v>1504</v>
      </c>
      <c r="E341" s="0" t="str">
        <f aca="false">IF(ISNA(MATCH(A341,'ESO zone constants'!$A$2:$A$9949,0)),"","X")</f>
        <v>X</v>
      </c>
    </row>
    <row r="342" customFormat="false" ht="15" hidden="false" customHeight="false" outlineLevel="0" collapsed="false">
      <c r="A342" s="52" t="n">
        <v>577</v>
      </c>
      <c r="B342" s="0" t="n">
        <v>340</v>
      </c>
      <c r="C342" s="0" t="n">
        <v>108</v>
      </c>
      <c r="D342" s="0" t="s">
        <v>1505</v>
      </c>
      <c r="E342" s="0" t="str">
        <f aca="false">IF(ISNA(MATCH(A342,'ESO zone constants'!$A$2:$A$9949,0)),"","X")</f>
        <v>X</v>
      </c>
    </row>
    <row r="343" customFormat="false" ht="15" hidden="false" customHeight="false" outlineLevel="0" collapsed="false">
      <c r="A343" s="52" t="n">
        <v>578</v>
      </c>
      <c r="B343" s="0" t="n">
        <v>341</v>
      </c>
      <c r="C343" s="0" t="n">
        <v>108</v>
      </c>
      <c r="D343" s="0" t="s">
        <v>1506</v>
      </c>
      <c r="E343" s="0" t="str">
        <f aca="false">IF(ISNA(MATCH(A343,'ESO zone constants'!$A$2:$A$9949,0)),"","X")</f>
        <v>X</v>
      </c>
    </row>
    <row r="344" customFormat="false" ht="15" hidden="false" customHeight="false" outlineLevel="0" collapsed="false">
      <c r="A344" s="52" t="n">
        <v>579</v>
      </c>
      <c r="B344" s="0" t="n">
        <v>342</v>
      </c>
      <c r="C344" s="0" t="n">
        <v>108</v>
      </c>
      <c r="D344" s="0" t="s">
        <v>1507</v>
      </c>
      <c r="E344" s="0" t="str">
        <f aca="false">IF(ISNA(MATCH(A344,'ESO zone constants'!$A$2:$A$9949,0)),"","X")</f>
        <v>X</v>
      </c>
    </row>
    <row r="345" customFormat="false" ht="15" hidden="false" customHeight="false" outlineLevel="0" collapsed="false">
      <c r="A345" s="52" t="n">
        <v>580</v>
      </c>
      <c r="B345" s="0" t="n">
        <v>343</v>
      </c>
      <c r="C345" s="0" t="n">
        <v>108</v>
      </c>
      <c r="D345" s="0" t="s">
        <v>1508</v>
      </c>
      <c r="E345" s="0" t="str">
        <f aca="false">IF(ISNA(MATCH(A345,'ESO zone constants'!$A$2:$A$9949,0)),"","X")</f>
        <v>X</v>
      </c>
    </row>
    <row r="346" customFormat="false" ht="15" hidden="false" customHeight="false" outlineLevel="0" collapsed="false">
      <c r="A346" s="52" t="n">
        <v>581</v>
      </c>
      <c r="B346" s="0" t="n">
        <v>344</v>
      </c>
      <c r="C346" s="0" t="n">
        <v>199</v>
      </c>
      <c r="D346" s="0" t="s">
        <v>1509</v>
      </c>
      <c r="E346" s="0" t="str">
        <f aca="false">IF(ISNA(MATCH(A346,'ESO zone constants'!$A$2:$A$9949,0)),"","X")</f>
        <v>X</v>
      </c>
    </row>
    <row r="347" customFormat="false" ht="15" hidden="false" customHeight="false" outlineLevel="0" collapsed="false">
      <c r="A347" s="52" t="n">
        <v>582</v>
      </c>
      <c r="B347" s="0" t="n">
        <v>345</v>
      </c>
      <c r="C347" s="0" t="n">
        <v>381</v>
      </c>
      <c r="D347" s="0" t="s">
        <v>1510</v>
      </c>
      <c r="E347" s="0" t="str">
        <f aca="false">IF(ISNA(MATCH(A347,'ESO zone constants'!$A$2:$A$9949,0)),"","X")</f>
        <v>X</v>
      </c>
    </row>
    <row r="348" customFormat="false" ht="15" hidden="false" customHeight="false" outlineLevel="0" collapsed="false">
      <c r="A348" s="52" t="n">
        <v>584</v>
      </c>
      <c r="B348" s="0" t="n">
        <v>346</v>
      </c>
      <c r="C348" s="0" t="n">
        <v>584</v>
      </c>
      <c r="D348" s="0" t="s">
        <v>436</v>
      </c>
      <c r="E348" s="0" t="str">
        <f aca="false">IF(ISNA(MATCH(A348,'ESO zone constants'!$A$2:$A$9949,0)),"","X")</f>
        <v>X</v>
      </c>
    </row>
    <row r="349" customFormat="false" ht="15" hidden="false" customHeight="false" outlineLevel="0" collapsed="false">
      <c r="A349" s="52" t="n">
        <v>585</v>
      </c>
      <c r="B349" s="0" t="n">
        <v>347</v>
      </c>
      <c r="C349" s="0" t="n">
        <v>92</v>
      </c>
      <c r="D349" s="0" t="s">
        <v>1511</v>
      </c>
      <c r="E349" s="0" t="str">
        <f aca="false">IF(ISNA(MATCH(A349,'ESO zone constants'!$A$2:$A$9949,0)),"","X")</f>
        <v>X</v>
      </c>
    </row>
    <row r="350" customFormat="false" ht="15" hidden="false" customHeight="false" outlineLevel="0" collapsed="false">
      <c r="A350" s="52" t="n">
        <v>586</v>
      </c>
      <c r="B350" s="0" t="n">
        <v>348</v>
      </c>
      <c r="C350" s="0" t="n">
        <v>586</v>
      </c>
      <c r="D350" s="0" t="s">
        <v>1512</v>
      </c>
      <c r="E350" s="0" t="str">
        <f aca="false">IF(ISNA(MATCH(A350,'ESO zone constants'!$A$2:$A$9949,0)),"","X")</f>
        <v>X</v>
      </c>
    </row>
    <row r="351" customFormat="false" ht="15" hidden="false" customHeight="false" outlineLevel="0" collapsed="false">
      <c r="A351" s="52" t="n">
        <v>587</v>
      </c>
      <c r="B351" s="0" t="n">
        <v>349</v>
      </c>
      <c r="C351" s="0" t="n">
        <v>20</v>
      </c>
      <c r="D351" s="0" t="s">
        <v>1513</v>
      </c>
      <c r="E351" s="0" t="str">
        <f aca="false">IF(ISNA(MATCH(A351,'ESO zone constants'!$A$2:$A$9949,0)),"","X")</f>
        <v>X</v>
      </c>
    </row>
    <row r="352" customFormat="false" ht="15" hidden="false" customHeight="false" outlineLevel="0" collapsed="false">
      <c r="A352" s="52" t="n">
        <v>588</v>
      </c>
      <c r="B352" s="0" t="n">
        <v>350</v>
      </c>
      <c r="C352" s="0" t="n">
        <v>20</v>
      </c>
      <c r="D352" s="0" t="s">
        <v>1514</v>
      </c>
      <c r="E352" s="0" t="str">
        <f aca="false">IF(ISNA(MATCH(A352,'ESO zone constants'!$A$2:$A$9949,0)),"","X")</f>
        <v>X</v>
      </c>
    </row>
    <row r="353" customFormat="false" ht="15" hidden="false" customHeight="false" outlineLevel="0" collapsed="false">
      <c r="A353" s="52" t="n">
        <v>589</v>
      </c>
      <c r="B353" s="0" t="n">
        <v>351</v>
      </c>
      <c r="C353" s="0" t="n">
        <v>20</v>
      </c>
      <c r="D353" s="0" t="s">
        <v>1515</v>
      </c>
      <c r="E353" s="0" t="str">
        <f aca="false">IF(ISNA(MATCH(A353,'ESO zone constants'!$A$2:$A$9949,0)),"","X")</f>
        <v>X</v>
      </c>
    </row>
    <row r="354" customFormat="false" ht="15" hidden="false" customHeight="false" outlineLevel="0" collapsed="false">
      <c r="A354" s="52" t="n">
        <v>590</v>
      </c>
      <c r="B354" s="0" t="n">
        <v>352</v>
      </c>
      <c r="C354" s="0" t="n">
        <v>20</v>
      </c>
      <c r="D354" s="0" t="s">
        <v>1516</v>
      </c>
      <c r="E354" s="0" t="str">
        <f aca="false">IF(ISNA(MATCH(A354,'ESO zone constants'!$A$2:$A$9949,0)),"","X")</f>
        <v>X</v>
      </c>
    </row>
    <row r="355" customFormat="false" ht="15" hidden="false" customHeight="false" outlineLevel="0" collapsed="false">
      <c r="A355" s="52" t="n">
        <v>591</v>
      </c>
      <c r="B355" s="0" t="n">
        <v>353</v>
      </c>
      <c r="C355" s="0" t="n">
        <v>20</v>
      </c>
      <c r="D355" s="0" t="s">
        <v>1517</v>
      </c>
      <c r="E355" s="0" t="str">
        <f aca="false">IF(ISNA(MATCH(A355,'ESO zone constants'!$A$2:$A$9949,0)),"","X")</f>
        <v>X</v>
      </c>
    </row>
    <row r="356" customFormat="false" ht="15" hidden="false" customHeight="false" outlineLevel="0" collapsed="false">
      <c r="A356" s="52" t="n">
        <v>592</v>
      </c>
      <c r="B356" s="0" t="n">
        <v>354</v>
      </c>
      <c r="C356" s="0" t="n">
        <v>20</v>
      </c>
      <c r="D356" s="0" t="s">
        <v>1518</v>
      </c>
      <c r="E356" s="0" t="str">
        <f aca="false">IF(ISNA(MATCH(A356,'ESO zone constants'!$A$2:$A$9949,0)),"","X")</f>
        <v>X</v>
      </c>
    </row>
    <row r="357" customFormat="false" ht="15" hidden="false" customHeight="false" outlineLevel="0" collapsed="false">
      <c r="A357" s="52" t="n">
        <v>593</v>
      </c>
      <c r="B357" s="0" t="n">
        <v>355</v>
      </c>
      <c r="C357" s="0" t="n">
        <v>92</v>
      </c>
      <c r="D357" s="0" t="s">
        <v>1244</v>
      </c>
      <c r="E357" s="0" t="str">
        <f aca="false">IF(ISNA(MATCH(A357,'ESO zone constants'!$A$2:$A$9949,0)),"","X")</f>
        <v>X</v>
      </c>
    </row>
    <row r="358" customFormat="false" ht="15" hidden="false" customHeight="false" outlineLevel="0" collapsed="false">
      <c r="A358" s="52" t="n">
        <v>594</v>
      </c>
      <c r="B358" s="0" t="n">
        <v>356</v>
      </c>
      <c r="C358" s="0" t="n">
        <v>92</v>
      </c>
      <c r="D358" s="0" t="s">
        <v>1519</v>
      </c>
      <c r="E358" s="0" t="str">
        <f aca="false">IF(ISNA(MATCH(A358,'ESO zone constants'!$A$2:$A$9949,0)),"","X")</f>
        <v>X</v>
      </c>
    </row>
    <row r="359" customFormat="false" ht="15" hidden="false" customHeight="false" outlineLevel="0" collapsed="false">
      <c r="A359" s="52" t="n">
        <v>595</v>
      </c>
      <c r="B359" s="0" t="n">
        <v>357</v>
      </c>
      <c r="C359" s="0" t="n">
        <v>208</v>
      </c>
      <c r="D359" s="0" t="s">
        <v>1520</v>
      </c>
      <c r="E359" s="0" t="str">
        <f aca="false">IF(ISNA(MATCH(A359,'ESO zone constants'!$A$2:$A$9949,0)),"","X")</f>
        <v>X</v>
      </c>
    </row>
    <row r="360" customFormat="false" ht="15" hidden="false" customHeight="false" outlineLevel="0" collapsed="false">
      <c r="A360" s="52" t="n">
        <v>596</v>
      </c>
      <c r="B360" s="0" t="n">
        <v>358</v>
      </c>
      <c r="C360" s="0" t="n">
        <v>103</v>
      </c>
      <c r="D360" s="0" t="s">
        <v>1521</v>
      </c>
      <c r="E360" s="0" t="str">
        <f aca="false">IF(ISNA(MATCH(A360,'ESO zone constants'!$A$2:$A$9949,0)),"","X")</f>
        <v>X</v>
      </c>
    </row>
    <row r="361" customFormat="false" ht="15" hidden="false" customHeight="false" outlineLevel="0" collapsed="false">
      <c r="A361" s="52" t="n">
        <v>598</v>
      </c>
      <c r="B361" s="0" t="n">
        <v>359</v>
      </c>
      <c r="C361" s="0" t="n">
        <v>199</v>
      </c>
      <c r="D361" s="0" t="s">
        <v>1522</v>
      </c>
      <c r="E361" s="0" t="str">
        <f aca="false">IF(ISNA(MATCH(A361,'ESO zone constants'!$A$2:$A$9949,0)),"","X")</f>
        <v>X</v>
      </c>
    </row>
    <row r="362" customFormat="false" ht="15" hidden="false" customHeight="false" outlineLevel="0" collapsed="false">
      <c r="A362" s="52" t="n">
        <v>599</v>
      </c>
      <c r="B362" s="0" t="n">
        <v>360</v>
      </c>
      <c r="C362" s="0" t="n">
        <v>572</v>
      </c>
      <c r="D362" s="0" t="s">
        <v>1523</v>
      </c>
      <c r="E362" s="0" t="str">
        <f aca="false">IF(ISNA(MATCH(A362,'ESO zone constants'!$A$2:$A$9949,0)),"","X")</f>
        <v>X</v>
      </c>
    </row>
    <row r="363" customFormat="false" ht="15" hidden="false" customHeight="false" outlineLevel="0" collapsed="false">
      <c r="A363" s="52" t="n">
        <v>600</v>
      </c>
      <c r="B363" s="0" t="n">
        <v>361</v>
      </c>
      <c r="C363" s="0" t="n">
        <v>572</v>
      </c>
      <c r="D363" s="0" t="s">
        <v>1524</v>
      </c>
      <c r="E363" s="0" t="str">
        <f aca="false">IF(ISNA(MATCH(A363,'ESO zone constants'!$A$2:$A$9949,0)),"","X")</f>
        <v>X</v>
      </c>
    </row>
    <row r="364" customFormat="false" ht="15" hidden="false" customHeight="false" outlineLevel="0" collapsed="false">
      <c r="A364" s="52" t="n">
        <v>601</v>
      </c>
      <c r="B364" s="0" t="n">
        <v>362</v>
      </c>
      <c r="C364" s="0" t="n">
        <v>572</v>
      </c>
      <c r="D364" s="0" t="s">
        <v>1525</v>
      </c>
      <c r="E364" s="0" t="str">
        <f aca="false">IF(ISNA(MATCH(A364,'ESO zone constants'!$A$2:$A$9949,0)),"","X")</f>
        <v>X</v>
      </c>
    </row>
    <row r="365" customFormat="false" ht="15" hidden="false" customHeight="false" outlineLevel="0" collapsed="false">
      <c r="A365" s="52" t="n">
        <v>628</v>
      </c>
      <c r="B365" s="0" t="n">
        <v>363</v>
      </c>
      <c r="C365" s="0" t="n">
        <v>20</v>
      </c>
      <c r="D365" s="0" t="s">
        <v>1514</v>
      </c>
      <c r="E365" s="0" t="str">
        <f aca="false">IF(ISNA(MATCH(A365,'ESO zone constants'!$A$2:$A$9949,0)),"","X")</f>
        <v>X</v>
      </c>
    </row>
    <row r="366" customFormat="false" ht="15" hidden="false" customHeight="false" outlineLevel="0" collapsed="false">
      <c r="A366" s="52" t="n">
        <v>632</v>
      </c>
      <c r="B366" s="0" t="n">
        <v>364</v>
      </c>
      <c r="C366" s="0" t="n">
        <v>888</v>
      </c>
      <c r="D366" s="0" t="s">
        <v>1526</v>
      </c>
      <c r="E366" s="0" t="str">
        <f aca="false">IF(ISNA(MATCH(A366,'ESO zone constants'!$A$2:$A$9949,0)),"","X")</f>
        <v>X</v>
      </c>
    </row>
    <row r="367" customFormat="false" ht="15" hidden="false" customHeight="false" outlineLevel="0" collapsed="false">
      <c r="A367" s="52" t="n">
        <v>635</v>
      </c>
      <c r="B367" s="0" t="n">
        <v>365</v>
      </c>
      <c r="C367" s="0" t="n">
        <v>888</v>
      </c>
      <c r="D367" s="0" t="s">
        <v>75</v>
      </c>
      <c r="E367" s="0" t="str">
        <f aca="false">IF(ISNA(MATCH(A367,'ESO zone constants'!$A$2:$A$9949,0)),"","X")</f>
        <v>X</v>
      </c>
    </row>
    <row r="368" customFormat="false" ht="15" hidden="false" customHeight="false" outlineLevel="0" collapsed="false">
      <c r="A368" s="52" t="n">
        <v>636</v>
      </c>
      <c r="B368" s="0" t="n">
        <v>366</v>
      </c>
      <c r="C368" s="0" t="n">
        <v>888</v>
      </c>
      <c r="D368" s="0" t="s">
        <v>343</v>
      </c>
      <c r="E368" s="0" t="str">
        <f aca="false">IF(ISNA(MATCH(A368,'ESO zone constants'!$A$2:$A$9949,0)),"","X")</f>
        <v>X</v>
      </c>
    </row>
    <row r="369" customFormat="false" ht="15" hidden="false" customHeight="false" outlineLevel="0" collapsed="false">
      <c r="A369" s="52" t="n">
        <v>637</v>
      </c>
      <c r="B369" s="0" t="n">
        <v>367</v>
      </c>
      <c r="C369" s="0" t="n">
        <v>57</v>
      </c>
      <c r="D369" s="0" t="s">
        <v>1527</v>
      </c>
      <c r="E369" s="0" t="str">
        <f aca="false">IF(ISNA(MATCH(A369,'ESO zone constants'!$A$2:$A$9949,0)),"","X")</f>
        <v>X</v>
      </c>
    </row>
    <row r="370" customFormat="false" ht="15" hidden="false" customHeight="false" outlineLevel="0" collapsed="false">
      <c r="A370" s="52" t="n">
        <v>638</v>
      </c>
      <c r="B370" s="0" t="n">
        <v>368</v>
      </c>
      <c r="C370" s="0" t="n">
        <v>888</v>
      </c>
      <c r="D370" s="0" t="s">
        <v>346</v>
      </c>
      <c r="E370" s="0" t="str">
        <f aca="false">IF(ISNA(MATCH(A370,'ESO zone constants'!$A$2:$A$9949,0)),"","X")</f>
        <v>X</v>
      </c>
    </row>
    <row r="371" customFormat="false" ht="15" hidden="false" customHeight="false" outlineLevel="0" collapsed="false">
      <c r="A371" s="52" t="n">
        <v>639</v>
      </c>
      <c r="B371" s="0" t="n">
        <v>369</v>
      </c>
      <c r="C371" s="0" t="n">
        <v>888</v>
      </c>
      <c r="D371" s="0" t="s">
        <v>339</v>
      </c>
      <c r="E371" s="0" t="str">
        <f aca="false">IF(ISNA(MATCH(A371,'ESO zone constants'!$A$2:$A$9949,0)),"","X")</f>
        <v>X</v>
      </c>
    </row>
    <row r="372" customFormat="false" ht="15" hidden="false" customHeight="false" outlineLevel="0" collapsed="false">
      <c r="A372" s="52" t="n">
        <v>640</v>
      </c>
      <c r="B372" s="0" t="n">
        <v>370</v>
      </c>
      <c r="C372" s="0" t="n">
        <v>19</v>
      </c>
      <c r="D372" s="0" t="s">
        <v>1528</v>
      </c>
      <c r="E372" s="0" t="str">
        <f aca="false">IF(ISNA(MATCH(A372,'ESO zone constants'!$A$2:$A$9949,0)),"","X")</f>
        <v>X</v>
      </c>
    </row>
    <row r="373" customFormat="false" ht="15" hidden="false" customHeight="false" outlineLevel="0" collapsed="false">
      <c r="A373" s="52" t="n">
        <v>641</v>
      </c>
      <c r="B373" s="0" t="n">
        <v>371</v>
      </c>
      <c r="C373" s="0" t="n">
        <v>3</v>
      </c>
      <c r="D373" s="0" t="s">
        <v>1529</v>
      </c>
      <c r="E373" s="0" t="str">
        <f aca="false">IF(ISNA(MATCH(A373,'ESO zone constants'!$A$2:$A$9949,0)),"","X")</f>
        <v>X</v>
      </c>
    </row>
    <row r="374" customFormat="false" ht="15" hidden="false" customHeight="false" outlineLevel="0" collapsed="false">
      <c r="A374" s="52" t="n">
        <v>642</v>
      </c>
      <c r="B374" s="0" t="n">
        <v>372</v>
      </c>
      <c r="C374" s="0" t="n">
        <v>642</v>
      </c>
      <c r="D374" s="0" t="s">
        <v>225</v>
      </c>
      <c r="E374" s="0" t="str">
        <f aca="false">IF(ISNA(MATCH(A374,'ESO zone constants'!$A$2:$A$9949,0)),"","X")</f>
        <v>X</v>
      </c>
    </row>
    <row r="375" customFormat="false" ht="15" hidden="false" customHeight="false" outlineLevel="0" collapsed="false">
      <c r="A375" s="52" t="n">
        <v>643</v>
      </c>
      <c r="B375" s="0" t="n">
        <v>373</v>
      </c>
      <c r="C375" s="0" t="n">
        <v>584</v>
      </c>
      <c r="D375" s="0" t="s">
        <v>438</v>
      </c>
      <c r="E375" s="0" t="str">
        <f aca="false">IF(ISNA(MATCH(A375,'ESO zone constants'!$A$2:$A$9949,0)),"","X")</f>
        <v>X</v>
      </c>
    </row>
    <row r="376" customFormat="false" ht="15" hidden="false" customHeight="false" outlineLevel="0" collapsed="false">
      <c r="A376" s="52" t="n">
        <v>649</v>
      </c>
      <c r="B376" s="0" t="n">
        <v>374</v>
      </c>
      <c r="C376" s="0" t="n">
        <v>584</v>
      </c>
      <c r="D376" s="0" t="s">
        <v>1530</v>
      </c>
      <c r="E376" s="0" t="str">
        <f aca="false">IF(ISNA(MATCH(A376,'ESO zone constants'!$A$2:$A$9949,0)),"","X")</f>
        <v>X</v>
      </c>
    </row>
    <row r="377" customFormat="false" ht="15" hidden="false" customHeight="false" outlineLevel="0" collapsed="false">
      <c r="A377" s="52" t="n">
        <v>676</v>
      </c>
      <c r="B377" s="0" t="n">
        <v>375</v>
      </c>
      <c r="C377" s="0" t="n">
        <v>816</v>
      </c>
      <c r="D377" s="0" t="s">
        <v>1531</v>
      </c>
      <c r="E377" s="0" t="str">
        <f aca="false">IF(ISNA(MATCH(A377,'ESO zone constants'!$A$2:$A$9949,0)),"","X")</f>
        <v>X</v>
      </c>
    </row>
    <row r="378" customFormat="false" ht="15" hidden="false" customHeight="false" outlineLevel="0" collapsed="false">
      <c r="A378" s="52" t="n">
        <v>677</v>
      </c>
      <c r="B378" s="0" t="n">
        <v>376</v>
      </c>
      <c r="C378" s="0" t="n">
        <v>684</v>
      </c>
      <c r="D378" s="0" t="s">
        <v>496</v>
      </c>
      <c r="E378" s="0" t="str">
        <f aca="false">IF(ISNA(MATCH(A378,'ESO zone constants'!$A$2:$A$9949,0)),"","X")</f>
        <v>X</v>
      </c>
    </row>
    <row r="379" customFormat="false" ht="15" hidden="false" customHeight="false" outlineLevel="0" collapsed="false">
      <c r="A379" s="52" t="n">
        <v>678</v>
      </c>
      <c r="B379" s="0" t="n">
        <v>377</v>
      </c>
      <c r="C379" s="0" t="n">
        <v>584</v>
      </c>
      <c r="D379" s="0" t="s">
        <v>397</v>
      </c>
      <c r="E379" s="0" t="str">
        <f aca="false">IF(ISNA(MATCH(A379,'ESO zone constants'!$A$2:$A$9949,0)),"","X")</f>
        <v>X</v>
      </c>
    </row>
    <row r="380" customFormat="false" ht="15" hidden="false" customHeight="false" outlineLevel="0" collapsed="false">
      <c r="A380" s="52" t="n">
        <v>681</v>
      </c>
      <c r="B380" s="0" t="n">
        <v>378</v>
      </c>
      <c r="C380" s="0" t="n">
        <v>108</v>
      </c>
      <c r="D380" s="0" t="s">
        <v>379</v>
      </c>
      <c r="E380" s="0" t="str">
        <f aca="false">IF(ISNA(MATCH(A380,'ESO zone constants'!$A$2:$A$9949,0)),"","X")</f>
        <v>X</v>
      </c>
    </row>
    <row r="381" customFormat="false" ht="15" hidden="false" customHeight="false" outlineLevel="0" collapsed="false">
      <c r="A381" s="52" t="n">
        <v>684</v>
      </c>
      <c r="B381" s="0" t="n">
        <v>379</v>
      </c>
      <c r="C381" s="0" t="n">
        <v>684</v>
      </c>
      <c r="D381" s="0" t="s">
        <v>494</v>
      </c>
      <c r="E381" s="0" t="str">
        <f aca="false">IF(ISNA(MATCH(A381,'ESO zone constants'!$A$2:$A$9949,0)),"","X")</f>
        <v>X</v>
      </c>
    </row>
    <row r="382" customFormat="false" ht="15" hidden="false" customHeight="false" outlineLevel="0" collapsed="false">
      <c r="A382" s="52" t="n">
        <v>688</v>
      </c>
      <c r="B382" s="0" t="n">
        <v>380</v>
      </c>
      <c r="C382" s="0" t="n">
        <v>584</v>
      </c>
      <c r="D382" s="0" t="s">
        <v>444</v>
      </c>
      <c r="E382" s="0" t="str">
        <f aca="false">IF(ISNA(MATCH(A382,'ESO zone constants'!$A$2:$A$9949,0)),"","X")</f>
        <v>X</v>
      </c>
    </row>
    <row r="383" customFormat="false" ht="15" hidden="false" customHeight="false" outlineLevel="0" collapsed="false">
      <c r="A383" s="52" t="n">
        <v>689</v>
      </c>
      <c r="B383" s="0" t="n">
        <v>381</v>
      </c>
      <c r="C383" s="0" t="n">
        <v>684</v>
      </c>
      <c r="D383" s="0" t="s">
        <v>1532</v>
      </c>
      <c r="E383" s="0" t="str">
        <f aca="false">IF(ISNA(MATCH(A383,'ESO zone constants'!$A$2:$A$9949,0)),"","X")</f>
        <v>X</v>
      </c>
    </row>
    <row r="384" customFormat="false" ht="15" hidden="false" customHeight="false" outlineLevel="0" collapsed="false">
      <c r="A384" s="52" t="n">
        <v>691</v>
      </c>
      <c r="B384" s="0" t="n">
        <v>382</v>
      </c>
      <c r="C384" s="0" t="n">
        <v>684</v>
      </c>
      <c r="D384" s="0" t="s">
        <v>1533</v>
      </c>
      <c r="E384" s="0" t="str">
        <f aca="false">IF(ISNA(MATCH(A384,'ESO zone constants'!$A$2:$A$9949,0)),"","X")</f>
        <v>X</v>
      </c>
    </row>
    <row r="385" customFormat="false" ht="15" hidden="false" customHeight="false" outlineLevel="0" collapsed="false">
      <c r="A385" s="52" t="n">
        <v>692</v>
      </c>
      <c r="B385" s="0" t="n">
        <v>383</v>
      </c>
      <c r="C385" s="0" t="n">
        <v>684</v>
      </c>
      <c r="D385" s="0" t="s">
        <v>1534</v>
      </c>
      <c r="E385" s="0" t="str">
        <f aca="false">IF(ISNA(MATCH(A385,'ESO zone constants'!$A$2:$A$9949,0)),"","X")</f>
        <v>X</v>
      </c>
    </row>
    <row r="386" customFormat="false" ht="15" hidden="false" customHeight="false" outlineLevel="0" collapsed="false">
      <c r="A386" s="52" t="n">
        <v>693</v>
      </c>
      <c r="B386" s="0" t="n">
        <v>384</v>
      </c>
      <c r="C386" s="0" t="n">
        <v>684</v>
      </c>
      <c r="D386" s="0" t="s">
        <v>1535</v>
      </c>
      <c r="E386" s="0" t="str">
        <f aca="false">IF(ISNA(MATCH(A386,'ESO zone constants'!$A$2:$A$9949,0)),"","X")</f>
        <v>X</v>
      </c>
    </row>
    <row r="387" customFormat="false" ht="15" hidden="false" customHeight="false" outlineLevel="0" collapsed="false">
      <c r="A387" s="52" t="n">
        <v>694</v>
      </c>
      <c r="B387" s="0" t="n">
        <v>385</v>
      </c>
      <c r="C387" s="0" t="n">
        <v>684</v>
      </c>
      <c r="D387" s="0" t="s">
        <v>1536</v>
      </c>
      <c r="E387" s="0" t="str">
        <f aca="false">IF(ISNA(MATCH(A387,'ESO zone constants'!$A$2:$A$9949,0)),"","X")</f>
        <v>X</v>
      </c>
    </row>
    <row r="388" customFormat="false" ht="15" hidden="false" customHeight="false" outlineLevel="0" collapsed="false">
      <c r="A388" s="52" t="n">
        <v>695</v>
      </c>
      <c r="B388" s="0" t="n">
        <v>386</v>
      </c>
      <c r="C388" s="0" t="n">
        <v>684</v>
      </c>
      <c r="D388" s="0" t="s">
        <v>1537</v>
      </c>
      <c r="E388" s="0" t="str">
        <f aca="false">IF(ISNA(MATCH(A388,'ESO zone constants'!$A$2:$A$9949,0)),"","X")</f>
        <v>X</v>
      </c>
    </row>
    <row r="389" customFormat="false" ht="15" hidden="false" customHeight="false" outlineLevel="0" collapsed="false">
      <c r="A389" s="52" t="n">
        <v>697</v>
      </c>
      <c r="B389" s="0" t="n">
        <v>387</v>
      </c>
      <c r="C389" s="0" t="n">
        <v>684</v>
      </c>
      <c r="D389" s="0" t="s">
        <v>1538</v>
      </c>
      <c r="E389" s="0" t="str">
        <f aca="false">IF(ISNA(MATCH(A389,'ESO zone constants'!$A$2:$A$9949,0)),"","X")</f>
        <v>X</v>
      </c>
    </row>
    <row r="390" customFormat="false" ht="15" hidden="false" customHeight="false" outlineLevel="0" collapsed="false">
      <c r="A390" s="52" t="n">
        <v>698</v>
      </c>
      <c r="B390" s="0" t="n">
        <v>388</v>
      </c>
      <c r="C390" s="0" t="n">
        <v>684</v>
      </c>
      <c r="D390" s="0" t="s">
        <v>1539</v>
      </c>
      <c r="E390" s="0" t="str">
        <f aca="false">IF(ISNA(MATCH(A390,'ESO zone constants'!$A$2:$A$9949,0)),"","X")</f>
        <v>X</v>
      </c>
    </row>
    <row r="391" customFormat="false" ht="15" hidden="false" customHeight="false" outlineLevel="0" collapsed="false">
      <c r="A391" s="52" t="n">
        <v>699</v>
      </c>
      <c r="B391" s="0" t="n">
        <v>389</v>
      </c>
      <c r="C391" s="0" t="n">
        <v>684</v>
      </c>
      <c r="D391" s="0" t="s">
        <v>1540</v>
      </c>
      <c r="E391" s="0" t="str">
        <f aca="false">IF(ISNA(MATCH(A391,'ESO zone constants'!$A$2:$A$9949,0)),"","X")</f>
        <v>X</v>
      </c>
    </row>
    <row r="392" customFormat="false" ht="15" hidden="false" customHeight="false" outlineLevel="0" collapsed="false">
      <c r="A392" s="52" t="n">
        <v>700</v>
      </c>
      <c r="B392" s="0" t="n">
        <v>390</v>
      </c>
      <c r="C392" s="0" t="n">
        <v>684</v>
      </c>
      <c r="D392" s="0" t="s">
        <v>1541</v>
      </c>
      <c r="E392" s="0" t="str">
        <f aca="false">IF(ISNA(MATCH(A392,'ESO zone constants'!$A$2:$A$9949,0)),"","X")</f>
        <v>X</v>
      </c>
    </row>
    <row r="393" customFormat="false" ht="15" hidden="false" customHeight="false" outlineLevel="0" collapsed="false">
      <c r="A393" s="52" t="n">
        <v>701</v>
      </c>
      <c r="B393" s="0" t="n">
        <v>391</v>
      </c>
      <c r="C393" s="0" t="n">
        <v>684</v>
      </c>
      <c r="D393" s="0" t="s">
        <v>1542</v>
      </c>
      <c r="E393" s="0" t="str">
        <f aca="false">IF(ISNA(MATCH(A393,'ESO zone constants'!$A$2:$A$9949,0)),"","X")</f>
        <v>X</v>
      </c>
    </row>
    <row r="394" customFormat="false" ht="15" hidden="false" customHeight="false" outlineLevel="0" collapsed="false">
      <c r="A394" s="52" t="n">
        <v>702</v>
      </c>
      <c r="B394" s="0" t="n">
        <v>392</v>
      </c>
      <c r="C394" s="0" t="n">
        <v>684</v>
      </c>
      <c r="D394" s="0" t="s">
        <v>1543</v>
      </c>
      <c r="E394" s="0" t="str">
        <f aca="false">IF(ISNA(MATCH(A394,'ESO zone constants'!$A$2:$A$9949,0)),"","X")</f>
        <v>X</v>
      </c>
    </row>
    <row r="395" customFormat="false" ht="15" hidden="false" customHeight="false" outlineLevel="0" collapsed="false">
      <c r="A395" s="52" t="n">
        <v>703</v>
      </c>
      <c r="B395" s="0" t="n">
        <v>393</v>
      </c>
      <c r="C395" s="0" t="n">
        <v>684</v>
      </c>
      <c r="D395" s="0" t="s">
        <v>1544</v>
      </c>
      <c r="E395" s="0" t="str">
        <f aca="false">IF(ISNA(MATCH(A395,'ESO zone constants'!$A$2:$A$9949,0)),"","X")</f>
        <v>X</v>
      </c>
    </row>
    <row r="396" customFormat="false" ht="15" hidden="false" customHeight="false" outlineLevel="0" collapsed="false">
      <c r="A396" s="52" t="n">
        <v>704</v>
      </c>
      <c r="B396" s="0" t="n">
        <v>394</v>
      </c>
      <c r="C396" s="0" t="n">
        <v>684</v>
      </c>
      <c r="D396" s="0" t="s">
        <v>1545</v>
      </c>
      <c r="E396" s="0" t="str">
        <f aca="false">IF(ISNA(MATCH(A396,'ESO zone constants'!$A$2:$A$9949,0)),"","X")</f>
        <v>X</v>
      </c>
    </row>
    <row r="397" customFormat="false" ht="15" hidden="false" customHeight="false" outlineLevel="0" collapsed="false">
      <c r="A397" s="52" t="n">
        <v>705</v>
      </c>
      <c r="B397" s="0" t="n">
        <v>395</v>
      </c>
      <c r="C397" s="0" t="n">
        <v>684</v>
      </c>
      <c r="D397" s="0" t="s">
        <v>1546</v>
      </c>
      <c r="E397" s="0" t="str">
        <f aca="false">IF(ISNA(MATCH(A397,'ESO zone constants'!$A$2:$A$9949,0)),"","X")</f>
        <v>X</v>
      </c>
    </row>
    <row r="398" customFormat="false" ht="15" hidden="false" customHeight="false" outlineLevel="0" collapsed="false">
      <c r="A398" s="52" t="n">
        <v>706</v>
      </c>
      <c r="B398" s="0" t="n">
        <v>396</v>
      </c>
      <c r="C398" s="0" t="n">
        <v>684</v>
      </c>
      <c r="D398" s="0" t="s">
        <v>1547</v>
      </c>
      <c r="E398" s="0" t="str">
        <f aca="false">IF(ISNA(MATCH(A398,'ESO zone constants'!$A$2:$A$9949,0)),"","X")</f>
        <v>X</v>
      </c>
    </row>
    <row r="399" customFormat="false" ht="15" hidden="false" customHeight="false" outlineLevel="0" collapsed="false">
      <c r="A399" s="52" t="n">
        <v>707</v>
      </c>
      <c r="B399" s="0" t="n">
        <v>397</v>
      </c>
      <c r="C399" s="0" t="n">
        <v>684</v>
      </c>
      <c r="D399" s="0" t="s">
        <v>1548</v>
      </c>
      <c r="E399" s="0" t="str">
        <f aca="false">IF(ISNA(MATCH(A399,'ESO zone constants'!$A$2:$A$9949,0)),"","X")</f>
        <v>X</v>
      </c>
    </row>
    <row r="400" customFormat="false" ht="15" hidden="false" customHeight="false" outlineLevel="0" collapsed="false">
      <c r="A400" s="52" t="n">
        <v>708</v>
      </c>
      <c r="B400" s="0" t="n">
        <v>398</v>
      </c>
      <c r="C400" s="0" t="n">
        <v>684</v>
      </c>
      <c r="D400" s="0" t="s">
        <v>1549</v>
      </c>
      <c r="E400" s="0" t="str">
        <f aca="false">IF(ISNA(MATCH(A400,'ESO zone constants'!$A$2:$A$9949,0)),"","X")</f>
        <v>X</v>
      </c>
    </row>
    <row r="401" customFormat="false" ht="15" hidden="false" customHeight="false" outlineLevel="0" collapsed="false">
      <c r="A401" s="52" t="n">
        <v>710</v>
      </c>
      <c r="B401" s="0" t="n">
        <v>399</v>
      </c>
      <c r="C401" s="0" t="n">
        <v>684</v>
      </c>
      <c r="D401" s="0" t="s">
        <v>1550</v>
      </c>
      <c r="E401" s="0" t="str">
        <f aca="false">IF(ISNA(MATCH(A401,'ESO zone constants'!$A$2:$A$9949,0)),"","X")</f>
        <v>X</v>
      </c>
    </row>
    <row r="402" customFormat="false" ht="15" hidden="false" customHeight="false" outlineLevel="0" collapsed="false">
      <c r="A402" s="52" t="n">
        <v>711</v>
      </c>
      <c r="B402" s="0" t="n">
        <v>400</v>
      </c>
      <c r="C402" s="0" t="n">
        <v>684</v>
      </c>
      <c r="D402" s="0" t="s">
        <v>1551</v>
      </c>
      <c r="E402" s="0" t="str">
        <f aca="false">IF(ISNA(MATCH(A402,'ESO zone constants'!$A$2:$A$9949,0)),"","X")</f>
        <v>X</v>
      </c>
    </row>
    <row r="403" customFormat="false" ht="15" hidden="false" customHeight="false" outlineLevel="0" collapsed="false">
      <c r="A403" s="52" t="n">
        <v>712</v>
      </c>
      <c r="B403" s="0" t="n">
        <v>401</v>
      </c>
      <c r="C403" s="0" t="n">
        <v>684</v>
      </c>
      <c r="D403" s="0" t="s">
        <v>1552</v>
      </c>
      <c r="E403" s="0" t="str">
        <f aca="false">IF(ISNA(MATCH(A403,'ESO zone constants'!$A$2:$A$9949,0)),"","X")</f>
        <v>X</v>
      </c>
    </row>
    <row r="404" customFormat="false" ht="15" hidden="false" customHeight="false" outlineLevel="0" collapsed="false">
      <c r="A404" s="52" t="n">
        <v>715</v>
      </c>
      <c r="B404" s="0" t="n">
        <v>402</v>
      </c>
      <c r="C404" s="0" t="n">
        <v>684</v>
      </c>
      <c r="D404" s="0" t="s">
        <v>1553</v>
      </c>
      <c r="E404" s="0" t="str">
        <f aca="false">IF(ISNA(MATCH(A404,'ESO zone constants'!$A$2:$A$9949,0)),"","X")</f>
        <v>X</v>
      </c>
    </row>
    <row r="405" customFormat="false" ht="15" hidden="false" customHeight="false" outlineLevel="0" collapsed="false">
      <c r="A405" s="52" t="n">
        <v>719</v>
      </c>
      <c r="B405" s="0" t="n">
        <v>403</v>
      </c>
      <c r="C405" s="0" t="n">
        <v>1011</v>
      </c>
      <c r="D405" s="0" t="s">
        <v>1554</v>
      </c>
      <c r="E405" s="0" t="str">
        <f aca="false">IF(ISNA(MATCH(A405,'ESO zone constants'!$A$2:$A$9949,0)),"","X")</f>
        <v>X</v>
      </c>
    </row>
    <row r="406" customFormat="false" ht="15" hidden="false" customHeight="false" outlineLevel="0" collapsed="false">
      <c r="A406" s="52" t="n">
        <v>723</v>
      </c>
      <c r="B406" s="0" t="n">
        <v>404</v>
      </c>
      <c r="C406" s="0" t="n">
        <v>199</v>
      </c>
      <c r="D406" s="0" t="s">
        <v>1509</v>
      </c>
      <c r="E406" s="0" t="str">
        <f aca="false">IF(ISNA(MATCH(A406,'ESO zone constants'!$A$2:$A$9949,0)),"","X")</f>
        <v>X</v>
      </c>
    </row>
    <row r="407" customFormat="false" ht="15" hidden="false" customHeight="false" outlineLevel="0" collapsed="false">
      <c r="A407" s="52" t="n">
        <v>724</v>
      </c>
      <c r="B407" s="0" t="n">
        <v>405</v>
      </c>
      <c r="C407" s="0" t="n">
        <v>684</v>
      </c>
      <c r="D407" s="0" t="s">
        <v>1555</v>
      </c>
      <c r="E407" s="0" t="str">
        <f aca="false">IF(ISNA(MATCH(A407,'ESO zone constants'!$A$2:$A$9949,0)),"","X")</f>
        <v>X</v>
      </c>
    </row>
    <row r="408" customFormat="false" ht="15" hidden="false" customHeight="false" outlineLevel="0" collapsed="false">
      <c r="A408" s="52" t="n">
        <v>725</v>
      </c>
      <c r="B408" s="0" t="n">
        <v>406</v>
      </c>
      <c r="C408" s="0" t="n">
        <v>816</v>
      </c>
      <c r="D408" s="0" t="s">
        <v>524</v>
      </c>
      <c r="E408" s="0" t="str">
        <f aca="false">IF(ISNA(MATCH(A408,'ESO zone constants'!$A$2:$A$9949,0)),"","X")</f>
        <v>X</v>
      </c>
    </row>
    <row r="409" customFormat="false" ht="15" hidden="false" customHeight="false" outlineLevel="0" collapsed="false">
      <c r="A409" s="52" t="n">
        <v>726</v>
      </c>
      <c r="B409" s="0" t="n">
        <v>407</v>
      </c>
      <c r="C409" s="0" t="n">
        <v>726</v>
      </c>
      <c r="D409" s="0" t="s">
        <v>892</v>
      </c>
      <c r="E409" s="0" t="str">
        <f aca="false">IF(ISNA(MATCH(A409,'ESO zone constants'!$A$2:$A$9949,0)),"","X")</f>
        <v>X</v>
      </c>
    </row>
    <row r="410" customFormat="false" ht="15" hidden="false" customHeight="false" outlineLevel="0" collapsed="false">
      <c r="A410" s="52" t="n">
        <v>745</v>
      </c>
      <c r="B410" s="0" t="n">
        <v>408</v>
      </c>
      <c r="C410" s="0" t="n">
        <v>41</v>
      </c>
      <c r="D410" s="0" t="s">
        <v>1556</v>
      </c>
      <c r="E410" s="0" t="str">
        <f aca="false">IF(ISNA(MATCH(A410,'ESO zone constants'!$A$2:$A$9949,0)),"","X")</f>
        <v>X</v>
      </c>
    </row>
    <row r="411" customFormat="false" ht="15" hidden="false" customHeight="false" outlineLevel="0" collapsed="false">
      <c r="A411" s="52" t="n">
        <v>746</v>
      </c>
      <c r="B411" s="0" t="n">
        <v>409</v>
      </c>
      <c r="C411" s="0" t="n">
        <v>381</v>
      </c>
      <c r="D411" s="0" t="s">
        <v>1557</v>
      </c>
      <c r="E411" s="0" t="str">
        <f aca="false">IF(ISNA(MATCH(A411,'ESO zone constants'!$A$2:$A$9949,0)),"","X")</f>
        <v>X</v>
      </c>
    </row>
    <row r="412" customFormat="false" ht="15" hidden="false" customHeight="false" outlineLevel="0" collapsed="false">
      <c r="A412" s="52" t="n">
        <v>747</v>
      </c>
      <c r="B412" s="0" t="n">
        <v>410</v>
      </c>
      <c r="C412" s="0" t="n">
        <v>383</v>
      </c>
      <c r="D412" s="0" t="s">
        <v>1558</v>
      </c>
      <c r="E412" s="0" t="str">
        <f aca="false">IF(ISNA(MATCH(A412,'ESO zone constants'!$A$2:$A$9949,0)),"","X")</f>
        <v>X</v>
      </c>
    </row>
    <row r="413" customFormat="false" ht="15" hidden="false" customHeight="false" outlineLevel="0" collapsed="false">
      <c r="A413" s="52" t="n">
        <v>748</v>
      </c>
      <c r="B413" s="0" t="n">
        <v>411</v>
      </c>
      <c r="C413" s="0" t="n">
        <v>108</v>
      </c>
      <c r="D413" s="0" t="s">
        <v>1559</v>
      </c>
      <c r="E413" s="0" t="str">
        <f aca="false">IF(ISNA(MATCH(A413,'ESO zone constants'!$A$2:$A$9949,0)),"","X")</f>
        <v>X</v>
      </c>
    </row>
    <row r="414" customFormat="false" ht="15" hidden="false" customHeight="false" outlineLevel="0" collapsed="false">
      <c r="A414" s="52" t="n">
        <v>749</v>
      </c>
      <c r="B414" s="0" t="n">
        <v>412</v>
      </c>
      <c r="C414" s="0" t="n">
        <v>58</v>
      </c>
      <c r="D414" s="0" t="s">
        <v>1560</v>
      </c>
      <c r="E414" s="0" t="str">
        <f aca="false">IF(ISNA(MATCH(A414,'ESO zone constants'!$A$2:$A$9949,0)),"","X")</f>
        <v>X</v>
      </c>
    </row>
    <row r="415" customFormat="false" ht="15" hidden="false" customHeight="false" outlineLevel="0" collapsed="false">
      <c r="A415" s="52" t="n">
        <v>750</v>
      </c>
      <c r="B415" s="0" t="n">
        <v>413</v>
      </c>
      <c r="C415" s="0" t="n">
        <v>382</v>
      </c>
      <c r="D415" s="0" t="s">
        <v>1561</v>
      </c>
      <c r="E415" s="0" t="str">
        <f aca="false">IF(ISNA(MATCH(A415,'ESO zone constants'!$A$2:$A$9949,0)),"","X")</f>
        <v>X</v>
      </c>
    </row>
    <row r="416" customFormat="false" ht="15" hidden="false" customHeight="false" outlineLevel="0" collapsed="false">
      <c r="A416" s="52" t="n">
        <v>751</v>
      </c>
      <c r="B416" s="0" t="n">
        <v>414</v>
      </c>
      <c r="C416" s="0" t="n">
        <v>888</v>
      </c>
      <c r="D416" s="0" t="s">
        <v>1562</v>
      </c>
      <c r="E416" s="0" t="str">
        <f aca="false">IF(ISNA(MATCH(A416,'ESO zone constants'!$A$2:$A$9949,0)),"","X")</f>
        <v>X</v>
      </c>
    </row>
    <row r="417" customFormat="false" ht="15" hidden="false" customHeight="false" outlineLevel="0" collapsed="false">
      <c r="A417" s="52" t="n">
        <v>752</v>
      </c>
      <c r="B417" s="0" t="n">
        <v>415</v>
      </c>
      <c r="C417" s="0" t="n">
        <v>19</v>
      </c>
      <c r="D417" s="0" t="s">
        <v>1563</v>
      </c>
      <c r="E417" s="0" t="str">
        <f aca="false">IF(ISNA(MATCH(A417,'ESO zone constants'!$A$2:$A$9949,0)),"","X")</f>
        <v>X</v>
      </c>
    </row>
    <row r="418" customFormat="false" ht="15" hidden="false" customHeight="false" outlineLevel="0" collapsed="false">
      <c r="A418" s="52" t="n">
        <v>753</v>
      </c>
      <c r="B418" s="0" t="n">
        <v>416</v>
      </c>
      <c r="C418" s="0" t="n">
        <v>3</v>
      </c>
      <c r="D418" s="0" t="s">
        <v>1564</v>
      </c>
      <c r="E418" s="0" t="str">
        <f aca="false">IF(ISNA(MATCH(A418,'ESO zone constants'!$A$2:$A$9949,0)),"","X")</f>
        <v>X</v>
      </c>
    </row>
    <row r="419" customFormat="false" ht="15" hidden="false" customHeight="false" outlineLevel="0" collapsed="false">
      <c r="A419" s="52" t="n">
        <v>754</v>
      </c>
      <c r="B419" s="0" t="n">
        <v>417</v>
      </c>
      <c r="C419" s="0" t="n">
        <v>92</v>
      </c>
      <c r="D419" s="0" t="s">
        <v>1565</v>
      </c>
      <c r="E419" s="0" t="str">
        <f aca="false">IF(ISNA(MATCH(A419,'ESO zone constants'!$A$2:$A$9949,0)),"","X")</f>
        <v>X</v>
      </c>
    </row>
    <row r="420" customFormat="false" ht="15" hidden="false" customHeight="false" outlineLevel="0" collapsed="false">
      <c r="A420" s="52" t="n">
        <v>755</v>
      </c>
      <c r="B420" s="0" t="n">
        <v>418</v>
      </c>
      <c r="C420" s="0" t="n">
        <v>20</v>
      </c>
      <c r="D420" s="0" t="s">
        <v>1566</v>
      </c>
      <c r="E420" s="0" t="str">
        <f aca="false">IF(ISNA(MATCH(A420,'ESO zone constants'!$A$2:$A$9949,0)),"","X")</f>
        <v>X</v>
      </c>
    </row>
    <row r="421" customFormat="false" ht="15" hidden="false" customHeight="false" outlineLevel="0" collapsed="false">
      <c r="A421" s="52" t="n">
        <v>756</v>
      </c>
      <c r="B421" s="0" t="n">
        <v>419</v>
      </c>
      <c r="C421" s="0" t="n">
        <v>104</v>
      </c>
      <c r="D421" s="0" t="s">
        <v>1567</v>
      </c>
      <c r="E421" s="0" t="str">
        <f aca="false">IF(ISNA(MATCH(A421,'ESO zone constants'!$A$2:$A$9949,0)),"","X")</f>
        <v>X</v>
      </c>
    </row>
    <row r="422" customFormat="false" ht="15" hidden="false" customHeight="false" outlineLevel="0" collapsed="false">
      <c r="A422" s="52" t="n">
        <v>757</v>
      </c>
      <c r="B422" s="0" t="n">
        <v>420</v>
      </c>
      <c r="C422" s="0" t="n">
        <v>41</v>
      </c>
      <c r="D422" s="0" t="s">
        <v>1568</v>
      </c>
      <c r="E422" s="0" t="str">
        <f aca="false">IF(ISNA(MATCH(A422,'ESO zone constants'!$A$2:$A$9949,0)),"","X")</f>
        <v>X</v>
      </c>
    </row>
    <row r="423" customFormat="false" ht="15" hidden="false" customHeight="false" outlineLevel="0" collapsed="false">
      <c r="A423" s="52" t="n">
        <v>758</v>
      </c>
      <c r="B423" s="0" t="n">
        <v>421</v>
      </c>
      <c r="C423" s="0" t="n">
        <v>101</v>
      </c>
      <c r="D423" s="0" t="s">
        <v>1569</v>
      </c>
      <c r="E423" s="0" t="str">
        <f aca="false">IF(ISNA(MATCH(A423,'ESO zone constants'!$A$2:$A$9949,0)),"","X")</f>
        <v>X</v>
      </c>
    </row>
    <row r="424" customFormat="false" ht="15" hidden="false" customHeight="false" outlineLevel="0" collapsed="false">
      <c r="A424" s="52" t="n">
        <v>759</v>
      </c>
      <c r="B424" s="0" t="n">
        <v>422</v>
      </c>
      <c r="C424" s="0" t="n">
        <v>117</v>
      </c>
      <c r="D424" s="0" t="s">
        <v>1570</v>
      </c>
      <c r="E424" s="0" t="str">
        <f aca="false">IF(ISNA(MATCH(A424,'ESO zone constants'!$A$2:$A$9949,0)),"","X")</f>
        <v>X</v>
      </c>
    </row>
    <row r="425" customFormat="false" ht="15" hidden="false" customHeight="false" outlineLevel="0" collapsed="false">
      <c r="A425" s="52" t="n">
        <v>760</v>
      </c>
      <c r="B425" s="0" t="n">
        <v>423</v>
      </c>
      <c r="C425" s="0" t="n">
        <v>57</v>
      </c>
      <c r="D425" s="0" t="s">
        <v>1571</v>
      </c>
      <c r="E425" s="0" t="str">
        <f aca="false">IF(ISNA(MATCH(A425,'ESO zone constants'!$A$2:$A$9949,0)),"","X")</f>
        <v>X</v>
      </c>
    </row>
    <row r="426" customFormat="false" ht="15" hidden="false" customHeight="false" outlineLevel="0" collapsed="false">
      <c r="A426" s="52" t="n">
        <v>761</v>
      </c>
      <c r="B426" s="0" t="n">
        <v>424</v>
      </c>
      <c r="C426" s="0" t="n">
        <v>103</v>
      </c>
      <c r="D426" s="0" t="s">
        <v>1572</v>
      </c>
      <c r="E426" s="0" t="str">
        <f aca="false">IF(ISNA(MATCH(A426,'ESO zone constants'!$A$2:$A$9949,0)),"","X")</f>
        <v>X</v>
      </c>
    </row>
    <row r="427" customFormat="false" ht="15" hidden="false" customHeight="false" outlineLevel="0" collapsed="false">
      <c r="A427" s="52" t="n">
        <v>763</v>
      </c>
      <c r="B427" s="0" t="n">
        <v>425</v>
      </c>
      <c r="C427" s="0" t="n">
        <v>816</v>
      </c>
      <c r="D427" s="0" t="s">
        <v>1573</v>
      </c>
      <c r="E427" s="0" t="str">
        <f aca="false">IF(ISNA(MATCH(A427,'ESO zone constants'!$A$2:$A$9949,0)),"","X")</f>
        <v>X</v>
      </c>
    </row>
    <row r="428" customFormat="false" ht="15" hidden="false" customHeight="false" outlineLevel="0" collapsed="false">
      <c r="A428" s="52" t="n">
        <v>764</v>
      </c>
      <c r="B428" s="0" t="n">
        <v>426</v>
      </c>
      <c r="C428" s="0" t="n">
        <v>816</v>
      </c>
      <c r="D428" s="0" t="s">
        <v>1574</v>
      </c>
      <c r="E428" s="0" t="str">
        <f aca="false">IF(ISNA(MATCH(A428,'ESO zone constants'!$A$2:$A$9949,0)),"","X")</f>
        <v>X</v>
      </c>
    </row>
    <row r="429" customFormat="false" ht="15" hidden="false" customHeight="false" outlineLevel="0" collapsed="false">
      <c r="A429" s="52" t="n">
        <v>765</v>
      </c>
      <c r="B429" s="0" t="n">
        <v>427</v>
      </c>
      <c r="C429" s="0" t="n">
        <v>823</v>
      </c>
      <c r="D429" s="0" t="s">
        <v>1575</v>
      </c>
      <c r="E429" s="0" t="str">
        <f aca="false">IF(ISNA(MATCH(A429,'ESO zone constants'!$A$2:$A$9949,0)),"","X")</f>
        <v>X</v>
      </c>
    </row>
    <row r="430" customFormat="false" ht="15" hidden="false" customHeight="false" outlineLevel="0" collapsed="false">
      <c r="A430" s="52" t="n">
        <v>766</v>
      </c>
      <c r="B430" s="0" t="n">
        <v>428</v>
      </c>
      <c r="C430" s="0" t="n">
        <v>823</v>
      </c>
      <c r="D430" s="0" t="s">
        <v>1576</v>
      </c>
      <c r="E430" s="0" t="str">
        <f aca="false">IF(ISNA(MATCH(A430,'ESO zone constants'!$A$2:$A$9949,0)),"","X")</f>
        <v>X</v>
      </c>
    </row>
    <row r="431" customFormat="false" ht="15" hidden="false" customHeight="false" outlineLevel="0" collapsed="false">
      <c r="A431" s="52" t="n">
        <v>767</v>
      </c>
      <c r="B431" s="0" t="n">
        <v>429</v>
      </c>
      <c r="C431" s="0" t="n">
        <v>816</v>
      </c>
      <c r="D431" s="0" t="s">
        <v>1577</v>
      </c>
      <c r="E431" s="0" t="str">
        <f aca="false">IF(ISNA(MATCH(A431,'ESO zone constants'!$A$2:$A$9949,0)),"","X")</f>
        <v>X</v>
      </c>
    </row>
    <row r="432" customFormat="false" ht="15" hidden="false" customHeight="false" outlineLevel="0" collapsed="false">
      <c r="A432" s="52" t="n">
        <v>769</v>
      </c>
      <c r="B432" s="0" t="n">
        <v>430</v>
      </c>
      <c r="C432" s="0" t="n">
        <v>823</v>
      </c>
      <c r="D432" s="0" t="s">
        <v>1578</v>
      </c>
      <c r="E432" s="0" t="str">
        <f aca="false">IF(ISNA(MATCH(A432,'ESO zone constants'!$A$2:$A$9949,0)),"","X")</f>
        <v>X</v>
      </c>
    </row>
    <row r="433" customFormat="false" ht="15" hidden="false" customHeight="false" outlineLevel="0" collapsed="false">
      <c r="A433" s="52" t="n">
        <v>770</v>
      </c>
      <c r="B433" s="0" t="n">
        <v>431</v>
      </c>
      <c r="C433" s="0" t="n">
        <v>816</v>
      </c>
      <c r="D433" s="0" t="s">
        <v>1579</v>
      </c>
      <c r="E433" s="0" t="str">
        <f aca="false">IF(ISNA(MATCH(A433,'ESO zone constants'!$A$2:$A$9949,0)),"","X")</f>
        <v>X</v>
      </c>
    </row>
    <row r="434" customFormat="false" ht="15" hidden="false" customHeight="false" outlineLevel="0" collapsed="false">
      <c r="A434" s="52" t="n">
        <v>771</v>
      </c>
      <c r="B434" s="0" t="n">
        <v>432</v>
      </c>
      <c r="C434" s="0" t="n">
        <v>816</v>
      </c>
      <c r="D434" s="0" t="s">
        <v>1580</v>
      </c>
      <c r="E434" s="0" t="str">
        <f aca="false">IF(ISNA(MATCH(A434,'ESO zone constants'!$A$2:$A$9949,0)),"","X")</f>
        <v>X</v>
      </c>
    </row>
    <row r="435" customFormat="false" ht="15" hidden="false" customHeight="false" outlineLevel="0" collapsed="false">
      <c r="A435" s="52" t="n">
        <v>773</v>
      </c>
      <c r="B435" s="0" t="n">
        <v>433</v>
      </c>
      <c r="C435" s="0" t="n">
        <v>117</v>
      </c>
      <c r="D435" s="0" t="s">
        <v>1581</v>
      </c>
      <c r="E435" s="0" t="str">
        <f aca="false">IF(ISNA(MATCH(A435,'ESO zone constants'!$A$2:$A$9949,0)),"","X")</f>
        <v>X</v>
      </c>
    </row>
    <row r="436" customFormat="false" ht="15" hidden="false" customHeight="false" outlineLevel="0" collapsed="false">
      <c r="A436" s="52" t="n">
        <v>774</v>
      </c>
      <c r="B436" s="0" t="n">
        <v>434</v>
      </c>
      <c r="C436" s="0" t="n">
        <v>1086</v>
      </c>
      <c r="D436" s="0" t="s">
        <v>1582</v>
      </c>
      <c r="E436" s="0" t="str">
        <f aca="false">IF(ISNA(MATCH(A436,'ESO zone constants'!$A$2:$A$9949,0)),"","X")</f>
        <v>X</v>
      </c>
    </row>
    <row r="437" customFormat="false" ht="15" hidden="false" customHeight="false" outlineLevel="0" collapsed="false">
      <c r="A437" s="52" t="n">
        <v>780</v>
      </c>
      <c r="B437" s="0" t="n">
        <v>435</v>
      </c>
      <c r="C437" s="0" t="n">
        <v>684</v>
      </c>
      <c r="D437" s="0" t="s">
        <v>1583</v>
      </c>
      <c r="E437" s="0" t="str">
        <f aca="false">IF(ISNA(MATCH(A437,'ESO zone constants'!$A$2:$A$9949,0)),"","X")</f>
        <v>X</v>
      </c>
    </row>
    <row r="438" customFormat="false" ht="15" hidden="false" customHeight="false" outlineLevel="0" collapsed="false">
      <c r="A438" s="52" t="n">
        <v>808</v>
      </c>
      <c r="B438" s="0" t="n">
        <v>436</v>
      </c>
      <c r="C438" s="0" t="n">
        <v>1160</v>
      </c>
      <c r="D438" s="0" t="s">
        <v>1584</v>
      </c>
      <c r="E438" s="0" t="str">
        <f aca="false">IF(ISNA(MATCH(A438,'ESO zone constants'!$A$2:$A$9949,0)),"","X")</f>
        <v/>
      </c>
    </row>
    <row r="439" customFormat="false" ht="15" hidden="false" customHeight="false" outlineLevel="0" collapsed="false">
      <c r="A439" s="52" t="n">
        <v>809</v>
      </c>
      <c r="B439" s="0" t="n">
        <v>437</v>
      </c>
      <c r="C439" s="0" t="n">
        <v>199</v>
      </c>
      <c r="D439" s="0" t="s">
        <v>1512</v>
      </c>
      <c r="E439" s="0" t="str">
        <f aca="false">IF(ISNA(MATCH(A439,'ESO zone constants'!$A$2:$A$9949,0)),"","X")</f>
        <v>X</v>
      </c>
    </row>
    <row r="440" customFormat="false" ht="15" hidden="false" customHeight="false" outlineLevel="0" collapsed="false">
      <c r="A440" s="52" t="n">
        <v>810</v>
      </c>
      <c r="B440" s="0" t="n">
        <v>438</v>
      </c>
      <c r="C440" s="0" t="n">
        <v>381</v>
      </c>
      <c r="D440" s="0" t="s">
        <v>1585</v>
      </c>
      <c r="E440" s="0" t="str">
        <f aca="false">IF(ISNA(MATCH(A440,'ESO zone constants'!$A$2:$A$9949,0)),"","X")</f>
        <v>X</v>
      </c>
    </row>
    <row r="441" customFormat="false" ht="15" hidden="false" customHeight="false" outlineLevel="0" collapsed="false">
      <c r="A441" s="52" t="n">
        <v>811</v>
      </c>
      <c r="B441" s="0" t="n">
        <v>439</v>
      </c>
      <c r="C441" s="0" t="n">
        <v>535</v>
      </c>
      <c r="D441" s="0" t="s">
        <v>1586</v>
      </c>
      <c r="E441" s="0" t="str">
        <f aca="false">IF(ISNA(MATCH(A441,'ESO zone constants'!$A$2:$A$9949,0)),"","X")</f>
        <v>X</v>
      </c>
    </row>
    <row r="442" customFormat="false" ht="15" hidden="false" customHeight="false" outlineLevel="0" collapsed="false">
      <c r="A442" s="52" t="n">
        <v>814</v>
      </c>
      <c r="B442" s="0" t="n">
        <v>440</v>
      </c>
      <c r="C442" s="0" t="n">
        <v>684</v>
      </c>
      <c r="D442" s="0" t="s">
        <v>1587</v>
      </c>
      <c r="E442" s="0" t="str">
        <f aca="false">IF(ISNA(MATCH(A442,'ESO zone constants'!$A$2:$A$9949,0)),"","X")</f>
        <v>X</v>
      </c>
    </row>
    <row r="443" customFormat="false" ht="15" hidden="false" customHeight="false" outlineLevel="0" collapsed="false">
      <c r="A443" s="52" t="n">
        <v>815</v>
      </c>
      <c r="B443" s="0" t="n">
        <v>441</v>
      </c>
      <c r="C443" s="0" t="n">
        <v>684</v>
      </c>
      <c r="D443" s="0" t="s">
        <v>1588</v>
      </c>
      <c r="E443" s="0" t="str">
        <f aca="false">IF(ISNA(MATCH(A443,'ESO zone constants'!$A$2:$A$9949,0)),"","X")</f>
        <v>X</v>
      </c>
    </row>
    <row r="444" customFormat="false" ht="15" hidden="false" customHeight="false" outlineLevel="0" collapsed="false">
      <c r="A444" s="52" t="n">
        <v>816</v>
      </c>
      <c r="B444" s="0" t="n">
        <v>442</v>
      </c>
      <c r="C444" s="0" t="n">
        <v>816</v>
      </c>
      <c r="D444" s="0" t="s">
        <v>519</v>
      </c>
      <c r="E444" s="0" t="str">
        <f aca="false">IF(ISNA(MATCH(A444,'ESO zone constants'!$A$2:$A$9949,0)),"","X")</f>
        <v>X</v>
      </c>
    </row>
    <row r="445" customFormat="false" ht="15" hidden="false" customHeight="false" outlineLevel="0" collapsed="false">
      <c r="A445" s="52" t="n">
        <v>817</v>
      </c>
      <c r="B445" s="0" t="n">
        <v>443</v>
      </c>
      <c r="C445" s="0" t="n">
        <v>816</v>
      </c>
      <c r="D445" s="0" t="s">
        <v>1589</v>
      </c>
      <c r="E445" s="0" t="str">
        <f aca="false">IF(ISNA(MATCH(A445,'ESO zone constants'!$A$2:$A$9949,0)),"","X")</f>
        <v>X</v>
      </c>
    </row>
    <row r="446" customFormat="false" ht="15" hidden="false" customHeight="false" outlineLevel="0" collapsed="false">
      <c r="A446" s="52" t="n">
        <v>818</v>
      </c>
      <c r="B446" s="0" t="n">
        <v>444</v>
      </c>
      <c r="C446" s="0" t="n">
        <v>816</v>
      </c>
      <c r="D446" s="0" t="s">
        <v>1590</v>
      </c>
      <c r="E446" s="0" t="str">
        <f aca="false">IF(ISNA(MATCH(A446,'ESO zone constants'!$A$2:$A$9949,0)),"","X")</f>
        <v>X</v>
      </c>
    </row>
    <row r="447" customFormat="false" ht="15" hidden="false" customHeight="false" outlineLevel="0" collapsed="false">
      <c r="A447" s="52" t="n">
        <v>819</v>
      </c>
      <c r="B447" s="0" t="n">
        <v>445</v>
      </c>
      <c r="C447" s="0" t="n">
        <v>816</v>
      </c>
      <c r="D447" s="0" t="s">
        <v>1591</v>
      </c>
      <c r="E447" s="0" t="str">
        <f aca="false">IF(ISNA(MATCH(A447,'ESO zone constants'!$A$2:$A$9949,0)),"","X")</f>
        <v>X</v>
      </c>
    </row>
    <row r="448" customFormat="false" ht="15" hidden="false" customHeight="false" outlineLevel="0" collapsed="false">
      <c r="A448" s="52" t="n">
        <v>820</v>
      </c>
      <c r="B448" s="0" t="n">
        <v>446</v>
      </c>
      <c r="C448" s="0" t="n">
        <v>816</v>
      </c>
      <c r="D448" s="0" t="s">
        <v>1592</v>
      </c>
      <c r="E448" s="0" t="str">
        <f aca="false">IF(ISNA(MATCH(A448,'ESO zone constants'!$A$2:$A$9949,0)),"","X")</f>
        <v>X</v>
      </c>
    </row>
    <row r="449" customFormat="false" ht="15" hidden="false" customHeight="false" outlineLevel="0" collapsed="false">
      <c r="A449" s="52" t="n">
        <v>821</v>
      </c>
      <c r="B449" s="0" t="n">
        <v>447</v>
      </c>
      <c r="C449" s="0" t="n">
        <v>816</v>
      </c>
      <c r="D449" s="0" t="s">
        <v>1593</v>
      </c>
      <c r="E449" s="0" t="str">
        <f aca="false">IF(ISNA(MATCH(A449,'ESO zone constants'!$A$2:$A$9949,0)),"","X")</f>
        <v>X</v>
      </c>
    </row>
    <row r="450" customFormat="false" ht="15" hidden="false" customHeight="false" outlineLevel="0" collapsed="false">
      <c r="A450" s="52" t="n">
        <v>823</v>
      </c>
      <c r="B450" s="0" t="n">
        <v>448</v>
      </c>
      <c r="C450" s="0" t="n">
        <v>823</v>
      </c>
      <c r="D450" s="0" t="s">
        <v>552</v>
      </c>
      <c r="E450" s="0" t="str">
        <f aca="false">IF(ISNA(MATCH(A450,'ESO zone constants'!$A$2:$A$9949,0)),"","X")</f>
        <v>X</v>
      </c>
    </row>
    <row r="451" customFormat="false" ht="15" hidden="false" customHeight="false" outlineLevel="0" collapsed="false">
      <c r="A451" s="52" t="n">
        <v>824</v>
      </c>
      <c r="B451" s="0" t="n">
        <v>449</v>
      </c>
      <c r="C451" s="0" t="n">
        <v>823</v>
      </c>
      <c r="D451" s="0" t="s">
        <v>1594</v>
      </c>
      <c r="E451" s="0" t="str">
        <f aca="false">IF(ISNA(MATCH(A451,'ESO zone constants'!$A$2:$A$9949,0)),"","X")</f>
        <v>X</v>
      </c>
    </row>
    <row r="452" customFormat="false" ht="15" hidden="false" customHeight="false" outlineLevel="0" collapsed="false">
      <c r="A452" s="52" t="n">
        <v>825</v>
      </c>
      <c r="B452" s="0" t="n">
        <v>450</v>
      </c>
      <c r="C452" s="0" t="n">
        <v>823</v>
      </c>
      <c r="D452" s="0" t="s">
        <v>1595</v>
      </c>
      <c r="E452" s="0" t="str">
        <f aca="false">IF(ISNA(MATCH(A452,'ESO zone constants'!$A$2:$A$9949,0)),"","X")</f>
        <v>X</v>
      </c>
    </row>
    <row r="453" customFormat="false" ht="15" hidden="false" customHeight="false" outlineLevel="0" collapsed="false">
      <c r="A453" s="52" t="n">
        <v>826</v>
      </c>
      <c r="B453" s="0" t="n">
        <v>451</v>
      </c>
      <c r="C453" s="0" t="n">
        <v>823</v>
      </c>
      <c r="D453" s="0" t="s">
        <v>1596</v>
      </c>
      <c r="E453" s="0" t="str">
        <f aca="false">IF(ISNA(MATCH(A453,'ESO zone constants'!$A$2:$A$9949,0)),"","X")</f>
        <v>X</v>
      </c>
    </row>
    <row r="454" customFormat="false" ht="15" hidden="false" customHeight="false" outlineLevel="0" collapsed="false">
      <c r="A454" s="52" t="n">
        <v>827</v>
      </c>
      <c r="B454" s="0" t="n">
        <v>452</v>
      </c>
      <c r="C454" s="0" t="n">
        <v>823</v>
      </c>
      <c r="D454" s="0" t="s">
        <v>1597</v>
      </c>
      <c r="E454" s="0" t="str">
        <f aca="false">IF(ISNA(MATCH(A454,'ESO zone constants'!$A$2:$A$9949,0)),"","X")</f>
        <v>X</v>
      </c>
    </row>
    <row r="455" customFormat="false" ht="15" hidden="false" customHeight="false" outlineLevel="0" collapsed="false">
      <c r="A455" s="52" t="n">
        <v>828</v>
      </c>
      <c r="B455" s="0" t="n">
        <v>453</v>
      </c>
      <c r="C455" s="0" t="n">
        <v>823</v>
      </c>
      <c r="D455" s="0" t="s">
        <v>1598</v>
      </c>
      <c r="E455" s="0" t="str">
        <f aca="false">IF(ISNA(MATCH(A455,'ESO zone constants'!$A$2:$A$9949,0)),"","X")</f>
        <v>X</v>
      </c>
    </row>
    <row r="456" customFormat="false" ht="15" hidden="false" customHeight="false" outlineLevel="0" collapsed="false">
      <c r="A456" s="52" t="n">
        <v>829</v>
      </c>
      <c r="B456" s="0" t="n">
        <v>454</v>
      </c>
      <c r="C456" s="0" t="n">
        <v>823</v>
      </c>
      <c r="D456" s="0" t="s">
        <v>1599</v>
      </c>
      <c r="E456" s="0" t="str">
        <f aca="false">IF(ISNA(MATCH(A456,'ESO zone constants'!$A$2:$A$9949,0)),"","X")</f>
        <v>X</v>
      </c>
    </row>
    <row r="457" customFormat="false" ht="15" hidden="false" customHeight="false" outlineLevel="0" collapsed="false">
      <c r="A457" s="52" t="n">
        <v>831</v>
      </c>
      <c r="B457" s="0" t="n">
        <v>455</v>
      </c>
      <c r="C457" s="0" t="n">
        <v>823</v>
      </c>
      <c r="D457" s="0" t="s">
        <v>1600</v>
      </c>
      <c r="E457" s="0" t="str">
        <f aca="false">IF(ISNA(MATCH(A457,'ESO zone constants'!$A$2:$A$9949,0)),"","X")</f>
        <v>X</v>
      </c>
    </row>
    <row r="458" customFormat="false" ht="15" hidden="false" customHeight="false" outlineLevel="0" collapsed="false">
      <c r="A458" s="52" t="n">
        <v>832</v>
      </c>
      <c r="B458" s="0" t="n">
        <v>456</v>
      </c>
      <c r="C458" s="0" t="n">
        <v>823</v>
      </c>
      <c r="D458" s="0" t="s">
        <v>1601</v>
      </c>
      <c r="E458" s="0" t="str">
        <f aca="false">IF(ISNA(MATCH(A458,'ESO zone constants'!$A$2:$A$9949,0)),"","X")</f>
        <v>X</v>
      </c>
    </row>
    <row r="459" customFormat="false" ht="15" hidden="false" customHeight="false" outlineLevel="0" collapsed="false">
      <c r="A459" s="52" t="n">
        <v>833</v>
      </c>
      <c r="B459" s="0" t="n">
        <v>457</v>
      </c>
      <c r="C459" s="0" t="n">
        <v>823</v>
      </c>
      <c r="D459" s="0" t="s">
        <v>1602</v>
      </c>
      <c r="E459" s="0" t="str">
        <f aca="false">IF(ISNA(MATCH(A459,'ESO zone constants'!$A$2:$A$9949,0)),"","X")</f>
        <v>X</v>
      </c>
    </row>
    <row r="460" customFormat="false" ht="15" hidden="false" customHeight="false" outlineLevel="0" collapsed="false">
      <c r="A460" s="52" t="n">
        <v>834</v>
      </c>
      <c r="B460" s="0" t="n">
        <v>458</v>
      </c>
      <c r="C460" s="0" t="n">
        <v>816</v>
      </c>
      <c r="D460" s="0" t="s">
        <v>1603</v>
      </c>
      <c r="E460" s="0" t="str">
        <f aca="false">IF(ISNA(MATCH(A460,'ESO zone constants'!$A$2:$A$9949,0)),"","X")</f>
        <v>X</v>
      </c>
    </row>
    <row r="461" customFormat="false" ht="15" hidden="false" customHeight="false" outlineLevel="0" collapsed="false">
      <c r="A461" s="52" t="n">
        <v>836</v>
      </c>
      <c r="B461" s="0" t="n">
        <v>459</v>
      </c>
      <c r="C461" s="0" t="n">
        <v>823</v>
      </c>
      <c r="D461" s="0" t="s">
        <v>1604</v>
      </c>
      <c r="E461" s="0" t="str">
        <f aca="false">IF(ISNA(MATCH(A461,'ESO zone constants'!$A$2:$A$9949,0)),"","X")</f>
        <v>X</v>
      </c>
    </row>
    <row r="462" customFormat="false" ht="15" hidden="false" customHeight="false" outlineLevel="0" collapsed="false">
      <c r="A462" s="52" t="n">
        <v>837</v>
      </c>
      <c r="B462" s="0" t="n">
        <v>460</v>
      </c>
      <c r="C462" s="0" t="n">
        <v>823</v>
      </c>
      <c r="D462" s="0" t="s">
        <v>1605</v>
      </c>
      <c r="E462" s="0" t="str">
        <f aca="false">IF(ISNA(MATCH(A462,'ESO zone constants'!$A$2:$A$9949,0)),"","X")</f>
        <v>X</v>
      </c>
    </row>
    <row r="463" customFormat="false" ht="15" hidden="false" customHeight="false" outlineLevel="0" collapsed="false">
      <c r="A463" s="52" t="n">
        <v>841</v>
      </c>
      <c r="B463" s="0" t="n">
        <v>461</v>
      </c>
      <c r="C463" s="0" t="n">
        <v>823</v>
      </c>
      <c r="D463" s="0" t="s">
        <v>1606</v>
      </c>
      <c r="E463" s="0" t="str">
        <f aca="false">IF(ISNA(MATCH(A463,'ESO zone constants'!$A$2:$A$9949,0)),"","X")</f>
        <v>X</v>
      </c>
    </row>
    <row r="464" customFormat="false" ht="15" hidden="false" customHeight="false" outlineLevel="0" collapsed="false">
      <c r="A464" s="52" t="n">
        <v>842</v>
      </c>
      <c r="B464" s="0" t="n">
        <v>462</v>
      </c>
      <c r="C464" s="0" t="n">
        <v>823</v>
      </c>
      <c r="D464" s="0" t="s">
        <v>1607</v>
      </c>
      <c r="E464" s="0" t="str">
        <f aca="false">IF(ISNA(MATCH(A464,'ESO zone constants'!$A$2:$A$9949,0)),"","X")</f>
        <v>X</v>
      </c>
    </row>
    <row r="465" customFormat="false" ht="15" hidden="false" customHeight="false" outlineLevel="0" collapsed="false">
      <c r="A465" s="52" t="n">
        <v>843</v>
      </c>
      <c r="B465" s="0" t="n">
        <v>463</v>
      </c>
      <c r="C465" s="0" t="n">
        <v>117</v>
      </c>
      <c r="D465" s="0" t="s">
        <v>567</v>
      </c>
      <c r="E465" s="0" t="str">
        <f aca="false">IF(ISNA(MATCH(A465,'ESO zone constants'!$A$2:$A$9949,0)),"","X")</f>
        <v>X</v>
      </c>
    </row>
    <row r="466" customFormat="false" ht="15" hidden="false" customHeight="false" outlineLevel="0" collapsed="false">
      <c r="A466" s="52" t="n">
        <v>844</v>
      </c>
      <c r="B466" s="0" t="n">
        <v>464</v>
      </c>
      <c r="C466" s="0" t="n">
        <v>816</v>
      </c>
      <c r="D466" s="0" t="s">
        <v>1608</v>
      </c>
      <c r="E466" s="0" t="str">
        <f aca="false">IF(ISNA(MATCH(A466,'ESO zone constants'!$A$2:$A$9949,0)),"","X")</f>
        <v>X</v>
      </c>
    </row>
    <row r="467" customFormat="false" ht="15" hidden="false" customHeight="false" outlineLevel="0" collapsed="false">
      <c r="A467" s="52" t="n">
        <v>845</v>
      </c>
      <c r="B467" s="0" t="n">
        <v>465</v>
      </c>
      <c r="C467" s="0" t="n">
        <v>816</v>
      </c>
      <c r="D467" s="0" t="s">
        <v>1609</v>
      </c>
      <c r="E467" s="0" t="str">
        <f aca="false">IF(ISNA(MATCH(A467,'ESO zone constants'!$A$2:$A$9949,0)),"","X")</f>
        <v>X</v>
      </c>
    </row>
    <row r="468" customFormat="false" ht="15" hidden="false" customHeight="false" outlineLevel="0" collapsed="false">
      <c r="A468" s="52" t="n">
        <v>848</v>
      </c>
      <c r="B468" s="0" t="n">
        <v>466</v>
      </c>
      <c r="C468" s="0" t="n">
        <v>117</v>
      </c>
      <c r="D468" s="0" t="s">
        <v>571</v>
      </c>
      <c r="E468" s="0" t="str">
        <f aca="false">IF(ISNA(MATCH(A468,'ESO zone constants'!$A$2:$A$9949,0)),"","X")</f>
        <v>X</v>
      </c>
    </row>
    <row r="469" customFormat="false" ht="15" hidden="false" customHeight="false" outlineLevel="0" collapsed="false">
      <c r="A469" s="52" t="n">
        <v>849</v>
      </c>
      <c r="B469" s="0" t="n">
        <v>467</v>
      </c>
      <c r="C469" s="0" t="n">
        <v>849</v>
      </c>
      <c r="D469" s="0" t="s">
        <v>714</v>
      </c>
      <c r="E469" s="0" t="str">
        <f aca="false">IF(ISNA(MATCH(A469,'ESO zone constants'!$A$2:$A$9949,0)),"","X")</f>
        <v>X</v>
      </c>
    </row>
    <row r="470" customFormat="false" ht="15" hidden="false" customHeight="false" outlineLevel="0" collapsed="false">
      <c r="A470" s="52" t="n">
        <v>852</v>
      </c>
      <c r="B470" s="0" t="n">
        <v>468</v>
      </c>
      <c r="C470" s="0" t="n">
        <v>3</v>
      </c>
      <c r="D470" s="0" t="s">
        <v>1610</v>
      </c>
      <c r="E470" s="0" t="str">
        <f aca="false">IF(ISNA(MATCH(A470,'ESO zone constants'!$A$2:$A$9949,0)),"","X")</f>
        <v>X</v>
      </c>
    </row>
    <row r="471" customFormat="false" ht="15" hidden="false" customHeight="false" outlineLevel="0" collapsed="false">
      <c r="A471" s="52" t="n">
        <v>853</v>
      </c>
      <c r="B471" s="0" t="n">
        <v>469</v>
      </c>
      <c r="C471" s="0" t="n">
        <v>20</v>
      </c>
      <c r="D471" s="0" t="s">
        <v>1611</v>
      </c>
      <c r="E471" s="0" t="str">
        <f aca="false">IF(ISNA(MATCH(A471,'ESO zone constants'!$A$2:$A$9949,0)),"","X")</f>
        <v>X</v>
      </c>
    </row>
    <row r="472" customFormat="false" ht="15" hidden="false" customHeight="false" outlineLevel="0" collapsed="false">
      <c r="A472" s="52" t="n">
        <v>854</v>
      </c>
      <c r="B472" s="0" t="n">
        <v>470</v>
      </c>
      <c r="C472" s="0" t="n">
        <v>92</v>
      </c>
      <c r="D472" s="0" t="s">
        <v>1612</v>
      </c>
      <c r="E472" s="0" t="str">
        <f aca="false">IF(ISNA(MATCH(A472,'ESO zone constants'!$A$2:$A$9949,0)),"","X")</f>
        <v>X</v>
      </c>
    </row>
    <row r="473" customFormat="false" ht="15" hidden="false" customHeight="false" outlineLevel="0" collapsed="false">
      <c r="A473" s="52" t="n">
        <v>855</v>
      </c>
      <c r="B473" s="0" t="n">
        <v>471</v>
      </c>
      <c r="C473" s="0" t="n">
        <v>19</v>
      </c>
      <c r="D473" s="0" t="s">
        <v>1613</v>
      </c>
      <c r="E473" s="0" t="str">
        <f aca="false">IF(ISNA(MATCH(A473,'ESO zone constants'!$A$2:$A$9949,0)),"","X")</f>
        <v>X</v>
      </c>
    </row>
    <row r="474" customFormat="false" ht="15" hidden="false" customHeight="false" outlineLevel="0" collapsed="false">
      <c r="A474" s="52" t="n">
        <v>856</v>
      </c>
      <c r="B474" s="0" t="n">
        <v>472</v>
      </c>
      <c r="C474" s="0" t="n">
        <v>92</v>
      </c>
      <c r="D474" s="0" t="s">
        <v>1614</v>
      </c>
      <c r="E474" s="0" t="str">
        <f aca="false">IF(ISNA(MATCH(A474,'ESO zone constants'!$A$2:$A$9949,0)),"","X")</f>
        <v>X</v>
      </c>
    </row>
    <row r="475" customFormat="false" ht="15" hidden="false" customHeight="false" outlineLevel="0" collapsed="false">
      <c r="A475" s="52" t="n">
        <v>857</v>
      </c>
      <c r="B475" s="0" t="n">
        <v>473</v>
      </c>
      <c r="C475" s="0" t="n">
        <v>104</v>
      </c>
      <c r="D475" s="0" t="s">
        <v>1615</v>
      </c>
      <c r="E475" s="0" t="str">
        <f aca="false">IF(ISNA(MATCH(A475,'ESO zone constants'!$A$2:$A$9949,0)),"","X")</f>
        <v>X</v>
      </c>
    </row>
    <row r="476" customFormat="false" ht="15" hidden="false" customHeight="false" outlineLevel="0" collapsed="false">
      <c r="A476" s="52" t="n">
        <v>858</v>
      </c>
      <c r="B476" s="0" t="n">
        <v>474</v>
      </c>
      <c r="C476" s="0" t="n">
        <v>108</v>
      </c>
      <c r="D476" s="0" t="s">
        <v>1616</v>
      </c>
      <c r="E476" s="0" t="str">
        <f aca="false">IF(ISNA(MATCH(A476,'ESO zone constants'!$A$2:$A$9949,0)),"","X")</f>
        <v>X</v>
      </c>
    </row>
    <row r="477" customFormat="false" ht="15" hidden="false" customHeight="false" outlineLevel="0" collapsed="false">
      <c r="A477" s="52" t="n">
        <v>859</v>
      </c>
      <c r="B477" s="0" t="n">
        <v>475</v>
      </c>
      <c r="C477" s="0" t="n">
        <v>58</v>
      </c>
      <c r="D477" s="0" t="s">
        <v>1617</v>
      </c>
      <c r="E477" s="0" t="str">
        <f aca="false">IF(ISNA(MATCH(A477,'ESO zone constants'!$A$2:$A$9949,0)),"","X")</f>
        <v>X</v>
      </c>
    </row>
    <row r="478" customFormat="false" ht="15" hidden="false" customHeight="false" outlineLevel="0" collapsed="false">
      <c r="A478" s="52" t="n">
        <v>860</v>
      </c>
      <c r="B478" s="0" t="n">
        <v>476</v>
      </c>
      <c r="C478" s="0" t="n">
        <v>383</v>
      </c>
      <c r="D478" s="0" t="s">
        <v>1618</v>
      </c>
      <c r="E478" s="0" t="str">
        <f aca="false">IF(ISNA(MATCH(A478,'ESO zone constants'!$A$2:$A$9949,0)),"","X")</f>
        <v>X</v>
      </c>
    </row>
    <row r="479" customFormat="false" ht="15" hidden="false" customHeight="false" outlineLevel="0" collapsed="false">
      <c r="A479" s="52" t="n">
        <v>861</v>
      </c>
      <c r="B479" s="0" t="n">
        <v>477</v>
      </c>
      <c r="C479" s="0" t="n">
        <v>108</v>
      </c>
      <c r="D479" s="0" t="s">
        <v>1619</v>
      </c>
      <c r="E479" s="0" t="str">
        <f aca="false">IF(ISNA(MATCH(A479,'ESO zone constants'!$A$2:$A$9949,0)),"","X")</f>
        <v>X</v>
      </c>
    </row>
    <row r="480" customFormat="false" ht="15" hidden="false" customHeight="false" outlineLevel="0" collapsed="false">
      <c r="A480" s="52" t="n">
        <v>862</v>
      </c>
      <c r="B480" s="0" t="n">
        <v>478</v>
      </c>
      <c r="C480" s="0" t="n">
        <v>382</v>
      </c>
      <c r="D480" s="0" t="s">
        <v>1620</v>
      </c>
      <c r="E480" s="0" t="str">
        <f aca="false">IF(ISNA(MATCH(A480,'ESO zone constants'!$A$2:$A$9949,0)),"","X")</f>
        <v>X</v>
      </c>
    </row>
    <row r="481" customFormat="false" ht="15" hidden="false" customHeight="false" outlineLevel="0" collapsed="false">
      <c r="A481" s="52" t="n">
        <v>863</v>
      </c>
      <c r="B481" s="0" t="n">
        <v>479</v>
      </c>
      <c r="C481" s="0" t="n">
        <v>537</v>
      </c>
      <c r="D481" s="0" t="s">
        <v>1621</v>
      </c>
      <c r="E481" s="0" t="str">
        <f aca="false">IF(ISNA(MATCH(A481,'ESO zone constants'!$A$2:$A$9949,0)),"","X")</f>
        <v>X</v>
      </c>
    </row>
    <row r="482" customFormat="false" ht="15" hidden="false" customHeight="false" outlineLevel="0" collapsed="false">
      <c r="A482" s="52" t="n">
        <v>864</v>
      </c>
      <c r="B482" s="0" t="n">
        <v>480</v>
      </c>
      <c r="C482" s="0" t="n">
        <v>103</v>
      </c>
      <c r="D482" s="0" t="s">
        <v>1622</v>
      </c>
      <c r="E482" s="0" t="str">
        <f aca="false">IF(ISNA(MATCH(A482,'ESO zone constants'!$A$2:$A$9949,0)),"","X")</f>
        <v>X</v>
      </c>
    </row>
    <row r="483" customFormat="false" ht="15" hidden="false" customHeight="false" outlineLevel="0" collapsed="false">
      <c r="A483" s="52" t="n">
        <v>865</v>
      </c>
      <c r="B483" s="0" t="n">
        <v>481</v>
      </c>
      <c r="C483" s="0" t="n">
        <v>101</v>
      </c>
      <c r="D483" s="0" t="s">
        <v>1623</v>
      </c>
      <c r="E483" s="0" t="str">
        <f aca="false">IF(ISNA(MATCH(A483,'ESO zone constants'!$A$2:$A$9949,0)),"","X")</f>
        <v>X</v>
      </c>
    </row>
    <row r="484" customFormat="false" ht="15" hidden="false" customHeight="false" outlineLevel="0" collapsed="false">
      <c r="A484" s="52" t="n">
        <v>866</v>
      </c>
      <c r="B484" s="0" t="n">
        <v>482</v>
      </c>
      <c r="C484" s="0" t="n">
        <v>57</v>
      </c>
      <c r="D484" s="0" t="s">
        <v>1624</v>
      </c>
      <c r="E484" s="0" t="str">
        <f aca="false">IF(ISNA(MATCH(A484,'ESO zone constants'!$A$2:$A$9949,0)),"","X")</f>
        <v>X</v>
      </c>
    </row>
    <row r="485" customFormat="false" ht="15" hidden="false" customHeight="false" outlineLevel="0" collapsed="false">
      <c r="A485" s="52" t="n">
        <v>867</v>
      </c>
      <c r="B485" s="0" t="n">
        <v>483</v>
      </c>
      <c r="C485" s="0" t="n">
        <v>41</v>
      </c>
      <c r="D485" s="0" t="s">
        <v>1625</v>
      </c>
      <c r="E485" s="0" t="str">
        <f aca="false">IF(ISNA(MATCH(A485,'ESO zone constants'!$A$2:$A$9949,0)),"","X")</f>
        <v>X</v>
      </c>
    </row>
    <row r="486" customFormat="false" ht="15" hidden="false" customHeight="false" outlineLevel="0" collapsed="false">
      <c r="A486" s="52" t="n">
        <v>868</v>
      </c>
      <c r="B486" s="0" t="n">
        <v>484</v>
      </c>
      <c r="C486" s="0" t="n">
        <v>281</v>
      </c>
      <c r="D486" s="0" t="s">
        <v>1626</v>
      </c>
      <c r="E486" s="0" t="str">
        <f aca="false">IF(ISNA(MATCH(A486,'ESO zone constants'!$A$2:$A$9949,0)),"","X")</f>
        <v>X</v>
      </c>
    </row>
    <row r="487" customFormat="false" ht="15" hidden="false" customHeight="false" outlineLevel="0" collapsed="false">
      <c r="A487" s="52" t="n">
        <v>869</v>
      </c>
      <c r="B487" s="0" t="n">
        <v>485</v>
      </c>
      <c r="C487" s="0" t="n">
        <v>117</v>
      </c>
      <c r="D487" s="0" t="s">
        <v>1627</v>
      </c>
      <c r="E487" s="0" t="str">
        <f aca="false">IF(ISNA(MATCH(A487,'ESO zone constants'!$A$2:$A$9949,0)),"","X")</f>
        <v>X</v>
      </c>
    </row>
    <row r="488" customFormat="false" ht="15" hidden="false" customHeight="false" outlineLevel="0" collapsed="false">
      <c r="A488" s="52" t="n">
        <v>870</v>
      </c>
      <c r="B488" s="0" t="n">
        <v>486</v>
      </c>
      <c r="C488" s="0" t="n">
        <v>888</v>
      </c>
      <c r="D488" s="0" t="s">
        <v>1628</v>
      </c>
      <c r="E488" s="0" t="str">
        <f aca="false">IF(ISNA(MATCH(A488,'ESO zone constants'!$A$2:$A$9949,0)),"","X")</f>
        <v>X</v>
      </c>
    </row>
    <row r="489" customFormat="false" ht="15" hidden="false" customHeight="false" outlineLevel="0" collapsed="false">
      <c r="A489" s="52" t="n">
        <v>871</v>
      </c>
      <c r="B489" s="0" t="n">
        <v>487</v>
      </c>
      <c r="C489" s="0" t="n">
        <v>58</v>
      </c>
      <c r="D489" s="0" t="s">
        <v>1629</v>
      </c>
      <c r="E489" s="0" t="str">
        <f aca="false">IF(ISNA(MATCH(A489,'ESO zone constants'!$A$2:$A$9949,0)),"","X")</f>
        <v>X</v>
      </c>
    </row>
    <row r="490" customFormat="false" ht="15" hidden="false" customHeight="false" outlineLevel="0" collapsed="false">
      <c r="A490" s="52" t="n">
        <v>872</v>
      </c>
      <c r="B490" s="0" t="n">
        <v>488</v>
      </c>
      <c r="C490" s="0" t="n">
        <v>382</v>
      </c>
      <c r="D490" s="0" t="s">
        <v>1630</v>
      </c>
      <c r="E490" s="0" t="str">
        <f aca="false">IF(ISNA(MATCH(A490,'ESO zone constants'!$A$2:$A$9949,0)),"","X")</f>
        <v>X</v>
      </c>
    </row>
    <row r="491" customFormat="false" ht="15" hidden="false" customHeight="false" outlineLevel="0" collapsed="false">
      <c r="A491" s="52" t="n">
        <v>873</v>
      </c>
      <c r="B491" s="0" t="n">
        <v>489</v>
      </c>
      <c r="C491" s="0" t="n">
        <v>117</v>
      </c>
      <c r="D491" s="0" t="s">
        <v>1631</v>
      </c>
      <c r="E491" s="0" t="str">
        <f aca="false">IF(ISNA(MATCH(A491,'ESO zone constants'!$A$2:$A$9949,0)),"","X")</f>
        <v>X</v>
      </c>
    </row>
    <row r="492" customFormat="false" ht="15" hidden="false" customHeight="false" outlineLevel="0" collapsed="false">
      <c r="A492" s="52" t="n">
        <v>874</v>
      </c>
      <c r="B492" s="0" t="n">
        <v>490</v>
      </c>
      <c r="C492" s="0" t="n">
        <v>57</v>
      </c>
      <c r="D492" s="0" t="s">
        <v>1632</v>
      </c>
      <c r="E492" s="0" t="str">
        <f aca="false">IF(ISNA(MATCH(A492,'ESO zone constants'!$A$2:$A$9949,0)),"","X")</f>
        <v>X</v>
      </c>
    </row>
    <row r="493" customFormat="false" ht="15" hidden="false" customHeight="false" outlineLevel="0" collapsed="false">
      <c r="A493" s="52" t="n">
        <v>875</v>
      </c>
      <c r="B493" s="0" t="n">
        <v>491</v>
      </c>
      <c r="C493" s="0" t="n">
        <v>103</v>
      </c>
      <c r="D493" s="0" t="s">
        <v>1633</v>
      </c>
      <c r="E493" s="0" t="str">
        <f aca="false">IF(ISNA(MATCH(A493,'ESO zone constants'!$A$2:$A$9949,0)),"","X")</f>
        <v>X</v>
      </c>
    </row>
    <row r="494" customFormat="false" ht="15" hidden="false" customHeight="false" outlineLevel="0" collapsed="false">
      <c r="A494" s="52" t="n">
        <v>876</v>
      </c>
      <c r="B494" s="0" t="n">
        <v>492</v>
      </c>
      <c r="C494" s="0" t="n">
        <v>382</v>
      </c>
      <c r="D494" s="0" t="s">
        <v>1634</v>
      </c>
      <c r="E494" s="0" t="str">
        <f aca="false">IF(ISNA(MATCH(A494,'ESO zone constants'!$A$2:$A$9949,0)),"","X")</f>
        <v>X</v>
      </c>
    </row>
    <row r="495" customFormat="false" ht="15" hidden="false" customHeight="false" outlineLevel="0" collapsed="false">
      <c r="A495" s="52" t="n">
        <v>877</v>
      </c>
      <c r="B495" s="0" t="n">
        <v>493</v>
      </c>
      <c r="C495" s="0" t="n">
        <v>383</v>
      </c>
      <c r="D495" s="0" t="s">
        <v>1635</v>
      </c>
      <c r="E495" s="0" t="str">
        <f aca="false">IF(ISNA(MATCH(A495,'ESO zone constants'!$A$2:$A$9949,0)),"","X")</f>
        <v>X</v>
      </c>
    </row>
    <row r="496" customFormat="false" ht="15" hidden="false" customHeight="false" outlineLevel="0" collapsed="false">
      <c r="A496" s="52" t="n">
        <v>878</v>
      </c>
      <c r="B496" s="0" t="n">
        <v>494</v>
      </c>
      <c r="C496" s="0" t="n">
        <v>381</v>
      </c>
      <c r="D496" s="0" t="s">
        <v>1636</v>
      </c>
      <c r="E496" s="0" t="str">
        <f aca="false">IF(ISNA(MATCH(A496,'ESO zone constants'!$A$2:$A$9949,0)),"","X")</f>
        <v>X</v>
      </c>
    </row>
    <row r="497" customFormat="false" ht="15" hidden="false" customHeight="false" outlineLevel="0" collapsed="false">
      <c r="A497" s="52" t="n">
        <v>879</v>
      </c>
      <c r="B497" s="0" t="n">
        <v>495</v>
      </c>
      <c r="C497" s="0" t="n">
        <v>534</v>
      </c>
      <c r="D497" s="0" t="s">
        <v>1637</v>
      </c>
      <c r="E497" s="0" t="str">
        <f aca="false">IF(ISNA(MATCH(A497,'ESO zone constants'!$A$2:$A$9949,0)),"","X")</f>
        <v>X</v>
      </c>
    </row>
    <row r="498" customFormat="false" ht="15" hidden="false" customHeight="false" outlineLevel="0" collapsed="false">
      <c r="A498" s="52" t="n">
        <v>880</v>
      </c>
      <c r="B498" s="0" t="n">
        <v>496</v>
      </c>
      <c r="C498" s="0" t="n">
        <v>92</v>
      </c>
      <c r="D498" s="0" t="s">
        <v>1638</v>
      </c>
      <c r="E498" s="0" t="str">
        <f aca="false">IF(ISNA(MATCH(A498,'ESO zone constants'!$A$2:$A$9949,0)),"","X")</f>
        <v>X</v>
      </c>
    </row>
    <row r="499" customFormat="false" ht="15" hidden="false" customHeight="false" outlineLevel="0" collapsed="false">
      <c r="A499" s="52" t="n">
        <v>881</v>
      </c>
      <c r="B499" s="0" t="n">
        <v>497</v>
      </c>
      <c r="C499" s="0" t="n">
        <v>19</v>
      </c>
      <c r="D499" s="0" t="s">
        <v>1639</v>
      </c>
      <c r="E499" s="0" t="str">
        <f aca="false">IF(ISNA(MATCH(A499,'ESO zone constants'!$A$2:$A$9949,0)),"","X")</f>
        <v>X</v>
      </c>
    </row>
    <row r="500" customFormat="false" ht="15" hidden="false" customHeight="false" outlineLevel="0" collapsed="false">
      <c r="A500" s="52" t="n">
        <v>882</v>
      </c>
      <c r="B500" s="0" t="n">
        <v>498</v>
      </c>
      <c r="C500" s="0" t="n">
        <v>383</v>
      </c>
      <c r="D500" s="0" t="s">
        <v>1640</v>
      </c>
      <c r="E500" s="0" t="str">
        <f aca="false">IF(ISNA(MATCH(A500,'ESO zone constants'!$A$2:$A$9949,0)),"","X")</f>
        <v>X</v>
      </c>
    </row>
    <row r="501" customFormat="false" ht="15" hidden="false" customHeight="false" outlineLevel="0" collapsed="false">
      <c r="A501" s="52" t="n">
        <v>883</v>
      </c>
      <c r="B501" s="0" t="n">
        <v>499</v>
      </c>
      <c r="C501" s="0" t="n">
        <v>888</v>
      </c>
      <c r="D501" s="0" t="s">
        <v>1641</v>
      </c>
      <c r="E501" s="0" t="str">
        <f aca="false">IF(ISNA(MATCH(A501,'ESO zone constants'!$A$2:$A$9949,0)),"","X")</f>
        <v>X</v>
      </c>
    </row>
    <row r="502" customFormat="false" ht="15" hidden="false" customHeight="false" outlineLevel="0" collapsed="false">
      <c r="A502" s="52" t="n">
        <v>888</v>
      </c>
      <c r="B502" s="0" t="n">
        <v>500</v>
      </c>
      <c r="C502" s="0" t="n">
        <v>888</v>
      </c>
      <c r="D502" s="0" t="s">
        <v>361</v>
      </c>
      <c r="E502" s="0" t="str">
        <f aca="false">IF(ISNA(MATCH(A502,'ESO zone constants'!$A$2:$A$9949,0)),"","X")</f>
        <v>X</v>
      </c>
    </row>
    <row r="503" customFormat="false" ht="15" hidden="false" customHeight="false" outlineLevel="0" collapsed="false">
      <c r="A503" s="52" t="n">
        <v>889</v>
      </c>
      <c r="B503" s="0" t="n">
        <v>501</v>
      </c>
      <c r="C503" s="0" t="n">
        <v>888</v>
      </c>
      <c r="D503" s="0" t="s">
        <v>1642</v>
      </c>
      <c r="E503" s="0" t="str">
        <f aca="false">IF(ISNA(MATCH(A503,'ESO zone constants'!$A$2:$A$9949,0)),"","X")</f>
        <v>X</v>
      </c>
    </row>
    <row r="504" customFormat="false" ht="15" hidden="false" customHeight="false" outlineLevel="0" collapsed="false">
      <c r="A504" s="52" t="n">
        <v>890</v>
      </c>
      <c r="B504" s="0" t="n">
        <v>502</v>
      </c>
      <c r="C504" s="0" t="n">
        <v>888</v>
      </c>
      <c r="D504" s="0" t="s">
        <v>1643</v>
      </c>
      <c r="E504" s="0" t="str">
        <f aca="false">IF(ISNA(MATCH(A504,'ESO zone constants'!$A$2:$A$9949,0)),"","X")</f>
        <v>X</v>
      </c>
    </row>
    <row r="505" customFormat="false" ht="15" hidden="false" customHeight="false" outlineLevel="0" collapsed="false">
      <c r="A505" s="52" t="n">
        <v>891</v>
      </c>
      <c r="B505" s="0" t="n">
        <v>503</v>
      </c>
      <c r="C505" s="0" t="n">
        <v>888</v>
      </c>
      <c r="D505" s="0" t="s">
        <v>1644</v>
      </c>
      <c r="E505" s="0" t="str">
        <f aca="false">IF(ISNA(MATCH(A505,'ESO zone constants'!$A$2:$A$9949,0)),"","X")</f>
        <v>X</v>
      </c>
    </row>
    <row r="506" customFormat="false" ht="15" hidden="false" customHeight="false" outlineLevel="0" collapsed="false">
      <c r="A506" s="52" t="n">
        <v>892</v>
      </c>
      <c r="B506" s="0" t="n">
        <v>504</v>
      </c>
      <c r="C506" s="0" t="n">
        <v>888</v>
      </c>
      <c r="D506" s="0" t="s">
        <v>1645</v>
      </c>
      <c r="E506" s="0" t="str">
        <f aca="false">IF(ISNA(MATCH(A506,'ESO zone constants'!$A$2:$A$9949,0)),"","X")</f>
        <v>X</v>
      </c>
    </row>
    <row r="507" customFormat="false" ht="15" hidden="false" customHeight="false" outlineLevel="0" collapsed="false">
      <c r="A507" s="52" t="n">
        <v>893</v>
      </c>
      <c r="B507" s="0" t="n">
        <v>505</v>
      </c>
      <c r="C507" s="0" t="n">
        <v>888</v>
      </c>
      <c r="D507" s="0" t="s">
        <v>1646</v>
      </c>
      <c r="E507" s="0" t="str">
        <f aca="false">IF(ISNA(MATCH(A507,'ESO zone constants'!$A$2:$A$9949,0)),"","X")</f>
        <v>X</v>
      </c>
    </row>
    <row r="508" customFormat="false" ht="15" hidden="false" customHeight="false" outlineLevel="0" collapsed="false">
      <c r="A508" s="52" t="n">
        <v>894</v>
      </c>
      <c r="B508" s="0" t="n">
        <v>506</v>
      </c>
      <c r="C508" s="0" t="n">
        <v>888</v>
      </c>
      <c r="D508" s="0" t="s">
        <v>1647</v>
      </c>
      <c r="E508" s="0" t="str">
        <f aca="false">IF(ISNA(MATCH(A508,'ESO zone constants'!$A$2:$A$9949,0)),"","X")</f>
        <v>X</v>
      </c>
    </row>
    <row r="509" customFormat="false" ht="15" hidden="false" customHeight="false" outlineLevel="0" collapsed="false">
      <c r="A509" s="52" t="n">
        <v>895</v>
      </c>
      <c r="B509" s="0" t="n">
        <v>507</v>
      </c>
      <c r="C509" s="0" t="n">
        <v>888</v>
      </c>
      <c r="D509" s="0" t="s">
        <v>1648</v>
      </c>
      <c r="E509" s="0" t="str">
        <f aca="false">IF(ISNA(MATCH(A509,'ESO zone constants'!$A$2:$A$9949,0)),"","X")</f>
        <v>X</v>
      </c>
    </row>
    <row r="510" customFormat="false" ht="15" hidden="false" customHeight="false" outlineLevel="0" collapsed="false">
      <c r="A510" s="52" t="n">
        <v>896</v>
      </c>
      <c r="B510" s="0" t="n">
        <v>508</v>
      </c>
      <c r="C510" s="0" t="n">
        <v>888</v>
      </c>
      <c r="D510" s="0" t="s">
        <v>1649</v>
      </c>
      <c r="E510" s="0" t="str">
        <f aca="false">IF(ISNA(MATCH(A510,'ESO zone constants'!$A$2:$A$9949,0)),"","X")</f>
        <v>X</v>
      </c>
    </row>
    <row r="511" customFormat="false" ht="15" hidden="false" customHeight="false" outlineLevel="0" collapsed="false">
      <c r="A511" s="52" t="n">
        <v>897</v>
      </c>
      <c r="B511" s="0" t="n">
        <v>509</v>
      </c>
      <c r="C511" s="0" t="n">
        <v>888</v>
      </c>
      <c r="D511" s="0" t="s">
        <v>1650</v>
      </c>
      <c r="E511" s="0" t="str">
        <f aca="false">IF(ISNA(MATCH(A511,'ESO zone constants'!$A$2:$A$9949,0)),"","X")</f>
        <v>X</v>
      </c>
    </row>
    <row r="512" customFormat="false" ht="15" hidden="false" customHeight="false" outlineLevel="0" collapsed="false">
      <c r="A512" s="52" t="n">
        <v>898</v>
      </c>
      <c r="B512" s="0" t="n">
        <v>510</v>
      </c>
      <c r="C512" s="0" t="n">
        <v>888</v>
      </c>
      <c r="D512" s="0" t="s">
        <v>1651</v>
      </c>
      <c r="E512" s="0" t="str">
        <f aca="false">IF(ISNA(MATCH(A512,'ESO zone constants'!$A$2:$A$9949,0)),"","X")</f>
        <v>X</v>
      </c>
    </row>
    <row r="513" customFormat="false" ht="15" hidden="false" customHeight="false" outlineLevel="0" collapsed="false">
      <c r="A513" s="52" t="n">
        <v>899</v>
      </c>
      <c r="B513" s="0" t="n">
        <v>511</v>
      </c>
      <c r="C513" s="0" t="n">
        <v>888</v>
      </c>
      <c r="D513" s="0" t="s">
        <v>1652</v>
      </c>
      <c r="E513" s="0" t="str">
        <f aca="false">IF(ISNA(MATCH(A513,'ESO zone constants'!$A$2:$A$9949,0)),"","X")</f>
        <v>X</v>
      </c>
    </row>
    <row r="514" customFormat="false" ht="15" hidden="false" customHeight="false" outlineLevel="0" collapsed="false">
      <c r="A514" s="52" t="n">
        <v>900</v>
      </c>
      <c r="B514" s="0" t="n">
        <v>512</v>
      </c>
      <c r="C514" s="0" t="n">
        <v>888</v>
      </c>
      <c r="D514" s="0" t="s">
        <v>1653</v>
      </c>
      <c r="E514" s="0" t="str">
        <f aca="false">IF(ISNA(MATCH(A514,'ESO zone constants'!$A$2:$A$9949,0)),"","X")</f>
        <v>X</v>
      </c>
    </row>
    <row r="515" customFormat="false" ht="15" hidden="false" customHeight="false" outlineLevel="0" collapsed="false">
      <c r="A515" s="52" t="n">
        <v>901</v>
      </c>
      <c r="B515" s="0" t="n">
        <v>513</v>
      </c>
      <c r="C515" s="0" t="n">
        <v>888</v>
      </c>
      <c r="D515" s="0" t="s">
        <v>1654</v>
      </c>
      <c r="E515" s="0" t="str">
        <f aca="false">IF(ISNA(MATCH(A515,'ESO zone constants'!$A$2:$A$9949,0)),"","X")</f>
        <v>X</v>
      </c>
    </row>
    <row r="516" customFormat="false" ht="15" hidden="false" customHeight="false" outlineLevel="0" collapsed="false">
      <c r="A516" s="52" t="n">
        <v>902</v>
      </c>
      <c r="B516" s="0" t="n">
        <v>514</v>
      </c>
      <c r="C516" s="0" t="n">
        <v>888</v>
      </c>
      <c r="D516" s="0" t="s">
        <v>1655</v>
      </c>
      <c r="E516" s="0" t="str">
        <f aca="false">IF(ISNA(MATCH(A516,'ESO zone constants'!$A$2:$A$9949,0)),"","X")</f>
        <v>X</v>
      </c>
    </row>
    <row r="517" customFormat="false" ht="15" hidden="false" customHeight="false" outlineLevel="0" collapsed="false">
      <c r="A517" s="52" t="n">
        <v>903</v>
      </c>
      <c r="B517" s="0" t="n">
        <v>515</v>
      </c>
      <c r="C517" s="0" t="n">
        <v>888</v>
      </c>
      <c r="D517" s="0" t="s">
        <v>1656</v>
      </c>
      <c r="E517" s="0" t="str">
        <f aca="false">IF(ISNA(MATCH(A517,'ESO zone constants'!$A$2:$A$9949,0)),"","X")</f>
        <v>X</v>
      </c>
    </row>
    <row r="518" customFormat="false" ht="15" hidden="false" customHeight="false" outlineLevel="0" collapsed="false">
      <c r="A518" s="52" t="n">
        <v>904</v>
      </c>
      <c r="B518" s="0" t="n">
        <v>516</v>
      </c>
      <c r="C518" s="0" t="n">
        <v>888</v>
      </c>
      <c r="D518" s="0" t="s">
        <v>1657</v>
      </c>
      <c r="E518" s="0" t="str">
        <f aca="false">IF(ISNA(MATCH(A518,'ESO zone constants'!$A$2:$A$9949,0)),"","X")</f>
        <v>X</v>
      </c>
    </row>
    <row r="519" customFormat="false" ht="15" hidden="false" customHeight="false" outlineLevel="0" collapsed="false">
      <c r="A519" s="52" t="n">
        <v>905</v>
      </c>
      <c r="B519" s="0" t="n">
        <v>517</v>
      </c>
      <c r="C519" s="0" t="n">
        <v>888</v>
      </c>
      <c r="D519" s="0" t="s">
        <v>1658</v>
      </c>
      <c r="E519" s="0" t="str">
        <f aca="false">IF(ISNA(MATCH(A519,'ESO zone constants'!$A$2:$A$9949,0)),"","X")</f>
        <v>X</v>
      </c>
    </row>
    <row r="520" customFormat="false" ht="15" hidden="false" customHeight="false" outlineLevel="0" collapsed="false">
      <c r="A520" s="52" t="n">
        <v>906</v>
      </c>
      <c r="B520" s="0" t="n">
        <v>518</v>
      </c>
      <c r="C520" s="0" t="n">
        <v>888</v>
      </c>
      <c r="D520" s="0" t="s">
        <v>1659</v>
      </c>
      <c r="E520" s="0" t="str">
        <f aca="false">IF(ISNA(MATCH(A520,'ESO zone constants'!$A$2:$A$9949,0)),"","X")</f>
        <v>X</v>
      </c>
    </row>
    <row r="521" customFormat="false" ht="15" hidden="false" customHeight="false" outlineLevel="0" collapsed="false">
      <c r="A521" s="52" t="n">
        <v>907</v>
      </c>
      <c r="B521" s="0" t="n">
        <v>519</v>
      </c>
      <c r="C521" s="0" t="n">
        <v>888</v>
      </c>
      <c r="D521" s="0" t="s">
        <v>1660</v>
      </c>
      <c r="E521" s="0" t="str">
        <f aca="false">IF(ISNA(MATCH(A521,'ESO zone constants'!$A$2:$A$9949,0)),"","X")</f>
        <v>X</v>
      </c>
    </row>
    <row r="522" customFormat="false" ht="15" hidden="false" customHeight="false" outlineLevel="0" collapsed="false">
      <c r="A522" s="52" t="n">
        <v>908</v>
      </c>
      <c r="B522" s="0" t="n">
        <v>520</v>
      </c>
      <c r="C522" s="0" t="n">
        <v>888</v>
      </c>
      <c r="D522" s="0" t="s">
        <v>1661</v>
      </c>
      <c r="E522" s="0" t="str">
        <f aca="false">IF(ISNA(MATCH(A522,'ESO zone constants'!$A$2:$A$9949,0)),"","X")</f>
        <v>X</v>
      </c>
    </row>
    <row r="523" customFormat="false" ht="15" hidden="false" customHeight="false" outlineLevel="0" collapsed="false">
      <c r="A523" s="52" t="n">
        <v>909</v>
      </c>
      <c r="B523" s="0" t="n">
        <v>521</v>
      </c>
      <c r="C523" s="0" t="n">
        <v>888</v>
      </c>
      <c r="D523" s="0" t="s">
        <v>1662</v>
      </c>
      <c r="E523" s="0" t="str">
        <f aca="false">IF(ISNA(MATCH(A523,'ESO zone constants'!$A$2:$A$9949,0)),"","X")</f>
        <v>X</v>
      </c>
    </row>
    <row r="524" customFormat="false" ht="15" hidden="false" customHeight="false" outlineLevel="0" collapsed="false">
      <c r="A524" s="52" t="n">
        <v>910</v>
      </c>
      <c r="B524" s="0" t="n">
        <v>522</v>
      </c>
      <c r="C524" s="0" t="n">
        <v>888</v>
      </c>
      <c r="D524" s="0" t="s">
        <v>1663</v>
      </c>
      <c r="E524" s="0" t="str">
        <f aca="false">IF(ISNA(MATCH(A524,'ESO zone constants'!$A$2:$A$9949,0)),"","X")</f>
        <v>X</v>
      </c>
    </row>
    <row r="525" customFormat="false" ht="15" hidden="false" customHeight="false" outlineLevel="0" collapsed="false">
      <c r="A525" s="52" t="n">
        <v>911</v>
      </c>
      <c r="B525" s="0" t="n">
        <v>523</v>
      </c>
      <c r="C525" s="0" t="n">
        <v>888</v>
      </c>
      <c r="D525" s="0" t="s">
        <v>1664</v>
      </c>
      <c r="E525" s="0" t="str">
        <f aca="false">IF(ISNA(MATCH(A525,'ESO zone constants'!$A$2:$A$9949,0)),"","X")</f>
        <v>X</v>
      </c>
    </row>
    <row r="526" customFormat="false" ht="15" hidden="false" customHeight="false" outlineLevel="0" collapsed="false">
      <c r="A526" s="52" t="n">
        <v>913</v>
      </c>
      <c r="B526" s="0" t="n">
        <v>524</v>
      </c>
      <c r="C526" s="0" t="n">
        <v>888</v>
      </c>
      <c r="D526" s="0" t="s">
        <v>1665</v>
      </c>
      <c r="E526" s="0" t="str">
        <f aca="false">IF(ISNA(MATCH(A526,'ESO zone constants'!$A$2:$A$9949,0)),"","X")</f>
        <v>X</v>
      </c>
    </row>
    <row r="527" customFormat="false" ht="15" hidden="false" customHeight="false" outlineLevel="0" collapsed="false">
      <c r="A527" s="52" t="n">
        <v>914</v>
      </c>
      <c r="B527" s="0" t="n">
        <v>525</v>
      </c>
      <c r="C527" s="0" t="n">
        <v>888</v>
      </c>
      <c r="D527" s="0" t="s">
        <v>1666</v>
      </c>
      <c r="E527" s="0" t="str">
        <f aca="false">IF(ISNA(MATCH(A527,'ESO zone constants'!$A$2:$A$9949,0)),"","X")</f>
        <v>X</v>
      </c>
    </row>
    <row r="528" customFormat="false" ht="15" hidden="false" customHeight="false" outlineLevel="0" collapsed="false">
      <c r="A528" s="52" t="n">
        <v>915</v>
      </c>
      <c r="B528" s="0" t="n">
        <v>526</v>
      </c>
      <c r="C528" s="0" t="n">
        <v>888</v>
      </c>
      <c r="D528" s="0" t="s">
        <v>1667</v>
      </c>
      <c r="E528" s="0" t="str">
        <f aca="false">IF(ISNA(MATCH(A528,'ESO zone constants'!$A$2:$A$9949,0)),"","X")</f>
        <v>X</v>
      </c>
    </row>
    <row r="529" customFormat="false" ht="15" hidden="false" customHeight="false" outlineLevel="0" collapsed="false">
      <c r="A529" s="52" t="n">
        <v>916</v>
      </c>
      <c r="B529" s="0" t="n">
        <v>527</v>
      </c>
      <c r="C529" s="0" t="n">
        <v>888</v>
      </c>
      <c r="D529" s="0" t="s">
        <v>1668</v>
      </c>
      <c r="E529" s="0" t="str">
        <f aca="false">IF(ISNA(MATCH(A529,'ESO zone constants'!$A$2:$A$9949,0)),"","X")</f>
        <v>X</v>
      </c>
    </row>
    <row r="530" customFormat="false" ht="15" hidden="false" customHeight="false" outlineLevel="0" collapsed="false">
      <c r="A530" s="52" t="n">
        <v>917</v>
      </c>
      <c r="B530" s="0" t="n">
        <v>528</v>
      </c>
      <c r="C530" s="0" t="n">
        <v>917</v>
      </c>
      <c r="D530" s="0" t="s">
        <v>1669</v>
      </c>
      <c r="E530" s="0" t="str">
        <f aca="false">IF(ISNA(MATCH(A530,'ESO zone constants'!$A$2:$A$9949,0)),"","X")</f>
        <v>X</v>
      </c>
    </row>
    <row r="531" customFormat="false" ht="15" hidden="false" customHeight="false" outlineLevel="0" collapsed="false">
      <c r="A531" s="52" t="n">
        <v>918</v>
      </c>
      <c r="B531" s="0" t="n">
        <v>529</v>
      </c>
      <c r="C531" s="0" t="n">
        <v>849</v>
      </c>
      <c r="D531" s="0" t="s">
        <v>1670</v>
      </c>
      <c r="E531" s="0" t="str">
        <f aca="false">IF(ISNA(MATCH(A531,'ESO zone constants'!$A$2:$A$9949,0)),"","X")</f>
        <v>X</v>
      </c>
    </row>
    <row r="532" customFormat="false" ht="15" hidden="false" customHeight="false" outlineLevel="0" collapsed="false">
      <c r="A532" s="52" t="n">
        <v>919</v>
      </c>
      <c r="B532" s="0" t="n">
        <v>530</v>
      </c>
      <c r="C532" s="0" t="n">
        <v>849</v>
      </c>
      <c r="D532" s="0" t="s">
        <v>1671</v>
      </c>
      <c r="E532" s="0" t="str">
        <f aca="false">IF(ISNA(MATCH(A532,'ESO zone constants'!$A$2:$A$9949,0)),"","X")</f>
        <v>X</v>
      </c>
    </row>
    <row r="533" customFormat="false" ht="15" hidden="false" customHeight="false" outlineLevel="0" collapsed="false">
      <c r="A533" s="52" t="n">
        <v>920</v>
      </c>
      <c r="B533" s="0" t="n">
        <v>531</v>
      </c>
      <c r="C533" s="0" t="n">
        <v>849</v>
      </c>
      <c r="D533" s="0" t="s">
        <v>1672</v>
      </c>
      <c r="E533" s="0" t="str">
        <f aca="false">IF(ISNA(MATCH(A533,'ESO zone constants'!$A$2:$A$9949,0)),"","X")</f>
        <v>X</v>
      </c>
    </row>
    <row r="534" customFormat="false" ht="15" hidden="false" customHeight="false" outlineLevel="0" collapsed="false">
      <c r="A534" s="52" t="n">
        <v>921</v>
      </c>
      <c r="B534" s="0" t="n">
        <v>532</v>
      </c>
      <c r="C534" s="0" t="n">
        <v>849</v>
      </c>
      <c r="D534" s="0" t="s">
        <v>1673</v>
      </c>
      <c r="E534" s="0" t="str">
        <f aca="false">IF(ISNA(MATCH(A534,'ESO zone constants'!$A$2:$A$9949,0)),"","X")</f>
        <v>X</v>
      </c>
    </row>
    <row r="535" customFormat="false" ht="15" hidden="false" customHeight="false" outlineLevel="0" collapsed="false">
      <c r="A535" s="52" t="n">
        <v>922</v>
      </c>
      <c r="B535" s="0" t="n">
        <v>533</v>
      </c>
      <c r="C535" s="0" t="n">
        <v>849</v>
      </c>
      <c r="D535" s="0" t="s">
        <v>1674</v>
      </c>
      <c r="E535" s="0" t="str">
        <f aca="false">IF(ISNA(MATCH(A535,'ESO zone constants'!$A$2:$A$9949,0)),"","X")</f>
        <v>X</v>
      </c>
    </row>
    <row r="536" customFormat="false" ht="15" hidden="false" customHeight="false" outlineLevel="0" collapsed="false">
      <c r="A536" s="52" t="n">
        <v>923</v>
      </c>
      <c r="B536" s="0" t="n">
        <v>534</v>
      </c>
      <c r="C536" s="0" t="n">
        <v>849</v>
      </c>
      <c r="D536" s="0" t="s">
        <v>1675</v>
      </c>
      <c r="E536" s="0" t="str">
        <f aca="false">IF(ISNA(MATCH(A536,'ESO zone constants'!$A$2:$A$9949,0)),"","X")</f>
        <v>X</v>
      </c>
    </row>
    <row r="537" customFormat="false" ht="15" hidden="false" customHeight="false" outlineLevel="0" collapsed="false">
      <c r="A537" s="52" t="n">
        <v>924</v>
      </c>
      <c r="B537" s="0" t="n">
        <v>535</v>
      </c>
      <c r="C537" s="0" t="n">
        <v>849</v>
      </c>
      <c r="D537" s="0" t="s">
        <v>1676</v>
      </c>
      <c r="E537" s="0" t="str">
        <f aca="false">IF(ISNA(MATCH(A537,'ESO zone constants'!$A$2:$A$9949,0)),"","X")</f>
        <v>X</v>
      </c>
    </row>
    <row r="538" customFormat="false" ht="15" hidden="false" customHeight="false" outlineLevel="0" collapsed="false">
      <c r="A538" s="52" t="n">
        <v>925</v>
      </c>
      <c r="B538" s="0" t="n">
        <v>536</v>
      </c>
      <c r="C538" s="0" t="n">
        <v>849</v>
      </c>
      <c r="D538" s="0" t="s">
        <v>1677</v>
      </c>
      <c r="E538" s="0" t="str">
        <f aca="false">IF(ISNA(MATCH(A538,'ESO zone constants'!$A$2:$A$9949,0)),"","X")</f>
        <v>X</v>
      </c>
    </row>
    <row r="539" customFormat="false" ht="15" hidden="false" customHeight="false" outlineLevel="0" collapsed="false">
      <c r="A539" s="52" t="n">
        <v>926</v>
      </c>
      <c r="B539" s="0" t="n">
        <v>537</v>
      </c>
      <c r="C539" s="0" t="n">
        <v>849</v>
      </c>
      <c r="D539" s="0" t="s">
        <v>1678</v>
      </c>
      <c r="E539" s="0" t="str">
        <f aca="false">IF(ISNA(MATCH(A539,'ESO zone constants'!$A$2:$A$9949,0)),"","X")</f>
        <v>X</v>
      </c>
    </row>
    <row r="540" customFormat="false" ht="15" hidden="false" customHeight="false" outlineLevel="0" collapsed="false">
      <c r="A540" s="52" t="n">
        <v>927</v>
      </c>
      <c r="B540" s="0" t="n">
        <v>538</v>
      </c>
      <c r="C540" s="0" t="n">
        <v>849</v>
      </c>
      <c r="D540" s="0" t="s">
        <v>1679</v>
      </c>
      <c r="E540" s="0" t="str">
        <f aca="false">IF(ISNA(MATCH(A540,'ESO zone constants'!$A$2:$A$9949,0)),"","X")</f>
        <v>X</v>
      </c>
    </row>
    <row r="541" customFormat="false" ht="15" hidden="false" customHeight="false" outlineLevel="0" collapsed="false">
      <c r="A541" s="52" t="n">
        <v>928</v>
      </c>
      <c r="B541" s="0" t="n">
        <v>539</v>
      </c>
      <c r="C541" s="0" t="n">
        <v>849</v>
      </c>
      <c r="D541" s="0" t="s">
        <v>1680</v>
      </c>
      <c r="E541" s="0" t="str">
        <f aca="false">IF(ISNA(MATCH(A541,'ESO zone constants'!$A$2:$A$9949,0)),"","X")</f>
        <v>X</v>
      </c>
    </row>
    <row r="542" customFormat="false" ht="15" hidden="false" customHeight="false" outlineLevel="0" collapsed="false">
      <c r="A542" s="52" t="n">
        <v>929</v>
      </c>
      <c r="B542" s="0" t="n">
        <v>540</v>
      </c>
      <c r="C542" s="0" t="n">
        <v>849</v>
      </c>
      <c r="D542" s="0" t="s">
        <v>1681</v>
      </c>
      <c r="E542" s="0" t="str">
        <f aca="false">IF(ISNA(MATCH(A542,'ESO zone constants'!$A$2:$A$9949,0)),"","X")</f>
        <v>X</v>
      </c>
    </row>
    <row r="543" customFormat="false" ht="15" hidden="false" customHeight="false" outlineLevel="0" collapsed="false">
      <c r="A543" s="52" t="n">
        <v>930</v>
      </c>
      <c r="B543" s="0" t="n">
        <v>541</v>
      </c>
      <c r="C543" s="0" t="n">
        <v>57</v>
      </c>
      <c r="D543" s="0" t="s">
        <v>254</v>
      </c>
      <c r="E543" s="0" t="str">
        <f aca="false">IF(ISNA(MATCH(A543,'ESO zone constants'!$A$2:$A$9949,0)),"","X")</f>
        <v>X</v>
      </c>
    </row>
    <row r="544" customFormat="false" ht="15" hidden="false" customHeight="false" outlineLevel="0" collapsed="false">
      <c r="A544" s="52" t="n">
        <v>931</v>
      </c>
      <c r="B544" s="0" t="n">
        <v>542</v>
      </c>
      <c r="C544" s="0" t="n">
        <v>383</v>
      </c>
      <c r="D544" s="0" t="s">
        <v>93</v>
      </c>
      <c r="E544" s="0" t="str">
        <f aca="false">IF(ISNA(MATCH(A544,'ESO zone constants'!$A$2:$A$9949,0)),"","X")</f>
        <v>X</v>
      </c>
    </row>
    <row r="545" customFormat="false" ht="15" hidden="false" customHeight="false" outlineLevel="0" collapsed="false">
      <c r="A545" s="52" t="n">
        <v>932</v>
      </c>
      <c r="B545" s="0" t="n">
        <v>543</v>
      </c>
      <c r="C545" s="0" t="n">
        <v>20</v>
      </c>
      <c r="D545" s="0" t="s">
        <v>309</v>
      </c>
      <c r="E545" s="0" t="str">
        <f aca="false">IF(ISNA(MATCH(A545,'ESO zone constants'!$A$2:$A$9949,0)),"","X")</f>
        <v>X</v>
      </c>
    </row>
    <row r="546" customFormat="false" ht="15" hidden="false" customHeight="false" outlineLevel="0" collapsed="false">
      <c r="A546" s="52" t="n">
        <v>933</v>
      </c>
      <c r="B546" s="0" t="n">
        <v>544</v>
      </c>
      <c r="C546" s="0" t="n">
        <v>19</v>
      </c>
      <c r="D546" s="0" t="s">
        <v>97</v>
      </c>
      <c r="E546" s="0" t="str">
        <f aca="false">IF(ISNA(MATCH(A546,'ESO zone constants'!$A$2:$A$9949,0)),"","X")</f>
        <v>X</v>
      </c>
    </row>
    <row r="547" customFormat="false" ht="15" hidden="false" customHeight="false" outlineLevel="0" collapsed="false">
      <c r="A547" s="52" t="n">
        <v>934</v>
      </c>
      <c r="B547" s="0" t="n">
        <v>545</v>
      </c>
      <c r="C547" s="0" t="n">
        <v>41</v>
      </c>
      <c r="D547" s="0" t="s">
        <v>109</v>
      </c>
      <c r="E547" s="0" t="str">
        <f aca="false">IF(ISNA(MATCH(A547,'ESO zone constants'!$A$2:$A$9949,0)),"","X")</f>
        <v>X</v>
      </c>
    </row>
    <row r="548" customFormat="false" ht="15" hidden="false" customHeight="false" outlineLevel="0" collapsed="false">
      <c r="A548" s="52" t="n">
        <v>935</v>
      </c>
      <c r="B548" s="0" t="n">
        <v>546</v>
      </c>
      <c r="C548" s="0" t="n">
        <v>381</v>
      </c>
      <c r="D548" s="0" t="s">
        <v>285</v>
      </c>
      <c r="E548" s="0" t="str">
        <f aca="false">IF(ISNA(MATCH(A548,'ESO zone constants'!$A$2:$A$9949,0)),"","X")</f>
        <v>X</v>
      </c>
    </row>
    <row r="549" customFormat="false" ht="15" hidden="false" customHeight="false" outlineLevel="0" collapsed="false">
      <c r="A549" s="52" t="n">
        <v>936</v>
      </c>
      <c r="B549" s="0" t="n">
        <v>547</v>
      </c>
      <c r="C549" s="0" t="n">
        <v>3</v>
      </c>
      <c r="D549" s="0" t="s">
        <v>116</v>
      </c>
      <c r="E549" s="0" t="str">
        <f aca="false">IF(ISNA(MATCH(A549,'ESO zone constants'!$A$2:$A$9949,0)),"","X")</f>
        <v>X</v>
      </c>
    </row>
    <row r="550" customFormat="false" ht="15" hidden="false" customHeight="false" outlineLevel="0" collapsed="false">
      <c r="A550" s="52" t="n">
        <v>937</v>
      </c>
      <c r="B550" s="0" t="n">
        <v>548</v>
      </c>
      <c r="C550" s="0" t="n">
        <v>57</v>
      </c>
      <c r="D550" s="0" t="s">
        <v>1682</v>
      </c>
      <c r="E550" s="0" t="str">
        <f aca="false">IF(ISNA(MATCH(A550,'ESO zone constants'!$A$2:$A$9949,0)),"","X")</f>
        <v>X</v>
      </c>
    </row>
    <row r="551" customFormat="false" ht="15" hidden="false" customHeight="false" outlineLevel="0" collapsed="false">
      <c r="A551" s="52" t="n">
        <v>938</v>
      </c>
      <c r="B551" s="0" t="n">
        <v>549</v>
      </c>
      <c r="C551" s="0" t="n">
        <v>104</v>
      </c>
      <c r="D551" s="0" t="s">
        <v>1683</v>
      </c>
      <c r="E551" s="0" t="str">
        <f aca="false">IF(ISNA(MATCH(A551,'ESO zone constants'!$A$2:$A$9949,0)),"","X")</f>
        <v>X</v>
      </c>
    </row>
    <row r="552" customFormat="false" ht="15" hidden="false" customHeight="false" outlineLevel="0" collapsed="false">
      <c r="A552" s="52" t="n">
        <v>939</v>
      </c>
      <c r="B552" s="0" t="n">
        <v>550</v>
      </c>
      <c r="C552" s="0" t="n">
        <v>381</v>
      </c>
      <c r="D552" s="0" t="s">
        <v>1684</v>
      </c>
      <c r="E552" s="0" t="str">
        <f aca="false">IF(ISNA(MATCH(A552,'ESO zone constants'!$A$2:$A$9949,0)),"","X")</f>
        <v>X</v>
      </c>
    </row>
    <row r="553" customFormat="false" ht="15" hidden="false" customHeight="false" outlineLevel="0" collapsed="false">
      <c r="A553" s="52" t="n">
        <v>940</v>
      </c>
      <c r="B553" s="0" t="n">
        <v>551</v>
      </c>
      <c r="C553" s="0" t="n">
        <v>381</v>
      </c>
      <c r="D553" s="0" t="s">
        <v>1685</v>
      </c>
      <c r="E553" s="0" t="str">
        <f aca="false">IF(ISNA(MATCH(A553,'ESO zone constants'!$A$2:$A$9949,0)),"","X")</f>
        <v>X</v>
      </c>
    </row>
    <row r="554" customFormat="false" ht="15" hidden="false" customHeight="false" outlineLevel="0" collapsed="false">
      <c r="A554" s="52" t="n">
        <v>941</v>
      </c>
      <c r="B554" s="0" t="n">
        <v>552</v>
      </c>
      <c r="C554" s="0" t="n">
        <v>41</v>
      </c>
      <c r="D554" s="0" t="s">
        <v>1686</v>
      </c>
      <c r="E554" s="0" t="str">
        <f aca="false">IF(ISNA(MATCH(A554,'ESO zone constants'!$A$2:$A$9949,0)),"","X")</f>
        <v>X</v>
      </c>
    </row>
    <row r="555" customFormat="false" ht="15" hidden="false" customHeight="false" outlineLevel="0" collapsed="false">
      <c r="A555" s="52" t="n">
        <v>942</v>
      </c>
      <c r="B555" s="0" t="n">
        <v>553</v>
      </c>
      <c r="C555" s="0" t="n">
        <v>3</v>
      </c>
      <c r="D555" s="0" t="s">
        <v>1687</v>
      </c>
      <c r="E555" s="0" t="str">
        <f aca="false">IF(ISNA(MATCH(A555,'ESO zone constants'!$A$2:$A$9949,0)),"","X")</f>
        <v>X</v>
      </c>
    </row>
    <row r="556" customFormat="false" ht="15" hidden="false" customHeight="false" outlineLevel="0" collapsed="false">
      <c r="A556" s="52" t="n">
        <v>943</v>
      </c>
      <c r="B556" s="0" t="n">
        <v>554</v>
      </c>
      <c r="C556" s="0" t="n">
        <v>3</v>
      </c>
      <c r="D556" s="0" t="s">
        <v>1688</v>
      </c>
      <c r="E556" s="0" t="str">
        <f aca="false">IF(ISNA(MATCH(A556,'ESO zone constants'!$A$2:$A$9949,0)),"","X")</f>
        <v>X</v>
      </c>
    </row>
    <row r="557" customFormat="false" ht="15" hidden="false" customHeight="false" outlineLevel="0" collapsed="false">
      <c r="A557" s="52" t="n">
        <v>944</v>
      </c>
      <c r="B557" s="0" t="n">
        <v>555</v>
      </c>
      <c r="C557" s="0" t="n">
        <v>382</v>
      </c>
      <c r="D557" s="0" t="s">
        <v>1689</v>
      </c>
      <c r="E557" s="0" t="str">
        <f aca="false">IF(ISNA(MATCH(A557,'ESO zone constants'!$A$2:$A$9949,0)),"","X")</f>
        <v>X</v>
      </c>
    </row>
    <row r="558" customFormat="false" ht="15" hidden="false" customHeight="false" outlineLevel="0" collapsed="false">
      <c r="A558" s="52" t="n">
        <v>945</v>
      </c>
      <c r="B558" s="0" t="n">
        <v>556</v>
      </c>
      <c r="C558" s="0" t="n">
        <v>41</v>
      </c>
      <c r="D558" s="0" t="s">
        <v>1690</v>
      </c>
      <c r="E558" s="0" t="str">
        <f aca="false">IF(ISNA(MATCH(A558,'ESO zone constants'!$A$2:$A$9949,0)),"","X")</f>
        <v>X</v>
      </c>
    </row>
    <row r="559" customFormat="false" ht="15" hidden="false" customHeight="false" outlineLevel="0" collapsed="false">
      <c r="A559" s="52" t="n">
        <v>946</v>
      </c>
      <c r="B559" s="0" t="n">
        <v>557</v>
      </c>
      <c r="C559" s="0" t="n">
        <v>849</v>
      </c>
      <c r="D559" s="0" t="s">
        <v>1691</v>
      </c>
      <c r="E559" s="0" t="str">
        <f aca="false">IF(ISNA(MATCH(A559,'ESO zone constants'!$A$2:$A$9949,0)),"","X")</f>
        <v>X</v>
      </c>
    </row>
    <row r="560" customFormat="false" ht="15" hidden="false" customHeight="false" outlineLevel="0" collapsed="false">
      <c r="A560" s="52" t="n">
        <v>947</v>
      </c>
      <c r="B560" s="0" t="n">
        <v>558</v>
      </c>
      <c r="C560" s="0" t="n">
        <v>849</v>
      </c>
      <c r="D560" s="0" t="s">
        <v>1692</v>
      </c>
      <c r="E560" s="0" t="str">
        <f aca="false">IF(ISNA(MATCH(A560,'ESO zone constants'!$A$2:$A$9949,0)),"","X")</f>
        <v>X</v>
      </c>
    </row>
    <row r="561" customFormat="false" ht="15" hidden="false" customHeight="false" outlineLevel="0" collapsed="false">
      <c r="A561" s="52" t="n">
        <v>948</v>
      </c>
      <c r="B561" s="0" t="n">
        <v>559</v>
      </c>
      <c r="C561" s="0" t="n">
        <v>849</v>
      </c>
      <c r="D561" s="0" t="s">
        <v>1693</v>
      </c>
      <c r="E561" s="0" t="str">
        <f aca="false">IF(ISNA(MATCH(A561,'ESO zone constants'!$A$2:$A$9949,0)),"","X")</f>
        <v>X</v>
      </c>
    </row>
    <row r="562" customFormat="false" ht="15" hidden="false" customHeight="false" outlineLevel="0" collapsed="false">
      <c r="A562" s="52" t="n">
        <v>949</v>
      </c>
      <c r="B562" s="0" t="n">
        <v>560</v>
      </c>
      <c r="C562" s="0" t="n">
        <v>849</v>
      </c>
      <c r="D562" s="0" t="s">
        <v>1694</v>
      </c>
      <c r="E562" s="0" t="str">
        <f aca="false">IF(ISNA(MATCH(A562,'ESO zone constants'!$A$2:$A$9949,0)),"","X")</f>
        <v>X</v>
      </c>
    </row>
    <row r="563" customFormat="false" ht="15" hidden="false" customHeight="false" outlineLevel="0" collapsed="false">
      <c r="A563" s="52" t="n">
        <v>950</v>
      </c>
      <c r="B563" s="0" t="n">
        <v>561</v>
      </c>
      <c r="C563" s="0" t="n">
        <v>849</v>
      </c>
      <c r="D563" s="0" t="s">
        <v>1695</v>
      </c>
      <c r="E563" s="0" t="str">
        <f aca="false">IF(ISNA(MATCH(A563,'ESO zone constants'!$A$2:$A$9949,0)),"","X")</f>
        <v>X</v>
      </c>
    </row>
    <row r="564" customFormat="false" ht="15" hidden="false" customHeight="false" outlineLevel="0" collapsed="false">
      <c r="A564" s="52" t="n">
        <v>951</v>
      </c>
      <c r="B564" s="0" t="n">
        <v>562</v>
      </c>
      <c r="C564" s="0" t="n">
        <v>849</v>
      </c>
      <c r="D564" s="0" t="s">
        <v>1696</v>
      </c>
      <c r="E564" s="0" t="str">
        <f aca="false">IF(ISNA(MATCH(A564,'ESO zone constants'!$A$2:$A$9949,0)),"","X")</f>
        <v>X</v>
      </c>
    </row>
    <row r="565" customFormat="false" ht="15" hidden="false" customHeight="false" outlineLevel="0" collapsed="false">
      <c r="A565" s="52" t="n">
        <v>952</v>
      </c>
      <c r="B565" s="0" t="n">
        <v>563</v>
      </c>
      <c r="C565" s="0" t="n">
        <v>849</v>
      </c>
      <c r="D565" s="0" t="s">
        <v>1697</v>
      </c>
      <c r="E565" s="0" t="str">
        <f aca="false">IF(ISNA(MATCH(A565,'ESO zone constants'!$A$2:$A$9949,0)),"","X")</f>
        <v>X</v>
      </c>
    </row>
    <row r="566" customFormat="false" ht="15" hidden="false" customHeight="false" outlineLevel="0" collapsed="false">
      <c r="A566" s="52" t="n">
        <v>953</v>
      </c>
      <c r="B566" s="0" t="n">
        <v>564</v>
      </c>
      <c r="C566" s="0" t="n">
        <v>849</v>
      </c>
      <c r="D566" s="0" t="s">
        <v>1698</v>
      </c>
      <c r="E566" s="0" t="str">
        <f aca="false">IF(ISNA(MATCH(A566,'ESO zone constants'!$A$2:$A$9949,0)),"","X")</f>
        <v>X</v>
      </c>
    </row>
    <row r="567" customFormat="false" ht="15" hidden="false" customHeight="false" outlineLevel="0" collapsed="false">
      <c r="A567" s="52" t="n">
        <v>954</v>
      </c>
      <c r="B567" s="0" t="n">
        <v>565</v>
      </c>
      <c r="C567" s="0" t="n">
        <v>849</v>
      </c>
      <c r="D567" s="0" t="s">
        <v>1699</v>
      </c>
      <c r="E567" s="0" t="str">
        <f aca="false">IF(ISNA(MATCH(A567,'ESO zone constants'!$A$2:$A$9949,0)),"","X")</f>
        <v>X</v>
      </c>
    </row>
    <row r="568" customFormat="false" ht="15" hidden="false" customHeight="false" outlineLevel="0" collapsed="false">
      <c r="A568" s="52" t="n">
        <v>955</v>
      </c>
      <c r="B568" s="0" t="n">
        <v>566</v>
      </c>
      <c r="C568" s="0" t="n">
        <v>849</v>
      </c>
      <c r="D568" s="0" t="s">
        <v>1700</v>
      </c>
      <c r="E568" s="0" t="str">
        <f aca="false">IF(ISNA(MATCH(A568,'ESO zone constants'!$A$2:$A$9949,0)),"","X")</f>
        <v>X</v>
      </c>
    </row>
    <row r="569" customFormat="false" ht="15" hidden="false" customHeight="false" outlineLevel="0" collapsed="false">
      <c r="A569" s="52" t="n">
        <v>956</v>
      </c>
      <c r="B569" s="0" t="n">
        <v>567</v>
      </c>
      <c r="C569" s="0" t="n">
        <v>849</v>
      </c>
      <c r="D569" s="0" t="s">
        <v>1701</v>
      </c>
      <c r="E569" s="0" t="str">
        <f aca="false">IF(ISNA(MATCH(A569,'ESO zone constants'!$A$2:$A$9949,0)),"","X")</f>
        <v>X</v>
      </c>
    </row>
    <row r="570" customFormat="false" ht="15" hidden="false" customHeight="false" outlineLevel="0" collapsed="false">
      <c r="A570" s="52" t="n">
        <v>957</v>
      </c>
      <c r="B570" s="0" t="n">
        <v>568</v>
      </c>
      <c r="C570" s="0" t="n">
        <v>849</v>
      </c>
      <c r="D570" s="0" t="s">
        <v>1702</v>
      </c>
      <c r="E570" s="0" t="str">
        <f aca="false">IF(ISNA(MATCH(A570,'ESO zone constants'!$A$2:$A$9949,0)),"","X")</f>
        <v>X</v>
      </c>
    </row>
    <row r="571" customFormat="false" ht="15" hidden="false" customHeight="false" outlineLevel="0" collapsed="false">
      <c r="A571" s="52" t="n">
        <v>958</v>
      </c>
      <c r="B571" s="0" t="n">
        <v>569</v>
      </c>
      <c r="C571" s="0" t="n">
        <v>849</v>
      </c>
      <c r="D571" s="0" t="s">
        <v>1703</v>
      </c>
      <c r="E571" s="0" t="str">
        <f aca="false">IF(ISNA(MATCH(A571,'ESO zone constants'!$A$2:$A$9949,0)),"","X")</f>
        <v>X</v>
      </c>
    </row>
    <row r="572" customFormat="false" ht="15" hidden="false" customHeight="false" outlineLevel="0" collapsed="false">
      <c r="A572" s="52" t="n">
        <v>959</v>
      </c>
      <c r="B572" s="0" t="n">
        <v>570</v>
      </c>
      <c r="C572" s="0" t="n">
        <v>849</v>
      </c>
      <c r="D572" s="0" t="s">
        <v>1704</v>
      </c>
      <c r="E572" s="0" t="str">
        <f aca="false">IF(ISNA(MATCH(A572,'ESO zone constants'!$A$2:$A$9949,0)),"","X")</f>
        <v>X</v>
      </c>
    </row>
    <row r="573" customFormat="false" ht="15" hidden="false" customHeight="false" outlineLevel="0" collapsed="false">
      <c r="A573" s="52" t="n">
        <v>960</v>
      </c>
      <c r="B573" s="0" t="n">
        <v>571</v>
      </c>
      <c r="C573" s="0" t="n">
        <v>849</v>
      </c>
      <c r="D573" s="0" t="s">
        <v>1705</v>
      </c>
      <c r="E573" s="0" t="str">
        <f aca="false">IF(ISNA(MATCH(A573,'ESO zone constants'!$A$2:$A$9949,0)),"","X")</f>
        <v>X</v>
      </c>
    </row>
    <row r="574" customFormat="false" ht="15" hidden="false" customHeight="false" outlineLevel="0" collapsed="false">
      <c r="A574" s="52" t="n">
        <v>961</v>
      </c>
      <c r="B574" s="0" t="n">
        <v>572</v>
      </c>
      <c r="C574" s="0" t="n">
        <v>849</v>
      </c>
      <c r="D574" s="0" t="s">
        <v>1706</v>
      </c>
      <c r="E574" s="0" t="str">
        <f aca="false">IF(ISNA(MATCH(A574,'ESO zone constants'!$A$2:$A$9949,0)),"","X")</f>
        <v>X</v>
      </c>
    </row>
    <row r="575" customFormat="false" ht="15" hidden="false" customHeight="false" outlineLevel="0" collapsed="false">
      <c r="A575" s="52" t="n">
        <v>962</v>
      </c>
      <c r="B575" s="0" t="n">
        <v>573</v>
      </c>
      <c r="C575" s="0" t="n">
        <v>849</v>
      </c>
      <c r="D575" s="0" t="s">
        <v>1707</v>
      </c>
      <c r="E575" s="0" t="str">
        <f aca="false">IF(ISNA(MATCH(A575,'ESO zone constants'!$A$2:$A$9949,0)),"","X")</f>
        <v>X</v>
      </c>
    </row>
    <row r="576" customFormat="false" ht="15" hidden="false" customHeight="false" outlineLevel="0" collapsed="false">
      <c r="A576" s="52" t="n">
        <v>963</v>
      </c>
      <c r="B576" s="0" t="n">
        <v>574</v>
      </c>
      <c r="C576" s="0" t="n">
        <v>849</v>
      </c>
      <c r="D576" s="0" t="s">
        <v>1708</v>
      </c>
      <c r="E576" s="0" t="str">
        <f aca="false">IF(ISNA(MATCH(A576,'ESO zone constants'!$A$2:$A$9949,0)),"","X")</f>
        <v>X</v>
      </c>
    </row>
    <row r="577" customFormat="false" ht="15" hidden="false" customHeight="false" outlineLevel="0" collapsed="false">
      <c r="A577" s="52" t="n">
        <v>964</v>
      </c>
      <c r="B577" s="0" t="n">
        <v>575</v>
      </c>
      <c r="C577" s="0" t="n">
        <v>849</v>
      </c>
      <c r="D577" s="0" t="s">
        <v>1709</v>
      </c>
      <c r="E577" s="0" t="str">
        <f aca="false">IF(ISNA(MATCH(A577,'ESO zone constants'!$A$2:$A$9949,0)),"","X")</f>
        <v>X</v>
      </c>
    </row>
    <row r="578" customFormat="false" ht="15" hidden="false" customHeight="false" outlineLevel="0" collapsed="false">
      <c r="A578" s="52" t="n">
        <v>965</v>
      </c>
      <c r="B578" s="0" t="n">
        <v>576</v>
      </c>
      <c r="C578" s="0" t="n">
        <v>849</v>
      </c>
      <c r="D578" s="0" t="s">
        <v>1710</v>
      </c>
      <c r="E578" s="0" t="str">
        <f aca="false">IF(ISNA(MATCH(A578,'ESO zone constants'!$A$2:$A$9949,0)),"","X")</f>
        <v>X</v>
      </c>
    </row>
    <row r="579" customFormat="false" ht="15" hidden="false" customHeight="false" outlineLevel="0" collapsed="false">
      <c r="A579" s="52" t="n">
        <v>966</v>
      </c>
      <c r="B579" s="0" t="n">
        <v>577</v>
      </c>
      <c r="C579" s="0" t="n">
        <v>849</v>
      </c>
      <c r="D579" s="0" t="s">
        <v>1711</v>
      </c>
      <c r="E579" s="0" t="str">
        <f aca="false">IF(ISNA(MATCH(A579,'ESO zone constants'!$A$2:$A$9949,0)),"","X")</f>
        <v>X</v>
      </c>
    </row>
    <row r="580" customFormat="false" ht="15" hidden="false" customHeight="false" outlineLevel="0" collapsed="false">
      <c r="A580" s="52" t="n">
        <v>967</v>
      </c>
      <c r="B580" s="0" t="n">
        <v>578</v>
      </c>
      <c r="C580" s="0" t="n">
        <v>849</v>
      </c>
      <c r="D580" s="0" t="s">
        <v>1712</v>
      </c>
      <c r="E580" s="0" t="str">
        <f aca="false">IF(ISNA(MATCH(A580,'ESO zone constants'!$A$2:$A$9949,0)),"","X")</f>
        <v>X</v>
      </c>
    </row>
    <row r="581" customFormat="false" ht="15" hidden="false" customHeight="false" outlineLevel="0" collapsed="false">
      <c r="A581" s="52" t="n">
        <v>968</v>
      </c>
      <c r="B581" s="0" t="n">
        <v>579</v>
      </c>
      <c r="C581" s="0" t="n">
        <v>849</v>
      </c>
      <c r="D581" s="0" t="s">
        <v>1713</v>
      </c>
      <c r="E581" s="0" t="str">
        <f aca="false">IF(ISNA(MATCH(A581,'ESO zone constants'!$A$2:$A$9949,0)),"","X")</f>
        <v>X</v>
      </c>
    </row>
    <row r="582" customFormat="false" ht="15" hidden="false" customHeight="false" outlineLevel="0" collapsed="false">
      <c r="A582" s="52" t="n">
        <v>969</v>
      </c>
      <c r="B582" s="0" t="n">
        <v>580</v>
      </c>
      <c r="C582" s="0" t="n">
        <v>849</v>
      </c>
      <c r="D582" s="0" t="s">
        <v>1714</v>
      </c>
      <c r="E582" s="0" t="str">
        <f aca="false">IF(ISNA(MATCH(A582,'ESO zone constants'!$A$2:$A$9949,0)),"","X")</f>
        <v>X</v>
      </c>
    </row>
    <row r="583" customFormat="false" ht="15" hidden="false" customHeight="false" outlineLevel="0" collapsed="false">
      <c r="A583" s="52" t="n">
        <v>970</v>
      </c>
      <c r="B583" s="0" t="n">
        <v>581</v>
      </c>
      <c r="C583" s="0" t="n">
        <v>849</v>
      </c>
      <c r="D583" s="0" t="s">
        <v>1715</v>
      </c>
      <c r="E583" s="0" t="str">
        <f aca="false">IF(ISNA(MATCH(A583,'ESO zone constants'!$A$2:$A$9949,0)),"","X")</f>
        <v>X</v>
      </c>
    </row>
    <row r="584" customFormat="false" ht="15" hidden="false" customHeight="false" outlineLevel="0" collapsed="false">
      <c r="A584" s="52" t="n">
        <v>971</v>
      </c>
      <c r="B584" s="0" t="n">
        <v>582</v>
      </c>
      <c r="C584" s="0" t="n">
        <v>849</v>
      </c>
      <c r="D584" s="0" t="s">
        <v>1716</v>
      </c>
      <c r="E584" s="0" t="str">
        <f aca="false">IF(ISNA(MATCH(A584,'ESO zone constants'!$A$2:$A$9949,0)),"","X")</f>
        <v>X</v>
      </c>
    </row>
    <row r="585" customFormat="false" ht="15" hidden="false" customHeight="false" outlineLevel="0" collapsed="false">
      <c r="A585" s="52" t="n">
        <v>972</v>
      </c>
      <c r="B585" s="0" t="n">
        <v>583</v>
      </c>
      <c r="C585" s="0" t="n">
        <v>849</v>
      </c>
      <c r="D585" s="0" t="s">
        <v>1717</v>
      </c>
      <c r="E585" s="0" t="str">
        <f aca="false">IF(ISNA(MATCH(A585,'ESO zone constants'!$A$2:$A$9949,0)),"","X")</f>
        <v>X</v>
      </c>
    </row>
    <row r="586" customFormat="false" ht="15" hidden="false" customHeight="false" outlineLevel="0" collapsed="false">
      <c r="A586" s="52" t="n">
        <v>973</v>
      </c>
      <c r="B586" s="0" t="n">
        <v>584</v>
      </c>
      <c r="C586" s="0" t="n">
        <v>888</v>
      </c>
      <c r="D586" s="0" t="s">
        <v>756</v>
      </c>
      <c r="E586" s="0" t="str">
        <f aca="false">IF(ISNA(MATCH(A586,'ESO zone constants'!$A$2:$A$9949,0)),"","X")</f>
        <v>X</v>
      </c>
    </row>
    <row r="587" customFormat="false" ht="15" hidden="false" customHeight="false" outlineLevel="0" collapsed="false">
      <c r="A587" s="52" t="n">
        <v>974</v>
      </c>
      <c r="B587" s="0" t="n">
        <v>585</v>
      </c>
      <c r="C587" s="0" t="n">
        <v>888</v>
      </c>
      <c r="D587" s="0" t="s">
        <v>749</v>
      </c>
      <c r="E587" s="0" t="str">
        <f aca="false">IF(ISNA(MATCH(A587,'ESO zone constants'!$A$2:$A$9949,0)),"","X")</f>
        <v>X</v>
      </c>
    </row>
    <row r="588" customFormat="false" ht="15" hidden="false" customHeight="false" outlineLevel="0" collapsed="false">
      <c r="A588" s="52" t="n">
        <v>975</v>
      </c>
      <c r="B588" s="0" t="n">
        <v>586</v>
      </c>
      <c r="C588" s="0" t="n">
        <v>849</v>
      </c>
      <c r="D588" s="0" t="s">
        <v>738</v>
      </c>
      <c r="E588" s="0" t="str">
        <f aca="false">IF(ISNA(MATCH(A588,'ESO zone constants'!$A$2:$A$9949,0)),"","X")</f>
        <v>X</v>
      </c>
    </row>
    <row r="589" customFormat="false" ht="15" hidden="false" customHeight="false" outlineLevel="0" collapsed="false">
      <c r="A589" s="52" t="n">
        <v>977</v>
      </c>
      <c r="B589" s="0" t="n">
        <v>587</v>
      </c>
      <c r="C589" s="0" t="n">
        <v>849</v>
      </c>
      <c r="D589" s="0" t="s">
        <v>1718</v>
      </c>
      <c r="E589" s="0" t="str">
        <f aca="false">IF(ISNA(MATCH(A589,'ESO zone constants'!$A$2:$A$9949,0)),"","X")</f>
        <v>X</v>
      </c>
    </row>
    <row r="590" customFormat="false" ht="15" hidden="false" customHeight="false" outlineLevel="0" collapsed="false">
      <c r="A590" s="52" t="n">
        <v>979</v>
      </c>
      <c r="B590" s="0" t="n">
        <v>588</v>
      </c>
      <c r="C590" s="0" t="n">
        <v>849</v>
      </c>
      <c r="D590" s="0" t="s">
        <v>1712</v>
      </c>
      <c r="E590" s="0" t="str">
        <f aca="false">IF(ISNA(MATCH(A590,'ESO zone constants'!$A$2:$A$9949,0)),"","X")</f>
        <v>X</v>
      </c>
    </row>
    <row r="591" customFormat="false" ht="15" hidden="false" customHeight="false" outlineLevel="0" collapsed="false">
      <c r="A591" s="52" t="n">
        <v>980</v>
      </c>
      <c r="B591" s="0" t="n">
        <v>589</v>
      </c>
      <c r="C591" s="0" t="n">
        <v>980</v>
      </c>
      <c r="D591" s="0" t="s">
        <v>792</v>
      </c>
      <c r="E591" s="0" t="str">
        <f aca="false">IF(ISNA(MATCH(A591,'ESO zone constants'!$A$2:$A$9949,0)),"","X")</f>
        <v>X</v>
      </c>
    </row>
    <row r="592" customFormat="false" ht="15" hidden="false" customHeight="false" outlineLevel="0" collapsed="false">
      <c r="A592" s="52" t="n">
        <v>981</v>
      </c>
      <c r="B592" s="0" t="n">
        <v>590</v>
      </c>
      <c r="C592" s="0" t="n">
        <v>980</v>
      </c>
      <c r="D592" s="0" t="s">
        <v>1719</v>
      </c>
      <c r="E592" s="0" t="str">
        <f aca="false">IF(ISNA(MATCH(A592,'ESO zone constants'!$A$2:$A$9949,0)),"","X")</f>
        <v>X</v>
      </c>
    </row>
    <row r="593" customFormat="false" ht="15" hidden="false" customHeight="false" outlineLevel="0" collapsed="false">
      <c r="A593" s="52" t="n">
        <v>982</v>
      </c>
      <c r="B593" s="0" t="n">
        <v>591</v>
      </c>
      <c r="C593" s="0" t="n">
        <v>980</v>
      </c>
      <c r="D593" s="0" t="s">
        <v>1720</v>
      </c>
      <c r="E593" s="0" t="str">
        <f aca="false">IF(ISNA(MATCH(A593,'ESO zone constants'!$A$2:$A$9949,0)),"","X")</f>
        <v>X</v>
      </c>
    </row>
    <row r="594" customFormat="false" ht="15" hidden="false" customHeight="false" outlineLevel="0" collapsed="false">
      <c r="A594" s="52" t="n">
        <v>983</v>
      </c>
      <c r="B594" s="0" t="n">
        <v>592</v>
      </c>
      <c r="C594" s="0" t="n">
        <v>980</v>
      </c>
      <c r="D594" s="0" t="s">
        <v>1721</v>
      </c>
      <c r="E594" s="0" t="str">
        <f aca="false">IF(ISNA(MATCH(A594,'ESO zone constants'!$A$2:$A$9949,0)),"","X")</f>
        <v>X</v>
      </c>
    </row>
    <row r="595" customFormat="false" ht="15" hidden="false" customHeight="false" outlineLevel="0" collapsed="false">
      <c r="A595" s="52" t="n">
        <v>984</v>
      </c>
      <c r="B595" s="0" t="n">
        <v>593</v>
      </c>
      <c r="C595" s="0" t="n">
        <v>980</v>
      </c>
      <c r="D595" s="0" t="s">
        <v>1722</v>
      </c>
      <c r="E595" s="0" t="str">
        <f aca="false">IF(ISNA(MATCH(A595,'ESO zone constants'!$A$2:$A$9949,0)),"","X")</f>
        <v>X</v>
      </c>
    </row>
    <row r="596" customFormat="false" ht="15" hidden="false" customHeight="false" outlineLevel="0" collapsed="false">
      <c r="A596" s="52" t="n">
        <v>985</v>
      </c>
      <c r="B596" s="0" t="n">
        <v>594</v>
      </c>
      <c r="C596" s="0" t="n">
        <v>980</v>
      </c>
      <c r="D596" s="0" t="s">
        <v>1723</v>
      </c>
      <c r="E596" s="0" t="str">
        <f aca="false">IF(ISNA(MATCH(A596,'ESO zone constants'!$A$2:$A$9949,0)),"","X")</f>
        <v>X</v>
      </c>
    </row>
    <row r="597" customFormat="false" ht="15" hidden="false" customHeight="false" outlineLevel="0" collapsed="false">
      <c r="A597" s="52" t="n">
        <v>986</v>
      </c>
      <c r="B597" s="0" t="n">
        <v>595</v>
      </c>
      <c r="C597" s="0" t="n">
        <v>980</v>
      </c>
      <c r="D597" s="0" t="s">
        <v>1724</v>
      </c>
      <c r="E597" s="0" t="str">
        <f aca="false">IF(ISNA(MATCH(A597,'ESO zone constants'!$A$2:$A$9949,0)),"","X")</f>
        <v>X</v>
      </c>
    </row>
    <row r="598" customFormat="false" ht="15" hidden="false" customHeight="false" outlineLevel="0" collapsed="false">
      <c r="A598" s="52" t="n">
        <v>988</v>
      </c>
      <c r="B598" s="0" t="n">
        <v>596</v>
      </c>
      <c r="C598" s="0" t="n">
        <v>980</v>
      </c>
      <c r="D598" s="0" t="s">
        <v>1725</v>
      </c>
      <c r="E598" s="0" t="str">
        <f aca="false">IF(ISNA(MATCH(A598,'ESO zone constants'!$A$2:$A$9949,0)),"","X")</f>
        <v>X</v>
      </c>
    </row>
    <row r="599" customFormat="false" ht="15" hidden="false" customHeight="false" outlineLevel="0" collapsed="false">
      <c r="A599" s="52" t="n">
        <v>989</v>
      </c>
      <c r="B599" s="0" t="n">
        <v>597</v>
      </c>
      <c r="C599" s="0" t="n">
        <v>980</v>
      </c>
      <c r="D599" s="0" t="s">
        <v>1726</v>
      </c>
      <c r="E599" s="0" t="str">
        <f aca="false">IF(ISNA(MATCH(A599,'ESO zone constants'!$A$2:$A$9949,0)),"","X")</f>
        <v>X</v>
      </c>
    </row>
    <row r="600" customFormat="false" ht="15" hidden="false" customHeight="false" outlineLevel="0" collapsed="false">
      <c r="A600" s="52" t="n">
        <v>990</v>
      </c>
      <c r="B600" s="0" t="n">
        <v>598</v>
      </c>
      <c r="C600" s="0" t="n">
        <v>980</v>
      </c>
      <c r="D600" s="0" t="s">
        <v>1727</v>
      </c>
      <c r="E600" s="0" t="str">
        <f aca="false">IF(ISNA(MATCH(A600,'ESO zone constants'!$A$2:$A$9949,0)),"","X")</f>
        <v>X</v>
      </c>
    </row>
    <row r="601" customFormat="false" ht="15" hidden="false" customHeight="false" outlineLevel="0" collapsed="false">
      <c r="A601" s="52" t="n">
        <v>991</v>
      </c>
      <c r="B601" s="0" t="n">
        <v>599</v>
      </c>
      <c r="C601" s="0" t="n">
        <v>980</v>
      </c>
      <c r="D601" s="0" t="s">
        <v>1728</v>
      </c>
      <c r="E601" s="0" t="str">
        <f aca="false">IF(ISNA(MATCH(A601,'ESO zone constants'!$A$2:$A$9949,0)),"","X")</f>
        <v>X</v>
      </c>
    </row>
    <row r="602" customFormat="false" ht="15" hidden="false" customHeight="false" outlineLevel="0" collapsed="false">
      <c r="A602" s="52" t="n">
        <v>992</v>
      </c>
      <c r="B602" s="0" t="n">
        <v>600</v>
      </c>
      <c r="C602" s="0" t="n">
        <v>980</v>
      </c>
      <c r="D602" s="0" t="s">
        <v>1729</v>
      </c>
      <c r="E602" s="0" t="str">
        <f aca="false">IF(ISNA(MATCH(A602,'ESO zone constants'!$A$2:$A$9949,0)),"","X")</f>
        <v>X</v>
      </c>
    </row>
    <row r="603" customFormat="false" ht="15" hidden="false" customHeight="false" outlineLevel="0" collapsed="false">
      <c r="A603" s="52" t="n">
        <v>993</v>
      </c>
      <c r="B603" s="0" t="n">
        <v>601</v>
      </c>
      <c r="C603" s="0" t="n">
        <v>980</v>
      </c>
      <c r="D603" s="0" t="s">
        <v>1730</v>
      </c>
      <c r="E603" s="0" t="str">
        <f aca="false">IF(ISNA(MATCH(A603,'ESO zone constants'!$A$2:$A$9949,0)),"","X")</f>
        <v>X</v>
      </c>
    </row>
    <row r="604" customFormat="false" ht="15" hidden="false" customHeight="false" outlineLevel="0" collapsed="false">
      <c r="A604" s="52" t="n">
        <v>994</v>
      </c>
      <c r="B604" s="0" t="n">
        <v>602</v>
      </c>
      <c r="C604" s="0" t="n">
        <v>849</v>
      </c>
      <c r="D604" s="0" t="s">
        <v>1731</v>
      </c>
      <c r="E604" s="0" t="str">
        <f aca="false">IF(ISNA(MATCH(A604,'ESO zone constants'!$A$2:$A$9949,0)),"","X")</f>
        <v>X</v>
      </c>
    </row>
    <row r="605" customFormat="false" ht="15" hidden="false" customHeight="false" outlineLevel="0" collapsed="false">
      <c r="A605" s="52" t="n">
        <v>995</v>
      </c>
      <c r="B605" s="0" t="n">
        <v>603</v>
      </c>
      <c r="C605" s="0" t="n">
        <v>849</v>
      </c>
      <c r="D605" s="0" t="s">
        <v>1732</v>
      </c>
      <c r="E605" s="0" t="str">
        <f aca="false">IF(ISNA(MATCH(A605,'ESO zone constants'!$A$2:$A$9949,0)),"","X")</f>
        <v>X</v>
      </c>
    </row>
    <row r="606" customFormat="false" ht="15" hidden="false" customHeight="false" outlineLevel="0" collapsed="false">
      <c r="A606" s="52" t="n">
        <v>996</v>
      </c>
      <c r="B606" s="0" t="n">
        <v>604</v>
      </c>
      <c r="C606" s="0" t="n">
        <v>849</v>
      </c>
      <c r="D606" s="0" t="s">
        <v>1733</v>
      </c>
      <c r="E606" s="0" t="str">
        <f aca="false">IF(ISNA(MATCH(A606,'ESO zone constants'!$A$2:$A$9949,0)),"","X")</f>
        <v>X</v>
      </c>
    </row>
    <row r="607" customFormat="false" ht="15" hidden="false" customHeight="false" outlineLevel="0" collapsed="false">
      <c r="A607" s="52" t="n">
        <v>997</v>
      </c>
      <c r="B607" s="0" t="n">
        <v>605</v>
      </c>
      <c r="C607" s="0" t="n">
        <v>849</v>
      </c>
      <c r="D607" s="0" t="s">
        <v>1734</v>
      </c>
      <c r="E607" s="0" t="str">
        <f aca="false">IF(ISNA(MATCH(A607,'ESO zone constants'!$A$2:$A$9949,0)),"","X")</f>
        <v>X</v>
      </c>
    </row>
    <row r="608" customFormat="false" ht="15" hidden="false" customHeight="false" outlineLevel="0" collapsed="false">
      <c r="A608" s="52" t="n">
        <v>998</v>
      </c>
      <c r="B608" s="0" t="n">
        <v>606</v>
      </c>
      <c r="C608" s="0" t="n">
        <v>381</v>
      </c>
      <c r="D608" s="0" t="s">
        <v>1735</v>
      </c>
      <c r="E608" s="0" t="str">
        <f aca="false">IF(ISNA(MATCH(A608,'ESO zone constants'!$A$2:$A$9949,0)),"","X")</f>
        <v>X</v>
      </c>
    </row>
    <row r="609" customFormat="false" ht="15" hidden="false" customHeight="false" outlineLevel="0" collapsed="false">
      <c r="A609" s="52" t="n">
        <v>999</v>
      </c>
      <c r="B609" s="0" t="n">
        <v>607</v>
      </c>
      <c r="C609" s="0" t="n">
        <v>980</v>
      </c>
      <c r="D609" s="0" t="s">
        <v>1736</v>
      </c>
      <c r="E609" s="0" t="str">
        <f aca="false">IF(ISNA(MATCH(A609,'ESO zone constants'!$A$2:$A$9949,0)),"","X")</f>
        <v>X</v>
      </c>
    </row>
    <row r="610" customFormat="false" ht="15" hidden="false" customHeight="false" outlineLevel="0" collapsed="false">
      <c r="A610" s="52" t="n">
        <v>1000</v>
      </c>
      <c r="B610" s="0" t="n">
        <v>608</v>
      </c>
      <c r="C610" s="0" t="n">
        <v>980</v>
      </c>
      <c r="D610" s="0" t="s">
        <v>799</v>
      </c>
      <c r="E610" s="0" t="str">
        <f aca="false">IF(ISNA(MATCH(A610,'ESO zone constants'!$A$2:$A$9949,0)),"","X")</f>
        <v>X</v>
      </c>
    </row>
    <row r="611" customFormat="false" ht="15" hidden="false" customHeight="false" outlineLevel="0" collapsed="false">
      <c r="A611" s="52" t="n">
        <v>1004</v>
      </c>
      <c r="B611" s="0" t="n">
        <v>609</v>
      </c>
      <c r="C611" s="0" t="n">
        <v>980</v>
      </c>
      <c r="D611" s="0" t="s">
        <v>1737</v>
      </c>
      <c r="E611" s="0" t="str">
        <f aca="false">IF(ISNA(MATCH(A611,'ESO zone constants'!$A$2:$A$9949,0)),"","X")</f>
        <v>X</v>
      </c>
    </row>
    <row r="612" customFormat="false" ht="15" hidden="false" customHeight="false" outlineLevel="0" collapsed="false">
      <c r="A612" s="52" t="n">
        <v>1005</v>
      </c>
      <c r="B612" s="0" t="n">
        <v>610</v>
      </c>
      <c r="C612" s="0" t="n">
        <v>1005</v>
      </c>
      <c r="D612" s="0" t="s">
        <v>1738</v>
      </c>
      <c r="E612" s="0" t="str">
        <f aca="false">IF(ISNA(MATCH(A612,'ESO zone constants'!$A$2:$A$9949,0)),"","X")</f>
        <v>X</v>
      </c>
    </row>
    <row r="613" customFormat="false" ht="15" hidden="false" customHeight="false" outlineLevel="0" collapsed="false">
      <c r="A613" s="52" t="n">
        <v>1006</v>
      </c>
      <c r="B613" s="0" t="n">
        <v>611</v>
      </c>
      <c r="C613" s="0" t="n">
        <v>3</v>
      </c>
      <c r="D613" s="0" t="s">
        <v>1739</v>
      </c>
      <c r="E613" s="0" t="str">
        <f aca="false">IF(ISNA(MATCH(A613,'ESO zone constants'!$A$2:$A$9949,0)),"","X")</f>
        <v>X</v>
      </c>
    </row>
    <row r="614" customFormat="false" ht="15" hidden="false" customHeight="false" outlineLevel="0" collapsed="false">
      <c r="A614" s="52" t="n">
        <v>1007</v>
      </c>
      <c r="B614" s="0" t="n">
        <v>612</v>
      </c>
      <c r="C614" s="0" t="n">
        <v>888</v>
      </c>
      <c r="D614" s="0" t="s">
        <v>1740</v>
      </c>
      <c r="E614" s="0" t="str">
        <f aca="false">IF(ISNA(MATCH(A614,'ESO zone constants'!$A$2:$A$9949,0)),"","X")</f>
        <v>X</v>
      </c>
    </row>
    <row r="615" customFormat="false" ht="15" hidden="false" customHeight="false" outlineLevel="0" collapsed="false">
      <c r="A615" s="52" t="n">
        <v>1008</v>
      </c>
      <c r="B615" s="0" t="n">
        <v>613</v>
      </c>
      <c r="C615" s="0" t="n">
        <v>347</v>
      </c>
      <c r="D615" s="0" t="s">
        <v>1741</v>
      </c>
      <c r="E615" s="0" t="str">
        <f aca="false">IF(ISNA(MATCH(A615,'ESO zone constants'!$A$2:$A$9949,0)),"","X")</f>
        <v>X</v>
      </c>
    </row>
    <row r="616" customFormat="false" ht="15" hidden="false" customHeight="false" outlineLevel="0" collapsed="false">
      <c r="A616" s="52" t="n">
        <v>1009</v>
      </c>
      <c r="B616" s="0" t="n">
        <v>614</v>
      </c>
      <c r="C616" s="0" t="n">
        <v>92</v>
      </c>
      <c r="D616" s="0" t="s">
        <v>770</v>
      </c>
      <c r="E616" s="0" t="str">
        <f aca="false">IF(ISNA(MATCH(A616,'ESO zone constants'!$A$2:$A$9949,0)),"","X")</f>
        <v>X</v>
      </c>
    </row>
    <row r="617" customFormat="false" ht="15" hidden="false" customHeight="false" outlineLevel="0" collapsed="false">
      <c r="A617" s="52" t="n">
        <v>1010</v>
      </c>
      <c r="B617" s="0" t="n">
        <v>615</v>
      </c>
      <c r="C617" s="0" t="n">
        <v>19</v>
      </c>
      <c r="D617" s="0" t="s">
        <v>777</v>
      </c>
      <c r="E617" s="0" t="str">
        <f aca="false">IF(ISNA(MATCH(A617,'ESO zone constants'!$A$2:$A$9949,0)),"","X")</f>
        <v>X</v>
      </c>
    </row>
    <row r="618" customFormat="false" ht="15" hidden="false" customHeight="false" outlineLevel="0" collapsed="false">
      <c r="A618" s="52" t="n">
        <v>1011</v>
      </c>
      <c r="B618" s="0" t="n">
        <v>616</v>
      </c>
      <c r="C618" s="0" t="n">
        <v>1011</v>
      </c>
      <c r="D618" s="0" t="s">
        <v>846</v>
      </c>
      <c r="E618" s="0" t="str">
        <f aca="false">IF(ISNA(MATCH(A618,'ESO zone constants'!$A$2:$A$9949,0)),"","X")</f>
        <v>X</v>
      </c>
    </row>
    <row r="619" customFormat="false" ht="15" hidden="false" customHeight="false" outlineLevel="0" collapsed="false">
      <c r="A619" s="52" t="n">
        <v>1012</v>
      </c>
      <c r="B619" s="0" t="n">
        <v>617</v>
      </c>
      <c r="C619" s="0" t="n">
        <v>381</v>
      </c>
      <c r="D619" s="0" t="s">
        <v>1742</v>
      </c>
      <c r="E619" s="0" t="str">
        <f aca="false">IF(ISNA(MATCH(A619,'ESO zone constants'!$A$2:$A$9949,0)),"","X")</f>
        <v>X</v>
      </c>
    </row>
    <row r="620" customFormat="false" ht="15" hidden="false" customHeight="false" outlineLevel="0" collapsed="false">
      <c r="A620" s="52" t="n">
        <v>1013</v>
      </c>
      <c r="B620" s="0" t="n">
        <v>618</v>
      </c>
      <c r="C620" s="0" t="n">
        <v>1011</v>
      </c>
      <c r="D620" s="0" t="s">
        <v>1743</v>
      </c>
      <c r="E620" s="0" t="str">
        <f aca="false">IF(ISNA(MATCH(A620,'ESO zone constants'!$A$2:$A$9949,0)),"","X")</f>
        <v>X</v>
      </c>
    </row>
    <row r="621" customFormat="false" ht="15" hidden="false" customHeight="false" outlineLevel="0" collapsed="false">
      <c r="A621" s="52" t="n">
        <v>1014</v>
      </c>
      <c r="B621" s="0" t="n">
        <v>619</v>
      </c>
      <c r="C621" s="0" t="n">
        <v>1011</v>
      </c>
      <c r="D621" s="0" t="s">
        <v>1744</v>
      </c>
      <c r="E621" s="0" t="str">
        <f aca="false">IF(ISNA(MATCH(A621,'ESO zone constants'!$A$2:$A$9949,0)),"","X")</f>
        <v>X</v>
      </c>
    </row>
    <row r="622" customFormat="false" ht="15" hidden="false" customHeight="false" outlineLevel="0" collapsed="false">
      <c r="A622" s="52" t="n">
        <v>1015</v>
      </c>
      <c r="B622" s="0" t="n">
        <v>620</v>
      </c>
      <c r="C622" s="0" t="n">
        <v>1011</v>
      </c>
      <c r="D622" s="0" t="s">
        <v>1745</v>
      </c>
      <c r="E622" s="0" t="str">
        <f aca="false">IF(ISNA(MATCH(A622,'ESO zone constants'!$A$2:$A$9949,0)),"","X")</f>
        <v>X</v>
      </c>
    </row>
    <row r="623" customFormat="false" ht="15" hidden="false" customHeight="false" outlineLevel="0" collapsed="false">
      <c r="A623" s="52" t="n">
        <v>1016</v>
      </c>
      <c r="B623" s="0" t="n">
        <v>621</v>
      </c>
      <c r="C623" s="0" t="n">
        <v>1011</v>
      </c>
      <c r="D623" s="0" t="s">
        <v>1746</v>
      </c>
      <c r="E623" s="0" t="str">
        <f aca="false">IF(ISNA(MATCH(A623,'ESO zone constants'!$A$2:$A$9949,0)),"","X")</f>
        <v>X</v>
      </c>
    </row>
    <row r="624" customFormat="false" ht="15" hidden="false" customHeight="false" outlineLevel="0" collapsed="false">
      <c r="A624" s="52" t="n">
        <v>1017</v>
      </c>
      <c r="B624" s="0" t="n">
        <v>622</v>
      </c>
      <c r="C624" s="0" t="n">
        <v>1011</v>
      </c>
      <c r="D624" s="0" t="s">
        <v>1747</v>
      </c>
      <c r="E624" s="0" t="str">
        <f aca="false">IF(ISNA(MATCH(A624,'ESO zone constants'!$A$2:$A$9949,0)),"","X")</f>
        <v>X</v>
      </c>
    </row>
    <row r="625" customFormat="false" ht="15" hidden="false" customHeight="false" outlineLevel="0" collapsed="false">
      <c r="A625" s="52" t="n">
        <v>1018</v>
      </c>
      <c r="B625" s="0" t="n">
        <v>623</v>
      </c>
      <c r="C625" s="0" t="n">
        <v>1011</v>
      </c>
      <c r="D625" s="0" t="s">
        <v>1748</v>
      </c>
      <c r="E625" s="0" t="str">
        <f aca="false">IF(ISNA(MATCH(A625,'ESO zone constants'!$A$2:$A$9949,0)),"","X")</f>
        <v>X</v>
      </c>
    </row>
    <row r="626" customFormat="false" ht="15" hidden="false" customHeight="false" outlineLevel="0" collapsed="false">
      <c r="A626" s="52" t="n">
        <v>1019</v>
      </c>
      <c r="B626" s="0" t="n">
        <v>624</v>
      </c>
      <c r="C626" s="0" t="n">
        <v>1011</v>
      </c>
      <c r="D626" s="0" t="s">
        <v>1749</v>
      </c>
      <c r="E626" s="0" t="str">
        <f aca="false">IF(ISNA(MATCH(A626,'ESO zone constants'!$A$2:$A$9949,0)),"","X")</f>
        <v>X</v>
      </c>
    </row>
    <row r="627" customFormat="false" ht="15" hidden="false" customHeight="false" outlineLevel="0" collapsed="false">
      <c r="A627" s="52" t="n">
        <v>1020</v>
      </c>
      <c r="B627" s="0" t="n">
        <v>625</v>
      </c>
      <c r="C627" s="0" t="n">
        <v>1011</v>
      </c>
      <c r="D627" s="0" t="s">
        <v>1750</v>
      </c>
      <c r="E627" s="0" t="str">
        <f aca="false">IF(ISNA(MATCH(A627,'ESO zone constants'!$A$2:$A$9949,0)),"","X")</f>
        <v>X</v>
      </c>
    </row>
    <row r="628" customFormat="false" ht="15" hidden="false" customHeight="false" outlineLevel="0" collapsed="false">
      <c r="A628" s="52" t="n">
        <v>1021</v>
      </c>
      <c r="B628" s="0" t="n">
        <v>626</v>
      </c>
      <c r="C628" s="0" t="n">
        <v>1011</v>
      </c>
      <c r="D628" s="0" t="s">
        <v>1751</v>
      </c>
      <c r="E628" s="0" t="str">
        <f aca="false">IF(ISNA(MATCH(A628,'ESO zone constants'!$A$2:$A$9949,0)),"","X")</f>
        <v>X</v>
      </c>
    </row>
    <row r="629" customFormat="false" ht="15" hidden="false" customHeight="false" outlineLevel="0" collapsed="false">
      <c r="A629" s="52" t="n">
        <v>1022</v>
      </c>
      <c r="B629" s="0" t="n">
        <v>627</v>
      </c>
      <c r="C629" s="0" t="n">
        <v>1011</v>
      </c>
      <c r="D629" s="0" t="s">
        <v>1752</v>
      </c>
      <c r="E629" s="0" t="str">
        <f aca="false">IF(ISNA(MATCH(A629,'ESO zone constants'!$A$2:$A$9949,0)),"","X")</f>
        <v>X</v>
      </c>
    </row>
    <row r="630" customFormat="false" ht="15" hidden="false" customHeight="false" outlineLevel="0" collapsed="false">
      <c r="A630" s="52" t="n">
        <v>1023</v>
      </c>
      <c r="B630" s="0" t="n">
        <v>628</v>
      </c>
      <c r="C630" s="0" t="n">
        <v>1011</v>
      </c>
      <c r="D630" s="0" t="s">
        <v>1753</v>
      </c>
      <c r="E630" s="0" t="str">
        <f aca="false">IF(ISNA(MATCH(A630,'ESO zone constants'!$A$2:$A$9949,0)),"","X")</f>
        <v>X</v>
      </c>
    </row>
    <row r="631" customFormat="false" ht="15" hidden="false" customHeight="false" outlineLevel="0" collapsed="false">
      <c r="A631" s="52" t="n">
        <v>1024</v>
      </c>
      <c r="B631" s="0" t="n">
        <v>629</v>
      </c>
      <c r="C631" s="0" t="n">
        <v>1011</v>
      </c>
      <c r="D631" s="0" t="s">
        <v>1754</v>
      </c>
      <c r="E631" s="0" t="str">
        <f aca="false">IF(ISNA(MATCH(A631,'ESO zone constants'!$A$2:$A$9949,0)),"","X")</f>
        <v>X</v>
      </c>
    </row>
    <row r="632" customFormat="false" ht="15" hidden="false" customHeight="false" outlineLevel="0" collapsed="false">
      <c r="A632" s="52" t="n">
        <v>1025</v>
      </c>
      <c r="B632" s="0" t="n">
        <v>630</v>
      </c>
      <c r="C632" s="0" t="n">
        <v>1011</v>
      </c>
      <c r="D632" s="0" t="s">
        <v>1755</v>
      </c>
      <c r="E632" s="0" t="str">
        <f aca="false">IF(ISNA(MATCH(A632,'ESO zone constants'!$A$2:$A$9949,0)),"","X")</f>
        <v>X</v>
      </c>
    </row>
    <row r="633" customFormat="false" ht="15" hidden="false" customHeight="false" outlineLevel="0" collapsed="false">
      <c r="A633" s="52" t="n">
        <v>1026</v>
      </c>
      <c r="B633" s="0" t="n">
        <v>631</v>
      </c>
      <c r="C633" s="0" t="n">
        <v>1011</v>
      </c>
      <c r="D633" s="0" t="s">
        <v>1756</v>
      </c>
      <c r="E633" s="0" t="str">
        <f aca="false">IF(ISNA(MATCH(A633,'ESO zone constants'!$A$2:$A$9949,0)),"","X")</f>
        <v>X</v>
      </c>
    </row>
    <row r="634" customFormat="false" ht="15" hidden="false" customHeight="false" outlineLevel="0" collapsed="false">
      <c r="A634" s="52" t="n">
        <v>1027</v>
      </c>
      <c r="B634" s="0" t="n">
        <v>632</v>
      </c>
      <c r="C634" s="0" t="n">
        <v>1011</v>
      </c>
      <c r="D634" s="0" t="s">
        <v>1757</v>
      </c>
      <c r="E634" s="0" t="str">
        <f aca="false">IF(ISNA(MATCH(A634,'ESO zone constants'!$A$2:$A$9949,0)),"","X")</f>
        <v>X</v>
      </c>
    </row>
    <row r="635" customFormat="false" ht="15" hidden="false" customHeight="false" outlineLevel="0" collapsed="false">
      <c r="A635" s="52" t="n">
        <v>1028</v>
      </c>
      <c r="B635" s="0" t="n">
        <v>633</v>
      </c>
      <c r="C635" s="0" t="n">
        <v>1011</v>
      </c>
      <c r="D635" s="0" t="s">
        <v>1758</v>
      </c>
      <c r="E635" s="0" t="str">
        <f aca="false">IF(ISNA(MATCH(A635,'ESO zone constants'!$A$2:$A$9949,0)),"","X")</f>
        <v>X</v>
      </c>
    </row>
    <row r="636" customFormat="false" ht="15" hidden="false" customHeight="false" outlineLevel="0" collapsed="false">
      <c r="A636" s="52" t="n">
        <v>1029</v>
      </c>
      <c r="B636" s="0" t="n">
        <v>634</v>
      </c>
      <c r="C636" s="0" t="n">
        <v>1011</v>
      </c>
      <c r="D636" s="0" t="s">
        <v>1759</v>
      </c>
      <c r="E636" s="0" t="str">
        <f aca="false">IF(ISNA(MATCH(A636,'ESO zone constants'!$A$2:$A$9949,0)),"","X")</f>
        <v>X</v>
      </c>
    </row>
    <row r="637" customFormat="false" ht="15" hidden="false" customHeight="false" outlineLevel="0" collapsed="false">
      <c r="A637" s="52" t="n">
        <v>1030</v>
      </c>
      <c r="B637" s="0" t="n">
        <v>635</v>
      </c>
      <c r="C637" s="0" t="n">
        <v>1011</v>
      </c>
      <c r="D637" s="0" t="s">
        <v>1760</v>
      </c>
      <c r="E637" s="0" t="str">
        <f aca="false">IF(ISNA(MATCH(A637,'ESO zone constants'!$A$2:$A$9949,0)),"","X")</f>
        <v>X</v>
      </c>
    </row>
    <row r="638" customFormat="false" ht="15" hidden="false" customHeight="false" outlineLevel="0" collapsed="false">
      <c r="A638" s="52" t="n">
        <v>1031</v>
      </c>
      <c r="B638" s="0" t="n">
        <v>636</v>
      </c>
      <c r="C638" s="0" t="n">
        <v>1011</v>
      </c>
      <c r="D638" s="0" t="s">
        <v>1761</v>
      </c>
      <c r="E638" s="0" t="str">
        <f aca="false">IF(ISNA(MATCH(A638,'ESO zone constants'!$A$2:$A$9949,0)),"","X")</f>
        <v>X</v>
      </c>
    </row>
    <row r="639" customFormat="false" ht="15" hidden="false" customHeight="false" outlineLevel="0" collapsed="false">
      <c r="A639" s="52" t="n">
        <v>1032</v>
      </c>
      <c r="B639" s="0" t="n">
        <v>637</v>
      </c>
      <c r="C639" s="0" t="n">
        <v>1011</v>
      </c>
      <c r="D639" s="0" t="s">
        <v>1762</v>
      </c>
      <c r="E639" s="0" t="str">
        <f aca="false">IF(ISNA(MATCH(A639,'ESO zone constants'!$A$2:$A$9949,0)),"","X")</f>
        <v>X</v>
      </c>
    </row>
    <row r="640" customFormat="false" ht="15" hidden="false" customHeight="false" outlineLevel="0" collapsed="false">
      <c r="A640" s="52" t="n">
        <v>1033</v>
      </c>
      <c r="B640" s="0" t="n">
        <v>638</v>
      </c>
      <c r="C640" s="0" t="n">
        <v>1011</v>
      </c>
      <c r="D640" s="0" t="s">
        <v>1763</v>
      </c>
      <c r="E640" s="0" t="str">
        <f aca="false">IF(ISNA(MATCH(A640,'ESO zone constants'!$A$2:$A$9949,0)),"","X")</f>
        <v>X</v>
      </c>
    </row>
    <row r="641" customFormat="false" ht="15" hidden="false" customHeight="false" outlineLevel="0" collapsed="false">
      <c r="A641" s="52" t="n">
        <v>1034</v>
      </c>
      <c r="B641" s="0" t="n">
        <v>639</v>
      </c>
      <c r="C641" s="0" t="n">
        <v>1011</v>
      </c>
      <c r="D641" s="0" t="s">
        <v>1764</v>
      </c>
      <c r="E641" s="0" t="str">
        <f aca="false">IF(ISNA(MATCH(A641,'ESO zone constants'!$A$2:$A$9949,0)),"","X")</f>
        <v>X</v>
      </c>
    </row>
    <row r="642" customFormat="false" ht="15" hidden="false" customHeight="false" outlineLevel="0" collapsed="false">
      <c r="A642" s="52" t="n">
        <v>1035</v>
      </c>
      <c r="B642" s="0" t="n">
        <v>640</v>
      </c>
      <c r="C642" s="0" t="n">
        <v>1011</v>
      </c>
      <c r="D642" s="0" t="s">
        <v>1742</v>
      </c>
      <c r="E642" s="0" t="str">
        <f aca="false">IF(ISNA(MATCH(A642,'ESO zone constants'!$A$2:$A$9949,0)),"","X")</f>
        <v>X</v>
      </c>
    </row>
    <row r="643" customFormat="false" ht="15" hidden="false" customHeight="false" outlineLevel="0" collapsed="false">
      <c r="A643" s="52" t="n">
        <v>1036</v>
      </c>
      <c r="B643" s="0" t="n">
        <v>641</v>
      </c>
      <c r="C643" s="0" t="n">
        <v>1011</v>
      </c>
      <c r="D643" s="0" t="s">
        <v>1765</v>
      </c>
      <c r="E643" s="0" t="str">
        <f aca="false">IF(ISNA(MATCH(A643,'ESO zone constants'!$A$2:$A$9949,0)),"","X")</f>
        <v>X</v>
      </c>
    </row>
    <row r="644" customFormat="false" ht="15" hidden="false" customHeight="false" outlineLevel="0" collapsed="false">
      <c r="A644" s="52" t="n">
        <v>1037</v>
      </c>
      <c r="B644" s="0" t="n">
        <v>642</v>
      </c>
      <c r="C644" s="0" t="n">
        <v>1011</v>
      </c>
      <c r="D644" s="0" t="s">
        <v>1766</v>
      </c>
      <c r="E644" s="0" t="str">
        <f aca="false">IF(ISNA(MATCH(A644,'ESO zone constants'!$A$2:$A$9949,0)),"","X")</f>
        <v>X</v>
      </c>
    </row>
    <row r="645" customFormat="false" ht="15" hidden="false" customHeight="false" outlineLevel="0" collapsed="false">
      <c r="A645" s="52" t="n">
        <v>1038</v>
      </c>
      <c r="B645" s="0" t="n">
        <v>643</v>
      </c>
      <c r="C645" s="0" t="n">
        <v>1011</v>
      </c>
      <c r="D645" s="0" t="s">
        <v>1767</v>
      </c>
      <c r="E645" s="0" t="str">
        <f aca="false">IF(ISNA(MATCH(A645,'ESO zone constants'!$A$2:$A$9949,0)),"","X")</f>
        <v>X</v>
      </c>
    </row>
    <row r="646" customFormat="false" ht="15" hidden="false" customHeight="false" outlineLevel="0" collapsed="false">
      <c r="A646" s="52" t="n">
        <v>1039</v>
      </c>
      <c r="B646" s="0" t="n">
        <v>644</v>
      </c>
      <c r="C646" s="0" t="n">
        <v>1011</v>
      </c>
      <c r="D646" s="0" t="s">
        <v>1768</v>
      </c>
      <c r="E646" s="0" t="str">
        <f aca="false">IF(ISNA(MATCH(A646,'ESO zone constants'!$A$2:$A$9949,0)),"","X")</f>
        <v>X</v>
      </c>
    </row>
    <row r="647" customFormat="false" ht="15" hidden="false" customHeight="false" outlineLevel="0" collapsed="false">
      <c r="A647" s="52" t="n">
        <v>1040</v>
      </c>
      <c r="B647" s="0" t="n">
        <v>645</v>
      </c>
      <c r="C647" s="0" t="n">
        <v>1011</v>
      </c>
      <c r="D647" s="0" t="s">
        <v>1736</v>
      </c>
      <c r="E647" s="0" t="str">
        <f aca="false">IF(ISNA(MATCH(A647,'ESO zone constants'!$A$2:$A$9949,0)),"","X")</f>
        <v>X</v>
      </c>
    </row>
    <row r="648" customFormat="false" ht="15" hidden="false" customHeight="false" outlineLevel="0" collapsed="false">
      <c r="A648" s="52" t="n">
        <v>1042</v>
      </c>
      <c r="B648" s="0" t="n">
        <v>646</v>
      </c>
      <c r="C648" s="0" t="n">
        <v>684</v>
      </c>
      <c r="D648" s="0" t="s">
        <v>1769</v>
      </c>
      <c r="E648" s="0" t="str">
        <f aca="false">IF(ISNA(MATCH(A648,'ESO zone constants'!$A$2:$A$9949,0)),"","X")</f>
        <v>X</v>
      </c>
    </row>
    <row r="649" customFormat="false" ht="15" hidden="false" customHeight="false" outlineLevel="0" collapsed="false">
      <c r="A649" s="52" t="n">
        <v>1043</v>
      </c>
      <c r="B649" s="0" t="n">
        <v>647</v>
      </c>
      <c r="C649" s="0" t="n">
        <v>980</v>
      </c>
      <c r="D649" s="0" t="s">
        <v>1770</v>
      </c>
      <c r="E649" s="0" t="str">
        <f aca="false">IF(ISNA(MATCH(A649,'ESO zone constants'!$A$2:$A$9949,0)),"","X")</f>
        <v>X</v>
      </c>
    </row>
    <row r="650" customFormat="false" ht="15" hidden="false" customHeight="false" outlineLevel="0" collapsed="false">
      <c r="A650" s="52" t="n">
        <v>1044</v>
      </c>
      <c r="B650" s="0" t="n">
        <v>648</v>
      </c>
      <c r="C650" s="0" t="n">
        <v>823</v>
      </c>
      <c r="D650" s="0" t="s">
        <v>1771</v>
      </c>
      <c r="E650" s="0" t="str">
        <f aca="false">IF(ISNA(MATCH(A650,'ESO zone constants'!$A$2:$A$9949,0)),"","X")</f>
        <v>X</v>
      </c>
    </row>
    <row r="651" customFormat="false" ht="15" hidden="false" customHeight="false" outlineLevel="0" collapsed="false">
      <c r="A651" s="52" t="n">
        <v>1045</v>
      </c>
      <c r="B651" s="0" t="n">
        <v>649</v>
      </c>
      <c r="C651" s="0" t="n">
        <v>816</v>
      </c>
      <c r="D651" s="0" t="s">
        <v>1772</v>
      </c>
      <c r="E651" s="0" t="str">
        <f aca="false">IF(ISNA(MATCH(A651,'ESO zone constants'!$A$2:$A$9949,0)),"","X")</f>
        <v>X</v>
      </c>
    </row>
    <row r="652" customFormat="false" ht="15" hidden="false" customHeight="false" outlineLevel="0" collapsed="false">
      <c r="A652" s="52" t="n">
        <v>1046</v>
      </c>
      <c r="B652" s="0" t="n">
        <v>650</v>
      </c>
      <c r="C652" s="0" t="n">
        <v>1011</v>
      </c>
      <c r="D652" s="0" t="s">
        <v>1773</v>
      </c>
      <c r="E652" s="0" t="str">
        <f aca="false">IF(ISNA(MATCH(A652,'ESO zone constants'!$A$2:$A$9949,0)),"","X")</f>
        <v>X</v>
      </c>
    </row>
    <row r="653" customFormat="false" ht="15" hidden="false" customHeight="false" outlineLevel="0" collapsed="false">
      <c r="A653" s="52" t="n">
        <v>1047</v>
      </c>
      <c r="B653" s="0" t="n">
        <v>651</v>
      </c>
      <c r="C653" s="0" t="n">
        <v>1011</v>
      </c>
      <c r="D653" s="0" t="s">
        <v>1774</v>
      </c>
      <c r="E653" s="0" t="str">
        <f aca="false">IF(ISNA(MATCH(A653,'ESO zone constants'!$A$2:$A$9949,0)),"","X")</f>
        <v>X</v>
      </c>
    </row>
    <row r="654" customFormat="false" ht="15" hidden="false" customHeight="false" outlineLevel="0" collapsed="false">
      <c r="A654" s="52" t="n">
        <v>1048</v>
      </c>
      <c r="B654" s="0" t="n">
        <v>652</v>
      </c>
      <c r="C654" s="0" t="n">
        <v>1011</v>
      </c>
      <c r="D654" s="0" t="s">
        <v>1775</v>
      </c>
      <c r="E654" s="0" t="str">
        <f aca="false">IF(ISNA(MATCH(A654,'ESO zone constants'!$A$2:$A$9949,0)),"","X")</f>
        <v>X</v>
      </c>
    </row>
    <row r="655" customFormat="false" ht="15" hidden="false" customHeight="false" outlineLevel="0" collapsed="false">
      <c r="A655" s="52" t="n">
        <v>1051</v>
      </c>
      <c r="B655" s="0" t="n">
        <v>653</v>
      </c>
      <c r="C655" s="0" t="n">
        <v>1011</v>
      </c>
      <c r="D655" s="0" t="s">
        <v>859</v>
      </c>
      <c r="E655" s="0" t="str">
        <f aca="false">IF(ISNA(MATCH(A655,'ESO zone constants'!$A$2:$A$9949,0)),"","X")</f>
        <v>X</v>
      </c>
    </row>
    <row r="656" customFormat="false" ht="15" hidden="false" customHeight="false" outlineLevel="0" collapsed="false">
      <c r="A656" s="52" t="n">
        <v>1052</v>
      </c>
      <c r="B656" s="0" t="n">
        <v>654</v>
      </c>
      <c r="C656" s="0" t="n">
        <v>382</v>
      </c>
      <c r="D656" s="0" t="s">
        <v>877</v>
      </c>
      <c r="E656" s="0" t="str">
        <f aca="false">IF(ISNA(MATCH(A656,'ESO zone constants'!$A$2:$A$9949,0)),"","X")</f>
        <v>X</v>
      </c>
    </row>
    <row r="657" customFormat="false" ht="15" hidden="false" customHeight="false" outlineLevel="0" collapsed="false">
      <c r="A657" s="52" t="n">
        <v>1055</v>
      </c>
      <c r="B657" s="0" t="n">
        <v>655</v>
      </c>
      <c r="C657" s="0" t="n">
        <v>108</v>
      </c>
      <c r="D657" s="0" t="s">
        <v>875</v>
      </c>
      <c r="E657" s="0" t="str">
        <f aca="false">IF(ISNA(MATCH(A657,'ESO zone constants'!$A$2:$A$9949,0)),"","X")</f>
        <v>X</v>
      </c>
    </row>
    <row r="658" customFormat="false" ht="15" hidden="false" customHeight="false" outlineLevel="0" collapsed="false">
      <c r="A658" s="52" t="n">
        <v>1059</v>
      </c>
      <c r="B658" s="0" t="n">
        <v>656</v>
      </c>
      <c r="C658" s="0" t="n">
        <v>1011</v>
      </c>
      <c r="D658" s="0" t="s">
        <v>1776</v>
      </c>
      <c r="E658" s="0" t="str">
        <f aca="false">IF(ISNA(MATCH(A658,'ESO zone constants'!$A$2:$A$9949,0)),"","X")</f>
        <v>X</v>
      </c>
    </row>
    <row r="659" customFormat="false" ht="15" hidden="false" customHeight="false" outlineLevel="0" collapsed="false">
      <c r="A659" s="52" t="n">
        <v>1060</v>
      </c>
      <c r="B659" s="0" t="n">
        <v>657</v>
      </c>
      <c r="C659" s="0" t="n">
        <v>1011</v>
      </c>
      <c r="D659" s="0" t="s">
        <v>1777</v>
      </c>
      <c r="E659" s="0" t="str">
        <f aca="false">IF(ISNA(MATCH(A659,'ESO zone constants'!$A$2:$A$9949,0)),"","X")</f>
        <v>X</v>
      </c>
    </row>
    <row r="660" customFormat="false" ht="15" hidden="false" customHeight="false" outlineLevel="0" collapsed="false">
      <c r="A660" s="52" t="n">
        <v>1061</v>
      </c>
      <c r="B660" s="0" t="n">
        <v>658</v>
      </c>
      <c r="C660" s="0" t="n">
        <v>1011</v>
      </c>
      <c r="D660" s="0" t="s">
        <v>1778</v>
      </c>
      <c r="E660" s="0" t="str">
        <f aca="false">IF(ISNA(MATCH(A660,'ESO zone constants'!$A$2:$A$9949,0)),"","X")</f>
        <v>X</v>
      </c>
    </row>
    <row r="661" customFormat="false" ht="15" hidden="false" customHeight="false" outlineLevel="0" collapsed="false">
      <c r="A661" s="52" t="n">
        <v>1063</v>
      </c>
      <c r="B661" s="0" t="n">
        <v>659</v>
      </c>
      <c r="C661" s="0" t="n">
        <v>1027</v>
      </c>
      <c r="D661" s="0" t="s">
        <v>1779</v>
      </c>
      <c r="E661" s="0" t="str">
        <f aca="false">IF(ISNA(MATCH(A661,'ESO zone constants'!$A$2:$A$9949,0)),"","X")</f>
        <v>X</v>
      </c>
    </row>
    <row r="662" customFormat="false" ht="15" hidden="false" customHeight="false" outlineLevel="0" collapsed="false">
      <c r="A662" s="52" t="n">
        <v>1064</v>
      </c>
      <c r="B662" s="0" t="n">
        <v>660</v>
      </c>
      <c r="C662" s="0" t="n">
        <v>103</v>
      </c>
      <c r="D662" s="0" t="s">
        <v>1780</v>
      </c>
      <c r="E662" s="0" t="str">
        <f aca="false">IF(ISNA(MATCH(A662,'ESO zone constants'!$A$2:$A$9949,0)),"","X")</f>
        <v>X</v>
      </c>
    </row>
    <row r="663" customFormat="false" ht="15" hidden="false" customHeight="false" outlineLevel="0" collapsed="false">
      <c r="A663" s="52" t="n">
        <v>1065</v>
      </c>
      <c r="B663" s="0" t="n">
        <v>661</v>
      </c>
      <c r="C663" s="0" t="n">
        <v>726</v>
      </c>
      <c r="D663" s="0" t="s">
        <v>1781</v>
      </c>
      <c r="E663" s="0" t="str">
        <f aca="false">IF(ISNA(MATCH(A663,'ESO zone constants'!$A$2:$A$9949,0)),"","X")</f>
        <v>X</v>
      </c>
    </row>
    <row r="664" customFormat="false" ht="15" hidden="false" customHeight="false" outlineLevel="0" collapsed="false">
      <c r="A664" s="52" t="n">
        <v>1066</v>
      </c>
      <c r="B664" s="0" t="n">
        <v>662</v>
      </c>
      <c r="C664" s="0" t="n">
        <v>726</v>
      </c>
      <c r="D664" s="0" t="s">
        <v>1782</v>
      </c>
      <c r="E664" s="0" t="str">
        <f aca="false">IF(ISNA(MATCH(A664,'ESO zone constants'!$A$2:$A$9949,0)),"","X")</f>
        <v>X</v>
      </c>
    </row>
    <row r="665" customFormat="false" ht="15" hidden="false" customHeight="false" outlineLevel="0" collapsed="false">
      <c r="A665" s="52" t="n">
        <v>1067</v>
      </c>
      <c r="B665" s="0" t="n">
        <v>663</v>
      </c>
      <c r="C665" s="0" t="n">
        <v>726</v>
      </c>
      <c r="D665" s="0" t="s">
        <v>1783</v>
      </c>
      <c r="E665" s="0" t="str">
        <f aca="false">IF(ISNA(MATCH(A665,'ESO zone constants'!$A$2:$A$9949,0)),"","X")</f>
        <v>X</v>
      </c>
    </row>
    <row r="666" customFormat="false" ht="15" hidden="false" customHeight="false" outlineLevel="0" collapsed="false">
      <c r="A666" s="52" t="n">
        <v>1068</v>
      </c>
      <c r="B666" s="0" t="n">
        <v>664</v>
      </c>
      <c r="C666" s="0" t="n">
        <v>726</v>
      </c>
      <c r="D666" s="0" t="s">
        <v>1784</v>
      </c>
      <c r="E666" s="0" t="str">
        <f aca="false">IF(ISNA(MATCH(A666,'ESO zone constants'!$A$2:$A$9949,0)),"","X")</f>
        <v>X</v>
      </c>
    </row>
    <row r="667" customFormat="false" ht="15" hidden="false" customHeight="false" outlineLevel="0" collapsed="false">
      <c r="A667" s="52" t="n">
        <v>1069</v>
      </c>
      <c r="B667" s="0" t="n">
        <v>665</v>
      </c>
      <c r="C667" s="0" t="n">
        <v>726</v>
      </c>
      <c r="D667" s="0" t="s">
        <v>1785</v>
      </c>
      <c r="E667" s="0" t="str">
        <f aca="false">IF(ISNA(MATCH(A667,'ESO zone constants'!$A$2:$A$9949,0)),"","X")</f>
        <v>X</v>
      </c>
    </row>
    <row r="668" customFormat="false" ht="15" hidden="false" customHeight="false" outlineLevel="0" collapsed="false">
      <c r="A668" s="52" t="n">
        <v>1070</v>
      </c>
      <c r="B668" s="0" t="n">
        <v>666</v>
      </c>
      <c r="C668" s="0" t="n">
        <v>726</v>
      </c>
      <c r="D668" s="0" t="s">
        <v>1786</v>
      </c>
      <c r="E668" s="0" t="str">
        <f aca="false">IF(ISNA(MATCH(A668,'ESO zone constants'!$A$2:$A$9949,0)),"","X")</f>
        <v>X</v>
      </c>
    </row>
    <row r="669" customFormat="false" ht="15" hidden="false" customHeight="false" outlineLevel="0" collapsed="false">
      <c r="A669" s="52" t="n">
        <v>1071</v>
      </c>
      <c r="B669" s="0" t="n">
        <v>667</v>
      </c>
      <c r="C669" s="0" t="n">
        <v>726</v>
      </c>
      <c r="D669" s="0" t="s">
        <v>1787</v>
      </c>
      <c r="E669" s="0" t="str">
        <f aca="false">IF(ISNA(MATCH(A669,'ESO zone constants'!$A$2:$A$9949,0)),"","X")</f>
        <v>X</v>
      </c>
    </row>
    <row r="670" customFormat="false" ht="15" hidden="false" customHeight="false" outlineLevel="0" collapsed="false">
      <c r="A670" s="52" t="n">
        <v>1072</v>
      </c>
      <c r="B670" s="0" t="n">
        <v>668</v>
      </c>
      <c r="C670" s="0" t="n">
        <v>117</v>
      </c>
      <c r="D670" s="0" t="s">
        <v>1788</v>
      </c>
      <c r="E670" s="0" t="str">
        <f aca="false">IF(ISNA(MATCH(A670,'ESO zone constants'!$A$2:$A$9949,0)),"","X")</f>
        <v>X</v>
      </c>
    </row>
    <row r="671" customFormat="false" ht="15" hidden="false" customHeight="false" outlineLevel="0" collapsed="false">
      <c r="A671" s="52" t="n">
        <v>1073</v>
      </c>
      <c r="B671" s="0" t="n">
        <v>669</v>
      </c>
      <c r="C671" s="0" t="n">
        <v>726</v>
      </c>
      <c r="D671" s="0" t="s">
        <v>1789</v>
      </c>
      <c r="E671" s="0" t="str">
        <f aca="false">IF(ISNA(MATCH(A671,'ESO zone constants'!$A$2:$A$9949,0)),"","X")</f>
        <v>X</v>
      </c>
    </row>
    <row r="672" customFormat="false" ht="15" hidden="false" customHeight="false" outlineLevel="0" collapsed="false">
      <c r="A672" s="52" t="n">
        <v>1074</v>
      </c>
      <c r="B672" s="0" t="n">
        <v>670</v>
      </c>
      <c r="C672" s="0" t="n">
        <v>41</v>
      </c>
      <c r="D672" s="0" t="s">
        <v>1790</v>
      </c>
      <c r="E672" s="0" t="str">
        <f aca="false">IF(ISNA(MATCH(A672,'ESO zone constants'!$A$2:$A$9949,0)),"","X")</f>
        <v>X</v>
      </c>
    </row>
    <row r="673" customFormat="false" ht="15" hidden="false" customHeight="false" outlineLevel="0" collapsed="false">
      <c r="A673" s="52" t="n">
        <v>1075</v>
      </c>
      <c r="B673" s="0" t="n">
        <v>671</v>
      </c>
      <c r="C673" s="0" t="n">
        <v>381</v>
      </c>
      <c r="D673" s="0" t="s">
        <v>1790</v>
      </c>
      <c r="E673" s="0" t="str">
        <f aca="false">IF(ISNA(MATCH(A673,'ESO zone constants'!$A$2:$A$9949,0)),"","X")</f>
        <v>X</v>
      </c>
    </row>
    <row r="674" customFormat="false" ht="15" hidden="false" customHeight="false" outlineLevel="0" collapsed="false">
      <c r="A674" s="52" t="n">
        <v>1076</v>
      </c>
      <c r="B674" s="0" t="n">
        <v>672</v>
      </c>
      <c r="C674" s="0" t="n">
        <v>3</v>
      </c>
      <c r="D674" s="0" t="s">
        <v>1790</v>
      </c>
      <c r="E674" s="0" t="str">
        <f aca="false">IF(ISNA(MATCH(A674,'ESO zone constants'!$A$2:$A$9949,0)),"","X")</f>
        <v>X</v>
      </c>
    </row>
    <row r="675" customFormat="false" ht="15" hidden="false" customHeight="false" outlineLevel="0" collapsed="false">
      <c r="A675" s="52" t="n">
        <v>1077</v>
      </c>
      <c r="B675" s="0" t="n">
        <v>673</v>
      </c>
      <c r="C675" s="0" t="n">
        <v>726</v>
      </c>
      <c r="D675" s="0" t="s">
        <v>1791</v>
      </c>
      <c r="E675" s="0" t="str">
        <f aca="false">IF(ISNA(MATCH(A675,'ESO zone constants'!$A$2:$A$9949,0)),"","X")</f>
        <v>X</v>
      </c>
    </row>
    <row r="676" customFormat="false" ht="15" hidden="false" customHeight="false" outlineLevel="0" collapsed="false">
      <c r="A676" s="52" t="n">
        <v>1078</v>
      </c>
      <c r="B676" s="0" t="n">
        <v>674</v>
      </c>
      <c r="C676" s="0" t="n">
        <v>726</v>
      </c>
      <c r="D676" s="0" t="s">
        <v>1792</v>
      </c>
      <c r="E676" s="0" t="str">
        <f aca="false">IF(ISNA(MATCH(A676,'ESO zone constants'!$A$2:$A$9949,0)),"","X")</f>
        <v>X</v>
      </c>
    </row>
    <row r="677" customFormat="false" ht="15" hidden="false" customHeight="false" outlineLevel="0" collapsed="false">
      <c r="A677" s="52" t="n">
        <v>1079</v>
      </c>
      <c r="B677" s="0" t="n">
        <v>675</v>
      </c>
      <c r="C677" s="0" t="n">
        <v>726</v>
      </c>
      <c r="D677" s="0" t="s">
        <v>1793</v>
      </c>
      <c r="E677" s="0" t="str">
        <f aca="false">IF(ISNA(MATCH(A677,'ESO zone constants'!$A$2:$A$9949,0)),"","X")</f>
        <v>X</v>
      </c>
    </row>
    <row r="678" customFormat="false" ht="15" hidden="false" customHeight="false" outlineLevel="0" collapsed="false">
      <c r="A678" s="52" t="n">
        <v>1080</v>
      </c>
      <c r="B678" s="0" t="n">
        <v>676</v>
      </c>
      <c r="C678" s="0" t="n">
        <v>101</v>
      </c>
      <c r="D678" s="0" t="s">
        <v>942</v>
      </c>
      <c r="E678" s="0" t="str">
        <f aca="false">IF(ISNA(MATCH(A678,'ESO zone constants'!$A$2:$A$9949,0)),"","X")</f>
        <v>X</v>
      </c>
    </row>
    <row r="679" customFormat="false" ht="15" hidden="false" customHeight="false" outlineLevel="0" collapsed="false">
      <c r="A679" s="52" t="n">
        <v>1081</v>
      </c>
      <c r="B679" s="0" t="n">
        <v>677</v>
      </c>
      <c r="C679" s="0" t="n">
        <v>823</v>
      </c>
      <c r="D679" s="0" t="s">
        <v>953</v>
      </c>
      <c r="E679" s="0" t="str">
        <f aca="false">IF(ISNA(MATCH(A679,'ESO zone constants'!$A$2:$A$9949,0)),"","X")</f>
        <v>X</v>
      </c>
    </row>
    <row r="680" customFormat="false" ht="15" hidden="false" customHeight="false" outlineLevel="0" collapsed="false">
      <c r="A680" s="52" t="n">
        <v>1082</v>
      </c>
      <c r="B680" s="0" t="n">
        <v>678</v>
      </c>
      <c r="C680" s="0" t="n">
        <v>726</v>
      </c>
      <c r="D680" s="0" t="s">
        <v>905</v>
      </c>
      <c r="E680" s="0" t="str">
        <f aca="false">IF(ISNA(MATCH(A680,'ESO zone constants'!$A$2:$A$9949,0)),"","X")</f>
        <v>X</v>
      </c>
    </row>
    <row r="681" customFormat="false" ht="15" hidden="false" customHeight="false" outlineLevel="0" collapsed="false">
      <c r="A681" s="52" t="n">
        <v>1083</v>
      </c>
      <c r="B681" s="0" t="n">
        <v>679</v>
      </c>
      <c r="C681" s="0" t="n">
        <v>726</v>
      </c>
      <c r="D681" s="0" t="s">
        <v>1794</v>
      </c>
      <c r="E681" s="0" t="str">
        <f aca="false">IF(ISNA(MATCH(A681,'ESO zone constants'!$A$2:$A$9949,0)),"","X")</f>
        <v>X</v>
      </c>
    </row>
    <row r="682" customFormat="false" ht="15" hidden="false" customHeight="false" outlineLevel="0" collapsed="false">
      <c r="A682" s="52" t="n">
        <v>1085</v>
      </c>
      <c r="B682" s="0" t="n">
        <v>680</v>
      </c>
      <c r="C682" s="0" t="n">
        <v>1085</v>
      </c>
      <c r="D682" s="0" t="s">
        <v>1795</v>
      </c>
      <c r="E682" s="0" t="str">
        <f aca="false">IF(ISNA(MATCH(A682,'ESO zone constants'!$A$2:$A$9949,0)),"","X")</f>
        <v>X</v>
      </c>
    </row>
    <row r="683" customFormat="false" ht="15" hidden="false" customHeight="false" outlineLevel="0" collapsed="false">
      <c r="A683" s="52" t="n">
        <v>1086</v>
      </c>
      <c r="B683" s="0" t="n">
        <v>681</v>
      </c>
      <c r="C683" s="0" t="n">
        <v>1086</v>
      </c>
      <c r="D683" s="0" t="s">
        <v>963</v>
      </c>
      <c r="E683" s="0" t="str">
        <f aca="false">IF(ISNA(MATCH(A683,'ESO zone constants'!$A$2:$A$9949,0)),"","X")</f>
        <v>X</v>
      </c>
    </row>
    <row r="684" customFormat="false" ht="15" hidden="false" customHeight="false" outlineLevel="0" collapsed="false">
      <c r="A684" s="52" t="n">
        <v>1088</v>
      </c>
      <c r="B684" s="0" t="n">
        <v>682</v>
      </c>
      <c r="C684" s="0" t="n">
        <v>1086</v>
      </c>
      <c r="D684" s="0" t="s">
        <v>1796</v>
      </c>
      <c r="E684" s="0" t="str">
        <f aca="false">IF(ISNA(MATCH(A684,'ESO zone constants'!$A$2:$A$9949,0)),"","X")</f>
        <v>X</v>
      </c>
    </row>
    <row r="685" customFormat="false" ht="15" hidden="false" customHeight="false" outlineLevel="0" collapsed="false">
      <c r="A685" s="52" t="n">
        <v>1089</v>
      </c>
      <c r="B685" s="0" t="n">
        <v>683</v>
      </c>
      <c r="C685" s="0" t="n">
        <v>1086</v>
      </c>
      <c r="D685" s="0" t="s">
        <v>1797</v>
      </c>
      <c r="E685" s="0" t="str">
        <f aca="false">IF(ISNA(MATCH(A685,'ESO zone constants'!$A$2:$A$9949,0)),"","X")</f>
        <v>X</v>
      </c>
    </row>
    <row r="686" customFormat="false" ht="15" hidden="false" customHeight="false" outlineLevel="0" collapsed="false">
      <c r="A686" s="52" t="n">
        <v>1090</v>
      </c>
      <c r="B686" s="0" t="n">
        <v>684</v>
      </c>
      <c r="C686" s="0" t="n">
        <v>1086</v>
      </c>
      <c r="D686" s="0" t="s">
        <v>1798</v>
      </c>
      <c r="E686" s="0" t="str">
        <f aca="false">IF(ISNA(MATCH(A686,'ESO zone constants'!$A$2:$A$9949,0)),"","X")</f>
        <v>X</v>
      </c>
    </row>
    <row r="687" customFormat="false" ht="15" hidden="false" customHeight="false" outlineLevel="0" collapsed="false">
      <c r="A687" s="52" t="n">
        <v>1091</v>
      </c>
      <c r="B687" s="0" t="n">
        <v>685</v>
      </c>
      <c r="C687" s="0" t="n">
        <v>1086</v>
      </c>
      <c r="D687" s="0" t="s">
        <v>1799</v>
      </c>
      <c r="E687" s="0" t="str">
        <f aca="false">IF(ISNA(MATCH(A687,'ESO zone constants'!$A$2:$A$9949,0)),"","X")</f>
        <v>X</v>
      </c>
    </row>
    <row r="688" customFormat="false" ht="15" hidden="false" customHeight="false" outlineLevel="0" collapsed="false">
      <c r="A688" s="52" t="n">
        <v>1092</v>
      </c>
      <c r="B688" s="0" t="n">
        <v>686</v>
      </c>
      <c r="C688" s="0" t="n">
        <v>1086</v>
      </c>
      <c r="D688" s="0" t="s">
        <v>1800</v>
      </c>
      <c r="E688" s="0" t="str">
        <f aca="false">IF(ISNA(MATCH(A688,'ESO zone constants'!$A$2:$A$9949,0)),"","X")</f>
        <v>X</v>
      </c>
    </row>
    <row r="689" customFormat="false" ht="15" hidden="false" customHeight="false" outlineLevel="0" collapsed="false">
      <c r="A689" s="52" t="n">
        <v>1094</v>
      </c>
      <c r="B689" s="0" t="n">
        <v>687</v>
      </c>
      <c r="C689" s="0" t="n">
        <v>1086</v>
      </c>
      <c r="D689" s="0" t="s">
        <v>1801</v>
      </c>
      <c r="E689" s="0" t="str">
        <f aca="false">IF(ISNA(MATCH(A689,'ESO zone constants'!$A$2:$A$9949,0)),"","X")</f>
        <v>X</v>
      </c>
    </row>
    <row r="690" customFormat="false" ht="15" hidden="false" customHeight="false" outlineLevel="0" collapsed="false">
      <c r="A690" s="52" t="n">
        <v>1095</v>
      </c>
      <c r="B690" s="0" t="n">
        <v>688</v>
      </c>
      <c r="C690" s="0" t="n">
        <v>1086</v>
      </c>
      <c r="D690" s="0" t="s">
        <v>1802</v>
      </c>
      <c r="E690" s="0" t="str">
        <f aca="false">IF(ISNA(MATCH(A690,'ESO zone constants'!$A$2:$A$9949,0)),"","X")</f>
        <v>X</v>
      </c>
    </row>
    <row r="691" customFormat="false" ht="15" hidden="false" customHeight="false" outlineLevel="0" collapsed="false">
      <c r="A691" s="52" t="n">
        <v>1096</v>
      </c>
      <c r="B691" s="0" t="n">
        <v>689</v>
      </c>
      <c r="C691" s="0" t="n">
        <v>1086</v>
      </c>
      <c r="D691" s="0" t="s">
        <v>1803</v>
      </c>
      <c r="E691" s="0" t="str">
        <f aca="false">IF(ISNA(MATCH(A691,'ESO zone constants'!$A$2:$A$9949,0)),"","X")</f>
        <v>X</v>
      </c>
    </row>
    <row r="692" customFormat="false" ht="15" hidden="false" customHeight="false" outlineLevel="0" collapsed="false">
      <c r="A692" s="52" t="n">
        <v>1097</v>
      </c>
      <c r="B692" s="0" t="n">
        <v>690</v>
      </c>
      <c r="C692" s="0" t="n">
        <v>1086</v>
      </c>
      <c r="D692" s="0" t="s">
        <v>1804</v>
      </c>
      <c r="E692" s="0" t="str">
        <f aca="false">IF(ISNA(MATCH(A692,'ESO zone constants'!$A$2:$A$9949,0)),"","X")</f>
        <v>X</v>
      </c>
    </row>
    <row r="693" customFormat="false" ht="15" hidden="false" customHeight="false" outlineLevel="0" collapsed="false">
      <c r="A693" s="52" t="n">
        <v>1098</v>
      </c>
      <c r="B693" s="0" t="n">
        <v>691</v>
      </c>
      <c r="C693" s="0" t="n">
        <v>1086</v>
      </c>
      <c r="D693" s="0" t="s">
        <v>1805</v>
      </c>
      <c r="E693" s="0" t="str">
        <f aca="false">IF(ISNA(MATCH(A693,'ESO zone constants'!$A$2:$A$9949,0)),"","X")</f>
        <v>X</v>
      </c>
    </row>
    <row r="694" customFormat="false" ht="15" hidden="false" customHeight="false" outlineLevel="0" collapsed="false">
      <c r="A694" s="52" t="n">
        <v>1099</v>
      </c>
      <c r="B694" s="0" t="n">
        <v>692</v>
      </c>
      <c r="C694" s="0" t="n">
        <v>1086</v>
      </c>
      <c r="D694" s="0" t="s">
        <v>1806</v>
      </c>
      <c r="E694" s="0" t="str">
        <f aca="false">IF(ISNA(MATCH(A694,'ESO zone constants'!$A$2:$A$9949,0)),"","X")</f>
        <v>X</v>
      </c>
    </row>
    <row r="695" customFormat="false" ht="15" hidden="false" customHeight="false" outlineLevel="0" collapsed="false">
      <c r="A695" s="52" t="n">
        <v>1101</v>
      </c>
      <c r="B695" s="0" t="n">
        <v>693</v>
      </c>
      <c r="C695" s="0" t="n">
        <v>1086</v>
      </c>
      <c r="D695" s="0" t="s">
        <v>1807</v>
      </c>
      <c r="E695" s="0" t="str">
        <f aca="false">IF(ISNA(MATCH(A695,'ESO zone constants'!$A$2:$A$9949,0)),"","X")</f>
        <v>X</v>
      </c>
    </row>
    <row r="696" customFormat="false" ht="15" hidden="false" customHeight="false" outlineLevel="0" collapsed="false">
      <c r="A696" s="52" t="n">
        <v>1102</v>
      </c>
      <c r="B696" s="0" t="n">
        <v>694</v>
      </c>
      <c r="C696" s="0" t="n">
        <v>1086</v>
      </c>
      <c r="D696" s="0" t="s">
        <v>1808</v>
      </c>
      <c r="E696" s="0" t="str">
        <f aca="false">IF(ISNA(MATCH(A696,'ESO zone constants'!$A$2:$A$9949,0)),"","X")</f>
        <v>X</v>
      </c>
    </row>
    <row r="697" customFormat="false" ht="15" hidden="false" customHeight="false" outlineLevel="0" collapsed="false">
      <c r="A697" s="52" t="n">
        <v>1103</v>
      </c>
      <c r="B697" s="0" t="n">
        <v>695</v>
      </c>
      <c r="C697" s="0" t="n">
        <v>1086</v>
      </c>
      <c r="D697" s="0" t="s">
        <v>1809</v>
      </c>
      <c r="E697" s="0" t="str">
        <f aca="false">IF(ISNA(MATCH(A697,'ESO zone constants'!$A$2:$A$9949,0)),"","X")</f>
        <v>X</v>
      </c>
    </row>
    <row r="698" customFormat="false" ht="15" hidden="false" customHeight="false" outlineLevel="0" collapsed="false">
      <c r="A698" s="52" t="n">
        <v>1105</v>
      </c>
      <c r="B698" s="0" t="n">
        <v>696</v>
      </c>
      <c r="C698" s="0" t="n">
        <v>1086</v>
      </c>
      <c r="D698" s="0" t="s">
        <v>1810</v>
      </c>
      <c r="E698" s="0" t="str">
        <f aca="false">IF(ISNA(MATCH(A698,'ESO zone constants'!$A$2:$A$9949,0)),"","X")</f>
        <v>X</v>
      </c>
    </row>
    <row r="699" customFormat="false" ht="15" hidden="false" customHeight="false" outlineLevel="0" collapsed="false">
      <c r="A699" s="52" t="n">
        <v>1106</v>
      </c>
      <c r="B699" s="0" t="n">
        <v>697</v>
      </c>
      <c r="C699" s="0" t="n">
        <v>1086</v>
      </c>
      <c r="D699" s="0" t="s">
        <v>1811</v>
      </c>
      <c r="E699" s="0" t="str">
        <f aca="false">IF(ISNA(MATCH(A699,'ESO zone constants'!$A$2:$A$9949,0)),"","X")</f>
        <v>X</v>
      </c>
    </row>
    <row r="700" customFormat="false" ht="15" hidden="false" customHeight="false" outlineLevel="0" collapsed="false">
      <c r="A700" s="52" t="n">
        <v>1107</v>
      </c>
      <c r="B700" s="0" t="n">
        <v>698</v>
      </c>
      <c r="C700" s="0" t="n">
        <v>1107</v>
      </c>
      <c r="D700" s="0" t="s">
        <v>1812</v>
      </c>
      <c r="E700" s="0" t="str">
        <f aca="false">IF(ISNA(MATCH(A700,'ESO zone constants'!$A$2:$A$9949,0)),"","X")</f>
        <v>X</v>
      </c>
    </row>
    <row r="701" customFormat="false" ht="15" hidden="false" customHeight="false" outlineLevel="0" collapsed="false">
      <c r="A701" s="52" t="n">
        <v>1108</v>
      </c>
      <c r="B701" s="0" t="n">
        <v>699</v>
      </c>
      <c r="C701" s="0" t="n">
        <v>1108</v>
      </c>
      <c r="D701" s="0" t="s">
        <v>1813</v>
      </c>
      <c r="E701" s="0" t="str">
        <f aca="false">IF(ISNA(MATCH(A701,'ESO zone constants'!$A$2:$A$9949,0)),"","X")</f>
        <v>X</v>
      </c>
    </row>
    <row r="702" customFormat="false" ht="15" hidden="false" customHeight="false" outlineLevel="0" collapsed="false">
      <c r="A702" s="52" t="n">
        <v>1109</v>
      </c>
      <c r="B702" s="0" t="n">
        <v>700</v>
      </c>
      <c r="C702" s="0" t="n">
        <v>1109</v>
      </c>
      <c r="D702" s="0" t="s">
        <v>1814</v>
      </c>
      <c r="E702" s="0" t="str">
        <f aca="false">IF(ISNA(MATCH(A702,'ESO zone constants'!$A$2:$A$9949,0)),"","X")</f>
        <v>X</v>
      </c>
    </row>
    <row r="703" customFormat="false" ht="15" hidden="false" customHeight="false" outlineLevel="0" collapsed="false">
      <c r="A703" s="52" t="n">
        <v>1110</v>
      </c>
      <c r="B703" s="0" t="n">
        <v>701</v>
      </c>
      <c r="C703" s="0" t="n">
        <v>1086</v>
      </c>
      <c r="D703" s="0" t="s">
        <v>1815</v>
      </c>
      <c r="E703" s="0" t="str">
        <f aca="false">IF(ISNA(MATCH(A703,'ESO zone constants'!$A$2:$A$9949,0)),"","X")</f>
        <v>X</v>
      </c>
    </row>
    <row r="704" customFormat="false" ht="15" hidden="false" customHeight="false" outlineLevel="0" collapsed="false">
      <c r="A704" s="52" t="n">
        <v>1111</v>
      </c>
      <c r="B704" s="0" t="n">
        <v>702</v>
      </c>
      <c r="C704" s="0" t="n">
        <v>1086</v>
      </c>
      <c r="D704" s="0" t="s">
        <v>1816</v>
      </c>
      <c r="E704" s="0" t="str">
        <f aca="false">IF(ISNA(MATCH(A704,'ESO zone constants'!$A$2:$A$9949,0)),"","X")</f>
        <v>X</v>
      </c>
    </row>
    <row r="705" customFormat="false" ht="15" hidden="false" customHeight="false" outlineLevel="0" collapsed="false">
      <c r="A705" s="52" t="n">
        <v>1112</v>
      </c>
      <c r="B705" s="0" t="n">
        <v>703</v>
      </c>
      <c r="C705" s="0" t="n">
        <v>1086</v>
      </c>
      <c r="D705" s="0" t="s">
        <v>1817</v>
      </c>
      <c r="E705" s="0" t="str">
        <f aca="false">IF(ISNA(MATCH(A705,'ESO zone constants'!$A$2:$A$9949,0)),"","X")</f>
        <v>X</v>
      </c>
    </row>
    <row r="706" customFormat="false" ht="15" hidden="false" customHeight="false" outlineLevel="0" collapsed="false">
      <c r="A706" s="52" t="n">
        <v>1113</v>
      </c>
      <c r="B706" s="0" t="n">
        <v>704</v>
      </c>
      <c r="C706" s="0" t="n">
        <v>1086</v>
      </c>
      <c r="D706" s="0" t="s">
        <v>1818</v>
      </c>
      <c r="E706" s="0" t="str">
        <f aca="false">IF(ISNA(MATCH(A706,'ESO zone constants'!$A$2:$A$9949,0)),"","X")</f>
        <v>X</v>
      </c>
    </row>
    <row r="707" customFormat="false" ht="15" hidden="false" customHeight="false" outlineLevel="0" collapsed="false">
      <c r="A707" s="52" t="n">
        <v>1114</v>
      </c>
      <c r="B707" s="0" t="n">
        <v>705</v>
      </c>
      <c r="C707" s="0" t="n">
        <v>1086</v>
      </c>
      <c r="D707" s="0" t="s">
        <v>1819</v>
      </c>
      <c r="E707" s="0" t="str">
        <f aca="false">IF(ISNA(MATCH(A707,'ESO zone constants'!$A$2:$A$9949,0)),"","X")</f>
        <v>X</v>
      </c>
    </row>
    <row r="708" customFormat="false" ht="15" hidden="false" customHeight="false" outlineLevel="0" collapsed="false">
      <c r="A708" s="52" t="n">
        <v>1115</v>
      </c>
      <c r="B708" s="0" t="n">
        <v>706</v>
      </c>
      <c r="C708" s="0" t="n">
        <v>1086</v>
      </c>
      <c r="D708" s="0" t="s">
        <v>1820</v>
      </c>
      <c r="E708" s="0" t="str">
        <f aca="false">IF(ISNA(MATCH(A708,'ESO zone constants'!$A$2:$A$9949,0)),"","X")</f>
        <v>X</v>
      </c>
    </row>
    <row r="709" customFormat="false" ht="15" hidden="false" customHeight="false" outlineLevel="0" collapsed="false">
      <c r="A709" s="52" t="n">
        <v>1116</v>
      </c>
      <c r="B709" s="0" t="n">
        <v>707</v>
      </c>
      <c r="C709" s="0" t="n">
        <v>1116</v>
      </c>
      <c r="D709" s="0" t="s">
        <v>1821</v>
      </c>
      <c r="E709" s="0" t="str">
        <f aca="false">IF(ISNA(MATCH(A709,'ESO zone constants'!$A$2:$A$9949,0)),"","X")</f>
        <v>X</v>
      </c>
    </row>
    <row r="710" customFormat="false" ht="15" hidden="false" customHeight="false" outlineLevel="0" collapsed="false">
      <c r="A710" s="52" t="n">
        <v>1117</v>
      </c>
      <c r="B710" s="0" t="n">
        <v>708</v>
      </c>
      <c r="C710" s="0" t="n">
        <v>1086</v>
      </c>
      <c r="D710" s="0" t="s">
        <v>1822</v>
      </c>
      <c r="E710" s="0" t="str">
        <f aca="false">IF(ISNA(MATCH(A710,'ESO zone constants'!$A$2:$A$9949,0)),"","X")</f>
        <v>X</v>
      </c>
    </row>
    <row r="711" customFormat="false" ht="15" hidden="false" customHeight="false" outlineLevel="0" collapsed="false">
      <c r="A711" s="52" t="n">
        <v>1118</v>
      </c>
      <c r="B711" s="0" t="n">
        <v>709</v>
      </c>
      <c r="C711" s="0" t="n">
        <v>1086</v>
      </c>
      <c r="D711" s="0" t="s">
        <v>1823</v>
      </c>
      <c r="E711" s="0" t="str">
        <f aca="false">IF(ISNA(MATCH(A711,'ESO zone constants'!$A$2:$A$9949,0)),"","X")</f>
        <v>X</v>
      </c>
    </row>
    <row r="712" customFormat="false" ht="15" hidden="false" customHeight="false" outlineLevel="0" collapsed="false">
      <c r="A712" s="52" t="n">
        <v>1119</v>
      </c>
      <c r="B712" s="0" t="n">
        <v>710</v>
      </c>
      <c r="C712" s="0" t="n">
        <v>1086</v>
      </c>
      <c r="D712" s="0" t="s">
        <v>1824</v>
      </c>
      <c r="E712" s="0" t="str">
        <f aca="false">IF(ISNA(MATCH(A712,'ESO zone constants'!$A$2:$A$9949,0)),"","X")</f>
        <v>X</v>
      </c>
    </row>
    <row r="713" customFormat="false" ht="15" hidden="false" customHeight="false" outlineLevel="0" collapsed="false">
      <c r="A713" s="52" t="n">
        <v>1120</v>
      </c>
      <c r="B713" s="0" t="n">
        <v>711</v>
      </c>
      <c r="C713" s="0" t="n">
        <v>1086</v>
      </c>
      <c r="D713" s="0" t="s">
        <v>1825</v>
      </c>
      <c r="E713" s="0" t="str">
        <f aca="false">IF(ISNA(MATCH(A713,'ESO zone constants'!$A$2:$A$9949,0)),"","X")</f>
        <v>X</v>
      </c>
    </row>
    <row r="714" customFormat="false" ht="15" hidden="false" customHeight="false" outlineLevel="0" collapsed="false">
      <c r="A714" s="52" t="n">
        <v>1121</v>
      </c>
      <c r="B714" s="0" t="n">
        <v>712</v>
      </c>
      <c r="C714" s="0" t="n">
        <v>1086</v>
      </c>
      <c r="D714" s="0" t="s">
        <v>1200</v>
      </c>
      <c r="E714" s="0" t="str">
        <f aca="false">IF(ISNA(MATCH(A714,'ESO zone constants'!$A$2:$A$9949,0)),"","X")</f>
        <v>X</v>
      </c>
    </row>
    <row r="715" customFormat="false" ht="15" hidden="false" customHeight="false" outlineLevel="0" collapsed="false">
      <c r="A715" s="52" t="n">
        <v>1122</v>
      </c>
      <c r="B715" s="0" t="n">
        <v>713</v>
      </c>
      <c r="C715" s="0" t="n">
        <v>1086</v>
      </c>
      <c r="D715" s="0" t="s">
        <v>991</v>
      </c>
      <c r="E715" s="0" t="str">
        <f aca="false">IF(ISNA(MATCH(A715,'ESO zone constants'!$A$2:$A$9949,0)),"","X")</f>
        <v>X</v>
      </c>
    </row>
    <row r="716" customFormat="false" ht="15" hidden="false" customHeight="false" outlineLevel="0" collapsed="false">
      <c r="A716" s="52" t="n">
        <v>1123</v>
      </c>
      <c r="B716" s="0" t="n">
        <v>714</v>
      </c>
      <c r="C716" s="0" t="n">
        <v>383</v>
      </c>
      <c r="D716" s="0" t="s">
        <v>998</v>
      </c>
      <c r="E716" s="0" t="str">
        <f aca="false">IF(ISNA(MATCH(A716,'ESO zone constants'!$A$2:$A$9949,0)),"","X")</f>
        <v>X</v>
      </c>
    </row>
    <row r="717" customFormat="false" ht="15" hidden="false" customHeight="false" outlineLevel="0" collapsed="false">
      <c r="A717" s="52" t="n">
        <v>1125</v>
      </c>
      <c r="B717" s="0" t="n">
        <v>715</v>
      </c>
      <c r="C717" s="0" t="n">
        <v>101</v>
      </c>
      <c r="D717" s="0" t="s">
        <v>1826</v>
      </c>
      <c r="E717" s="0" t="str">
        <f aca="false">IF(ISNA(MATCH(A717,'ESO zone constants'!$A$2:$A$9949,0)),"","X")</f>
        <v>X</v>
      </c>
    </row>
    <row r="718" customFormat="false" ht="15" hidden="false" customHeight="false" outlineLevel="0" collapsed="false">
      <c r="A718" s="52" t="n">
        <v>1126</v>
      </c>
      <c r="B718" s="0" t="n">
        <v>716</v>
      </c>
      <c r="C718" s="0" t="n">
        <v>888</v>
      </c>
      <c r="D718" s="0" t="s">
        <v>1827</v>
      </c>
      <c r="E718" s="0" t="str">
        <f aca="false">IF(ISNA(MATCH(A718,'ESO zone constants'!$A$2:$A$9949,0)),"","X")</f>
        <v>X</v>
      </c>
    </row>
    <row r="719" customFormat="false" ht="15" hidden="false" customHeight="false" outlineLevel="0" collapsed="false">
      <c r="A719" s="52" t="n">
        <v>1128</v>
      </c>
      <c r="B719" s="0" t="n">
        <v>717</v>
      </c>
      <c r="C719" s="0" t="n">
        <v>1086</v>
      </c>
      <c r="D719" s="0" t="s">
        <v>1828</v>
      </c>
      <c r="E719" s="0" t="str">
        <f aca="false">IF(ISNA(MATCH(A719,'ESO zone constants'!$A$2:$A$9949,0)),"","X")</f>
        <v>X</v>
      </c>
    </row>
    <row r="720" customFormat="false" ht="15" hidden="false" customHeight="false" outlineLevel="0" collapsed="false">
      <c r="A720" s="52" t="n">
        <v>1129</v>
      </c>
      <c r="B720" s="0" t="n">
        <v>718</v>
      </c>
      <c r="C720" s="0" t="n">
        <v>1086</v>
      </c>
      <c r="D720" s="0" t="s">
        <v>1829</v>
      </c>
      <c r="E720" s="0" t="str">
        <f aca="false">IF(ISNA(MATCH(A720,'ESO zone constants'!$A$2:$A$9949,0)),"","X")</f>
        <v>X</v>
      </c>
    </row>
    <row r="721" customFormat="false" ht="15" hidden="false" customHeight="false" outlineLevel="0" collapsed="false">
      <c r="A721" s="52" t="n">
        <v>1130</v>
      </c>
      <c r="B721" s="0" t="n">
        <v>719</v>
      </c>
      <c r="C721" s="0" t="n">
        <v>1086</v>
      </c>
      <c r="D721" s="0" t="s">
        <v>1830</v>
      </c>
      <c r="E721" s="0" t="str">
        <f aca="false">IF(ISNA(MATCH(A721,'ESO zone constants'!$A$2:$A$9949,0)),"","X")</f>
        <v>X</v>
      </c>
    </row>
    <row r="722" customFormat="false" ht="15" hidden="false" customHeight="false" outlineLevel="0" collapsed="false">
      <c r="A722" s="52" t="n">
        <v>1133</v>
      </c>
      <c r="B722" s="0" t="n">
        <v>720</v>
      </c>
      <c r="C722" s="0" t="n">
        <v>1133</v>
      </c>
      <c r="D722" s="0" t="s">
        <v>1831</v>
      </c>
      <c r="E722" s="0" t="str">
        <f aca="false">IF(ISNA(MATCH(A722,'ESO zone constants'!$A$2:$A$9949,0)),"","X")</f>
        <v>X</v>
      </c>
    </row>
    <row r="723" customFormat="false" ht="15" hidden="false" customHeight="false" outlineLevel="0" collapsed="false">
      <c r="A723" s="52" t="n">
        <v>1134</v>
      </c>
      <c r="B723" s="0" t="n">
        <v>721</v>
      </c>
      <c r="C723" s="0" t="n">
        <v>1133</v>
      </c>
      <c r="D723" s="0" t="s">
        <v>1832</v>
      </c>
      <c r="E723" s="0" t="str">
        <f aca="false">IF(ISNA(MATCH(A723,'ESO zone constants'!$A$2:$A$9949,0)),"","X")</f>
        <v>X</v>
      </c>
    </row>
    <row r="724" customFormat="false" ht="15" hidden="false" customHeight="false" outlineLevel="0" collapsed="false">
      <c r="A724" s="52" t="n">
        <v>1135</v>
      </c>
      <c r="B724" s="0" t="n">
        <v>722</v>
      </c>
      <c r="C724" s="0" t="n">
        <v>1133</v>
      </c>
      <c r="D724" s="0" t="s">
        <v>1833</v>
      </c>
      <c r="E724" s="0" t="str">
        <f aca="false">IF(ISNA(MATCH(A724,'ESO zone constants'!$A$2:$A$9949,0)),"","X")</f>
        <v>X</v>
      </c>
    </row>
    <row r="725" customFormat="false" ht="15" hidden="false" customHeight="false" outlineLevel="0" collapsed="false">
      <c r="A725" s="52" t="n">
        <v>1136</v>
      </c>
      <c r="B725" s="0" t="n">
        <v>723</v>
      </c>
      <c r="C725" s="0" t="n">
        <v>1133</v>
      </c>
      <c r="D725" s="0" t="s">
        <v>1834</v>
      </c>
      <c r="E725" s="0" t="str">
        <f aca="false">IF(ISNA(MATCH(A725,'ESO zone constants'!$A$2:$A$9949,0)),"","X")</f>
        <v>X</v>
      </c>
    </row>
    <row r="726" customFormat="false" ht="15" hidden="false" customHeight="false" outlineLevel="0" collapsed="false">
      <c r="A726" s="52" t="n">
        <v>1137</v>
      </c>
      <c r="B726" s="0" t="n">
        <v>724</v>
      </c>
      <c r="C726" s="0" t="n">
        <v>1133</v>
      </c>
      <c r="D726" s="0" t="s">
        <v>1835</v>
      </c>
      <c r="E726" s="0" t="str">
        <f aca="false">IF(ISNA(MATCH(A726,'ESO zone constants'!$A$2:$A$9949,0)),"","X")</f>
        <v>X</v>
      </c>
    </row>
    <row r="727" customFormat="false" ht="15" hidden="false" customHeight="false" outlineLevel="0" collapsed="false">
      <c r="A727" s="52" t="n">
        <v>1138</v>
      </c>
      <c r="B727" s="0" t="n">
        <v>725</v>
      </c>
      <c r="C727" s="0" t="n">
        <v>1133</v>
      </c>
      <c r="D727" s="0" t="s">
        <v>1836</v>
      </c>
      <c r="E727" s="0" t="str">
        <f aca="false">IF(ISNA(MATCH(A727,'ESO zone constants'!$A$2:$A$9949,0)),"","X")</f>
        <v>X</v>
      </c>
    </row>
    <row r="728" customFormat="false" ht="15" hidden="false" customHeight="false" outlineLevel="0" collapsed="false">
      <c r="A728" s="52" t="n">
        <v>1139</v>
      </c>
      <c r="B728" s="0" t="n">
        <v>726</v>
      </c>
      <c r="C728" s="0" t="n">
        <v>1133</v>
      </c>
      <c r="D728" s="0" t="s">
        <v>1837</v>
      </c>
      <c r="E728" s="0" t="str">
        <f aca="false">IF(ISNA(MATCH(A728,'ESO zone constants'!$A$2:$A$9949,0)),"","X")</f>
        <v>X</v>
      </c>
    </row>
    <row r="729" customFormat="false" ht="15" hidden="false" customHeight="false" outlineLevel="0" collapsed="false">
      <c r="A729" s="52" t="n">
        <v>1140</v>
      </c>
      <c r="B729" s="0" t="n">
        <v>727</v>
      </c>
      <c r="C729" s="0" t="n">
        <v>104</v>
      </c>
      <c r="D729" s="0" t="s">
        <v>1838</v>
      </c>
      <c r="E729" s="0" t="str">
        <f aca="false">IF(ISNA(MATCH(A729,'ESO zone constants'!$A$2:$A$9949,0)),"","X")</f>
        <v>X</v>
      </c>
    </row>
    <row r="730" customFormat="false" ht="15" hidden="false" customHeight="false" outlineLevel="0" collapsed="false">
      <c r="A730" s="52" t="n">
        <v>1141</v>
      </c>
      <c r="B730" s="0" t="n">
        <v>728</v>
      </c>
      <c r="C730" s="0" t="n">
        <v>101</v>
      </c>
      <c r="D730" s="0" t="s">
        <v>1839</v>
      </c>
      <c r="E730" s="0" t="str">
        <f aca="false">IF(ISNA(MATCH(A730,'ESO zone constants'!$A$2:$A$9949,0)),"","X")</f>
        <v>X</v>
      </c>
    </row>
    <row r="731" customFormat="false" ht="15" hidden="false" customHeight="false" outlineLevel="0" collapsed="false">
      <c r="A731" s="52" t="n">
        <v>1142</v>
      </c>
      <c r="B731" s="0" t="n">
        <v>729</v>
      </c>
      <c r="C731" s="0" t="n">
        <v>1142</v>
      </c>
      <c r="D731" s="0" t="s">
        <v>1502</v>
      </c>
      <c r="E731" s="0" t="str">
        <f aca="false">IF(ISNA(MATCH(A731,'ESO zone constants'!$A$2:$A$9949,0)),"","X")</f>
        <v>X</v>
      </c>
    </row>
    <row r="732" customFormat="false" ht="15" hidden="false" customHeight="false" outlineLevel="0" collapsed="false">
      <c r="A732" s="52" t="n">
        <v>1143</v>
      </c>
      <c r="B732" s="0" t="n">
        <v>730</v>
      </c>
      <c r="C732" s="0" t="n">
        <v>19</v>
      </c>
      <c r="D732" s="0" t="s">
        <v>1840</v>
      </c>
      <c r="E732" s="0" t="str">
        <f aca="false">IF(ISNA(MATCH(A732,'ESO zone constants'!$A$2:$A$9949,0)),"","X")</f>
        <v>X</v>
      </c>
    </row>
    <row r="733" customFormat="false" ht="15" hidden="false" customHeight="false" outlineLevel="0" collapsed="false">
      <c r="A733" s="52" t="n">
        <v>1144</v>
      </c>
      <c r="B733" s="0" t="n">
        <v>731</v>
      </c>
      <c r="C733" s="0" t="n">
        <v>1144</v>
      </c>
      <c r="D733" s="0" t="s">
        <v>1841</v>
      </c>
      <c r="E733" s="0" t="str">
        <f aca="false">IF(ISNA(MATCH(A733,'ESO zone constants'!$A$2:$A$9949,0)),"","X")</f>
        <v>X</v>
      </c>
    </row>
    <row r="734" customFormat="false" ht="15" hidden="false" customHeight="false" outlineLevel="0" collapsed="false">
      <c r="A734" s="52" t="n">
        <v>1145</v>
      </c>
      <c r="B734" s="0" t="n">
        <v>732</v>
      </c>
      <c r="C734" s="0" t="n">
        <v>1133</v>
      </c>
      <c r="D734" s="0" t="s">
        <v>1842</v>
      </c>
      <c r="E734" s="0" t="str">
        <f aca="false">IF(ISNA(MATCH(A734,'ESO zone constants'!$A$2:$A$9949,0)),"","X")</f>
        <v>X</v>
      </c>
    </row>
    <row r="735" customFormat="false" ht="15" hidden="false" customHeight="false" outlineLevel="0" collapsed="false">
      <c r="A735" s="52" t="n">
        <v>1146</v>
      </c>
      <c r="B735" s="0" t="n">
        <v>733</v>
      </c>
      <c r="C735" s="0" t="n">
        <v>1133</v>
      </c>
      <c r="D735" s="0" t="s">
        <v>1843</v>
      </c>
      <c r="E735" s="0" t="str">
        <f aca="false">IF(ISNA(MATCH(A735,'ESO zone constants'!$A$2:$A$9949,0)),"","X")</f>
        <v>X</v>
      </c>
    </row>
    <row r="736" customFormat="false" ht="15" hidden="false" customHeight="false" outlineLevel="0" collapsed="false">
      <c r="A736" s="52" t="n">
        <v>1147</v>
      </c>
      <c r="B736" s="0" t="n">
        <v>734</v>
      </c>
      <c r="C736" s="0" t="n">
        <v>1133</v>
      </c>
      <c r="D736" s="0" t="s">
        <v>1844</v>
      </c>
      <c r="E736" s="0" t="str">
        <f aca="false">IF(ISNA(MATCH(A736,'ESO zone constants'!$A$2:$A$9949,0)),"","X")</f>
        <v>X</v>
      </c>
    </row>
    <row r="737" customFormat="false" ht="15" hidden="false" customHeight="false" outlineLevel="0" collapsed="false">
      <c r="A737" s="52" t="n">
        <v>1148</v>
      </c>
      <c r="B737" s="0" t="n">
        <v>735</v>
      </c>
      <c r="C737" s="0" t="n">
        <v>1133</v>
      </c>
      <c r="D737" s="0" t="s">
        <v>1845</v>
      </c>
      <c r="E737" s="0" t="str">
        <f aca="false">IF(ISNA(MATCH(A737,'ESO zone constants'!$A$2:$A$9949,0)),"","X")</f>
        <v>X</v>
      </c>
    </row>
    <row r="738" customFormat="false" ht="15" hidden="false" customHeight="false" outlineLevel="0" collapsed="false">
      <c r="A738" s="52" t="n">
        <v>1149</v>
      </c>
      <c r="B738" s="0" t="n">
        <v>736</v>
      </c>
      <c r="C738" s="0" t="n">
        <v>1133</v>
      </c>
      <c r="D738" s="0" t="s">
        <v>1846</v>
      </c>
      <c r="E738" s="0" t="str">
        <f aca="false">IF(ISNA(MATCH(A738,'ESO zone constants'!$A$2:$A$9949,0)),"","X")</f>
        <v>X</v>
      </c>
    </row>
    <row r="739" customFormat="false" ht="15" hidden="false" customHeight="false" outlineLevel="0" collapsed="false">
      <c r="A739" s="52" t="n">
        <v>1150</v>
      </c>
      <c r="B739" s="0" t="n">
        <v>737</v>
      </c>
      <c r="C739" s="0" t="n">
        <v>1133</v>
      </c>
      <c r="D739" s="0" t="s">
        <v>1847</v>
      </c>
      <c r="E739" s="0" t="str">
        <f aca="false">IF(ISNA(MATCH(A739,'ESO zone constants'!$A$2:$A$9949,0)),"","X")</f>
        <v>X</v>
      </c>
    </row>
    <row r="740" customFormat="false" ht="15" hidden="false" customHeight="false" outlineLevel="0" collapsed="false">
      <c r="A740" s="52" t="n">
        <v>1151</v>
      </c>
      <c r="B740" s="0" t="n">
        <v>738</v>
      </c>
      <c r="C740" s="0" t="n">
        <v>1133</v>
      </c>
      <c r="D740" s="0" t="s">
        <v>1848</v>
      </c>
      <c r="E740" s="0" t="str">
        <f aca="false">IF(ISNA(MATCH(A740,'ESO zone constants'!$A$2:$A$9949,0)),"","X")</f>
        <v>X</v>
      </c>
    </row>
    <row r="741" customFormat="false" ht="15" hidden="false" customHeight="false" outlineLevel="0" collapsed="false">
      <c r="A741" s="52" t="n">
        <v>1152</v>
      </c>
      <c r="B741" s="0" t="n">
        <v>739</v>
      </c>
      <c r="C741" s="0" t="n">
        <v>684</v>
      </c>
      <c r="D741" s="0" t="s">
        <v>1019</v>
      </c>
      <c r="E741" s="0" t="str">
        <f aca="false">IF(ISNA(MATCH(A741,'ESO zone constants'!$A$2:$A$9949,0)),"","X")</f>
        <v>X</v>
      </c>
    </row>
    <row r="742" customFormat="false" ht="15" hidden="false" customHeight="false" outlineLevel="0" collapsed="false">
      <c r="A742" s="52" t="n">
        <v>1153</v>
      </c>
      <c r="B742" s="0" t="n">
        <v>740</v>
      </c>
      <c r="C742" s="0" t="n">
        <v>92</v>
      </c>
      <c r="D742" s="0" t="s">
        <v>1026</v>
      </c>
      <c r="E742" s="0" t="str">
        <f aca="false">IF(ISNA(MATCH(A742,'ESO zone constants'!$A$2:$A$9949,0)),"","X")</f>
        <v>X</v>
      </c>
    </row>
    <row r="743" customFormat="false" ht="15" hidden="false" customHeight="false" outlineLevel="0" collapsed="false">
      <c r="A743" s="52" t="n">
        <v>1154</v>
      </c>
      <c r="B743" s="0" t="n">
        <v>741</v>
      </c>
      <c r="C743" s="0" t="n">
        <v>1086</v>
      </c>
      <c r="D743" s="0" t="s">
        <v>1849</v>
      </c>
      <c r="E743" s="0" t="str">
        <f aca="false">IF(ISNA(MATCH(A743,'ESO zone constants'!$A$2:$A$9949,0)),"","X")</f>
        <v>X</v>
      </c>
    </row>
    <row r="744" customFormat="false" ht="15" hidden="false" customHeight="false" outlineLevel="0" collapsed="false">
      <c r="A744" s="52" t="n">
        <v>1155</v>
      </c>
      <c r="B744" s="0" t="n">
        <v>742</v>
      </c>
      <c r="C744" s="0" t="n">
        <v>20</v>
      </c>
      <c r="D744" s="0" t="s">
        <v>1850</v>
      </c>
      <c r="E744" s="0" t="str">
        <f aca="false">IF(ISNA(MATCH(A744,'ESO zone constants'!$A$2:$A$9949,0)),"","X")</f>
        <v>X</v>
      </c>
    </row>
    <row r="745" customFormat="false" ht="15" hidden="false" customHeight="false" outlineLevel="0" collapsed="false">
      <c r="A745" s="52" t="n">
        <v>1160</v>
      </c>
      <c r="B745" s="0" t="n">
        <v>743</v>
      </c>
      <c r="C745" s="0" t="n">
        <v>1160</v>
      </c>
      <c r="D745" s="0" t="s">
        <v>1100</v>
      </c>
      <c r="E745" s="0" t="str">
        <f aca="false">IF(ISNA(MATCH(A745,'ESO zone constants'!$A$2:$A$9949,0)),"","X")</f>
        <v>X</v>
      </c>
    </row>
    <row r="746" customFormat="false" ht="15" hidden="false" customHeight="false" outlineLevel="0" collapsed="false">
      <c r="A746" s="52" t="n">
        <v>1161</v>
      </c>
      <c r="B746" s="0" t="n">
        <v>744</v>
      </c>
      <c r="C746" s="0" t="n">
        <v>1161</v>
      </c>
      <c r="D746" s="0" t="s">
        <v>1851</v>
      </c>
      <c r="E746" s="0" t="str">
        <f aca="false">IF(ISNA(MATCH(A746,'ESO zone constants'!$A$2:$A$9949,0)),"","X")</f>
        <v>X</v>
      </c>
    </row>
    <row r="747" customFormat="false" ht="15" hidden="false" customHeight="false" outlineLevel="0" collapsed="false">
      <c r="A747" s="52" t="n">
        <v>1165</v>
      </c>
      <c r="B747" s="0" t="n">
        <v>745</v>
      </c>
      <c r="C747" s="0" t="n">
        <v>1161</v>
      </c>
      <c r="D747" s="0" t="s">
        <v>1852</v>
      </c>
      <c r="E747" s="0" t="str">
        <f aca="false">IF(ISNA(MATCH(A747,'ESO zone constants'!$A$2:$A$9949,0)),"","X")</f>
        <v>X</v>
      </c>
    </row>
    <row r="748" customFormat="false" ht="15" hidden="false" customHeight="false" outlineLevel="0" collapsed="false">
      <c r="A748" s="52" t="n">
        <v>1166</v>
      </c>
      <c r="B748" s="0" t="n">
        <v>746</v>
      </c>
      <c r="C748" s="0" t="n">
        <v>1160</v>
      </c>
      <c r="D748" s="0" t="s">
        <v>1853</v>
      </c>
      <c r="E748" s="0" t="str">
        <f aca="false">IF(ISNA(MATCH(A748,'ESO zone constants'!$A$2:$A$9949,0)),"","X")</f>
        <v>X</v>
      </c>
    </row>
    <row r="749" customFormat="false" ht="15" hidden="false" customHeight="false" outlineLevel="0" collapsed="false">
      <c r="A749" s="52" t="n">
        <v>1167</v>
      </c>
      <c r="B749" s="0" t="n">
        <v>747</v>
      </c>
      <c r="C749" s="0" t="n">
        <v>1160</v>
      </c>
      <c r="D749" s="0" t="s">
        <v>1854</v>
      </c>
      <c r="E749" s="0" t="str">
        <f aca="false">IF(ISNA(MATCH(A749,'ESO zone constants'!$A$2:$A$9949,0)),"","X")</f>
        <v>X</v>
      </c>
    </row>
    <row r="750" customFormat="false" ht="15" hidden="false" customHeight="false" outlineLevel="0" collapsed="false">
      <c r="A750" s="52" t="n">
        <v>1168</v>
      </c>
      <c r="B750" s="0" t="n">
        <v>748</v>
      </c>
      <c r="C750" s="0" t="n">
        <v>1160</v>
      </c>
      <c r="D750" s="0" t="s">
        <v>1855</v>
      </c>
      <c r="E750" s="0" t="str">
        <f aca="false">IF(ISNA(MATCH(A750,'ESO zone constants'!$A$2:$A$9949,0)),"","X")</f>
        <v>X</v>
      </c>
    </row>
    <row r="751" customFormat="false" ht="15" hidden="false" customHeight="false" outlineLevel="0" collapsed="false">
      <c r="A751" s="52" t="n">
        <v>1169</v>
      </c>
      <c r="B751" s="0" t="n">
        <v>749</v>
      </c>
      <c r="C751" s="0" t="n">
        <v>1160</v>
      </c>
      <c r="D751" s="0" t="s">
        <v>1856</v>
      </c>
      <c r="E751" s="0" t="str">
        <f aca="false">IF(ISNA(MATCH(A751,'ESO zone constants'!$A$2:$A$9949,0)),"","X")</f>
        <v>X</v>
      </c>
    </row>
    <row r="752" customFormat="false" ht="15" hidden="false" customHeight="false" outlineLevel="0" collapsed="false">
      <c r="A752" s="52" t="n">
        <v>1170</v>
      </c>
      <c r="B752" s="0" t="n">
        <v>750</v>
      </c>
      <c r="C752" s="0" t="n">
        <v>1160</v>
      </c>
      <c r="D752" s="0" t="s">
        <v>1857</v>
      </c>
      <c r="E752" s="0" t="str">
        <f aca="false">IF(ISNA(MATCH(A752,'ESO zone constants'!$A$2:$A$9949,0)),"","X")</f>
        <v>X</v>
      </c>
    </row>
    <row r="753" customFormat="false" ht="15" hidden="false" customHeight="false" outlineLevel="0" collapsed="false">
      <c r="A753" s="52" t="n">
        <v>1171</v>
      </c>
      <c r="B753" s="0" t="n">
        <v>751</v>
      </c>
      <c r="C753" s="0" t="n">
        <v>1161</v>
      </c>
      <c r="D753" s="0" t="s">
        <v>1858</v>
      </c>
      <c r="E753" s="0" t="str">
        <f aca="false">IF(ISNA(MATCH(A753,'ESO zone constants'!$A$2:$A$9949,0)),"","X")</f>
        <v>X</v>
      </c>
    </row>
    <row r="754" customFormat="false" ht="15" hidden="false" customHeight="false" outlineLevel="0" collapsed="false">
      <c r="A754" s="52" t="n">
        <v>1172</v>
      </c>
      <c r="B754" s="0" t="n">
        <v>752</v>
      </c>
      <c r="C754" s="0" t="n">
        <v>1161</v>
      </c>
      <c r="D754" s="0" t="s">
        <v>1859</v>
      </c>
      <c r="E754" s="0" t="str">
        <f aca="false">IF(ISNA(MATCH(A754,'ESO zone constants'!$A$2:$A$9949,0)),"","X")</f>
        <v>X</v>
      </c>
    </row>
    <row r="755" customFormat="false" ht="15" hidden="false" customHeight="false" outlineLevel="0" collapsed="false">
      <c r="A755" s="52" t="n">
        <v>1173</v>
      </c>
      <c r="B755" s="0" t="n">
        <v>753</v>
      </c>
      <c r="C755" s="0" t="n">
        <v>1161</v>
      </c>
      <c r="D755" s="0" t="s">
        <v>1860</v>
      </c>
      <c r="E755" s="0" t="str">
        <f aca="false">IF(ISNA(MATCH(A755,'ESO zone constants'!$A$2:$A$9949,0)),"","X")</f>
        <v>X</v>
      </c>
    </row>
    <row r="756" customFormat="false" ht="15" hidden="false" customHeight="false" outlineLevel="0" collapsed="false">
      <c r="A756" s="52" t="n">
        <v>1174</v>
      </c>
      <c r="B756" s="0" t="n">
        <v>754</v>
      </c>
      <c r="C756" s="0" t="n">
        <v>1160</v>
      </c>
      <c r="D756" s="0" t="s">
        <v>1861</v>
      </c>
      <c r="E756" s="0" t="str">
        <f aca="false">IF(ISNA(MATCH(A756,'ESO zone constants'!$A$2:$A$9949,0)),"","X")</f>
        <v>X</v>
      </c>
    </row>
    <row r="757" customFormat="false" ht="15" hidden="false" customHeight="false" outlineLevel="0" collapsed="false">
      <c r="A757" s="52" t="n">
        <v>1175</v>
      </c>
      <c r="B757" s="0" t="n">
        <v>755</v>
      </c>
      <c r="C757" s="0" t="n">
        <v>1175</v>
      </c>
      <c r="D757" s="0" t="s">
        <v>1862</v>
      </c>
      <c r="E757" s="0" t="str">
        <f aca="false">IF(ISNA(MATCH(A757,'ESO zone constants'!$A$2:$A$9949,0)),"","X")</f>
        <v>X</v>
      </c>
    </row>
    <row r="758" customFormat="false" ht="15" hidden="false" customHeight="false" outlineLevel="0" collapsed="false">
      <c r="A758" s="52" t="n">
        <v>1176</v>
      </c>
      <c r="B758" s="0" t="n">
        <v>756</v>
      </c>
      <c r="C758" s="0" t="n">
        <v>1160</v>
      </c>
      <c r="D758" s="0" t="s">
        <v>1863</v>
      </c>
      <c r="E758" s="0" t="str">
        <f aca="false">IF(ISNA(MATCH(A758,'ESO zone constants'!$A$2:$A$9949,0)),"","X")</f>
        <v>X</v>
      </c>
    </row>
    <row r="759" customFormat="false" ht="15" hidden="false" customHeight="false" outlineLevel="0" collapsed="false">
      <c r="A759" s="52" t="n">
        <v>1177</v>
      </c>
      <c r="B759" s="0" t="n">
        <v>757</v>
      </c>
      <c r="C759" s="0" t="n">
        <v>1160</v>
      </c>
      <c r="D759" s="0" t="s">
        <v>1864</v>
      </c>
      <c r="E759" s="0" t="str">
        <f aca="false">IF(ISNA(MATCH(A759,'ESO zone constants'!$A$2:$A$9949,0)),"","X")</f>
        <v>X</v>
      </c>
    </row>
    <row r="760" customFormat="false" ht="15" hidden="false" customHeight="false" outlineLevel="0" collapsed="false">
      <c r="A760" s="52" t="n">
        <v>1178</v>
      </c>
      <c r="B760" s="0" t="n">
        <v>758</v>
      </c>
      <c r="C760" s="0" t="n">
        <v>1160</v>
      </c>
      <c r="D760" s="0" t="s">
        <v>1865</v>
      </c>
      <c r="E760" s="0" t="str">
        <f aca="false">IF(ISNA(MATCH(A760,'ESO zone constants'!$A$2:$A$9949,0)),"","X")</f>
        <v>X</v>
      </c>
    </row>
    <row r="761" customFormat="false" ht="15" hidden="false" customHeight="false" outlineLevel="0" collapsed="false">
      <c r="A761" s="52" t="n">
        <v>1179</v>
      </c>
      <c r="B761" s="0" t="n">
        <v>759</v>
      </c>
      <c r="C761" s="0" t="n">
        <v>1160</v>
      </c>
      <c r="D761" s="0" t="s">
        <v>1866</v>
      </c>
      <c r="E761" s="0" t="str">
        <f aca="false">IF(ISNA(MATCH(A761,'ESO zone constants'!$A$2:$A$9949,0)),"","X")</f>
        <v>X</v>
      </c>
    </row>
    <row r="762" customFormat="false" ht="15" hidden="false" customHeight="false" outlineLevel="0" collapsed="false">
      <c r="A762" s="52" t="n">
        <v>1181</v>
      </c>
      <c r="B762" s="0" t="n">
        <v>760</v>
      </c>
      <c r="C762" s="0" t="n">
        <v>1161</v>
      </c>
      <c r="D762" s="0" t="s">
        <v>1867</v>
      </c>
      <c r="E762" s="0" t="str">
        <f aca="false">IF(ISNA(MATCH(A762,'ESO zone constants'!$A$2:$A$9949,0)),"","X")</f>
        <v>X</v>
      </c>
    </row>
    <row r="763" customFormat="false" ht="15" hidden="false" customHeight="false" outlineLevel="0" collapsed="false">
      <c r="A763" s="52" t="n">
        <v>1182</v>
      </c>
      <c r="B763" s="0" t="n">
        <v>761</v>
      </c>
      <c r="C763" s="0" t="n">
        <v>1160</v>
      </c>
      <c r="D763" s="0" t="s">
        <v>1868</v>
      </c>
      <c r="E763" s="0" t="str">
        <f aca="false">IF(ISNA(MATCH(A763,'ESO zone constants'!$A$2:$A$9949,0)),"","X")</f>
        <v>X</v>
      </c>
    </row>
    <row r="764" customFormat="false" ht="15" hidden="false" customHeight="false" outlineLevel="0" collapsed="false">
      <c r="A764" s="52" t="n">
        <v>1183</v>
      </c>
      <c r="B764" s="0" t="n">
        <v>762</v>
      </c>
      <c r="C764" s="0" t="n">
        <v>1161</v>
      </c>
      <c r="D764" s="0" t="s">
        <v>1869</v>
      </c>
      <c r="E764" s="0" t="str">
        <f aca="false">IF(ISNA(MATCH(A764,'ESO zone constants'!$A$2:$A$9949,0)),"","X")</f>
        <v>X</v>
      </c>
    </row>
    <row r="765" customFormat="false" ht="15" hidden="false" customHeight="false" outlineLevel="0" collapsed="false">
      <c r="A765" s="52" t="n">
        <v>1184</v>
      </c>
      <c r="B765" s="0" t="n">
        <v>763</v>
      </c>
      <c r="C765" s="0" t="n">
        <v>1161</v>
      </c>
      <c r="D765" s="0" t="s">
        <v>1870</v>
      </c>
      <c r="E765" s="0" t="str">
        <f aca="false">IF(ISNA(MATCH(A765,'ESO zone constants'!$A$2:$A$9949,0)),"","X")</f>
        <v>X</v>
      </c>
    </row>
    <row r="766" customFormat="false" ht="15" hidden="false" customHeight="false" outlineLevel="0" collapsed="false">
      <c r="A766" s="52" t="n">
        <v>1185</v>
      </c>
      <c r="B766" s="0" t="n">
        <v>764</v>
      </c>
      <c r="C766" s="0" t="n">
        <v>1160</v>
      </c>
      <c r="D766" s="0" t="s">
        <v>1871</v>
      </c>
      <c r="E766" s="0" t="str">
        <f aca="false">IF(ISNA(MATCH(A766,'ESO zone constants'!$A$2:$A$9949,0)),"","X")</f>
        <v>X</v>
      </c>
    </row>
    <row r="767" customFormat="false" ht="15" hidden="false" customHeight="false" outlineLevel="0" collapsed="false">
      <c r="A767" s="52" t="n">
        <v>1186</v>
      </c>
      <c r="B767" s="0" t="n">
        <v>765</v>
      </c>
      <c r="C767" s="0" t="n">
        <v>1160</v>
      </c>
      <c r="D767" s="0" t="s">
        <v>1872</v>
      </c>
      <c r="E767" s="0" t="str">
        <f aca="false">IF(ISNA(MATCH(A767,'ESO zone constants'!$A$2:$A$9949,0)),"","X")</f>
        <v>X</v>
      </c>
    </row>
    <row r="768" customFormat="false" ht="15" hidden="false" customHeight="false" outlineLevel="0" collapsed="false">
      <c r="A768" s="52" t="n">
        <v>1187</v>
      </c>
      <c r="B768" s="0" t="n">
        <v>766</v>
      </c>
      <c r="C768" s="0" t="n">
        <v>1161</v>
      </c>
      <c r="D768" s="0" t="s">
        <v>1873</v>
      </c>
      <c r="E768" s="0" t="str">
        <f aca="false">IF(ISNA(MATCH(A768,'ESO zone constants'!$A$2:$A$9949,0)),"","X")</f>
        <v>X</v>
      </c>
    </row>
    <row r="769" customFormat="false" ht="15" hidden="false" customHeight="false" outlineLevel="0" collapsed="false">
      <c r="A769" s="52" t="n">
        <v>1188</v>
      </c>
      <c r="B769" s="0" t="n">
        <v>767</v>
      </c>
      <c r="C769" s="0" t="n">
        <v>101</v>
      </c>
      <c r="D769" s="0" t="s">
        <v>1874</v>
      </c>
      <c r="E769" s="0" t="str">
        <f aca="false">IF(ISNA(MATCH(A769,'ESO zone constants'!$A$2:$A$9949,0)),"","X")</f>
        <v>X</v>
      </c>
    </row>
    <row r="770" customFormat="false" ht="15" hidden="false" customHeight="false" outlineLevel="0" collapsed="false">
      <c r="A770" s="52" t="n">
        <v>1189</v>
      </c>
      <c r="B770" s="0" t="n">
        <v>768</v>
      </c>
      <c r="C770" s="0" t="n">
        <v>101</v>
      </c>
      <c r="D770" s="0" t="s">
        <v>1874</v>
      </c>
      <c r="E770" s="0" t="str">
        <f aca="false">IF(ISNA(MATCH(A770,'ESO zone constants'!$A$2:$A$9949,0)),"","X")</f>
        <v>X</v>
      </c>
    </row>
    <row r="771" customFormat="false" ht="15" hidden="false" customHeight="false" outlineLevel="0" collapsed="false">
      <c r="A771" s="52" t="n">
        <v>1190</v>
      </c>
      <c r="B771" s="0" t="n">
        <v>769</v>
      </c>
      <c r="C771" s="0" t="n">
        <v>103</v>
      </c>
      <c r="D771" s="0" t="s">
        <v>1875</v>
      </c>
      <c r="E771" s="0" t="str">
        <f aca="false">IF(ISNA(MATCH(A771,'ESO zone constants'!$A$2:$A$9949,0)),"","X")</f>
        <v>X</v>
      </c>
    </row>
    <row r="772" customFormat="false" ht="15" hidden="false" customHeight="false" outlineLevel="0" collapsed="false">
      <c r="A772" s="52" t="n">
        <v>1191</v>
      </c>
      <c r="B772" s="0" t="n">
        <v>770</v>
      </c>
      <c r="C772" s="0" t="n">
        <v>101</v>
      </c>
      <c r="D772" s="0" t="s">
        <v>1876</v>
      </c>
      <c r="E772" s="0" t="str">
        <f aca="false">IF(ISNA(MATCH(A772,'ESO zone constants'!$A$2:$A$9949,0)),"","X")</f>
        <v>X</v>
      </c>
    </row>
    <row r="773" customFormat="false" ht="15" hidden="false" customHeight="false" outlineLevel="0" collapsed="false">
      <c r="A773" s="52" t="n">
        <v>1192</v>
      </c>
      <c r="B773" s="0" t="n">
        <v>771</v>
      </c>
      <c r="C773" s="0" t="n">
        <v>1133</v>
      </c>
      <c r="D773" s="0" t="s">
        <v>1877</v>
      </c>
      <c r="E773" s="0" t="str">
        <f aca="false">IF(ISNA(MATCH(A773,'ESO zone constants'!$A$2:$A$9949,0)),"","X")</f>
        <v>X</v>
      </c>
    </row>
    <row r="774" customFormat="false" ht="15" hidden="false" customHeight="false" outlineLevel="0" collapsed="false">
      <c r="A774" s="52" t="n">
        <v>1193</v>
      </c>
      <c r="B774" s="0" t="n">
        <v>772</v>
      </c>
      <c r="C774" s="0" t="n">
        <v>1133</v>
      </c>
      <c r="D774" s="0" t="s">
        <v>1878</v>
      </c>
      <c r="E774" s="0" t="str">
        <f aca="false">IF(ISNA(MATCH(A774,'ESO zone constants'!$A$2:$A$9949,0)),"","X")</f>
        <v>X</v>
      </c>
    </row>
    <row r="775" customFormat="false" ht="15" hidden="false" customHeight="false" outlineLevel="0" collapsed="false">
      <c r="A775" s="52" t="n">
        <v>1195</v>
      </c>
      <c r="B775" s="0" t="n">
        <v>773</v>
      </c>
      <c r="C775" s="0" t="n">
        <v>1195</v>
      </c>
      <c r="D775" s="0" t="s">
        <v>1879</v>
      </c>
      <c r="E775" s="0" t="str">
        <f aca="false">IF(ISNA(MATCH(A775,'ESO zone constants'!$A$2:$A$9949,0)),"","X")</f>
        <v>X</v>
      </c>
    </row>
    <row r="776" customFormat="false" ht="15" hidden="false" customHeight="false" outlineLevel="0" collapsed="false">
      <c r="A776" s="52" t="n">
        <v>1196</v>
      </c>
      <c r="B776" s="0" t="n">
        <v>774</v>
      </c>
      <c r="C776" s="0" t="n">
        <v>1160</v>
      </c>
      <c r="D776" s="0" t="s">
        <v>1201</v>
      </c>
      <c r="E776" s="0" t="str">
        <f aca="false">IF(ISNA(MATCH(A776,'ESO zone constants'!$A$2:$A$9949,0)),"","X")</f>
        <v>X</v>
      </c>
    </row>
    <row r="777" customFormat="false" ht="15" hidden="false" customHeight="false" outlineLevel="0" collapsed="false">
      <c r="A777" s="52" t="n">
        <v>1199</v>
      </c>
      <c r="B777" s="0" t="n">
        <v>775</v>
      </c>
      <c r="C777" s="0" t="n">
        <v>684</v>
      </c>
      <c r="D777" s="0" t="s">
        <v>1880</v>
      </c>
      <c r="E777" s="0" t="str">
        <f aca="false">IF(ISNA(MATCH(A777,'ESO zone constants'!$A$2:$A$9949,0)),"","X")</f>
        <v>X</v>
      </c>
    </row>
    <row r="778" customFormat="false" ht="15" hidden="false" customHeight="false" outlineLevel="0" collapsed="false">
      <c r="A778" s="52" t="n">
        <v>1200</v>
      </c>
      <c r="B778" s="0" t="n">
        <v>776</v>
      </c>
      <c r="C778" s="0" t="n">
        <v>1200</v>
      </c>
      <c r="D778" s="0" t="s">
        <v>1881</v>
      </c>
      <c r="E778" s="0" t="str">
        <f aca="false">IF(ISNA(MATCH(A778,'ESO zone constants'!$A$2:$A$9949,0)),"","X")</f>
        <v>X</v>
      </c>
    </row>
    <row r="779" customFormat="false" ht="15" hidden="false" customHeight="false" outlineLevel="0" collapsed="false">
      <c r="A779" s="52" t="n">
        <v>1218</v>
      </c>
      <c r="B779" s="0" t="n">
        <v>777</v>
      </c>
      <c r="C779" s="0" t="n">
        <v>1160</v>
      </c>
      <c r="D779" s="0" t="s">
        <v>1882</v>
      </c>
      <c r="E779" s="0" t="str">
        <f aca="false">IF(ISNA(MATCH(A779,'ESO zone constants'!$A$2:$A$9949,0)),"","X")</f>
        <v>X</v>
      </c>
    </row>
    <row r="780" customFormat="false" ht="15" hidden="false" customHeight="false" outlineLevel="0" collapsed="false">
      <c r="A780" s="52" t="n">
        <v>1219</v>
      </c>
      <c r="B780" s="0" t="n">
        <v>778</v>
      </c>
      <c r="C780" s="0" t="n">
        <v>1160</v>
      </c>
      <c r="D780" s="0" t="s">
        <v>1883</v>
      </c>
      <c r="E780" s="0" t="str">
        <f aca="false">IF(ISNA(MATCH(A780,'ESO zone constants'!$A$2:$A$9949,0)),"","X")</f>
        <v>X</v>
      </c>
    </row>
    <row r="781" customFormat="false" ht="15" hidden="false" customHeight="false" outlineLevel="0" collapsed="false">
      <c r="A781" s="52" t="n">
        <v>1220</v>
      </c>
      <c r="B781" s="0" t="n">
        <v>779</v>
      </c>
      <c r="C781" s="0" t="n">
        <v>1161</v>
      </c>
      <c r="D781" s="0" t="s">
        <v>1884</v>
      </c>
      <c r="E781" s="0" t="str">
        <f aca="false">IF(ISNA(MATCH(A781,'ESO zone constants'!$A$2:$A$9949,0)),"","X")</f>
        <v>X</v>
      </c>
    </row>
  </sheetData>
  <autoFilter ref="A2:E751"/>
  <mergeCells count="1">
    <mergeCell ref="A1:N1"/>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FFC000"/>
    <pageSetUpPr fitToPage="false"/>
  </sheetPr>
  <dimension ref="A1:L779"/>
  <sheetViews>
    <sheetView windowProtection="false" showFormulas="false" showGridLines="true" showRowColHeaders="true" showZeros="true" rightToLeft="false" tabSelected="false" showOutlineSymbols="true" defaultGridColor="true" view="normal" topLeftCell="A746" colorId="64" zoomScale="100" zoomScaleNormal="100" zoomScalePageLayoutView="100" workbookViewId="0">
      <selection pane="topLeft" activeCell="K770" activeCellId="0" sqref="K770"/>
    </sheetView>
  </sheetViews>
  <sheetFormatPr defaultRowHeight="15"/>
  <cols>
    <col collapsed="false" hidden="false" max="1" min="1" style="1" width="22.0364372469636"/>
    <col collapsed="false" hidden="false" max="2" min="2" style="1" width="25.7085020242915"/>
    <col collapsed="false" hidden="false" max="3" min="3" style="1" width="26.4453441295547"/>
    <col collapsed="false" hidden="false" max="4" min="4" style="2" width="32.2064777327935"/>
    <col collapsed="false" hidden="false" max="5" min="5" style="2" width="16.4372469635628"/>
    <col collapsed="false" hidden="false" max="6" min="6" style="2" width="19.3238866396761"/>
    <col collapsed="false" hidden="false" max="7" min="7" style="2" width="24.1821862348178"/>
    <col collapsed="false" hidden="false" max="8" min="8" style="2" width="17.0121457489879"/>
    <col collapsed="false" hidden="false" max="9" min="9" style="2" width="13.0526315789474"/>
    <col collapsed="false" hidden="false" max="10" min="10" style="0" width="13.5060728744939"/>
    <col collapsed="false" hidden="false" max="11" min="11" style="2" width="13.5060728744939"/>
    <col collapsed="false" hidden="false" max="12" min="12" style="2" width="26.7813765182186"/>
    <col collapsed="false" hidden="false" max="1025" min="13" style="0" width="10.9028340080972"/>
  </cols>
  <sheetData>
    <row r="1" customFormat="false" ht="90" hidden="false" customHeight="false" outlineLevel="0" collapsed="false">
      <c r="A1" s="11" t="s">
        <v>1193</v>
      </c>
      <c r="B1" s="11" t="s">
        <v>1885</v>
      </c>
      <c r="C1" s="11" t="s">
        <v>1886</v>
      </c>
      <c r="D1" s="13" t="s">
        <v>1887</v>
      </c>
      <c r="E1" s="13" t="s">
        <v>1888</v>
      </c>
      <c r="F1" s="13" t="s">
        <v>1889</v>
      </c>
      <c r="G1" s="13" t="s">
        <v>1890</v>
      </c>
      <c r="H1" s="16" t="s">
        <v>1891</v>
      </c>
      <c r="I1" s="16" t="s">
        <v>1892</v>
      </c>
      <c r="J1" s="53" t="s">
        <v>1893</v>
      </c>
      <c r="K1" s="13" t="s">
        <v>1894</v>
      </c>
      <c r="L1" s="13" t="s">
        <v>1895</v>
      </c>
    </row>
    <row r="2" customFormat="false" ht="15" hidden="false" customHeight="false" outlineLevel="0" collapsed="false">
      <c r="A2" s="1" t="n">
        <v>2</v>
      </c>
      <c r="B2" s="1" t="n">
        <f aca="false">VLOOKUP(A2,'ESO dumped ZoneData'!$A$3:$D$9995,2,0)</f>
        <v>1</v>
      </c>
      <c r="C2" s="1" t="n">
        <f aca="false">VLOOKUP(A2,'ESO dumped ZoneData'!$A$3:$D$9995,3,0)</f>
        <v>2</v>
      </c>
      <c r="D2" s="2" t="str">
        <f aca="false">VLOOKUP(A2,'ESO dumped ZoneData'!$A$3:$D$9995,4,0)</f>
        <v>Clean Test</v>
      </c>
      <c r="E2" s="2" t="str">
        <f aca="false" t="array" ref="E2:E2">IF(OR(EXACT(A2,'ESO Dungeon constants'!$D$3:$D$987)),"X","")</f>
        <v/>
      </c>
      <c r="F2" s="2" t="str">
        <f aca="false">IF(EXACT(A2,C2),"X","")</f>
        <v>X</v>
      </c>
      <c r="G2" s="2" t="str">
        <f aca="false">IF(A2&lt;&gt;C2,VLOOKUP(C2,$A$2:$D$9949,4,0),"")</f>
        <v/>
      </c>
      <c r="H2" s="2" t="n">
        <f aca="false">A2</f>
        <v>2</v>
      </c>
      <c r="I2" s="2" t="n">
        <f aca="false">C2</f>
        <v>2</v>
      </c>
      <c r="J2" s="0" t="n">
        <v>0</v>
      </c>
      <c r="K2" s="2" t="str">
        <f aca="false">VLOOKUP(J2,'LibSets constants'!$A$4:$B$1000,2,0)</f>
        <v>DLC_BASE_GAME</v>
      </c>
      <c r="L2" s="2" t="str">
        <f aca="false">VLOOKUP(J2,'LibSets constants'!$A$4:$C$1000,3,0)</f>
        <v>Included in base game</v>
      </c>
    </row>
    <row r="3" customFormat="false" ht="15" hidden="false" customHeight="false" outlineLevel="0" collapsed="false">
      <c r="A3" s="21" t="n">
        <v>3</v>
      </c>
      <c r="B3" s="1" t="n">
        <f aca="false">VLOOKUP(A3,'ESO dumped ZoneData'!$A$3:$D$9995,2,0)</f>
        <v>2</v>
      </c>
      <c r="C3" s="1" t="n">
        <f aca="false">VLOOKUP(A3,'ESO dumped ZoneData'!$A$3:$D$9995,3,0)</f>
        <v>3</v>
      </c>
      <c r="D3" s="2" t="str">
        <f aca="false">VLOOKUP(A3,'ESO dumped ZoneData'!$A$3:$D$9995,4,0)</f>
        <v>Glenumbra</v>
      </c>
      <c r="E3" s="2" t="str">
        <f aca="false" t="array" ref="E3:E3">IF(OR(EXACT(A3,'ESO Dungeon constants'!$D$3:$D$987)),"X","")</f>
        <v/>
      </c>
      <c r="F3" s="2" t="str">
        <f aca="false">IF(EXACT(A3,C3),"X","")</f>
        <v>X</v>
      </c>
      <c r="G3" s="2" t="str">
        <f aca="false">IF(A3&lt;&gt;C3,VLOOKUP(C3,$A$2:$D$9949,4,0),"")</f>
        <v/>
      </c>
      <c r="H3" s="2" t="n">
        <f aca="false">A3</f>
        <v>3</v>
      </c>
      <c r="I3" s="2" t="n">
        <f aca="false">C3</f>
        <v>3</v>
      </c>
      <c r="J3" s="0" t="n">
        <v>0</v>
      </c>
      <c r="K3" s="2" t="str">
        <f aca="false">VLOOKUP(J3,'LibSets constants'!$A$4:$B$1000,2,0)</f>
        <v>DLC_BASE_GAME</v>
      </c>
      <c r="L3" s="2" t="str">
        <f aca="false">VLOOKUP(J3,'LibSets constants'!$A$4:$C$1000,3,0)</f>
        <v>Included in base game</v>
      </c>
    </row>
    <row r="4" customFormat="false" ht="15" hidden="false" customHeight="false" outlineLevel="0" collapsed="false">
      <c r="A4" s="21" t="n">
        <v>11</v>
      </c>
      <c r="B4" s="1" t="n">
        <f aca="false">VLOOKUP(A4,'ESO dumped ZoneData'!$A$3:$D$9995,2,0)</f>
        <v>3</v>
      </c>
      <c r="C4" s="1" t="n">
        <f aca="false">VLOOKUP(A4,'ESO dumped ZoneData'!$A$3:$D$9995,3,0)</f>
        <v>347</v>
      </c>
      <c r="D4" s="2" t="str">
        <f aca="false">VLOOKUP(A4,'ESO dumped ZoneData'!$A$3:$D$9995,4,0)</f>
        <v>Vaults of Madness</v>
      </c>
      <c r="E4" s="2" t="str">
        <f aca="false" t="array" ref="E4:E4">IF(OR(EXACT(A4,'ESO Dungeon constants'!$D$3:$D$987)),"X","")</f>
        <v/>
      </c>
      <c r="F4" s="2" t="str">
        <f aca="false">IF(EXACT(A4,C4),"X","")</f>
        <v/>
      </c>
      <c r="G4" s="2" t="str">
        <f aca="false">IF(A4&lt;&gt;C4,VLOOKUP(C4,$A$2:$D$9949,4,0),"")</f>
        <v>Coldharbour</v>
      </c>
      <c r="H4" s="2" t="n">
        <f aca="false">A4</f>
        <v>11</v>
      </c>
      <c r="I4" s="2" t="n">
        <f aca="false">C4</f>
        <v>347</v>
      </c>
      <c r="J4" s="0" t="n">
        <v>0</v>
      </c>
      <c r="K4" s="2" t="str">
        <f aca="false">VLOOKUP(J4,'LibSets constants'!$A$4:$B$1000,2,0)</f>
        <v>DLC_BASE_GAME</v>
      </c>
      <c r="L4" s="2" t="str">
        <f aca="false">VLOOKUP(J4,'LibSets constants'!$A$4:$C$1000,3,0)</f>
        <v>Included in base game</v>
      </c>
    </row>
    <row r="5" customFormat="false" ht="15" hidden="false" customHeight="false" outlineLevel="0" collapsed="false">
      <c r="A5" s="21" t="n">
        <v>19</v>
      </c>
      <c r="B5" s="1" t="n">
        <f aca="false">VLOOKUP(A5,'ESO dumped ZoneData'!$A$3:$D$9995,2,0)</f>
        <v>4</v>
      </c>
      <c r="C5" s="1" t="n">
        <f aca="false">VLOOKUP(A5,'ESO dumped ZoneData'!$A$3:$D$9995,3,0)</f>
        <v>19</v>
      </c>
      <c r="D5" s="2" t="str">
        <f aca="false">VLOOKUP(A5,'ESO dumped ZoneData'!$A$3:$D$9995,4,0)</f>
        <v>Stormhaven</v>
      </c>
      <c r="E5" s="2" t="str">
        <f aca="false" t="array" ref="E5:E5">IF(OR(EXACT(A5,'ESO Dungeon constants'!$D$3:$D$987)),"X","")</f>
        <v/>
      </c>
      <c r="F5" s="2" t="str">
        <f aca="false">IF(EXACT(A5,C5),"X","")</f>
        <v>X</v>
      </c>
      <c r="G5" s="2" t="str">
        <f aca="false">IF(A5&lt;&gt;C5,VLOOKUP(C5,$A$2:$D$9949,4,0),"")</f>
        <v/>
      </c>
      <c r="H5" s="2" t="n">
        <f aca="false">A5</f>
        <v>19</v>
      </c>
      <c r="I5" s="2" t="n">
        <f aca="false">C5</f>
        <v>19</v>
      </c>
      <c r="J5" s="0" t="n">
        <v>0</v>
      </c>
      <c r="K5" s="2" t="str">
        <f aca="false">VLOOKUP(J5,'LibSets constants'!$A$4:$B$1000,2,0)</f>
        <v>DLC_BASE_GAME</v>
      </c>
      <c r="L5" s="2" t="str">
        <f aca="false">VLOOKUP(J5,'LibSets constants'!$A$4:$C$1000,3,0)</f>
        <v>Included in base game</v>
      </c>
    </row>
    <row r="6" customFormat="false" ht="15" hidden="false" customHeight="false" outlineLevel="0" collapsed="false">
      <c r="A6" s="21" t="n">
        <v>20</v>
      </c>
      <c r="B6" s="1" t="n">
        <f aca="false">VLOOKUP(A6,'ESO dumped ZoneData'!$A$3:$D$9995,2,0)</f>
        <v>5</v>
      </c>
      <c r="C6" s="1" t="n">
        <f aca="false">VLOOKUP(A6,'ESO dumped ZoneData'!$A$3:$D$9995,3,0)</f>
        <v>20</v>
      </c>
      <c r="D6" s="2" t="str">
        <f aca="false">VLOOKUP(A6,'ESO dumped ZoneData'!$A$3:$D$9995,4,0)</f>
        <v>Rivenspire</v>
      </c>
      <c r="E6" s="2" t="str">
        <f aca="false" t="array" ref="E6:E6">IF(OR(EXACT(A6,'ESO Dungeon constants'!$D$3:$D$987)),"X","")</f>
        <v/>
      </c>
      <c r="F6" s="2" t="str">
        <f aca="false">IF(EXACT(A6,C6),"X","")</f>
        <v>X</v>
      </c>
      <c r="G6" s="2" t="str">
        <f aca="false">IF(A6&lt;&gt;C6,VLOOKUP(C6,$A$2:$D$9949,4,0),"")</f>
        <v/>
      </c>
      <c r="H6" s="2" t="n">
        <f aca="false">A6</f>
        <v>20</v>
      </c>
      <c r="I6" s="2" t="n">
        <f aca="false">C6</f>
        <v>20</v>
      </c>
      <c r="J6" s="0" t="n">
        <v>0</v>
      </c>
      <c r="K6" s="2" t="str">
        <f aca="false">VLOOKUP(J6,'LibSets constants'!$A$4:$B$1000,2,0)</f>
        <v>DLC_BASE_GAME</v>
      </c>
      <c r="L6" s="2" t="str">
        <f aca="false">VLOOKUP(J6,'LibSets constants'!$A$4:$C$1000,3,0)</f>
        <v>Included in base game</v>
      </c>
    </row>
    <row r="7" customFormat="false" ht="15" hidden="false" customHeight="false" outlineLevel="0" collapsed="false">
      <c r="A7" s="21" t="n">
        <v>22</v>
      </c>
      <c r="B7" s="1" t="n">
        <f aca="false">VLOOKUP(A7,'ESO dumped ZoneData'!$A$3:$D$9995,2,0)</f>
        <v>6</v>
      </c>
      <c r="C7" s="1" t="n">
        <f aca="false">VLOOKUP(A7,'ESO dumped ZoneData'!$A$3:$D$9995,3,0)</f>
        <v>104</v>
      </c>
      <c r="D7" s="2" t="str">
        <f aca="false">VLOOKUP(A7,'ESO dumped ZoneData'!$A$3:$D$9995,4,0)</f>
        <v>Volenfell</v>
      </c>
      <c r="E7" s="2" t="str">
        <f aca="false" t="array" ref="E7:E7">IF(OR(EXACT(A7,'ESO Dungeon constants'!$D$3:$D$987)),"X","")</f>
        <v/>
      </c>
      <c r="F7" s="2" t="str">
        <f aca="false">IF(EXACT(A7,C7),"X","")</f>
        <v/>
      </c>
      <c r="G7" s="2" t="str">
        <f aca="false">IF(A7&lt;&gt;C7,VLOOKUP(C7,$A$2:$D$9949,4,0),"")</f>
        <v>Alik'r Desert</v>
      </c>
      <c r="H7" s="2" t="n">
        <f aca="false">A7</f>
        <v>22</v>
      </c>
      <c r="I7" s="2" t="n">
        <f aca="false">C7</f>
        <v>104</v>
      </c>
      <c r="J7" s="0" t="n">
        <v>0</v>
      </c>
      <c r="K7" s="2" t="str">
        <f aca="false">VLOOKUP(J7,'LibSets constants'!$A$4:$B$1000,2,0)</f>
        <v>DLC_BASE_GAME</v>
      </c>
      <c r="L7" s="2" t="str">
        <f aca="false">VLOOKUP(J7,'LibSets constants'!$A$4:$C$1000,3,0)</f>
        <v>Included in base game</v>
      </c>
    </row>
    <row r="8" customFormat="false" ht="15" hidden="false" customHeight="false" outlineLevel="0" collapsed="false">
      <c r="A8" s="21" t="n">
        <v>31</v>
      </c>
      <c r="B8" s="1" t="n">
        <f aca="false">VLOOKUP(A8,'ESO dumped ZoneData'!$A$3:$D$9995,2,0)</f>
        <v>7</v>
      </c>
      <c r="C8" s="1" t="n">
        <f aca="false">VLOOKUP(A8,'ESO dumped ZoneData'!$A$3:$D$9995,3,0)</f>
        <v>382</v>
      </c>
      <c r="D8" s="2" t="str">
        <f aca="false">VLOOKUP(A8,'ESO dumped ZoneData'!$A$3:$D$9995,4,0)</f>
        <v>Selene's Web</v>
      </c>
      <c r="E8" s="2" t="str">
        <f aca="false" t="array" ref="E8:E8">IF(OR(EXACT(A8,'ESO Dungeon constants'!$D$3:$D$987)),"X","")</f>
        <v/>
      </c>
      <c r="F8" s="2" t="str">
        <f aca="false">IF(EXACT(A8,C8),"X","")</f>
        <v/>
      </c>
      <c r="G8" s="2" t="str">
        <f aca="false">IF(A8&lt;&gt;C8,VLOOKUP(C8,$A$2:$D$9949,4,0),"")</f>
        <v>Reaper's March</v>
      </c>
      <c r="H8" s="2" t="n">
        <f aca="false">A8</f>
        <v>31</v>
      </c>
      <c r="I8" s="2" t="n">
        <f aca="false">C8</f>
        <v>382</v>
      </c>
      <c r="J8" s="0" t="n">
        <v>0</v>
      </c>
      <c r="K8" s="2" t="str">
        <f aca="false">VLOOKUP(J8,'LibSets constants'!$A$4:$B$1000,2,0)</f>
        <v>DLC_BASE_GAME</v>
      </c>
      <c r="L8" s="2" t="str">
        <f aca="false">VLOOKUP(J8,'LibSets constants'!$A$4:$C$1000,3,0)</f>
        <v>Included in base game</v>
      </c>
    </row>
    <row r="9" customFormat="false" ht="15" hidden="false" customHeight="false" outlineLevel="0" collapsed="false">
      <c r="A9" s="21" t="n">
        <v>38</v>
      </c>
      <c r="B9" s="1" t="n">
        <f aca="false">VLOOKUP(A9,'ESO dumped ZoneData'!$A$3:$D$9995,2,0)</f>
        <v>8</v>
      </c>
      <c r="C9" s="1" t="n">
        <f aca="false">VLOOKUP(A9,'ESO dumped ZoneData'!$A$3:$D$9995,3,0)</f>
        <v>92</v>
      </c>
      <c r="D9" s="2" t="str">
        <f aca="false">VLOOKUP(A9,'ESO dumped ZoneData'!$A$3:$D$9995,4,0)</f>
        <v>Blackheart Haven</v>
      </c>
      <c r="E9" s="2" t="str">
        <f aca="false" t="array" ref="E9:E9">IF(OR(EXACT(A9,'ESO Dungeon constants'!$D$3:$D$987)),"X","")</f>
        <v/>
      </c>
      <c r="F9" s="2" t="str">
        <f aca="false">IF(EXACT(A9,C9),"X","")</f>
        <v/>
      </c>
      <c r="G9" s="2" t="str">
        <f aca="false">IF(A9&lt;&gt;C9,VLOOKUP(C9,$A$2:$D$9949,4,0),"")</f>
        <v>Bangkorai</v>
      </c>
      <c r="H9" s="2" t="n">
        <f aca="false">A9</f>
        <v>38</v>
      </c>
      <c r="I9" s="2" t="n">
        <f aca="false">C9</f>
        <v>92</v>
      </c>
      <c r="J9" s="0" t="n">
        <v>0</v>
      </c>
      <c r="K9" s="2" t="str">
        <f aca="false">VLOOKUP(J9,'LibSets constants'!$A$4:$B$1000,2,0)</f>
        <v>DLC_BASE_GAME</v>
      </c>
      <c r="L9" s="2" t="str">
        <f aca="false">VLOOKUP(J9,'LibSets constants'!$A$4:$C$1000,3,0)</f>
        <v>Included in base game</v>
      </c>
    </row>
    <row r="10" customFormat="false" ht="15" hidden="false" customHeight="false" outlineLevel="0" collapsed="false">
      <c r="A10" s="21" t="n">
        <v>41</v>
      </c>
      <c r="B10" s="1" t="n">
        <f aca="false">VLOOKUP(A10,'ESO dumped ZoneData'!$A$3:$D$9995,2,0)</f>
        <v>9</v>
      </c>
      <c r="C10" s="1" t="n">
        <f aca="false">VLOOKUP(A10,'ESO dumped ZoneData'!$A$3:$D$9995,3,0)</f>
        <v>41</v>
      </c>
      <c r="D10" s="2" t="str">
        <f aca="false">VLOOKUP(A10,'ESO dumped ZoneData'!$A$3:$D$9995,4,0)</f>
        <v>Stonefalls</v>
      </c>
      <c r="E10" s="2" t="str">
        <f aca="false" t="array" ref="E10:E10">IF(OR(EXACT(A10,'ESO Dungeon constants'!$D$3:$D$987)),"X","")</f>
        <v/>
      </c>
      <c r="F10" s="2" t="str">
        <f aca="false">IF(EXACT(A10,C10),"X","")</f>
        <v>X</v>
      </c>
      <c r="G10" s="2" t="str">
        <f aca="false">IF(A10&lt;&gt;C10,VLOOKUP(C10,$A$2:$D$9949,4,0),"")</f>
        <v/>
      </c>
      <c r="H10" s="2" t="n">
        <f aca="false">A10</f>
        <v>41</v>
      </c>
      <c r="I10" s="2" t="n">
        <f aca="false">C10</f>
        <v>41</v>
      </c>
      <c r="J10" s="0" t="n">
        <v>0</v>
      </c>
      <c r="K10" s="2" t="str">
        <f aca="false">VLOOKUP(J10,'LibSets constants'!$A$4:$B$1000,2,0)</f>
        <v>DLC_BASE_GAME</v>
      </c>
      <c r="L10" s="2" t="str">
        <f aca="false">VLOOKUP(J10,'LibSets constants'!$A$4:$C$1000,3,0)</f>
        <v>Included in base game</v>
      </c>
    </row>
    <row r="11" customFormat="false" ht="15" hidden="false" customHeight="false" outlineLevel="0" collapsed="false">
      <c r="A11" s="21" t="n">
        <v>57</v>
      </c>
      <c r="B11" s="1" t="n">
        <f aca="false">VLOOKUP(A11,'ESO dumped ZoneData'!$A$3:$D$9995,2,0)</f>
        <v>10</v>
      </c>
      <c r="C11" s="1" t="n">
        <f aca="false">VLOOKUP(A11,'ESO dumped ZoneData'!$A$3:$D$9995,3,0)</f>
        <v>57</v>
      </c>
      <c r="D11" s="2" t="str">
        <f aca="false">VLOOKUP(A11,'ESO dumped ZoneData'!$A$3:$D$9995,4,0)</f>
        <v>Deshaan</v>
      </c>
      <c r="E11" s="2" t="str">
        <f aca="false" t="array" ref="E11:E11">IF(OR(EXACT(A11,'ESO Dungeon constants'!$D$3:$D$987)),"X","")</f>
        <v/>
      </c>
      <c r="F11" s="2" t="str">
        <f aca="false">IF(EXACT(A11,C11),"X","")</f>
        <v>X</v>
      </c>
      <c r="G11" s="2" t="str">
        <f aca="false">IF(A11&lt;&gt;C11,VLOOKUP(C11,$A$2:$D$9949,4,0),"")</f>
        <v/>
      </c>
      <c r="H11" s="2" t="n">
        <f aca="false">A11</f>
        <v>57</v>
      </c>
      <c r="I11" s="2" t="n">
        <f aca="false">C11</f>
        <v>57</v>
      </c>
      <c r="J11" s="0" t="n">
        <v>0</v>
      </c>
      <c r="K11" s="2" t="str">
        <f aca="false">VLOOKUP(J11,'LibSets constants'!$A$4:$B$1000,2,0)</f>
        <v>DLC_BASE_GAME</v>
      </c>
      <c r="L11" s="2" t="str">
        <f aca="false">VLOOKUP(J11,'LibSets constants'!$A$4:$C$1000,3,0)</f>
        <v>Included in base game</v>
      </c>
    </row>
    <row r="12" customFormat="false" ht="15" hidden="false" customHeight="false" outlineLevel="0" collapsed="false">
      <c r="A12" s="21" t="n">
        <v>58</v>
      </c>
      <c r="B12" s="1" t="n">
        <f aca="false">VLOOKUP(A12,'ESO dumped ZoneData'!$A$3:$D$9995,2,0)</f>
        <v>11</v>
      </c>
      <c r="C12" s="1" t="n">
        <f aca="false">VLOOKUP(A12,'ESO dumped ZoneData'!$A$3:$D$9995,3,0)</f>
        <v>58</v>
      </c>
      <c r="D12" s="2" t="str">
        <f aca="false">VLOOKUP(A12,'ESO dumped ZoneData'!$A$3:$D$9995,4,0)</f>
        <v>Malabal Tor</v>
      </c>
      <c r="E12" s="2" t="str">
        <f aca="false" t="array" ref="E12:E12">IF(OR(EXACT(A12,'ESO Dungeon constants'!$D$3:$D$987)),"X","")</f>
        <v/>
      </c>
      <c r="F12" s="2" t="str">
        <f aca="false">IF(EXACT(A12,C12),"X","")</f>
        <v>X</v>
      </c>
      <c r="G12" s="2" t="str">
        <f aca="false">IF(A12&lt;&gt;C12,VLOOKUP(C12,$A$2:$D$9949,4,0),"")</f>
        <v/>
      </c>
      <c r="H12" s="2" t="n">
        <f aca="false">A12</f>
        <v>58</v>
      </c>
      <c r="I12" s="2" t="n">
        <f aca="false">C12</f>
        <v>58</v>
      </c>
      <c r="J12" s="0" t="n">
        <v>0</v>
      </c>
      <c r="K12" s="2" t="str">
        <f aca="false">VLOOKUP(J12,'LibSets constants'!$A$4:$B$1000,2,0)</f>
        <v>DLC_BASE_GAME</v>
      </c>
      <c r="L12" s="2" t="str">
        <f aca="false">VLOOKUP(J12,'LibSets constants'!$A$4:$C$1000,3,0)</f>
        <v>Included in base game</v>
      </c>
    </row>
    <row r="13" customFormat="false" ht="15" hidden="false" customHeight="false" outlineLevel="0" collapsed="false">
      <c r="A13" s="21" t="n">
        <v>63</v>
      </c>
      <c r="B13" s="1" t="n">
        <f aca="false">VLOOKUP(A13,'ESO dumped ZoneData'!$A$3:$D$9995,2,0)</f>
        <v>12</v>
      </c>
      <c r="C13" s="1" t="n">
        <f aca="false">VLOOKUP(A13,'ESO dumped ZoneData'!$A$3:$D$9995,3,0)</f>
        <v>57</v>
      </c>
      <c r="D13" s="2" t="str">
        <f aca="false">VLOOKUP(A13,'ESO dumped ZoneData'!$A$3:$D$9995,4,0)</f>
        <v>Darkshade Caverns I</v>
      </c>
      <c r="E13" s="2" t="str">
        <f aca="false" t="array" ref="E13:E13">IF(OR(EXACT(A13,'ESO Dungeon constants'!$D$3:$D$987)),"X","")</f>
        <v/>
      </c>
      <c r="F13" s="2" t="str">
        <f aca="false">IF(EXACT(A13,C13),"X","")</f>
        <v/>
      </c>
      <c r="G13" s="2" t="str">
        <f aca="false">IF(A13&lt;&gt;C13,VLOOKUP(C13,$A$2:$D$9949,4,0),"")</f>
        <v>Deshaan</v>
      </c>
      <c r="H13" s="2" t="n">
        <f aca="false">A13</f>
        <v>63</v>
      </c>
      <c r="I13" s="2" t="n">
        <f aca="false">C13</f>
        <v>57</v>
      </c>
      <c r="J13" s="0" t="n">
        <v>0</v>
      </c>
      <c r="K13" s="2" t="str">
        <f aca="false">VLOOKUP(J13,'LibSets constants'!$A$4:$B$1000,2,0)</f>
        <v>DLC_BASE_GAME</v>
      </c>
      <c r="L13" s="2" t="str">
        <f aca="false">VLOOKUP(J13,'LibSets constants'!$A$4:$C$1000,3,0)</f>
        <v>Included in base game</v>
      </c>
    </row>
    <row r="14" customFormat="false" ht="15" hidden="false" customHeight="false" outlineLevel="0" collapsed="false">
      <c r="A14" s="21" t="n">
        <v>64</v>
      </c>
      <c r="B14" s="1" t="n">
        <f aca="false">VLOOKUP(A14,'ESO dumped ZoneData'!$A$3:$D$9995,2,0)</f>
        <v>13</v>
      </c>
      <c r="C14" s="1" t="n">
        <f aca="false">VLOOKUP(A14,'ESO dumped ZoneData'!$A$3:$D$9995,3,0)</f>
        <v>103</v>
      </c>
      <c r="D14" s="2" t="str">
        <f aca="false">VLOOKUP(A14,'ESO dumped ZoneData'!$A$3:$D$9995,4,0)</f>
        <v>Blessed Crucible</v>
      </c>
      <c r="E14" s="2" t="str">
        <f aca="false" t="array" ref="E14:E14">IF(OR(EXACT(A14,'ESO Dungeon constants'!$D$3:$D$987)),"X","")</f>
        <v/>
      </c>
      <c r="F14" s="2" t="str">
        <f aca="false">IF(EXACT(A14,C14),"X","")</f>
        <v/>
      </c>
      <c r="G14" s="2" t="str">
        <f aca="false">IF(A14&lt;&gt;C14,VLOOKUP(C14,$A$2:$D$9949,4,0),"")</f>
        <v>The Rift</v>
      </c>
      <c r="H14" s="2" t="n">
        <f aca="false">A14</f>
        <v>64</v>
      </c>
      <c r="I14" s="2" t="n">
        <f aca="false">C14</f>
        <v>103</v>
      </c>
      <c r="J14" s="0" t="n">
        <v>0</v>
      </c>
      <c r="K14" s="2" t="str">
        <f aca="false">VLOOKUP(J14,'LibSets constants'!$A$4:$B$1000,2,0)</f>
        <v>DLC_BASE_GAME</v>
      </c>
      <c r="L14" s="2" t="str">
        <f aca="false">VLOOKUP(J14,'LibSets constants'!$A$4:$C$1000,3,0)</f>
        <v>Included in base game</v>
      </c>
    </row>
    <row r="15" customFormat="false" ht="15" hidden="false" customHeight="false" outlineLevel="0" collapsed="false">
      <c r="A15" s="21" t="n">
        <v>92</v>
      </c>
      <c r="B15" s="1" t="n">
        <f aca="false">VLOOKUP(A15,'ESO dumped ZoneData'!$A$3:$D$9995,2,0)</f>
        <v>14</v>
      </c>
      <c r="C15" s="1" t="n">
        <f aca="false">VLOOKUP(A15,'ESO dumped ZoneData'!$A$3:$D$9995,3,0)</f>
        <v>92</v>
      </c>
      <c r="D15" s="2" t="str">
        <f aca="false">VLOOKUP(A15,'ESO dumped ZoneData'!$A$3:$D$9995,4,0)</f>
        <v>Bangkorai</v>
      </c>
      <c r="E15" s="2" t="str">
        <f aca="false" t="array" ref="E15:E15">IF(OR(EXACT(A15,'ESO Dungeon constants'!$D$3:$D$987)),"X","")</f>
        <v/>
      </c>
      <c r="F15" s="2" t="str">
        <f aca="false">IF(EXACT(A15,C15),"X","")</f>
        <v>X</v>
      </c>
      <c r="G15" s="2" t="str">
        <f aca="false">IF(A15&lt;&gt;C15,VLOOKUP(C15,$A$2:$D$9949,4,0),"")</f>
        <v/>
      </c>
      <c r="H15" s="2" t="n">
        <f aca="false">A15</f>
        <v>92</v>
      </c>
      <c r="I15" s="2" t="n">
        <f aca="false">C15</f>
        <v>92</v>
      </c>
      <c r="J15" s="0" t="n">
        <v>0</v>
      </c>
      <c r="K15" s="2" t="str">
        <f aca="false">VLOOKUP(J15,'LibSets constants'!$A$4:$B$1000,2,0)</f>
        <v>DLC_BASE_GAME</v>
      </c>
      <c r="L15" s="2" t="str">
        <f aca="false">VLOOKUP(J15,'LibSets constants'!$A$4:$C$1000,3,0)</f>
        <v>Included in base game</v>
      </c>
    </row>
    <row r="16" customFormat="false" ht="15" hidden="false" customHeight="false" outlineLevel="0" collapsed="false">
      <c r="A16" s="21" t="n">
        <v>101</v>
      </c>
      <c r="B16" s="1" t="n">
        <f aca="false">VLOOKUP(A16,'ESO dumped ZoneData'!$A$3:$D$9995,2,0)</f>
        <v>15</v>
      </c>
      <c r="C16" s="1" t="n">
        <f aca="false">VLOOKUP(A16,'ESO dumped ZoneData'!$A$3:$D$9995,3,0)</f>
        <v>101</v>
      </c>
      <c r="D16" s="2" t="str">
        <f aca="false">VLOOKUP(A16,'ESO dumped ZoneData'!$A$3:$D$9995,4,0)</f>
        <v>Eastmarch</v>
      </c>
      <c r="E16" s="2" t="str">
        <f aca="false" t="array" ref="E16:E16">IF(OR(EXACT(A16,'ESO Dungeon constants'!$D$3:$D$987)),"X","")</f>
        <v/>
      </c>
      <c r="F16" s="2" t="str">
        <f aca="false">IF(EXACT(A16,C16),"X","")</f>
        <v>X</v>
      </c>
      <c r="G16" s="2" t="str">
        <f aca="false">IF(A16&lt;&gt;C16,VLOOKUP(C16,$A$2:$D$9949,4,0),"")</f>
        <v/>
      </c>
      <c r="H16" s="2" t="n">
        <f aca="false">A16</f>
        <v>101</v>
      </c>
      <c r="I16" s="2" t="n">
        <f aca="false">C16</f>
        <v>101</v>
      </c>
      <c r="J16" s="0" t="n">
        <v>0</v>
      </c>
      <c r="K16" s="2" t="str">
        <f aca="false">VLOOKUP(J16,'LibSets constants'!$A$4:$B$1000,2,0)</f>
        <v>DLC_BASE_GAME</v>
      </c>
      <c r="L16" s="2" t="str">
        <f aca="false">VLOOKUP(J16,'LibSets constants'!$A$4:$C$1000,3,0)</f>
        <v>Included in base game</v>
      </c>
    </row>
    <row r="17" customFormat="false" ht="15" hidden="false" customHeight="false" outlineLevel="0" collapsed="false">
      <c r="A17" s="21" t="n">
        <v>103</v>
      </c>
      <c r="B17" s="1" t="n">
        <f aca="false">VLOOKUP(A17,'ESO dumped ZoneData'!$A$3:$D$9995,2,0)</f>
        <v>16</v>
      </c>
      <c r="C17" s="1" t="n">
        <f aca="false">VLOOKUP(A17,'ESO dumped ZoneData'!$A$3:$D$9995,3,0)</f>
        <v>103</v>
      </c>
      <c r="D17" s="2" t="str">
        <f aca="false">VLOOKUP(A17,'ESO dumped ZoneData'!$A$3:$D$9995,4,0)</f>
        <v>The Rift</v>
      </c>
      <c r="E17" s="2" t="str">
        <f aca="false" t="array" ref="E17:E17">IF(OR(EXACT(A17,'ESO Dungeon constants'!$D$3:$D$987)),"X","")</f>
        <v/>
      </c>
      <c r="F17" s="2" t="str">
        <f aca="false">IF(EXACT(A17,C17),"X","")</f>
        <v>X</v>
      </c>
      <c r="G17" s="2" t="str">
        <f aca="false">IF(A17&lt;&gt;C17,VLOOKUP(C17,$A$2:$D$9949,4,0),"")</f>
        <v/>
      </c>
      <c r="H17" s="2" t="n">
        <f aca="false">A17</f>
        <v>103</v>
      </c>
      <c r="I17" s="2" t="n">
        <f aca="false">C17</f>
        <v>103</v>
      </c>
      <c r="J17" s="0" t="n">
        <v>0</v>
      </c>
      <c r="K17" s="2" t="str">
        <f aca="false">VLOOKUP(J17,'LibSets constants'!$A$4:$B$1000,2,0)</f>
        <v>DLC_BASE_GAME</v>
      </c>
      <c r="L17" s="2" t="str">
        <f aca="false">VLOOKUP(J17,'LibSets constants'!$A$4:$C$1000,3,0)</f>
        <v>Included in base game</v>
      </c>
    </row>
    <row r="18" customFormat="false" ht="15" hidden="false" customHeight="false" outlineLevel="0" collapsed="false">
      <c r="A18" s="21" t="n">
        <v>104</v>
      </c>
      <c r="B18" s="1" t="n">
        <f aca="false">VLOOKUP(A18,'ESO dumped ZoneData'!$A$3:$D$9995,2,0)</f>
        <v>17</v>
      </c>
      <c r="C18" s="1" t="n">
        <f aca="false">VLOOKUP(A18,'ESO dumped ZoneData'!$A$3:$D$9995,3,0)</f>
        <v>104</v>
      </c>
      <c r="D18" s="2" t="str">
        <f aca="false">VLOOKUP(A18,'ESO dumped ZoneData'!$A$3:$D$9995,4,0)</f>
        <v>Alik'r Desert</v>
      </c>
      <c r="E18" s="2" t="str">
        <f aca="false" t="array" ref="E18:E18">IF(OR(EXACT(A18,'ESO Dungeon constants'!$D$3:$D$987)),"X","")</f>
        <v/>
      </c>
      <c r="F18" s="2" t="str">
        <f aca="false">IF(EXACT(A18,C18),"X","")</f>
        <v>X</v>
      </c>
      <c r="G18" s="2" t="str">
        <f aca="false">IF(A18&lt;&gt;C18,VLOOKUP(C18,$A$2:$D$9949,4,0),"")</f>
        <v/>
      </c>
      <c r="H18" s="2" t="n">
        <f aca="false">A18</f>
        <v>104</v>
      </c>
      <c r="I18" s="2" t="n">
        <f aca="false">C18</f>
        <v>104</v>
      </c>
      <c r="J18" s="0" t="n">
        <v>0</v>
      </c>
      <c r="K18" s="2" t="str">
        <f aca="false">VLOOKUP(J18,'LibSets constants'!$A$4:$B$1000,2,0)</f>
        <v>DLC_BASE_GAME</v>
      </c>
      <c r="L18" s="2" t="str">
        <f aca="false">VLOOKUP(J18,'LibSets constants'!$A$4:$C$1000,3,0)</f>
        <v>Included in base game</v>
      </c>
    </row>
    <row r="19" customFormat="false" ht="15" hidden="false" customHeight="false" outlineLevel="0" collapsed="false">
      <c r="A19" s="21" t="n">
        <v>108</v>
      </c>
      <c r="B19" s="1" t="n">
        <f aca="false">VLOOKUP(A19,'ESO dumped ZoneData'!$A$3:$D$9995,2,0)</f>
        <v>18</v>
      </c>
      <c r="C19" s="1" t="n">
        <f aca="false">VLOOKUP(A19,'ESO dumped ZoneData'!$A$3:$D$9995,3,0)</f>
        <v>108</v>
      </c>
      <c r="D19" s="2" t="str">
        <f aca="false">VLOOKUP(A19,'ESO dumped ZoneData'!$A$3:$D$9995,4,0)</f>
        <v>Greenshade</v>
      </c>
      <c r="E19" s="2" t="str">
        <f aca="false" t="array" ref="E19:E19">IF(OR(EXACT(A19,'ESO Dungeon constants'!$D$3:$D$987)),"X","")</f>
        <v/>
      </c>
      <c r="F19" s="2" t="str">
        <f aca="false">IF(EXACT(A19,C19),"X","")</f>
        <v>X</v>
      </c>
      <c r="G19" s="2" t="str">
        <f aca="false">IF(A19&lt;&gt;C19,VLOOKUP(C19,$A$2:$D$9949,4,0),"")</f>
        <v/>
      </c>
      <c r="H19" s="2" t="n">
        <f aca="false">A19</f>
        <v>108</v>
      </c>
      <c r="I19" s="2" t="n">
        <f aca="false">C19</f>
        <v>108</v>
      </c>
      <c r="J19" s="0" t="n">
        <v>0</v>
      </c>
      <c r="K19" s="2" t="str">
        <f aca="false">VLOOKUP(J19,'LibSets constants'!$A$4:$B$1000,2,0)</f>
        <v>DLC_BASE_GAME</v>
      </c>
      <c r="L19" s="2" t="str">
        <f aca="false">VLOOKUP(J19,'LibSets constants'!$A$4:$C$1000,3,0)</f>
        <v>Included in base game</v>
      </c>
    </row>
    <row r="20" customFormat="false" ht="15" hidden="false" customHeight="false" outlineLevel="0" collapsed="false">
      <c r="A20" s="21" t="n">
        <v>117</v>
      </c>
      <c r="B20" s="1" t="n">
        <f aca="false">VLOOKUP(A20,'ESO dumped ZoneData'!$A$3:$D$9995,2,0)</f>
        <v>19</v>
      </c>
      <c r="C20" s="1" t="n">
        <f aca="false">VLOOKUP(A20,'ESO dumped ZoneData'!$A$3:$D$9995,3,0)</f>
        <v>117</v>
      </c>
      <c r="D20" s="2" t="str">
        <f aca="false">VLOOKUP(A20,'ESO dumped ZoneData'!$A$3:$D$9995,4,0)</f>
        <v>Shadowfen</v>
      </c>
      <c r="E20" s="2" t="str">
        <f aca="false" t="array" ref="E20:E20">IF(OR(EXACT(A20,'ESO Dungeon constants'!$D$3:$D$987)),"X","")</f>
        <v/>
      </c>
      <c r="F20" s="2" t="str">
        <f aca="false">IF(EXACT(A20,C20),"X","")</f>
        <v>X</v>
      </c>
      <c r="G20" s="2" t="str">
        <f aca="false">IF(A20&lt;&gt;C20,VLOOKUP(C20,$A$2:$D$9949,4,0),"")</f>
        <v/>
      </c>
      <c r="H20" s="2" t="n">
        <f aca="false">A20</f>
        <v>117</v>
      </c>
      <c r="I20" s="2" t="n">
        <f aca="false">C20</f>
        <v>117</v>
      </c>
      <c r="J20" s="0" t="n">
        <v>0</v>
      </c>
      <c r="K20" s="2" t="str">
        <f aca="false">VLOOKUP(J20,'LibSets constants'!$A$4:$B$1000,2,0)</f>
        <v>DLC_BASE_GAME</v>
      </c>
      <c r="L20" s="2" t="str">
        <f aca="false">VLOOKUP(J20,'LibSets constants'!$A$4:$C$1000,3,0)</f>
        <v>Included in base game</v>
      </c>
    </row>
    <row r="21" customFormat="false" ht="15" hidden="false" customHeight="false" outlineLevel="0" collapsed="false">
      <c r="A21" s="21" t="n">
        <v>124</v>
      </c>
      <c r="B21" s="1" t="n">
        <f aca="false">VLOOKUP(A21,'ESO dumped ZoneData'!$A$3:$D$9995,2,0)</f>
        <v>20</v>
      </c>
      <c r="C21" s="1" t="n">
        <f aca="false">VLOOKUP(A21,'ESO dumped ZoneData'!$A$3:$D$9995,3,0)</f>
        <v>383</v>
      </c>
      <c r="D21" s="2" t="str">
        <f aca="false">VLOOKUP(A21,'ESO dumped ZoneData'!$A$3:$D$9995,4,0)</f>
        <v>Root Sunder Ruins</v>
      </c>
      <c r="E21" s="2" t="str">
        <f aca="false" t="array" ref="E21:E21">IF(OR(EXACT(A21,'ESO Dungeon constants'!$D$3:$D$987)),"X","")</f>
        <v/>
      </c>
      <c r="F21" s="2" t="str">
        <f aca="false">IF(EXACT(A21,C21),"X","")</f>
        <v/>
      </c>
      <c r="G21" s="2" t="str">
        <f aca="false">IF(A21&lt;&gt;C21,VLOOKUP(C21,$A$2:$D$9949,4,0),"")</f>
        <v>Grahtwood</v>
      </c>
      <c r="H21" s="2" t="n">
        <f aca="false">A21</f>
        <v>124</v>
      </c>
      <c r="I21" s="2" t="n">
        <f aca="false">C21</f>
        <v>383</v>
      </c>
      <c r="J21" s="0" t="n">
        <v>0</v>
      </c>
      <c r="K21" s="2" t="str">
        <f aca="false">VLOOKUP(J21,'LibSets constants'!$A$4:$B$1000,2,0)</f>
        <v>DLC_BASE_GAME</v>
      </c>
      <c r="L21" s="2" t="str">
        <f aca="false">VLOOKUP(J21,'LibSets constants'!$A$4:$C$1000,3,0)</f>
        <v>Included in base game</v>
      </c>
    </row>
    <row r="22" customFormat="false" ht="15" hidden="false" customHeight="false" outlineLevel="0" collapsed="false">
      <c r="A22" s="21" t="n">
        <v>126</v>
      </c>
      <c r="B22" s="1" t="n">
        <f aca="false">VLOOKUP(A22,'ESO dumped ZoneData'!$A$3:$D$9995,2,0)</f>
        <v>21</v>
      </c>
      <c r="C22" s="1" t="n">
        <f aca="false">VLOOKUP(A22,'ESO dumped ZoneData'!$A$3:$D$9995,3,0)</f>
        <v>383</v>
      </c>
      <c r="D22" s="2" t="str">
        <f aca="false">VLOOKUP(A22,'ESO dumped ZoneData'!$A$3:$D$9995,4,0)</f>
        <v>Elden Hollow I</v>
      </c>
      <c r="E22" s="2" t="str">
        <f aca="false" t="array" ref="E22:E22">IF(OR(EXACT(A22,'ESO Dungeon constants'!$D$3:$D$987)),"X","")</f>
        <v/>
      </c>
      <c r="F22" s="2" t="str">
        <f aca="false">IF(EXACT(A22,C22),"X","")</f>
        <v/>
      </c>
      <c r="G22" s="2" t="str">
        <f aca="false">IF(A22&lt;&gt;C22,VLOOKUP(C22,$A$2:$D$9949,4,0),"")</f>
        <v>Grahtwood</v>
      </c>
      <c r="H22" s="2" t="n">
        <f aca="false">A22</f>
        <v>126</v>
      </c>
      <c r="I22" s="2" t="n">
        <f aca="false">C22</f>
        <v>383</v>
      </c>
      <c r="J22" s="0" t="n">
        <v>0</v>
      </c>
      <c r="K22" s="2" t="str">
        <f aca="false">VLOOKUP(J22,'LibSets constants'!$A$4:$B$1000,2,0)</f>
        <v>DLC_BASE_GAME</v>
      </c>
      <c r="L22" s="2" t="str">
        <f aca="false">VLOOKUP(J22,'LibSets constants'!$A$4:$C$1000,3,0)</f>
        <v>Included in base game</v>
      </c>
    </row>
    <row r="23" customFormat="false" ht="15" hidden="false" customHeight="false" outlineLevel="0" collapsed="false">
      <c r="A23" s="21" t="n">
        <v>130</v>
      </c>
      <c r="B23" s="1" t="n">
        <f aca="false">VLOOKUP(A23,'ESO dumped ZoneData'!$A$3:$D$9995,2,0)</f>
        <v>22</v>
      </c>
      <c r="C23" s="1" t="n">
        <f aca="false">VLOOKUP(A23,'ESO dumped ZoneData'!$A$3:$D$9995,3,0)</f>
        <v>20</v>
      </c>
      <c r="D23" s="2" t="str">
        <f aca="false">VLOOKUP(A23,'ESO dumped ZoneData'!$A$3:$D$9995,4,0)</f>
        <v>Crypt of Hearts I</v>
      </c>
      <c r="E23" s="2" t="str">
        <f aca="false" t="array" ref="E23:E23">IF(OR(EXACT(A23,'ESO Dungeon constants'!$D$3:$D$987)),"X","")</f>
        <v/>
      </c>
      <c r="F23" s="2" t="str">
        <f aca="false">IF(EXACT(A23,C23),"X","")</f>
        <v/>
      </c>
      <c r="G23" s="2" t="str">
        <f aca="false">IF(A23&lt;&gt;C23,VLOOKUP(C23,$A$2:$D$9949,4,0),"")</f>
        <v>Rivenspire</v>
      </c>
      <c r="H23" s="2" t="n">
        <f aca="false">A23</f>
        <v>130</v>
      </c>
      <c r="I23" s="2" t="n">
        <f aca="false">C23</f>
        <v>20</v>
      </c>
      <c r="J23" s="0" t="n">
        <v>0</v>
      </c>
      <c r="K23" s="2" t="str">
        <f aca="false">VLOOKUP(J23,'LibSets constants'!$A$4:$B$1000,2,0)</f>
        <v>DLC_BASE_GAME</v>
      </c>
      <c r="L23" s="2" t="str">
        <f aca="false">VLOOKUP(J23,'LibSets constants'!$A$4:$C$1000,3,0)</f>
        <v>Included in base game</v>
      </c>
    </row>
    <row r="24" customFormat="false" ht="15" hidden="false" customHeight="false" outlineLevel="0" collapsed="false">
      <c r="A24" s="21" t="n">
        <v>131</v>
      </c>
      <c r="B24" s="1" t="n">
        <f aca="false">VLOOKUP(A24,'ESO dumped ZoneData'!$A$3:$D$9995,2,0)</f>
        <v>23</v>
      </c>
      <c r="C24" s="1" t="n">
        <f aca="false">VLOOKUP(A24,'ESO dumped ZoneData'!$A$3:$D$9995,3,0)</f>
        <v>58</v>
      </c>
      <c r="D24" s="2" t="str">
        <f aca="false">VLOOKUP(A24,'ESO dumped ZoneData'!$A$3:$D$9995,4,0)</f>
        <v>Tempest Island</v>
      </c>
      <c r="E24" s="2" t="str">
        <f aca="false" t="array" ref="E24:E24">IF(OR(EXACT(A24,'ESO Dungeon constants'!$D$3:$D$987)),"X","")</f>
        <v/>
      </c>
      <c r="F24" s="2" t="str">
        <f aca="false">IF(EXACT(A24,C24),"X","")</f>
        <v/>
      </c>
      <c r="G24" s="2" t="str">
        <f aca="false">IF(A24&lt;&gt;C24,VLOOKUP(C24,$A$2:$D$9949,4,0),"")</f>
        <v>Malabal Tor</v>
      </c>
      <c r="H24" s="2" t="n">
        <f aca="false">A24</f>
        <v>131</v>
      </c>
      <c r="I24" s="2" t="n">
        <f aca="false">C24</f>
        <v>58</v>
      </c>
      <c r="J24" s="0" t="n">
        <v>0</v>
      </c>
      <c r="K24" s="2" t="str">
        <f aca="false">VLOOKUP(J24,'LibSets constants'!$A$4:$B$1000,2,0)</f>
        <v>DLC_BASE_GAME</v>
      </c>
      <c r="L24" s="2" t="str">
        <f aca="false">VLOOKUP(J24,'LibSets constants'!$A$4:$C$1000,3,0)</f>
        <v>Included in base game</v>
      </c>
    </row>
    <row r="25" customFormat="false" ht="15" hidden="false" customHeight="false" outlineLevel="0" collapsed="false">
      <c r="A25" s="21" t="n">
        <v>134</v>
      </c>
      <c r="B25" s="1" t="n">
        <f aca="false">VLOOKUP(A25,'ESO dumped ZoneData'!$A$3:$D$9995,2,0)</f>
        <v>24</v>
      </c>
      <c r="C25" s="1" t="n">
        <f aca="false">VLOOKUP(A25,'ESO dumped ZoneData'!$A$3:$D$9995,3,0)</f>
        <v>117</v>
      </c>
      <c r="D25" s="2" t="str">
        <f aca="false">VLOOKUP(A25,'ESO dumped ZoneData'!$A$3:$D$9995,4,0)</f>
        <v>Sanguine's Demesne</v>
      </c>
      <c r="E25" s="2" t="str">
        <f aca="false" t="array" ref="E25:E25">IF(OR(EXACT(A25,'ESO Dungeon constants'!$D$3:$D$987)),"X","")</f>
        <v/>
      </c>
      <c r="F25" s="2" t="str">
        <f aca="false">IF(EXACT(A25,C25),"X","")</f>
        <v/>
      </c>
      <c r="G25" s="2" t="str">
        <f aca="false">IF(A25&lt;&gt;C25,VLOOKUP(C25,$A$2:$D$9949,4,0),"")</f>
        <v>Shadowfen</v>
      </c>
      <c r="H25" s="2" t="n">
        <f aca="false">A25</f>
        <v>134</v>
      </c>
      <c r="I25" s="2" t="n">
        <f aca="false">C25</f>
        <v>117</v>
      </c>
      <c r="J25" s="0" t="n">
        <v>0</v>
      </c>
      <c r="K25" s="2" t="str">
        <f aca="false">VLOOKUP(J25,'LibSets constants'!$A$4:$B$1000,2,0)</f>
        <v>DLC_BASE_GAME</v>
      </c>
      <c r="L25" s="2" t="str">
        <f aca="false">VLOOKUP(J25,'LibSets constants'!$A$4:$C$1000,3,0)</f>
        <v>Included in base game</v>
      </c>
    </row>
    <row r="26" customFormat="false" ht="15" hidden="false" customHeight="false" outlineLevel="0" collapsed="false">
      <c r="A26" s="21" t="n">
        <v>137</v>
      </c>
      <c r="B26" s="1" t="n">
        <f aca="false">VLOOKUP(A26,'ESO dumped ZoneData'!$A$3:$D$9995,2,0)</f>
        <v>25</v>
      </c>
      <c r="C26" s="1" t="n">
        <f aca="false">VLOOKUP(A26,'ESO dumped ZoneData'!$A$3:$D$9995,3,0)</f>
        <v>108</v>
      </c>
      <c r="D26" s="2" t="str">
        <f aca="false">VLOOKUP(A26,'ESO dumped ZoneData'!$A$3:$D$9995,4,0)</f>
        <v>Rulanyil's Fall</v>
      </c>
      <c r="E26" s="2" t="str">
        <f aca="false" t="array" ref="E26:E26">IF(OR(EXACT(A26,'ESO Dungeon constants'!$D$3:$D$987)),"X","")</f>
        <v/>
      </c>
      <c r="F26" s="2" t="str">
        <f aca="false">IF(EXACT(A26,C26),"X","")</f>
        <v/>
      </c>
      <c r="G26" s="2" t="str">
        <f aca="false">IF(A26&lt;&gt;C26,VLOOKUP(C26,$A$2:$D$9949,4,0),"")</f>
        <v>Greenshade</v>
      </c>
      <c r="H26" s="2" t="n">
        <f aca="false">A26</f>
        <v>137</v>
      </c>
      <c r="I26" s="2" t="n">
        <f aca="false">C26</f>
        <v>108</v>
      </c>
      <c r="J26" s="0" t="n">
        <v>0</v>
      </c>
      <c r="K26" s="2" t="str">
        <f aca="false">VLOOKUP(J26,'LibSets constants'!$A$4:$B$1000,2,0)</f>
        <v>DLC_BASE_GAME</v>
      </c>
      <c r="L26" s="2" t="str">
        <f aca="false">VLOOKUP(J26,'LibSets constants'!$A$4:$C$1000,3,0)</f>
        <v>Included in base game</v>
      </c>
    </row>
    <row r="27" customFormat="false" ht="15" hidden="false" customHeight="false" outlineLevel="0" collapsed="false">
      <c r="A27" s="21" t="n">
        <v>138</v>
      </c>
      <c r="B27" s="1" t="n">
        <f aca="false">VLOOKUP(A27,'ESO dumped ZoneData'!$A$3:$D$9995,2,0)</f>
        <v>26</v>
      </c>
      <c r="C27" s="1" t="n">
        <f aca="false">VLOOKUP(A27,'ESO dumped ZoneData'!$A$3:$D$9995,3,0)</f>
        <v>58</v>
      </c>
      <c r="D27" s="2" t="str">
        <f aca="false">VLOOKUP(A27,'ESO dumped ZoneData'!$A$3:$D$9995,4,0)</f>
        <v>Crimson Cove</v>
      </c>
      <c r="E27" s="2" t="str">
        <f aca="false" t="array" ref="E27:E27">IF(OR(EXACT(A27,'ESO Dungeon constants'!$D$3:$D$987)),"X","")</f>
        <v/>
      </c>
      <c r="F27" s="2" t="str">
        <f aca="false">IF(EXACT(A27,C27),"X","")</f>
        <v/>
      </c>
      <c r="G27" s="2" t="str">
        <f aca="false">IF(A27&lt;&gt;C27,VLOOKUP(C27,$A$2:$D$9949,4,0),"")</f>
        <v>Malabal Tor</v>
      </c>
      <c r="H27" s="2" t="n">
        <f aca="false">A27</f>
        <v>138</v>
      </c>
      <c r="I27" s="2" t="n">
        <f aca="false">C27</f>
        <v>58</v>
      </c>
      <c r="J27" s="0" t="n">
        <v>0</v>
      </c>
      <c r="K27" s="2" t="str">
        <f aca="false">VLOOKUP(J27,'LibSets constants'!$A$4:$B$1000,2,0)</f>
        <v>DLC_BASE_GAME</v>
      </c>
      <c r="L27" s="2" t="str">
        <f aca="false">VLOOKUP(J27,'LibSets constants'!$A$4:$C$1000,3,0)</f>
        <v>Included in base game</v>
      </c>
    </row>
    <row r="28" customFormat="false" ht="15" hidden="false" customHeight="false" outlineLevel="0" collapsed="false">
      <c r="A28" s="21" t="n">
        <v>142</v>
      </c>
      <c r="B28" s="1" t="n">
        <f aca="false">VLOOKUP(A28,'ESO dumped ZoneData'!$A$3:$D$9995,2,0)</f>
        <v>27</v>
      </c>
      <c r="C28" s="1" t="n">
        <f aca="false">VLOOKUP(A28,'ESO dumped ZoneData'!$A$3:$D$9995,3,0)</f>
        <v>19</v>
      </c>
      <c r="D28" s="2" t="str">
        <f aca="false">VLOOKUP(A28,'ESO dumped ZoneData'!$A$3:$D$9995,4,0)</f>
        <v>Bonesnap Ruins</v>
      </c>
      <c r="E28" s="2" t="str">
        <f aca="false" t="array" ref="E28:E28">IF(OR(EXACT(A28,'ESO Dungeon constants'!$D$3:$D$987)),"X","")</f>
        <v/>
      </c>
      <c r="F28" s="2" t="str">
        <f aca="false">IF(EXACT(A28,C28),"X","")</f>
        <v/>
      </c>
      <c r="G28" s="2" t="str">
        <f aca="false">IF(A28&lt;&gt;C28,VLOOKUP(C28,$A$2:$D$9949,4,0),"")</f>
        <v>Stormhaven</v>
      </c>
      <c r="H28" s="2" t="n">
        <f aca="false">A28</f>
        <v>142</v>
      </c>
      <c r="I28" s="2" t="n">
        <f aca="false">C28</f>
        <v>19</v>
      </c>
      <c r="J28" s="0" t="n">
        <v>0</v>
      </c>
      <c r="K28" s="2" t="str">
        <f aca="false">VLOOKUP(J28,'LibSets constants'!$A$4:$B$1000,2,0)</f>
        <v>DLC_BASE_GAME</v>
      </c>
      <c r="L28" s="2" t="str">
        <f aca="false">VLOOKUP(J28,'LibSets constants'!$A$4:$C$1000,3,0)</f>
        <v>Included in base game</v>
      </c>
    </row>
    <row r="29" customFormat="false" ht="15" hidden="false" customHeight="false" outlineLevel="0" collapsed="false">
      <c r="A29" s="21" t="n">
        <v>144</v>
      </c>
      <c r="B29" s="1" t="n">
        <f aca="false">VLOOKUP(A29,'ESO dumped ZoneData'!$A$3:$D$9995,2,0)</f>
        <v>28</v>
      </c>
      <c r="C29" s="1" t="n">
        <f aca="false">VLOOKUP(A29,'ESO dumped ZoneData'!$A$3:$D$9995,3,0)</f>
        <v>3</v>
      </c>
      <c r="D29" s="2" t="str">
        <f aca="false">VLOOKUP(A29,'ESO dumped ZoneData'!$A$3:$D$9995,4,0)</f>
        <v>Spindleclutch I</v>
      </c>
      <c r="E29" s="2" t="str">
        <f aca="false" t="array" ref="E29:E29">IF(OR(EXACT(A29,'ESO Dungeon constants'!$D$3:$D$987)),"X","")</f>
        <v/>
      </c>
      <c r="F29" s="2" t="str">
        <f aca="false">IF(EXACT(A29,C29),"X","")</f>
        <v/>
      </c>
      <c r="G29" s="2" t="str">
        <f aca="false">IF(A29&lt;&gt;C29,VLOOKUP(C29,$A$2:$D$9949,4,0),"")</f>
        <v>Glenumbra</v>
      </c>
      <c r="H29" s="2" t="n">
        <f aca="false">A29</f>
        <v>144</v>
      </c>
      <c r="I29" s="2" t="n">
        <f aca="false">C29</f>
        <v>3</v>
      </c>
      <c r="J29" s="0" t="n">
        <v>0</v>
      </c>
      <c r="K29" s="2" t="str">
        <f aca="false">VLOOKUP(J29,'LibSets constants'!$A$4:$B$1000,2,0)</f>
        <v>DLC_BASE_GAME</v>
      </c>
      <c r="L29" s="2" t="str">
        <f aca="false">VLOOKUP(J29,'LibSets constants'!$A$4:$C$1000,3,0)</f>
        <v>Included in base game</v>
      </c>
    </row>
    <row r="30" customFormat="false" ht="15" hidden="false" customHeight="false" outlineLevel="0" collapsed="false">
      <c r="A30" s="21" t="n">
        <v>146</v>
      </c>
      <c r="B30" s="1" t="n">
        <f aca="false">VLOOKUP(A30,'ESO dumped ZoneData'!$A$3:$D$9995,2,0)</f>
        <v>29</v>
      </c>
      <c r="C30" s="1" t="n">
        <f aca="false">VLOOKUP(A30,'ESO dumped ZoneData'!$A$3:$D$9995,3,0)</f>
        <v>19</v>
      </c>
      <c r="D30" s="2" t="str">
        <f aca="false">VLOOKUP(A30,'ESO dumped ZoneData'!$A$3:$D$9995,4,0)</f>
        <v>Wayrest Sewers I</v>
      </c>
      <c r="E30" s="2" t="str">
        <f aca="false" t="array" ref="E30:E30">IF(OR(EXACT(A30,'ESO Dungeon constants'!$D$3:$D$987)),"X","")</f>
        <v/>
      </c>
      <c r="F30" s="2" t="str">
        <f aca="false">IF(EXACT(A30,C30),"X","")</f>
        <v/>
      </c>
      <c r="G30" s="2" t="str">
        <f aca="false">IF(A30&lt;&gt;C30,VLOOKUP(C30,$A$2:$D$9949,4,0),"")</f>
        <v>Stormhaven</v>
      </c>
      <c r="H30" s="2" t="n">
        <f aca="false">A30</f>
        <v>146</v>
      </c>
      <c r="I30" s="2" t="n">
        <f aca="false">C30</f>
        <v>19</v>
      </c>
      <c r="J30" s="0" t="n">
        <v>0</v>
      </c>
      <c r="K30" s="2" t="str">
        <f aca="false">VLOOKUP(J30,'LibSets constants'!$A$4:$B$1000,2,0)</f>
        <v>DLC_BASE_GAME</v>
      </c>
      <c r="L30" s="2" t="str">
        <f aca="false">VLOOKUP(J30,'LibSets constants'!$A$4:$C$1000,3,0)</f>
        <v>Included in base game</v>
      </c>
    </row>
    <row r="31" customFormat="false" ht="15" hidden="false" customHeight="false" outlineLevel="0" collapsed="false">
      <c r="A31" s="21" t="n">
        <v>148</v>
      </c>
      <c r="B31" s="1" t="n">
        <f aca="false">VLOOKUP(A31,'ESO dumped ZoneData'!$A$3:$D$9995,2,0)</f>
        <v>30</v>
      </c>
      <c r="C31" s="1" t="n">
        <f aca="false">VLOOKUP(A31,'ESO dumped ZoneData'!$A$3:$D$9995,3,0)</f>
        <v>117</v>
      </c>
      <c r="D31" s="2" t="str">
        <f aca="false">VLOOKUP(A31,'ESO dumped ZoneData'!$A$3:$D$9995,4,0)</f>
        <v>Arx Corinium</v>
      </c>
      <c r="E31" s="2" t="str">
        <f aca="false" t="array" ref="E31:E31">IF(OR(EXACT(A31,'ESO Dungeon constants'!$D$3:$D$987)),"X","")</f>
        <v/>
      </c>
      <c r="F31" s="2" t="str">
        <f aca="false">IF(EXACT(A31,C31),"X","")</f>
        <v/>
      </c>
      <c r="G31" s="2" t="str">
        <f aca="false">IF(A31&lt;&gt;C31,VLOOKUP(C31,$A$2:$D$9949,4,0),"")</f>
        <v>Shadowfen</v>
      </c>
      <c r="H31" s="2" t="n">
        <f aca="false">A31</f>
        <v>148</v>
      </c>
      <c r="I31" s="2" t="n">
        <f aca="false">C31</f>
        <v>117</v>
      </c>
      <c r="J31" s="0" t="n">
        <v>0</v>
      </c>
      <c r="K31" s="2" t="str">
        <f aca="false">VLOOKUP(J31,'LibSets constants'!$A$4:$B$1000,2,0)</f>
        <v>DLC_BASE_GAME</v>
      </c>
      <c r="L31" s="2" t="str">
        <f aca="false">VLOOKUP(J31,'LibSets constants'!$A$4:$C$1000,3,0)</f>
        <v>Included in base game</v>
      </c>
    </row>
    <row r="32" customFormat="false" ht="15" hidden="false" customHeight="false" outlineLevel="0" collapsed="false">
      <c r="A32" s="21" t="n">
        <v>159</v>
      </c>
      <c r="B32" s="1" t="n">
        <f aca="false">VLOOKUP(A32,'ESO dumped ZoneData'!$A$3:$D$9995,2,0)</f>
        <v>31</v>
      </c>
      <c r="C32" s="1" t="n">
        <f aca="false">VLOOKUP(A32,'ESO dumped ZoneData'!$A$3:$D$9995,3,0)</f>
        <v>19</v>
      </c>
      <c r="D32" s="2" t="str">
        <f aca="false">VLOOKUP(A32,'ESO dumped ZoneData'!$A$3:$D$9995,4,0)</f>
        <v>Emeric's Dream</v>
      </c>
      <c r="E32" s="2" t="str">
        <f aca="false" t="array" ref="E32:E32">IF(OR(EXACT(A32,'ESO Dungeon constants'!$D$3:$D$987)),"X","")</f>
        <v/>
      </c>
      <c r="F32" s="2" t="str">
        <f aca="false">IF(EXACT(A32,C32),"X","")</f>
        <v/>
      </c>
      <c r="G32" s="2" t="str">
        <f aca="false">IF(A32&lt;&gt;C32,VLOOKUP(C32,$A$2:$D$9949,4,0),"")</f>
        <v>Stormhaven</v>
      </c>
      <c r="H32" s="2" t="n">
        <f aca="false">A32</f>
        <v>159</v>
      </c>
      <c r="I32" s="2" t="n">
        <f aca="false">C32</f>
        <v>19</v>
      </c>
      <c r="J32" s="0" t="n">
        <v>0</v>
      </c>
      <c r="K32" s="2" t="str">
        <f aca="false">VLOOKUP(J32,'LibSets constants'!$A$4:$B$1000,2,0)</f>
        <v>DLC_BASE_GAME</v>
      </c>
      <c r="L32" s="2" t="str">
        <f aca="false">VLOOKUP(J32,'LibSets constants'!$A$4:$C$1000,3,0)</f>
        <v>Included in base game</v>
      </c>
    </row>
    <row r="33" customFormat="false" ht="15" hidden="false" customHeight="false" outlineLevel="0" collapsed="false">
      <c r="A33" s="21" t="n">
        <v>162</v>
      </c>
      <c r="B33" s="1" t="n">
        <f aca="false">VLOOKUP(A33,'ESO dumped ZoneData'!$A$3:$D$9995,2,0)</f>
        <v>32</v>
      </c>
      <c r="C33" s="1" t="n">
        <f aca="false">VLOOKUP(A33,'ESO dumped ZoneData'!$A$3:$D$9995,3,0)</f>
        <v>20</v>
      </c>
      <c r="D33" s="2" t="str">
        <f aca="false">VLOOKUP(A33,'ESO dumped ZoneData'!$A$3:$D$9995,4,0)</f>
        <v>Obsidian Scar</v>
      </c>
      <c r="E33" s="2" t="str">
        <f aca="false" t="array" ref="E33:E33">IF(OR(EXACT(A33,'ESO Dungeon constants'!$D$3:$D$987)),"X","")</f>
        <v/>
      </c>
      <c r="F33" s="2" t="str">
        <f aca="false">IF(EXACT(A33,C33),"X","")</f>
        <v/>
      </c>
      <c r="G33" s="2" t="str">
        <f aca="false">IF(A33&lt;&gt;C33,VLOOKUP(C33,$A$2:$D$9949,4,0),"")</f>
        <v>Rivenspire</v>
      </c>
      <c r="H33" s="2" t="n">
        <f aca="false">A33</f>
        <v>162</v>
      </c>
      <c r="I33" s="2" t="n">
        <f aca="false">C33</f>
        <v>20</v>
      </c>
      <c r="J33" s="0" t="n">
        <v>0</v>
      </c>
      <c r="K33" s="2" t="str">
        <f aca="false">VLOOKUP(J33,'LibSets constants'!$A$4:$B$1000,2,0)</f>
        <v>DLC_BASE_GAME</v>
      </c>
      <c r="L33" s="2" t="str">
        <f aca="false">VLOOKUP(J33,'LibSets constants'!$A$4:$C$1000,3,0)</f>
        <v>Included in base game</v>
      </c>
    </row>
    <row r="34" customFormat="false" ht="15" hidden="false" customHeight="false" outlineLevel="0" collapsed="false">
      <c r="A34" s="21" t="n">
        <v>166</v>
      </c>
      <c r="B34" s="1" t="n">
        <f aca="false">VLOOKUP(A34,'ESO dumped ZoneData'!$A$3:$D$9995,2,0)</f>
        <v>33</v>
      </c>
      <c r="C34" s="1" t="n">
        <f aca="false">VLOOKUP(A34,'ESO dumped ZoneData'!$A$3:$D$9995,3,0)</f>
        <v>3</v>
      </c>
      <c r="D34" s="2" t="str">
        <f aca="false">VLOOKUP(A34,'ESO dumped ZoneData'!$A$3:$D$9995,4,0)</f>
        <v>Cath Bedraud</v>
      </c>
      <c r="E34" s="2" t="str">
        <f aca="false" t="array" ref="E34:E34">IF(OR(EXACT(A34,'ESO Dungeon constants'!$D$3:$D$987)),"X","")</f>
        <v/>
      </c>
      <c r="F34" s="2" t="str">
        <f aca="false">IF(EXACT(A34,C34),"X","")</f>
        <v/>
      </c>
      <c r="G34" s="2" t="str">
        <f aca="false">IF(A34&lt;&gt;C34,VLOOKUP(C34,$A$2:$D$9949,4,0),"")</f>
        <v>Glenumbra</v>
      </c>
      <c r="H34" s="2" t="n">
        <f aca="false">A34</f>
        <v>166</v>
      </c>
      <c r="I34" s="2" t="n">
        <f aca="false">C34</f>
        <v>3</v>
      </c>
      <c r="J34" s="0" t="n">
        <v>0</v>
      </c>
      <c r="K34" s="2" t="str">
        <f aca="false">VLOOKUP(J34,'LibSets constants'!$A$4:$B$1000,2,0)</f>
        <v>DLC_BASE_GAME</v>
      </c>
      <c r="L34" s="2" t="str">
        <f aca="false">VLOOKUP(J34,'LibSets constants'!$A$4:$C$1000,3,0)</f>
        <v>Included in base game</v>
      </c>
    </row>
    <row r="35" customFormat="false" ht="15" hidden="false" customHeight="false" outlineLevel="0" collapsed="false">
      <c r="A35" s="21" t="n">
        <v>168</v>
      </c>
      <c r="B35" s="1" t="n">
        <f aca="false">VLOOKUP(A35,'ESO dumped ZoneData'!$A$3:$D$9995,2,0)</f>
        <v>34</v>
      </c>
      <c r="C35" s="1" t="n">
        <f aca="false">VLOOKUP(A35,'ESO dumped ZoneData'!$A$3:$D$9995,3,0)</f>
        <v>92</v>
      </c>
      <c r="D35" s="2" t="str">
        <f aca="false">VLOOKUP(A35,'ESO dumped ZoneData'!$A$3:$D$9995,4,0)</f>
        <v>Bisnensel</v>
      </c>
      <c r="E35" s="2" t="str">
        <f aca="false" t="array" ref="E35:E35">IF(OR(EXACT(A35,'ESO Dungeon constants'!$D$3:$D$987)),"X","")</f>
        <v/>
      </c>
      <c r="F35" s="2" t="str">
        <f aca="false">IF(EXACT(A35,C35),"X","")</f>
        <v/>
      </c>
      <c r="G35" s="2" t="str">
        <f aca="false">IF(A35&lt;&gt;C35,VLOOKUP(C35,$A$2:$D$9949,4,0),"")</f>
        <v>Bangkorai</v>
      </c>
      <c r="H35" s="2" t="n">
        <f aca="false">A35</f>
        <v>168</v>
      </c>
      <c r="I35" s="2" t="n">
        <f aca="false">C35</f>
        <v>92</v>
      </c>
      <c r="J35" s="0" t="n">
        <v>0</v>
      </c>
      <c r="K35" s="2" t="str">
        <f aca="false">VLOOKUP(J35,'LibSets constants'!$A$4:$B$1000,2,0)</f>
        <v>DLC_BASE_GAME</v>
      </c>
      <c r="L35" s="2" t="str">
        <f aca="false">VLOOKUP(J35,'LibSets constants'!$A$4:$C$1000,3,0)</f>
        <v>Included in base game</v>
      </c>
    </row>
    <row r="36" customFormat="false" ht="15" hidden="false" customHeight="false" outlineLevel="0" collapsed="false">
      <c r="A36" s="21" t="n">
        <v>169</v>
      </c>
      <c r="B36" s="1" t="n">
        <f aca="false">VLOOKUP(A36,'ESO dumped ZoneData'!$A$3:$D$9995,2,0)</f>
        <v>35</v>
      </c>
      <c r="C36" s="1" t="n">
        <f aca="false">VLOOKUP(A36,'ESO dumped ZoneData'!$A$3:$D$9995,3,0)</f>
        <v>92</v>
      </c>
      <c r="D36" s="2" t="str">
        <f aca="false">VLOOKUP(A36,'ESO dumped ZoneData'!$A$3:$D$9995,4,0)</f>
        <v>Razak's Wheel</v>
      </c>
      <c r="E36" s="2" t="str">
        <f aca="false" t="array" ref="E36:E36">IF(OR(EXACT(A36,'ESO Dungeon constants'!$D$3:$D$987)),"X","")</f>
        <v/>
      </c>
      <c r="F36" s="2" t="str">
        <f aca="false">IF(EXACT(A36,C36),"X","")</f>
        <v/>
      </c>
      <c r="G36" s="2" t="str">
        <f aca="false">IF(A36&lt;&gt;C36,VLOOKUP(C36,$A$2:$D$9949,4,0),"")</f>
        <v>Bangkorai</v>
      </c>
      <c r="H36" s="2" t="n">
        <f aca="false">A36</f>
        <v>169</v>
      </c>
      <c r="I36" s="2" t="n">
        <f aca="false">C36</f>
        <v>92</v>
      </c>
      <c r="J36" s="0" t="n">
        <v>0</v>
      </c>
      <c r="K36" s="2" t="str">
        <f aca="false">VLOOKUP(J36,'LibSets constants'!$A$4:$B$1000,2,0)</f>
        <v>DLC_BASE_GAME</v>
      </c>
      <c r="L36" s="2" t="str">
        <f aca="false">VLOOKUP(J36,'LibSets constants'!$A$4:$C$1000,3,0)</f>
        <v>Included in base game</v>
      </c>
    </row>
    <row r="37" customFormat="false" ht="15" hidden="false" customHeight="false" outlineLevel="0" collapsed="false">
      <c r="A37" s="21" t="n">
        <v>176</v>
      </c>
      <c r="B37" s="1" t="n">
        <f aca="false">VLOOKUP(A37,'ESO dumped ZoneData'!$A$3:$D$9995,2,0)</f>
        <v>36</v>
      </c>
      <c r="C37" s="1" t="n">
        <f aca="false">VLOOKUP(A37,'ESO dumped ZoneData'!$A$3:$D$9995,3,0)</f>
        <v>108</v>
      </c>
      <c r="D37" s="2" t="str">
        <f aca="false">VLOOKUP(A37,'ESO dumped ZoneData'!$A$3:$D$9995,4,0)</f>
        <v>City of Ash I</v>
      </c>
      <c r="E37" s="2" t="str">
        <f aca="false" t="array" ref="E37:E37">IF(OR(EXACT(A37,'ESO Dungeon constants'!$D$3:$D$987)),"X","")</f>
        <v/>
      </c>
      <c r="F37" s="2" t="str">
        <f aca="false">IF(EXACT(A37,C37),"X","")</f>
        <v/>
      </c>
      <c r="G37" s="2" t="str">
        <f aca="false">IF(A37&lt;&gt;C37,VLOOKUP(C37,$A$2:$D$9949,4,0),"")</f>
        <v>Greenshade</v>
      </c>
      <c r="H37" s="2" t="n">
        <f aca="false">A37</f>
        <v>176</v>
      </c>
      <c r="I37" s="2" t="n">
        <f aca="false">C37</f>
        <v>108</v>
      </c>
      <c r="J37" s="0" t="n">
        <v>0</v>
      </c>
      <c r="K37" s="2" t="str">
        <f aca="false">VLOOKUP(J37,'LibSets constants'!$A$4:$B$1000,2,0)</f>
        <v>DLC_BASE_GAME</v>
      </c>
      <c r="L37" s="2" t="str">
        <f aca="false">VLOOKUP(J37,'LibSets constants'!$A$4:$C$1000,3,0)</f>
        <v>Included in base game</v>
      </c>
    </row>
    <row r="38" customFormat="false" ht="15" hidden="false" customHeight="false" outlineLevel="0" collapsed="false">
      <c r="A38" s="21" t="n">
        <v>181</v>
      </c>
      <c r="B38" s="1" t="n">
        <f aca="false">VLOOKUP(A38,'ESO dumped ZoneData'!$A$3:$D$9995,2,0)</f>
        <v>37</v>
      </c>
      <c r="C38" s="1" t="n">
        <f aca="false">VLOOKUP(A38,'ESO dumped ZoneData'!$A$3:$D$9995,3,0)</f>
        <v>181</v>
      </c>
      <c r="D38" s="2" t="str">
        <f aca="false">VLOOKUP(A38,'ESO dumped ZoneData'!$A$3:$D$9995,4,0)</f>
        <v>Cyrodiil</v>
      </c>
      <c r="E38" s="2" t="str">
        <f aca="false" t="array" ref="E38:E38">IF(OR(EXACT(A38,'ESO Dungeon constants'!$D$3:$D$987)),"X","")</f>
        <v/>
      </c>
      <c r="F38" s="2" t="str">
        <f aca="false">IF(EXACT(A38,C38),"X","")</f>
        <v>X</v>
      </c>
      <c r="G38" s="2" t="str">
        <f aca="false">IF(A38&lt;&gt;C38,VLOOKUP(C38,$A$2:$D$9949,4,0),"")</f>
        <v/>
      </c>
      <c r="H38" s="2" t="n">
        <f aca="false">A38</f>
        <v>181</v>
      </c>
      <c r="I38" s="2" t="n">
        <f aca="false">C38</f>
        <v>181</v>
      </c>
      <c r="J38" s="0" t="n">
        <v>0</v>
      </c>
      <c r="K38" s="2" t="str">
        <f aca="false">VLOOKUP(J38,'LibSets constants'!$A$4:$B$1000,2,0)</f>
        <v>DLC_BASE_GAME</v>
      </c>
      <c r="L38" s="2" t="str">
        <f aca="false">VLOOKUP(J38,'LibSets constants'!$A$4:$C$1000,3,0)</f>
        <v>Included in base game</v>
      </c>
    </row>
    <row r="39" customFormat="false" ht="15" hidden="false" customHeight="false" outlineLevel="0" collapsed="false">
      <c r="A39" s="21" t="n">
        <v>187</v>
      </c>
      <c r="B39" s="1" t="n">
        <f aca="false">VLOOKUP(A39,'ESO dumped ZoneData'!$A$3:$D$9995,2,0)</f>
        <v>38</v>
      </c>
      <c r="C39" s="1" t="n">
        <f aca="false">VLOOKUP(A39,'ESO dumped ZoneData'!$A$3:$D$9995,3,0)</f>
        <v>117</v>
      </c>
      <c r="D39" s="2" t="str">
        <f aca="false">VLOOKUP(A39,'ESO dumped ZoneData'!$A$3:$D$9995,4,0)</f>
        <v>Loriasel</v>
      </c>
      <c r="E39" s="2" t="str">
        <f aca="false" t="array" ref="E39:E39">IF(OR(EXACT(A39,'ESO Dungeon constants'!$D$3:$D$987)),"X","")</f>
        <v/>
      </c>
      <c r="F39" s="2" t="str">
        <f aca="false">IF(EXACT(A39,C39),"X","")</f>
        <v/>
      </c>
      <c r="G39" s="2" t="str">
        <f aca="false">IF(A39&lt;&gt;C39,VLOOKUP(C39,$A$2:$D$9949,4,0),"")</f>
        <v>Shadowfen</v>
      </c>
      <c r="H39" s="2" t="n">
        <f aca="false">A39</f>
        <v>187</v>
      </c>
      <c r="I39" s="2" t="n">
        <f aca="false">C39</f>
        <v>117</v>
      </c>
      <c r="J39" s="0" t="n">
        <v>0</v>
      </c>
      <c r="K39" s="2" t="str">
        <f aca="false">VLOOKUP(J39,'LibSets constants'!$A$4:$B$1000,2,0)</f>
        <v>DLC_BASE_GAME</v>
      </c>
      <c r="L39" s="2" t="str">
        <f aca="false">VLOOKUP(J39,'LibSets constants'!$A$4:$C$1000,3,0)</f>
        <v>Included in base game</v>
      </c>
    </row>
    <row r="40" customFormat="false" ht="15" hidden="false" customHeight="false" outlineLevel="0" collapsed="false">
      <c r="A40" s="21" t="n">
        <v>188</v>
      </c>
      <c r="B40" s="1" t="n">
        <f aca="false">VLOOKUP(A40,'ESO dumped ZoneData'!$A$3:$D$9995,2,0)</f>
        <v>39</v>
      </c>
      <c r="C40" s="1" t="n">
        <f aca="false">VLOOKUP(A40,'ESO dumped ZoneData'!$A$3:$D$9995,3,0)</f>
        <v>57</v>
      </c>
      <c r="D40" s="2" t="str">
        <f aca="false">VLOOKUP(A40,'ESO dumped ZoneData'!$A$3:$D$9995,4,0)</f>
        <v>The Apothecarium</v>
      </c>
      <c r="E40" s="2" t="str">
        <f aca="false" t="array" ref="E40:E40">IF(OR(EXACT(A40,'ESO Dungeon constants'!$D$3:$D$987)),"X","")</f>
        <v/>
      </c>
      <c r="F40" s="2" t="str">
        <f aca="false">IF(EXACT(A40,C40),"X","")</f>
        <v/>
      </c>
      <c r="G40" s="2" t="str">
        <f aca="false">IF(A40&lt;&gt;C40,VLOOKUP(C40,$A$2:$D$9949,4,0),"")</f>
        <v>Deshaan</v>
      </c>
      <c r="H40" s="2" t="n">
        <f aca="false">A40</f>
        <v>188</v>
      </c>
      <c r="I40" s="2" t="n">
        <f aca="false">C40</f>
        <v>57</v>
      </c>
      <c r="J40" s="0" t="n">
        <v>0</v>
      </c>
      <c r="K40" s="2" t="str">
        <f aca="false">VLOOKUP(J40,'LibSets constants'!$A$4:$B$1000,2,0)</f>
        <v>DLC_BASE_GAME</v>
      </c>
      <c r="L40" s="2" t="str">
        <f aca="false">VLOOKUP(J40,'LibSets constants'!$A$4:$C$1000,3,0)</f>
        <v>Included in base game</v>
      </c>
    </row>
    <row r="41" customFormat="false" ht="15" hidden="false" customHeight="false" outlineLevel="0" collapsed="false">
      <c r="A41" s="21" t="n">
        <v>189</v>
      </c>
      <c r="B41" s="1" t="n">
        <f aca="false">VLOOKUP(A41,'ESO dumped ZoneData'!$A$3:$D$9995,2,0)</f>
        <v>40</v>
      </c>
      <c r="C41" s="1" t="n">
        <f aca="false">VLOOKUP(A41,'ESO dumped ZoneData'!$A$3:$D$9995,3,0)</f>
        <v>57</v>
      </c>
      <c r="D41" s="2" t="str">
        <f aca="false">VLOOKUP(A41,'ESO dumped ZoneData'!$A$3:$D$9995,4,0)</f>
        <v>Tribunal Temple</v>
      </c>
      <c r="E41" s="2" t="str">
        <f aca="false" t="array" ref="E41:E41">IF(OR(EXACT(A41,'ESO Dungeon constants'!$D$3:$D$987)),"X","")</f>
        <v/>
      </c>
      <c r="F41" s="2" t="str">
        <f aca="false">IF(EXACT(A41,C41),"X","")</f>
        <v/>
      </c>
      <c r="G41" s="2" t="str">
        <f aca="false">IF(A41&lt;&gt;C41,VLOOKUP(C41,$A$2:$D$9949,4,0),"")</f>
        <v>Deshaan</v>
      </c>
      <c r="H41" s="2" t="n">
        <f aca="false">A41</f>
        <v>189</v>
      </c>
      <c r="I41" s="2" t="n">
        <f aca="false">C41</f>
        <v>57</v>
      </c>
      <c r="J41" s="0" t="n">
        <v>0</v>
      </c>
      <c r="K41" s="2" t="str">
        <f aca="false">VLOOKUP(J41,'LibSets constants'!$A$4:$B$1000,2,0)</f>
        <v>DLC_BASE_GAME</v>
      </c>
      <c r="L41" s="2" t="str">
        <f aca="false">VLOOKUP(J41,'LibSets constants'!$A$4:$C$1000,3,0)</f>
        <v>Included in base game</v>
      </c>
    </row>
    <row r="42" customFormat="false" ht="15" hidden="false" customHeight="false" outlineLevel="0" collapsed="false">
      <c r="A42" s="21" t="n">
        <v>190</v>
      </c>
      <c r="B42" s="1" t="n">
        <f aca="false">VLOOKUP(A42,'ESO dumped ZoneData'!$A$3:$D$9995,2,0)</f>
        <v>41</v>
      </c>
      <c r="C42" s="1" t="n">
        <f aca="false">VLOOKUP(A42,'ESO dumped ZoneData'!$A$3:$D$9995,3,0)</f>
        <v>57</v>
      </c>
      <c r="D42" s="2" t="str">
        <f aca="false">VLOOKUP(A42,'ESO dumped ZoneData'!$A$3:$D$9995,4,0)</f>
        <v>Reservoir of Souls</v>
      </c>
      <c r="E42" s="2" t="str">
        <f aca="false" t="array" ref="E42:E42">IF(OR(EXACT(A42,'ESO Dungeon constants'!$D$3:$D$987)),"X","")</f>
        <v/>
      </c>
      <c r="F42" s="2" t="str">
        <f aca="false">IF(EXACT(A42,C42),"X","")</f>
        <v/>
      </c>
      <c r="G42" s="2" t="str">
        <f aca="false">IF(A42&lt;&gt;C42,VLOOKUP(C42,$A$2:$D$9949,4,0),"")</f>
        <v>Deshaan</v>
      </c>
      <c r="H42" s="2" t="n">
        <f aca="false">A42</f>
        <v>190</v>
      </c>
      <c r="I42" s="2" t="n">
        <f aca="false">C42</f>
        <v>57</v>
      </c>
      <c r="J42" s="0" t="n">
        <v>0</v>
      </c>
      <c r="K42" s="2" t="str">
        <f aca="false">VLOOKUP(J42,'LibSets constants'!$A$4:$B$1000,2,0)</f>
        <v>DLC_BASE_GAME</v>
      </c>
      <c r="L42" s="2" t="str">
        <f aca="false">VLOOKUP(J42,'LibSets constants'!$A$4:$C$1000,3,0)</f>
        <v>Included in base game</v>
      </c>
    </row>
    <row r="43" customFormat="false" ht="15" hidden="false" customHeight="false" outlineLevel="0" collapsed="false">
      <c r="A43" s="21" t="n">
        <v>191</v>
      </c>
      <c r="B43" s="1" t="n">
        <f aca="false">VLOOKUP(A43,'ESO dumped ZoneData'!$A$3:$D$9995,2,0)</f>
        <v>42</v>
      </c>
      <c r="C43" s="1" t="n">
        <f aca="false">VLOOKUP(A43,'ESO dumped ZoneData'!$A$3:$D$9995,3,0)</f>
        <v>41</v>
      </c>
      <c r="D43" s="2" t="str">
        <f aca="false">VLOOKUP(A43,'ESO dumped ZoneData'!$A$3:$D$9995,4,0)</f>
        <v>Ash Mountain</v>
      </c>
      <c r="E43" s="2" t="str">
        <f aca="false" t="array" ref="E43:E43">IF(OR(EXACT(A43,'ESO Dungeon constants'!$D$3:$D$987)),"X","")</f>
        <v/>
      </c>
      <c r="F43" s="2" t="str">
        <f aca="false">IF(EXACT(A43,C43),"X","")</f>
        <v/>
      </c>
      <c r="G43" s="2" t="str">
        <f aca="false">IF(A43&lt;&gt;C43,VLOOKUP(C43,$A$2:$D$9949,4,0),"")</f>
        <v>Stonefalls</v>
      </c>
      <c r="H43" s="2" t="n">
        <f aca="false">A43</f>
        <v>191</v>
      </c>
      <c r="I43" s="2" t="n">
        <f aca="false">C43</f>
        <v>41</v>
      </c>
      <c r="J43" s="0" t="n">
        <v>0</v>
      </c>
      <c r="K43" s="2" t="str">
        <f aca="false">VLOOKUP(J43,'LibSets constants'!$A$4:$B$1000,2,0)</f>
        <v>DLC_BASE_GAME</v>
      </c>
      <c r="L43" s="2" t="str">
        <f aca="false">VLOOKUP(J43,'LibSets constants'!$A$4:$C$1000,3,0)</f>
        <v>Included in base game</v>
      </c>
    </row>
    <row r="44" customFormat="false" ht="15" hidden="false" customHeight="false" outlineLevel="0" collapsed="false">
      <c r="A44" s="21" t="n">
        <v>192</v>
      </c>
      <c r="B44" s="1" t="n">
        <f aca="false">VLOOKUP(A44,'ESO dumped ZoneData'!$A$3:$D$9995,2,0)</f>
        <v>43</v>
      </c>
      <c r="C44" s="1" t="n">
        <f aca="false">VLOOKUP(A44,'ESO dumped ZoneData'!$A$3:$D$9995,3,0)</f>
        <v>41</v>
      </c>
      <c r="D44" s="2" t="str">
        <f aca="false">VLOOKUP(A44,'ESO dumped ZoneData'!$A$3:$D$9995,4,0)</f>
        <v>Virak Keep</v>
      </c>
      <c r="E44" s="2" t="str">
        <f aca="false" t="array" ref="E44:E44">IF(OR(EXACT(A44,'ESO Dungeon constants'!$D$3:$D$987)),"X","")</f>
        <v/>
      </c>
      <c r="F44" s="2" t="str">
        <f aca="false">IF(EXACT(A44,C44),"X","")</f>
        <v/>
      </c>
      <c r="G44" s="2" t="str">
        <f aca="false">IF(A44&lt;&gt;C44,VLOOKUP(C44,$A$2:$D$9949,4,0),"")</f>
        <v>Stonefalls</v>
      </c>
      <c r="H44" s="2" t="n">
        <f aca="false">A44</f>
        <v>192</v>
      </c>
      <c r="I44" s="2" t="n">
        <f aca="false">C44</f>
        <v>41</v>
      </c>
      <c r="J44" s="0" t="n">
        <v>0</v>
      </c>
      <c r="K44" s="2" t="str">
        <f aca="false">VLOOKUP(J44,'LibSets constants'!$A$4:$B$1000,2,0)</f>
        <v>DLC_BASE_GAME</v>
      </c>
      <c r="L44" s="2" t="str">
        <f aca="false">VLOOKUP(J44,'LibSets constants'!$A$4:$C$1000,3,0)</f>
        <v>Included in base game</v>
      </c>
    </row>
    <row r="45" customFormat="false" ht="15" hidden="false" customHeight="false" outlineLevel="0" collapsed="false">
      <c r="A45" s="21" t="n">
        <v>193</v>
      </c>
      <c r="B45" s="1" t="n">
        <f aca="false">VLOOKUP(A45,'ESO dumped ZoneData'!$A$3:$D$9995,2,0)</f>
        <v>44</v>
      </c>
      <c r="C45" s="1" t="n">
        <f aca="false">VLOOKUP(A45,'ESO dumped ZoneData'!$A$3:$D$9995,3,0)</f>
        <v>41</v>
      </c>
      <c r="D45" s="2" t="str">
        <f aca="false">VLOOKUP(A45,'ESO dumped ZoneData'!$A$3:$D$9995,4,0)</f>
        <v>Tormented Spire</v>
      </c>
      <c r="E45" s="2" t="str">
        <f aca="false" t="array" ref="E45:E45">IF(OR(EXACT(A45,'ESO Dungeon constants'!$D$3:$D$987)),"X","")</f>
        <v/>
      </c>
      <c r="F45" s="2" t="str">
        <f aca="false">IF(EXACT(A45,C45),"X","")</f>
        <v/>
      </c>
      <c r="G45" s="2" t="str">
        <f aca="false">IF(A45&lt;&gt;C45,VLOOKUP(C45,$A$2:$D$9949,4,0),"")</f>
        <v>Stonefalls</v>
      </c>
      <c r="H45" s="2" t="n">
        <f aca="false">A45</f>
        <v>193</v>
      </c>
      <c r="I45" s="2" t="n">
        <f aca="false">C45</f>
        <v>41</v>
      </c>
      <c r="J45" s="0" t="n">
        <v>0</v>
      </c>
      <c r="K45" s="2" t="str">
        <f aca="false">VLOOKUP(J45,'LibSets constants'!$A$4:$B$1000,2,0)</f>
        <v>DLC_BASE_GAME</v>
      </c>
      <c r="L45" s="2" t="str">
        <f aca="false">VLOOKUP(J45,'LibSets constants'!$A$4:$C$1000,3,0)</f>
        <v>Included in base game</v>
      </c>
    </row>
    <row r="46" customFormat="false" ht="15" hidden="false" customHeight="false" outlineLevel="0" collapsed="false">
      <c r="A46" s="21" t="n">
        <v>199</v>
      </c>
      <c r="B46" s="1" t="n">
        <f aca="false">VLOOKUP(A46,'ESO dumped ZoneData'!$A$3:$D$9995,2,0)</f>
        <v>45</v>
      </c>
      <c r="C46" s="1" t="n">
        <f aca="false">VLOOKUP(A46,'ESO dumped ZoneData'!$A$3:$D$9995,3,0)</f>
        <v>199</v>
      </c>
      <c r="D46" s="2" t="str">
        <f aca="false">VLOOKUP(A46,'ESO dumped ZoneData'!$A$3:$D$9995,4,0)</f>
        <v>The Harborage</v>
      </c>
      <c r="E46" s="2" t="str">
        <f aca="false" t="array" ref="E46:E46">IF(OR(EXACT(A46,'ESO Dungeon constants'!$D$3:$D$987)),"X","")</f>
        <v/>
      </c>
      <c r="F46" s="2" t="str">
        <f aca="false">IF(EXACT(A46,C46),"X","")</f>
        <v>X</v>
      </c>
      <c r="G46" s="2" t="str">
        <f aca="false">IF(A46&lt;&gt;C46,VLOOKUP(C46,$A$2:$D$9949,4,0),"")</f>
        <v/>
      </c>
      <c r="H46" s="2" t="n">
        <f aca="false">A46</f>
        <v>199</v>
      </c>
      <c r="I46" s="2" t="n">
        <f aca="false">C46</f>
        <v>199</v>
      </c>
      <c r="J46" s="0" t="n">
        <v>0</v>
      </c>
      <c r="K46" s="2" t="str">
        <f aca="false">VLOOKUP(J46,'LibSets constants'!$A$4:$B$1000,2,0)</f>
        <v>DLC_BASE_GAME</v>
      </c>
      <c r="L46" s="2" t="str">
        <f aca="false">VLOOKUP(J46,'LibSets constants'!$A$4:$C$1000,3,0)</f>
        <v>Included in base game</v>
      </c>
    </row>
    <row r="47" customFormat="false" ht="15" hidden="false" customHeight="false" outlineLevel="0" collapsed="false">
      <c r="A47" s="21" t="n">
        <v>200</v>
      </c>
      <c r="B47" s="1" t="n">
        <f aca="false">VLOOKUP(A47,'ESO dumped ZoneData'!$A$3:$D$9995,2,0)</f>
        <v>46</v>
      </c>
      <c r="C47" s="1" t="n">
        <f aca="false">VLOOKUP(A47,'ESO dumped ZoneData'!$A$3:$D$9995,3,0)</f>
        <v>199</v>
      </c>
      <c r="D47" s="2" t="str">
        <f aca="false">VLOOKUP(A47,'ESO dumped ZoneData'!$A$3:$D$9995,4,0)</f>
        <v>The Foundry of Woe</v>
      </c>
      <c r="E47" s="2" t="str">
        <f aca="false" t="array" ref="E47:E47">IF(OR(EXACT(A47,'ESO Dungeon constants'!$D$3:$D$987)),"X","")</f>
        <v/>
      </c>
      <c r="F47" s="2" t="str">
        <f aca="false">IF(EXACT(A47,C47),"X","")</f>
        <v/>
      </c>
      <c r="G47" s="2" t="str">
        <f aca="false">IF(A47&lt;&gt;C47,VLOOKUP(C47,$A$2:$D$9949,4,0),"")</f>
        <v>The Harborage</v>
      </c>
      <c r="H47" s="2" t="n">
        <f aca="false">A47</f>
        <v>200</v>
      </c>
      <c r="I47" s="2" t="n">
        <f aca="false">C47</f>
        <v>199</v>
      </c>
      <c r="J47" s="0" t="n">
        <v>0</v>
      </c>
      <c r="K47" s="2" t="str">
        <f aca="false">VLOOKUP(J47,'LibSets constants'!$A$4:$B$1000,2,0)</f>
        <v>DLC_BASE_GAME</v>
      </c>
      <c r="L47" s="2" t="str">
        <f aca="false">VLOOKUP(J47,'LibSets constants'!$A$4:$C$1000,3,0)</f>
        <v>Included in base game</v>
      </c>
    </row>
    <row r="48" customFormat="false" ht="15" hidden="false" customHeight="false" outlineLevel="0" collapsed="false">
      <c r="A48" s="21" t="n">
        <v>201</v>
      </c>
      <c r="B48" s="1" t="n">
        <f aca="false">VLOOKUP(A48,'ESO dumped ZoneData'!$A$3:$D$9995,2,0)</f>
        <v>47</v>
      </c>
      <c r="C48" s="1" t="n">
        <f aca="false">VLOOKUP(A48,'ESO dumped ZoneData'!$A$3:$D$9995,3,0)</f>
        <v>199</v>
      </c>
      <c r="D48" s="2" t="str">
        <f aca="false">VLOOKUP(A48,'ESO dumped ZoneData'!$A$3:$D$9995,4,0)</f>
        <v>Castle of the Worm</v>
      </c>
      <c r="E48" s="2" t="str">
        <f aca="false" t="array" ref="E48:E48">IF(OR(EXACT(A48,'ESO Dungeon constants'!$D$3:$D$987)),"X","")</f>
        <v/>
      </c>
      <c r="F48" s="2" t="str">
        <f aca="false">IF(EXACT(A48,C48),"X","")</f>
        <v/>
      </c>
      <c r="G48" s="2" t="str">
        <f aca="false">IF(A48&lt;&gt;C48,VLOOKUP(C48,$A$2:$D$9949,4,0),"")</f>
        <v>The Harborage</v>
      </c>
      <c r="H48" s="2" t="n">
        <f aca="false">A48</f>
        <v>201</v>
      </c>
      <c r="I48" s="2" t="n">
        <f aca="false">C48</f>
        <v>199</v>
      </c>
      <c r="J48" s="0" t="n">
        <v>0</v>
      </c>
      <c r="K48" s="2" t="str">
        <f aca="false">VLOOKUP(J48,'LibSets constants'!$A$4:$B$1000,2,0)</f>
        <v>DLC_BASE_GAME</v>
      </c>
      <c r="L48" s="2" t="str">
        <f aca="false">VLOOKUP(J48,'LibSets constants'!$A$4:$C$1000,3,0)</f>
        <v>Included in base game</v>
      </c>
    </row>
    <row r="49" customFormat="false" ht="15" hidden="false" customHeight="false" outlineLevel="0" collapsed="false">
      <c r="A49" s="21" t="n">
        <v>203</v>
      </c>
      <c r="B49" s="1" t="n">
        <f aca="false">VLOOKUP(A49,'ESO dumped ZoneData'!$A$3:$D$9995,2,0)</f>
        <v>48</v>
      </c>
      <c r="C49" s="1" t="n">
        <f aca="false">VLOOKUP(A49,'ESO dumped ZoneData'!$A$3:$D$9995,3,0)</f>
        <v>267</v>
      </c>
      <c r="D49" s="2" t="str">
        <f aca="false">VLOOKUP(A49,'ESO dumped ZoneData'!$A$3:$D$9995,4,0)</f>
        <v>Cheesemonger's Hollow</v>
      </c>
      <c r="E49" s="2" t="str">
        <f aca="false" t="array" ref="E49:E49">IF(OR(EXACT(A49,'ESO Dungeon constants'!$D$3:$D$987)),"X","")</f>
        <v/>
      </c>
      <c r="F49" s="2" t="str">
        <f aca="false">IF(EXACT(A49,C49),"X","")</f>
        <v/>
      </c>
      <c r="G49" s="2" t="str">
        <f aca="false">IF(A49&lt;&gt;C49,VLOOKUP(C49,$A$2:$D$9949,4,0),"")</f>
        <v>Eyevea</v>
      </c>
      <c r="H49" s="2" t="n">
        <f aca="false">A49</f>
        <v>203</v>
      </c>
      <c r="I49" s="2" t="n">
        <f aca="false">C49</f>
        <v>267</v>
      </c>
      <c r="J49" s="0" t="n">
        <v>0</v>
      </c>
      <c r="K49" s="2" t="str">
        <f aca="false">VLOOKUP(J49,'LibSets constants'!$A$4:$B$1000,2,0)</f>
        <v>DLC_BASE_GAME</v>
      </c>
      <c r="L49" s="2" t="str">
        <f aca="false">VLOOKUP(J49,'LibSets constants'!$A$4:$C$1000,3,0)</f>
        <v>Included in base game</v>
      </c>
    </row>
    <row r="50" customFormat="false" ht="15" hidden="false" customHeight="false" outlineLevel="0" collapsed="false">
      <c r="A50" s="21" t="n">
        <v>207</v>
      </c>
      <c r="B50" s="1" t="n">
        <f aca="false">VLOOKUP(A50,'ESO dumped ZoneData'!$A$3:$D$9995,2,0)</f>
        <v>49</v>
      </c>
      <c r="C50" s="1" t="n">
        <f aca="false">VLOOKUP(A50,'ESO dumped ZoneData'!$A$3:$D$9995,3,0)</f>
        <v>208</v>
      </c>
      <c r="D50" s="2" t="str">
        <f aca="false">VLOOKUP(A50,'ESO dumped ZoneData'!$A$3:$D$9995,4,0)</f>
        <v>Mzeneldt</v>
      </c>
      <c r="E50" s="2" t="str">
        <f aca="false" t="array" ref="E50:E50">IF(OR(EXACT(A50,'ESO Dungeon constants'!$D$3:$D$987)),"X","")</f>
        <v/>
      </c>
      <c r="F50" s="2" t="str">
        <f aca="false">IF(EXACT(A50,C50),"X","")</f>
        <v/>
      </c>
      <c r="G50" s="2" t="str">
        <f aca="false">IF(A50&lt;&gt;C50,VLOOKUP(C50,$A$2:$D$9949,4,0),"")</f>
        <v>The Earth Forge</v>
      </c>
      <c r="H50" s="2" t="n">
        <f aca="false">A50</f>
        <v>207</v>
      </c>
      <c r="I50" s="2" t="n">
        <f aca="false">C50</f>
        <v>208</v>
      </c>
      <c r="J50" s="0" t="n">
        <v>0</v>
      </c>
      <c r="K50" s="2" t="str">
        <f aca="false">VLOOKUP(J50,'LibSets constants'!$A$4:$B$1000,2,0)</f>
        <v>DLC_BASE_GAME</v>
      </c>
      <c r="L50" s="2" t="str">
        <f aca="false">VLOOKUP(J50,'LibSets constants'!$A$4:$C$1000,3,0)</f>
        <v>Included in base game</v>
      </c>
    </row>
    <row r="51" customFormat="false" ht="15" hidden="false" customHeight="false" outlineLevel="0" collapsed="false">
      <c r="A51" s="21" t="n">
        <v>208</v>
      </c>
      <c r="B51" s="1" t="n">
        <f aca="false">VLOOKUP(A51,'ESO dumped ZoneData'!$A$3:$D$9995,2,0)</f>
        <v>50</v>
      </c>
      <c r="C51" s="1" t="n">
        <f aca="false">VLOOKUP(A51,'ESO dumped ZoneData'!$A$3:$D$9995,3,0)</f>
        <v>208</v>
      </c>
      <c r="D51" s="2" t="str">
        <f aca="false">VLOOKUP(A51,'ESO dumped ZoneData'!$A$3:$D$9995,4,0)</f>
        <v>The Earth Forge</v>
      </c>
      <c r="E51" s="2" t="str">
        <f aca="false" t="array" ref="E51:E51">IF(OR(EXACT(A51,'ESO Dungeon constants'!$D$3:$D$987)),"X","")</f>
        <v/>
      </c>
      <c r="F51" s="2" t="str">
        <f aca="false">IF(EXACT(A51,C51),"X","")</f>
        <v>X</v>
      </c>
      <c r="G51" s="2" t="str">
        <f aca="false">IF(A51&lt;&gt;C51,VLOOKUP(C51,$A$2:$D$9949,4,0),"")</f>
        <v/>
      </c>
      <c r="H51" s="2" t="n">
        <f aca="false">A51</f>
        <v>208</v>
      </c>
      <c r="I51" s="2" t="n">
        <f aca="false">C51</f>
        <v>208</v>
      </c>
      <c r="J51" s="0" t="n">
        <v>0</v>
      </c>
      <c r="K51" s="2" t="str">
        <f aca="false">VLOOKUP(J51,'LibSets constants'!$A$4:$B$1000,2,0)</f>
        <v>DLC_BASE_GAME</v>
      </c>
      <c r="L51" s="2" t="str">
        <f aca="false">VLOOKUP(J51,'LibSets constants'!$A$4:$C$1000,3,0)</f>
        <v>Included in base game</v>
      </c>
    </row>
    <row r="52" customFormat="false" ht="15" hidden="false" customHeight="false" outlineLevel="0" collapsed="false">
      <c r="A52" s="21" t="n">
        <v>209</v>
      </c>
      <c r="B52" s="1" t="n">
        <f aca="false">VLOOKUP(A52,'ESO dumped ZoneData'!$A$3:$D$9995,2,0)</f>
        <v>51</v>
      </c>
      <c r="C52" s="1" t="n">
        <f aca="false">VLOOKUP(A52,'ESO dumped ZoneData'!$A$3:$D$9995,3,0)</f>
        <v>208</v>
      </c>
      <c r="D52" s="2" t="str">
        <f aca="false">VLOOKUP(A52,'ESO dumped ZoneData'!$A$3:$D$9995,4,0)</f>
        <v>Halls of Submission</v>
      </c>
      <c r="E52" s="2" t="str">
        <f aca="false" t="array" ref="E52:E52">IF(OR(EXACT(A52,'ESO Dungeon constants'!$D$3:$D$987)),"X","")</f>
        <v/>
      </c>
      <c r="F52" s="2" t="str">
        <f aca="false">IF(EXACT(A52,C52),"X","")</f>
        <v/>
      </c>
      <c r="G52" s="2" t="str">
        <f aca="false">IF(A52&lt;&gt;C52,VLOOKUP(C52,$A$2:$D$9949,4,0),"")</f>
        <v>The Earth Forge</v>
      </c>
      <c r="H52" s="2" t="n">
        <f aca="false">A52</f>
        <v>209</v>
      </c>
      <c r="I52" s="2" t="n">
        <f aca="false">C52</f>
        <v>208</v>
      </c>
      <c r="J52" s="0" t="n">
        <v>0</v>
      </c>
      <c r="K52" s="2" t="str">
        <f aca="false">VLOOKUP(J52,'LibSets constants'!$A$4:$B$1000,2,0)</f>
        <v>DLC_BASE_GAME</v>
      </c>
      <c r="L52" s="2" t="str">
        <f aca="false">VLOOKUP(J52,'LibSets constants'!$A$4:$C$1000,3,0)</f>
        <v>Included in base game</v>
      </c>
    </row>
    <row r="53" customFormat="false" ht="15" hidden="false" customHeight="false" outlineLevel="0" collapsed="false">
      <c r="A53" s="21" t="n">
        <v>212</v>
      </c>
      <c r="B53" s="1" t="n">
        <f aca="false">VLOOKUP(A53,'ESO dumped ZoneData'!$A$3:$D$9995,2,0)</f>
        <v>52</v>
      </c>
      <c r="C53" s="1" t="n">
        <f aca="false">VLOOKUP(A53,'ESO dumped ZoneData'!$A$3:$D$9995,3,0)</f>
        <v>57</v>
      </c>
      <c r="D53" s="2" t="str">
        <f aca="false">VLOOKUP(A53,'ESO dumped ZoneData'!$A$3:$D$9995,4,0)</f>
        <v>Mournhold Sewers</v>
      </c>
      <c r="E53" s="2" t="str">
        <f aca="false" t="array" ref="E53:E53">IF(OR(EXACT(A53,'ESO Dungeon constants'!$D$3:$D$987)),"X","")</f>
        <v/>
      </c>
      <c r="F53" s="2" t="str">
        <f aca="false">IF(EXACT(A53,C53),"X","")</f>
        <v/>
      </c>
      <c r="G53" s="2" t="str">
        <f aca="false">IF(A53&lt;&gt;C53,VLOOKUP(C53,$A$2:$D$9949,4,0),"")</f>
        <v>Deshaan</v>
      </c>
      <c r="H53" s="2" t="n">
        <f aca="false">A53</f>
        <v>212</v>
      </c>
      <c r="I53" s="2" t="n">
        <f aca="false">C53</f>
        <v>57</v>
      </c>
      <c r="J53" s="0" t="n">
        <v>0</v>
      </c>
      <c r="K53" s="2" t="str">
        <f aca="false">VLOOKUP(J53,'LibSets constants'!$A$4:$B$1000,2,0)</f>
        <v>DLC_BASE_GAME</v>
      </c>
      <c r="L53" s="2" t="str">
        <f aca="false">VLOOKUP(J53,'LibSets constants'!$A$4:$C$1000,3,0)</f>
        <v>Included in base game</v>
      </c>
    </row>
    <row r="54" customFormat="false" ht="15" hidden="false" customHeight="false" outlineLevel="0" collapsed="false">
      <c r="A54" s="21" t="n">
        <v>213</v>
      </c>
      <c r="B54" s="1" t="n">
        <f aca="false">VLOOKUP(A54,'ESO dumped ZoneData'!$A$3:$D$9995,2,0)</f>
        <v>53</v>
      </c>
      <c r="C54" s="1" t="n">
        <f aca="false">VLOOKUP(A54,'ESO dumped ZoneData'!$A$3:$D$9995,3,0)</f>
        <v>117</v>
      </c>
      <c r="D54" s="2" t="str">
        <f aca="false">VLOOKUP(A54,'ESO dumped ZoneData'!$A$3:$D$9995,4,0)</f>
        <v>Sunscale Ruins</v>
      </c>
      <c r="E54" s="2" t="str">
        <f aca="false" t="array" ref="E54:E54">IF(OR(EXACT(A54,'ESO Dungeon constants'!$D$3:$D$987)),"X","")</f>
        <v/>
      </c>
      <c r="F54" s="2" t="str">
        <f aca="false">IF(EXACT(A54,C54),"X","")</f>
        <v/>
      </c>
      <c r="G54" s="2" t="str">
        <f aca="false">IF(A54&lt;&gt;C54,VLOOKUP(C54,$A$2:$D$9949,4,0),"")</f>
        <v>Shadowfen</v>
      </c>
      <c r="H54" s="2" t="n">
        <f aca="false">A54</f>
        <v>213</v>
      </c>
      <c r="I54" s="2" t="n">
        <f aca="false">C54</f>
        <v>117</v>
      </c>
      <c r="J54" s="0" t="n">
        <v>0</v>
      </c>
      <c r="K54" s="2" t="str">
        <f aca="false">VLOOKUP(J54,'LibSets constants'!$A$4:$B$1000,2,0)</f>
        <v>DLC_BASE_GAME</v>
      </c>
      <c r="L54" s="2" t="str">
        <f aca="false">VLOOKUP(J54,'LibSets constants'!$A$4:$C$1000,3,0)</f>
        <v>Included in base game</v>
      </c>
    </row>
    <row r="55" customFormat="false" ht="15" hidden="false" customHeight="false" outlineLevel="0" collapsed="false">
      <c r="A55" s="21" t="n">
        <v>214</v>
      </c>
      <c r="B55" s="1" t="n">
        <f aca="false">VLOOKUP(A55,'ESO dumped ZoneData'!$A$3:$D$9995,2,0)</f>
        <v>54</v>
      </c>
      <c r="C55" s="1" t="n">
        <f aca="false">VLOOKUP(A55,'ESO dumped ZoneData'!$A$3:$D$9995,3,0)</f>
        <v>117</v>
      </c>
      <c r="D55" s="2" t="str">
        <f aca="false">VLOOKUP(A55,'ESO dumped ZoneData'!$A$3:$D$9995,4,0)</f>
        <v>Lair of the Skin Stealer</v>
      </c>
      <c r="E55" s="2" t="str">
        <f aca="false" t="array" ref="E55:E55">IF(OR(EXACT(A55,'ESO Dungeon constants'!$D$3:$D$987)),"X","")</f>
        <v/>
      </c>
      <c r="F55" s="2" t="str">
        <f aca="false">IF(EXACT(A55,C55),"X","")</f>
        <v/>
      </c>
      <c r="G55" s="2" t="str">
        <f aca="false">IF(A55&lt;&gt;C55,VLOOKUP(C55,$A$2:$D$9949,4,0),"")</f>
        <v>Shadowfen</v>
      </c>
      <c r="H55" s="2" t="n">
        <f aca="false">A55</f>
        <v>214</v>
      </c>
      <c r="I55" s="2" t="n">
        <f aca="false">C55</f>
        <v>117</v>
      </c>
      <c r="J55" s="0" t="n">
        <v>0</v>
      </c>
      <c r="K55" s="2" t="str">
        <f aca="false">VLOOKUP(J55,'LibSets constants'!$A$4:$B$1000,2,0)</f>
        <v>DLC_BASE_GAME</v>
      </c>
      <c r="L55" s="2" t="str">
        <f aca="false">VLOOKUP(J55,'LibSets constants'!$A$4:$C$1000,3,0)</f>
        <v>Included in base game</v>
      </c>
    </row>
    <row r="56" customFormat="false" ht="15" hidden="false" customHeight="false" outlineLevel="0" collapsed="false">
      <c r="A56" s="21" t="n">
        <v>215</v>
      </c>
      <c r="B56" s="1" t="n">
        <f aca="false">VLOOKUP(A56,'ESO dumped ZoneData'!$A$3:$D$9995,2,0)</f>
        <v>55</v>
      </c>
      <c r="C56" s="1" t="n">
        <f aca="false">VLOOKUP(A56,'ESO dumped ZoneData'!$A$3:$D$9995,3,0)</f>
        <v>117</v>
      </c>
      <c r="D56" s="2" t="str">
        <f aca="false">VLOOKUP(A56,'ESO dumped ZoneData'!$A$3:$D$9995,4,0)</f>
        <v>Vision of the Hist</v>
      </c>
      <c r="E56" s="2" t="str">
        <f aca="false" t="array" ref="E56:E56">IF(OR(EXACT(A56,'ESO Dungeon constants'!$D$3:$D$987)),"X","")</f>
        <v/>
      </c>
      <c r="F56" s="2" t="str">
        <f aca="false">IF(EXACT(A56,C56),"X","")</f>
        <v/>
      </c>
      <c r="G56" s="2" t="str">
        <f aca="false">IF(A56&lt;&gt;C56,VLOOKUP(C56,$A$2:$D$9949,4,0),"")</f>
        <v>Shadowfen</v>
      </c>
      <c r="H56" s="2" t="n">
        <f aca="false">A56</f>
        <v>215</v>
      </c>
      <c r="I56" s="2" t="n">
        <f aca="false">C56</f>
        <v>117</v>
      </c>
      <c r="J56" s="0" t="n">
        <v>0</v>
      </c>
      <c r="K56" s="2" t="str">
        <f aca="false">VLOOKUP(J56,'LibSets constants'!$A$4:$B$1000,2,0)</f>
        <v>DLC_BASE_GAME</v>
      </c>
      <c r="L56" s="2" t="str">
        <f aca="false">VLOOKUP(J56,'LibSets constants'!$A$4:$C$1000,3,0)</f>
        <v>Included in base game</v>
      </c>
    </row>
    <row r="57" customFormat="false" ht="15" hidden="false" customHeight="false" outlineLevel="0" collapsed="false">
      <c r="A57" s="21" t="n">
        <v>216</v>
      </c>
      <c r="B57" s="1" t="n">
        <f aca="false">VLOOKUP(A57,'ESO dumped ZoneData'!$A$3:$D$9995,2,0)</f>
        <v>56</v>
      </c>
      <c r="C57" s="1" t="n">
        <f aca="false">VLOOKUP(A57,'ESO dumped ZoneData'!$A$3:$D$9995,3,0)</f>
        <v>41</v>
      </c>
      <c r="D57" s="2" t="str">
        <f aca="false">VLOOKUP(A57,'ESO dumped ZoneData'!$A$3:$D$9995,4,0)</f>
        <v>Crow's Wood</v>
      </c>
      <c r="E57" s="2" t="str">
        <f aca="false" t="array" ref="E57:E57">IF(OR(EXACT(A57,'ESO Dungeon constants'!$D$3:$D$987)),"X","")</f>
        <v/>
      </c>
      <c r="F57" s="2" t="str">
        <f aca="false">IF(EXACT(A57,C57),"X","")</f>
        <v/>
      </c>
      <c r="G57" s="2" t="str">
        <f aca="false">IF(A57&lt;&gt;C57,VLOOKUP(C57,$A$2:$D$9949,4,0),"")</f>
        <v>Stonefalls</v>
      </c>
      <c r="H57" s="2" t="n">
        <f aca="false">A57</f>
        <v>216</v>
      </c>
      <c r="I57" s="2" t="n">
        <f aca="false">C57</f>
        <v>41</v>
      </c>
      <c r="J57" s="0" t="n">
        <v>0</v>
      </c>
      <c r="K57" s="2" t="str">
        <f aca="false">VLOOKUP(J57,'LibSets constants'!$A$4:$B$1000,2,0)</f>
        <v>DLC_BASE_GAME</v>
      </c>
      <c r="L57" s="2" t="str">
        <f aca="false">VLOOKUP(J57,'LibSets constants'!$A$4:$C$1000,3,0)</f>
        <v>Included in base game</v>
      </c>
    </row>
    <row r="58" customFormat="false" ht="15" hidden="false" customHeight="false" outlineLevel="0" collapsed="false">
      <c r="A58" s="21" t="n">
        <v>217</v>
      </c>
      <c r="B58" s="1" t="n">
        <f aca="false">VLOOKUP(A58,'ESO dumped ZoneData'!$A$3:$D$9995,2,0)</f>
        <v>57</v>
      </c>
      <c r="C58" s="1" t="n">
        <f aca="false">VLOOKUP(A58,'ESO dumped ZoneData'!$A$3:$D$9995,3,0)</f>
        <v>199</v>
      </c>
      <c r="D58" s="2" t="str">
        <f aca="false">VLOOKUP(A58,'ESO dumped ZoneData'!$A$3:$D$9995,4,0)</f>
        <v>The Halls of Torment</v>
      </c>
      <c r="E58" s="2" t="str">
        <f aca="false" t="array" ref="E58:E58">IF(OR(EXACT(A58,'ESO Dungeon constants'!$D$3:$D$987)),"X","")</f>
        <v/>
      </c>
      <c r="F58" s="2" t="str">
        <f aca="false">IF(EXACT(A58,C58),"X","")</f>
        <v/>
      </c>
      <c r="G58" s="2" t="str">
        <f aca="false">IF(A58&lt;&gt;C58,VLOOKUP(C58,$A$2:$D$9949,4,0),"")</f>
        <v>The Harborage</v>
      </c>
      <c r="H58" s="2" t="n">
        <f aca="false">A58</f>
        <v>217</v>
      </c>
      <c r="I58" s="2" t="n">
        <f aca="false">C58</f>
        <v>199</v>
      </c>
      <c r="J58" s="0" t="n">
        <v>0</v>
      </c>
      <c r="K58" s="2" t="str">
        <f aca="false">VLOOKUP(J58,'LibSets constants'!$A$4:$B$1000,2,0)</f>
        <v>DLC_BASE_GAME</v>
      </c>
      <c r="L58" s="2" t="str">
        <f aca="false">VLOOKUP(J58,'LibSets constants'!$A$4:$C$1000,3,0)</f>
        <v>Included in base game</v>
      </c>
    </row>
    <row r="59" customFormat="false" ht="15" hidden="false" customHeight="false" outlineLevel="0" collapsed="false">
      <c r="A59" s="21" t="n">
        <v>218</v>
      </c>
      <c r="B59" s="1" t="n">
        <f aca="false">VLOOKUP(A59,'ESO dumped ZoneData'!$A$3:$D$9995,2,0)</f>
        <v>58</v>
      </c>
      <c r="C59" s="1" t="n">
        <f aca="false">VLOOKUP(A59,'ESO dumped ZoneData'!$A$3:$D$9995,3,0)</f>
        <v>267</v>
      </c>
      <c r="D59" s="2" t="str">
        <f aca="false">VLOOKUP(A59,'ESO dumped ZoneData'!$A$3:$D$9995,4,0)</f>
        <v>Circus of Cheerful Slaughter</v>
      </c>
      <c r="E59" s="2" t="str">
        <f aca="false" t="array" ref="E59:E59">IF(OR(EXACT(A59,'ESO Dungeon constants'!$D$3:$D$987)),"X","")</f>
        <v/>
      </c>
      <c r="F59" s="2" t="str">
        <f aca="false">IF(EXACT(A59,C59),"X","")</f>
        <v/>
      </c>
      <c r="G59" s="2" t="str">
        <f aca="false">IF(A59&lt;&gt;C59,VLOOKUP(C59,$A$2:$D$9949,4,0),"")</f>
        <v>Eyevea</v>
      </c>
      <c r="H59" s="2" t="n">
        <f aca="false">A59</f>
        <v>218</v>
      </c>
      <c r="I59" s="2" t="n">
        <f aca="false">C59</f>
        <v>267</v>
      </c>
      <c r="J59" s="0" t="n">
        <v>0</v>
      </c>
      <c r="K59" s="2" t="str">
        <f aca="false">VLOOKUP(J59,'LibSets constants'!$A$4:$B$1000,2,0)</f>
        <v>DLC_BASE_GAME</v>
      </c>
      <c r="L59" s="2" t="str">
        <f aca="false">VLOOKUP(J59,'LibSets constants'!$A$4:$C$1000,3,0)</f>
        <v>Included in base game</v>
      </c>
    </row>
    <row r="60" customFormat="false" ht="15" hidden="false" customHeight="false" outlineLevel="0" collapsed="false">
      <c r="A60" s="21" t="n">
        <v>219</v>
      </c>
      <c r="B60" s="1" t="n">
        <f aca="false">VLOOKUP(A60,'ESO dumped ZoneData'!$A$3:$D$9995,2,0)</f>
        <v>59</v>
      </c>
      <c r="C60" s="1" t="n">
        <f aca="false">VLOOKUP(A60,'ESO dumped ZoneData'!$A$3:$D$9995,3,0)</f>
        <v>267</v>
      </c>
      <c r="D60" s="2" t="str">
        <f aca="false">VLOOKUP(A60,'ESO dumped ZoneData'!$A$3:$D$9995,4,0)</f>
        <v>Chateau of the Ravenous Rodent</v>
      </c>
      <c r="E60" s="2" t="str">
        <f aca="false" t="array" ref="E60:E60">IF(OR(EXACT(A60,'ESO Dungeon constants'!$D$3:$D$987)),"X","")</f>
        <v/>
      </c>
      <c r="F60" s="2" t="str">
        <f aca="false">IF(EXACT(A60,C60),"X","")</f>
        <v/>
      </c>
      <c r="G60" s="2" t="str">
        <f aca="false">IF(A60&lt;&gt;C60,VLOOKUP(C60,$A$2:$D$9949,4,0),"")</f>
        <v>Eyevea</v>
      </c>
      <c r="H60" s="2" t="n">
        <f aca="false">A60</f>
        <v>219</v>
      </c>
      <c r="I60" s="2" t="n">
        <f aca="false">C60</f>
        <v>267</v>
      </c>
      <c r="J60" s="0" t="n">
        <v>0</v>
      </c>
      <c r="K60" s="2" t="str">
        <f aca="false">VLOOKUP(J60,'LibSets constants'!$A$4:$B$1000,2,0)</f>
        <v>DLC_BASE_GAME</v>
      </c>
      <c r="L60" s="2" t="str">
        <f aca="false">VLOOKUP(J60,'LibSets constants'!$A$4:$C$1000,3,0)</f>
        <v>Included in base game</v>
      </c>
    </row>
    <row r="61" customFormat="false" ht="15" hidden="false" customHeight="false" outlineLevel="0" collapsed="false">
      <c r="A61" s="21" t="n">
        <v>222</v>
      </c>
      <c r="B61" s="1" t="n">
        <f aca="false">VLOOKUP(A61,'ESO dumped ZoneData'!$A$3:$D$9995,2,0)</f>
        <v>60</v>
      </c>
      <c r="C61" s="1" t="n">
        <f aca="false">VLOOKUP(A61,'ESO dumped ZoneData'!$A$3:$D$9995,3,0)</f>
        <v>3</v>
      </c>
      <c r="D61" s="2" t="str">
        <f aca="false">VLOOKUP(A61,'ESO dumped ZoneData'!$A$3:$D$9995,4,0)</f>
        <v>Dresan Keep</v>
      </c>
      <c r="E61" s="2" t="str">
        <f aca="false" t="array" ref="E61:E61">IF(OR(EXACT(A61,'ESO Dungeon constants'!$D$3:$D$987)),"X","")</f>
        <v/>
      </c>
      <c r="F61" s="2" t="str">
        <f aca="false">IF(EXACT(A61,C61),"X","")</f>
        <v/>
      </c>
      <c r="G61" s="2" t="str">
        <f aca="false">IF(A61&lt;&gt;C61,VLOOKUP(C61,$A$2:$D$9949,4,0),"")</f>
        <v>Glenumbra</v>
      </c>
      <c r="H61" s="2" t="n">
        <f aca="false">A61</f>
        <v>222</v>
      </c>
      <c r="I61" s="2" t="n">
        <f aca="false">C61</f>
        <v>3</v>
      </c>
      <c r="J61" s="0" t="n">
        <v>0</v>
      </c>
      <c r="K61" s="2" t="str">
        <f aca="false">VLOOKUP(J61,'LibSets constants'!$A$4:$B$1000,2,0)</f>
        <v>DLC_BASE_GAME</v>
      </c>
      <c r="L61" s="2" t="str">
        <f aca="false">VLOOKUP(J61,'LibSets constants'!$A$4:$C$1000,3,0)</f>
        <v>Included in base game</v>
      </c>
    </row>
    <row r="62" customFormat="false" ht="15" hidden="false" customHeight="false" outlineLevel="0" collapsed="false">
      <c r="A62" s="21" t="n">
        <v>223</v>
      </c>
      <c r="B62" s="1" t="n">
        <f aca="false">VLOOKUP(A62,'ESO dumped ZoneData'!$A$3:$D$9995,2,0)</f>
        <v>61</v>
      </c>
      <c r="C62" s="1" t="n">
        <f aca="false">VLOOKUP(A62,'ESO dumped ZoneData'!$A$3:$D$9995,3,0)</f>
        <v>3</v>
      </c>
      <c r="D62" s="2" t="str">
        <f aca="false">VLOOKUP(A62,'ESO dumped ZoneData'!$A$3:$D$9995,4,0)</f>
        <v>Tomb of Lost Kings</v>
      </c>
      <c r="E62" s="2" t="str">
        <f aca="false" t="array" ref="E62:E62">IF(OR(EXACT(A62,'ESO Dungeon constants'!$D$3:$D$987)),"X","")</f>
        <v/>
      </c>
      <c r="F62" s="2" t="str">
        <f aca="false">IF(EXACT(A62,C62),"X","")</f>
        <v/>
      </c>
      <c r="G62" s="2" t="str">
        <f aca="false">IF(A62&lt;&gt;C62,VLOOKUP(C62,$A$2:$D$9949,4,0),"")</f>
        <v>Glenumbra</v>
      </c>
      <c r="H62" s="2" t="n">
        <f aca="false">A62</f>
        <v>223</v>
      </c>
      <c r="I62" s="2" t="n">
        <f aca="false">C62</f>
        <v>3</v>
      </c>
      <c r="J62" s="0" t="n">
        <v>0</v>
      </c>
      <c r="K62" s="2" t="str">
        <f aca="false">VLOOKUP(J62,'LibSets constants'!$A$4:$B$1000,2,0)</f>
        <v>DLC_BASE_GAME</v>
      </c>
      <c r="L62" s="2" t="str">
        <f aca="false">VLOOKUP(J62,'LibSets constants'!$A$4:$C$1000,3,0)</f>
        <v>Included in base game</v>
      </c>
    </row>
    <row r="63" customFormat="false" ht="15" hidden="false" customHeight="false" outlineLevel="0" collapsed="false">
      <c r="A63" s="21" t="n">
        <v>224</v>
      </c>
      <c r="B63" s="1" t="n">
        <f aca="false">VLOOKUP(A63,'ESO dumped ZoneData'!$A$3:$D$9995,2,0)</f>
        <v>62</v>
      </c>
      <c r="C63" s="1" t="n">
        <f aca="false">VLOOKUP(A63,'ESO dumped ZoneData'!$A$3:$D$9995,3,0)</f>
        <v>20</v>
      </c>
      <c r="D63" s="2" t="str">
        <f aca="false">VLOOKUP(A63,'ESO dumped ZoneData'!$A$3:$D$9995,4,0)</f>
        <v>Breagha-Fin</v>
      </c>
      <c r="E63" s="2" t="str">
        <f aca="false" t="array" ref="E63:E63">IF(OR(EXACT(A63,'ESO Dungeon constants'!$D$3:$D$987)),"X","")</f>
        <v/>
      </c>
      <c r="F63" s="2" t="str">
        <f aca="false">IF(EXACT(A63,C63),"X","")</f>
        <v/>
      </c>
      <c r="G63" s="2" t="str">
        <f aca="false">IF(A63&lt;&gt;C63,VLOOKUP(C63,$A$2:$D$9949,4,0),"")</f>
        <v>Rivenspire</v>
      </c>
      <c r="H63" s="2" t="n">
        <f aca="false">A63</f>
        <v>224</v>
      </c>
      <c r="I63" s="2" t="n">
        <f aca="false">C63</f>
        <v>20</v>
      </c>
      <c r="J63" s="0" t="n">
        <v>0</v>
      </c>
      <c r="K63" s="2" t="str">
        <f aca="false">VLOOKUP(J63,'LibSets constants'!$A$4:$B$1000,2,0)</f>
        <v>DLC_BASE_GAME</v>
      </c>
      <c r="L63" s="2" t="str">
        <f aca="false">VLOOKUP(J63,'LibSets constants'!$A$4:$C$1000,3,0)</f>
        <v>Included in base game</v>
      </c>
    </row>
    <row r="64" customFormat="false" ht="15" hidden="false" customHeight="false" outlineLevel="0" collapsed="false">
      <c r="A64" s="21" t="n">
        <v>227</v>
      </c>
      <c r="B64" s="1" t="n">
        <f aca="false">VLOOKUP(A64,'ESO dumped ZoneData'!$A$3:$D$9995,2,0)</f>
        <v>63</v>
      </c>
      <c r="C64" s="1" t="n">
        <f aca="false">VLOOKUP(A64,'ESO dumped ZoneData'!$A$3:$D$9995,3,0)</f>
        <v>92</v>
      </c>
      <c r="D64" s="2" t="str">
        <f aca="false">VLOOKUP(A64,'ESO dumped ZoneData'!$A$3:$D$9995,4,0)</f>
        <v>The Sunken Road</v>
      </c>
      <c r="E64" s="2" t="str">
        <f aca="false" t="array" ref="E64:E64">IF(OR(EXACT(A64,'ESO Dungeon constants'!$D$3:$D$987)),"X","")</f>
        <v/>
      </c>
      <c r="F64" s="2" t="str">
        <f aca="false">IF(EXACT(A64,C64),"X","")</f>
        <v/>
      </c>
      <c r="G64" s="2" t="str">
        <f aca="false">IF(A64&lt;&gt;C64,VLOOKUP(C64,$A$2:$D$9949,4,0),"")</f>
        <v>Bangkorai</v>
      </c>
      <c r="H64" s="2" t="n">
        <f aca="false">A64</f>
        <v>227</v>
      </c>
      <c r="I64" s="2" t="n">
        <f aca="false">C64</f>
        <v>92</v>
      </c>
      <c r="J64" s="0" t="n">
        <v>0</v>
      </c>
      <c r="K64" s="2" t="str">
        <f aca="false">VLOOKUP(J64,'LibSets constants'!$A$4:$B$1000,2,0)</f>
        <v>DLC_BASE_GAME</v>
      </c>
      <c r="L64" s="2" t="str">
        <f aca="false">VLOOKUP(J64,'LibSets constants'!$A$4:$C$1000,3,0)</f>
        <v>Included in base game</v>
      </c>
    </row>
    <row r="65" customFormat="false" ht="15" hidden="false" customHeight="false" outlineLevel="0" collapsed="false">
      <c r="A65" s="21" t="n">
        <v>228</v>
      </c>
      <c r="B65" s="1" t="n">
        <f aca="false">VLOOKUP(A65,'ESO dumped ZoneData'!$A$3:$D$9995,2,0)</f>
        <v>64</v>
      </c>
      <c r="C65" s="1" t="n">
        <f aca="false">VLOOKUP(A65,'ESO dumped ZoneData'!$A$3:$D$9995,3,0)</f>
        <v>92</v>
      </c>
      <c r="D65" s="2" t="str">
        <f aca="false">VLOOKUP(A65,'ESO dumped ZoneData'!$A$3:$D$9995,4,0)</f>
        <v>Bangkorai Garrison</v>
      </c>
      <c r="E65" s="2" t="str">
        <f aca="false" t="array" ref="E65:E65">IF(OR(EXACT(A65,'ESO Dungeon constants'!$D$3:$D$987)),"X","")</f>
        <v/>
      </c>
      <c r="F65" s="2" t="str">
        <f aca="false">IF(EXACT(A65,C65),"X","")</f>
        <v/>
      </c>
      <c r="G65" s="2" t="str">
        <f aca="false">IF(A65&lt;&gt;C65,VLOOKUP(C65,$A$2:$D$9949,4,0),"")</f>
        <v>Bangkorai</v>
      </c>
      <c r="H65" s="2" t="n">
        <f aca="false">A65</f>
        <v>228</v>
      </c>
      <c r="I65" s="2" t="n">
        <f aca="false">C65</f>
        <v>92</v>
      </c>
      <c r="J65" s="0" t="n">
        <v>0</v>
      </c>
      <c r="K65" s="2" t="str">
        <f aca="false">VLOOKUP(J65,'LibSets constants'!$A$4:$B$1000,2,0)</f>
        <v>DLC_BASE_GAME</v>
      </c>
      <c r="L65" s="2" t="str">
        <f aca="false">VLOOKUP(J65,'LibSets constants'!$A$4:$C$1000,3,0)</f>
        <v>Included in base game</v>
      </c>
    </row>
    <row r="66" customFormat="false" ht="15" hidden="false" customHeight="false" outlineLevel="0" collapsed="false">
      <c r="A66" s="21" t="n">
        <v>229</v>
      </c>
      <c r="B66" s="1" t="n">
        <f aca="false">VLOOKUP(A66,'ESO dumped ZoneData'!$A$3:$D$9995,2,0)</f>
        <v>65</v>
      </c>
      <c r="C66" s="1" t="n">
        <f aca="false">VLOOKUP(A66,'ESO dumped ZoneData'!$A$3:$D$9995,3,0)</f>
        <v>92</v>
      </c>
      <c r="D66" s="2" t="str">
        <f aca="false">VLOOKUP(A66,'ESO dumped ZoneData'!$A$3:$D$9995,4,0)</f>
        <v>Nilata Ruins</v>
      </c>
      <c r="E66" s="2" t="str">
        <f aca="false" t="array" ref="E66:E66">IF(OR(EXACT(A66,'ESO Dungeon constants'!$D$3:$D$987)),"X","")</f>
        <v/>
      </c>
      <c r="F66" s="2" t="str">
        <f aca="false">IF(EXACT(A66,C66),"X","")</f>
        <v/>
      </c>
      <c r="G66" s="2" t="str">
        <f aca="false">IF(A66&lt;&gt;C66,VLOOKUP(C66,$A$2:$D$9949,4,0),"")</f>
        <v>Bangkorai</v>
      </c>
      <c r="H66" s="2" t="n">
        <f aca="false">A66</f>
        <v>229</v>
      </c>
      <c r="I66" s="2" t="n">
        <f aca="false">C66</f>
        <v>92</v>
      </c>
      <c r="J66" s="0" t="n">
        <v>0</v>
      </c>
      <c r="K66" s="2" t="str">
        <f aca="false">VLOOKUP(J66,'LibSets constants'!$A$4:$B$1000,2,0)</f>
        <v>DLC_BASE_GAME</v>
      </c>
      <c r="L66" s="2" t="str">
        <f aca="false">VLOOKUP(J66,'LibSets constants'!$A$4:$C$1000,3,0)</f>
        <v>Included in base game</v>
      </c>
    </row>
    <row r="67" customFormat="false" ht="15" hidden="false" customHeight="false" outlineLevel="0" collapsed="false">
      <c r="A67" s="21" t="n">
        <v>231</v>
      </c>
      <c r="B67" s="1" t="n">
        <f aca="false">VLOOKUP(A67,'ESO dumped ZoneData'!$A$3:$D$9995,2,0)</f>
        <v>66</v>
      </c>
      <c r="C67" s="1" t="n">
        <f aca="false">VLOOKUP(A67,'ESO dumped ZoneData'!$A$3:$D$9995,3,0)</f>
        <v>92</v>
      </c>
      <c r="D67" s="2" t="str">
        <f aca="false">VLOOKUP(A67,'ESO dumped ZoneData'!$A$3:$D$9995,4,0)</f>
        <v>Hall of Heroes</v>
      </c>
      <c r="E67" s="2" t="str">
        <f aca="false" t="array" ref="E67:E67">IF(OR(EXACT(A67,'ESO Dungeon constants'!$D$3:$D$987)),"X","")</f>
        <v/>
      </c>
      <c r="F67" s="2" t="str">
        <f aca="false">IF(EXACT(A67,C67),"X","")</f>
        <v/>
      </c>
      <c r="G67" s="2" t="str">
        <f aca="false">IF(A67&lt;&gt;C67,VLOOKUP(C67,$A$2:$D$9949,4,0),"")</f>
        <v>Bangkorai</v>
      </c>
      <c r="H67" s="2" t="n">
        <f aca="false">A67</f>
        <v>231</v>
      </c>
      <c r="I67" s="2" t="n">
        <f aca="false">C67</f>
        <v>92</v>
      </c>
      <c r="J67" s="0" t="n">
        <v>0</v>
      </c>
      <c r="K67" s="2" t="str">
        <f aca="false">VLOOKUP(J67,'LibSets constants'!$A$4:$B$1000,2,0)</f>
        <v>DLC_BASE_GAME</v>
      </c>
      <c r="L67" s="2" t="str">
        <f aca="false">VLOOKUP(J67,'LibSets constants'!$A$4:$C$1000,3,0)</f>
        <v>Included in base game</v>
      </c>
    </row>
    <row r="68" customFormat="false" ht="15" hidden="false" customHeight="false" outlineLevel="0" collapsed="false">
      <c r="A68" s="21" t="n">
        <v>232</v>
      </c>
      <c r="B68" s="1" t="n">
        <f aca="false">VLOOKUP(A68,'ESO dumped ZoneData'!$A$3:$D$9995,2,0)</f>
        <v>67</v>
      </c>
      <c r="C68" s="1" t="n">
        <f aca="false">VLOOKUP(A68,'ESO dumped ZoneData'!$A$3:$D$9995,3,0)</f>
        <v>117</v>
      </c>
      <c r="D68" s="2" t="str">
        <f aca="false">VLOOKUP(A68,'ESO dumped ZoneData'!$A$3:$D$9995,4,0)</f>
        <v>Silyanorn Ruins</v>
      </c>
      <c r="E68" s="2" t="str">
        <f aca="false" t="array" ref="E68:E68">IF(OR(EXACT(A68,'ESO Dungeon constants'!$D$3:$D$987)),"X","")</f>
        <v/>
      </c>
      <c r="F68" s="2" t="str">
        <f aca="false">IF(EXACT(A68,C68),"X","")</f>
        <v/>
      </c>
      <c r="G68" s="2" t="str">
        <f aca="false">IF(A68&lt;&gt;C68,VLOOKUP(C68,$A$2:$D$9949,4,0),"")</f>
        <v>Shadowfen</v>
      </c>
      <c r="H68" s="2" t="n">
        <f aca="false">A68</f>
        <v>232</v>
      </c>
      <c r="I68" s="2" t="n">
        <f aca="false">C68</f>
        <v>117</v>
      </c>
      <c r="J68" s="0" t="n">
        <v>0</v>
      </c>
      <c r="K68" s="2" t="str">
        <f aca="false">VLOOKUP(J68,'LibSets constants'!$A$4:$B$1000,2,0)</f>
        <v>DLC_BASE_GAME</v>
      </c>
      <c r="L68" s="2" t="str">
        <f aca="false">VLOOKUP(J68,'LibSets constants'!$A$4:$C$1000,3,0)</f>
        <v>Included in base game</v>
      </c>
    </row>
    <row r="69" customFormat="false" ht="15" hidden="false" customHeight="false" outlineLevel="0" collapsed="false">
      <c r="A69" s="21" t="n">
        <v>233</v>
      </c>
      <c r="B69" s="1" t="n">
        <f aca="false">VLOOKUP(A69,'ESO dumped ZoneData'!$A$3:$D$9995,2,0)</f>
        <v>68</v>
      </c>
      <c r="C69" s="1" t="n">
        <f aca="false">VLOOKUP(A69,'ESO dumped ZoneData'!$A$3:$D$9995,3,0)</f>
        <v>117</v>
      </c>
      <c r="D69" s="2" t="str">
        <f aca="false">VLOOKUP(A69,'ESO dumped ZoneData'!$A$3:$D$9995,4,0)</f>
        <v>Ruins of Ten-Maur-Wolk</v>
      </c>
      <c r="E69" s="2" t="str">
        <f aca="false" t="array" ref="E69:E69">IF(OR(EXACT(A69,'ESO Dungeon constants'!$D$3:$D$987)),"X","")</f>
        <v/>
      </c>
      <c r="F69" s="2" t="str">
        <f aca="false">IF(EXACT(A69,C69),"X","")</f>
        <v/>
      </c>
      <c r="G69" s="2" t="str">
        <f aca="false">IF(A69&lt;&gt;C69,VLOOKUP(C69,$A$2:$D$9949,4,0),"")</f>
        <v>Shadowfen</v>
      </c>
      <c r="H69" s="2" t="n">
        <f aca="false">A69</f>
        <v>233</v>
      </c>
      <c r="I69" s="2" t="n">
        <f aca="false">C69</f>
        <v>117</v>
      </c>
      <c r="J69" s="0" t="n">
        <v>0</v>
      </c>
      <c r="K69" s="2" t="str">
        <f aca="false">VLOOKUP(J69,'LibSets constants'!$A$4:$B$1000,2,0)</f>
        <v>DLC_BASE_GAME</v>
      </c>
      <c r="L69" s="2" t="str">
        <f aca="false">VLOOKUP(J69,'LibSets constants'!$A$4:$C$1000,3,0)</f>
        <v>Included in base game</v>
      </c>
    </row>
    <row r="70" customFormat="false" ht="15" hidden="false" customHeight="false" outlineLevel="0" collapsed="false">
      <c r="A70" s="21" t="n">
        <v>234</v>
      </c>
      <c r="B70" s="1" t="n">
        <f aca="false">VLOOKUP(A70,'ESO dumped ZoneData'!$A$3:$D$9995,2,0)</f>
        <v>69</v>
      </c>
      <c r="C70" s="1" t="n">
        <f aca="false">VLOOKUP(A70,'ESO dumped ZoneData'!$A$3:$D$9995,3,0)</f>
        <v>117</v>
      </c>
      <c r="D70" s="2" t="str">
        <f aca="false">VLOOKUP(A70,'ESO dumped ZoneData'!$A$3:$D$9995,4,0)</f>
        <v>Odious Chapel</v>
      </c>
      <c r="E70" s="2" t="str">
        <f aca="false" t="array" ref="E70:E70">IF(OR(EXACT(A70,'ESO Dungeon constants'!$D$3:$D$987)),"X","")</f>
        <v/>
      </c>
      <c r="F70" s="2" t="str">
        <f aca="false">IF(EXACT(A70,C70),"X","")</f>
        <v/>
      </c>
      <c r="G70" s="2" t="str">
        <f aca="false">IF(A70&lt;&gt;C70,VLOOKUP(C70,$A$2:$D$9949,4,0),"")</f>
        <v>Shadowfen</v>
      </c>
      <c r="H70" s="2" t="n">
        <f aca="false">A70</f>
        <v>234</v>
      </c>
      <c r="I70" s="2" t="n">
        <f aca="false">C70</f>
        <v>117</v>
      </c>
      <c r="J70" s="0" t="n">
        <v>0</v>
      </c>
      <c r="K70" s="2" t="str">
        <f aca="false">VLOOKUP(J70,'LibSets constants'!$A$4:$B$1000,2,0)</f>
        <v>DLC_BASE_GAME</v>
      </c>
      <c r="L70" s="2" t="str">
        <f aca="false">VLOOKUP(J70,'LibSets constants'!$A$4:$C$1000,3,0)</f>
        <v>Included in base game</v>
      </c>
    </row>
    <row r="71" customFormat="false" ht="15" hidden="false" customHeight="false" outlineLevel="0" collapsed="false">
      <c r="A71" s="21" t="n">
        <v>235</v>
      </c>
      <c r="B71" s="1" t="n">
        <f aca="false">VLOOKUP(A71,'ESO dumped ZoneData'!$A$3:$D$9995,2,0)</f>
        <v>70</v>
      </c>
      <c r="C71" s="1" t="n">
        <f aca="false">VLOOKUP(A71,'ESO dumped ZoneData'!$A$3:$D$9995,3,0)</f>
        <v>117</v>
      </c>
      <c r="D71" s="2" t="str">
        <f aca="false">VLOOKUP(A71,'ESO dumped ZoneData'!$A$3:$D$9995,4,0)</f>
        <v>Temple of Sul</v>
      </c>
      <c r="E71" s="2" t="str">
        <f aca="false" t="array" ref="E71:E71">IF(OR(EXACT(A71,'ESO Dungeon constants'!$D$3:$D$987)),"X","")</f>
        <v/>
      </c>
      <c r="F71" s="2" t="str">
        <f aca="false">IF(EXACT(A71,C71),"X","")</f>
        <v/>
      </c>
      <c r="G71" s="2" t="str">
        <f aca="false">IF(A71&lt;&gt;C71,VLOOKUP(C71,$A$2:$D$9949,4,0),"")</f>
        <v>Shadowfen</v>
      </c>
      <c r="H71" s="2" t="n">
        <f aca="false">A71</f>
        <v>235</v>
      </c>
      <c r="I71" s="2" t="n">
        <f aca="false">C71</f>
        <v>117</v>
      </c>
      <c r="J71" s="0" t="n">
        <v>0</v>
      </c>
      <c r="K71" s="2" t="str">
        <f aca="false">VLOOKUP(J71,'LibSets constants'!$A$4:$B$1000,2,0)</f>
        <v>DLC_BASE_GAME</v>
      </c>
      <c r="L71" s="2" t="str">
        <f aca="false">VLOOKUP(J71,'LibSets constants'!$A$4:$C$1000,3,0)</f>
        <v>Included in base game</v>
      </c>
    </row>
    <row r="72" customFormat="false" ht="15" hidden="false" customHeight="false" outlineLevel="0" collapsed="false">
      <c r="A72" s="21" t="n">
        <v>236</v>
      </c>
      <c r="B72" s="1" t="n">
        <f aca="false">VLOOKUP(A72,'ESO dumped ZoneData'!$A$3:$D$9995,2,0)</f>
        <v>71</v>
      </c>
      <c r="C72" s="1" t="n">
        <f aca="false">VLOOKUP(A72,'ESO dumped ZoneData'!$A$3:$D$9995,3,0)</f>
        <v>117</v>
      </c>
      <c r="D72" s="2" t="str">
        <f aca="false">VLOOKUP(A72,'ESO dumped ZoneData'!$A$3:$D$9995,4,0)</f>
        <v>White Rose Prison Dungeon</v>
      </c>
      <c r="E72" s="2" t="str">
        <f aca="false" t="array" ref="E72:E72">IF(OR(EXACT(A72,'ESO Dungeon constants'!$D$3:$D$987)),"X","")</f>
        <v/>
      </c>
      <c r="F72" s="2" t="str">
        <f aca="false">IF(EXACT(A72,C72),"X","")</f>
        <v/>
      </c>
      <c r="G72" s="2" t="str">
        <f aca="false">IF(A72&lt;&gt;C72,VLOOKUP(C72,$A$2:$D$9949,4,0),"")</f>
        <v>Shadowfen</v>
      </c>
      <c r="H72" s="2" t="n">
        <f aca="false">A72</f>
        <v>236</v>
      </c>
      <c r="I72" s="2" t="n">
        <f aca="false">C72</f>
        <v>117</v>
      </c>
      <c r="J72" s="0" t="n">
        <v>0</v>
      </c>
      <c r="K72" s="2" t="str">
        <f aca="false">VLOOKUP(J72,'LibSets constants'!$A$4:$B$1000,2,0)</f>
        <v>DLC_BASE_GAME</v>
      </c>
      <c r="L72" s="2" t="str">
        <f aca="false">VLOOKUP(J72,'LibSets constants'!$A$4:$C$1000,3,0)</f>
        <v>Included in base game</v>
      </c>
    </row>
    <row r="73" customFormat="false" ht="15" hidden="false" customHeight="false" outlineLevel="0" collapsed="false">
      <c r="A73" s="21" t="n">
        <v>237</v>
      </c>
      <c r="B73" s="1" t="n">
        <f aca="false">VLOOKUP(A73,'ESO dumped ZoneData'!$A$3:$D$9995,2,0)</f>
        <v>72</v>
      </c>
      <c r="C73" s="1" t="n">
        <f aca="false">VLOOKUP(A73,'ESO dumped ZoneData'!$A$3:$D$9995,3,0)</f>
        <v>104</v>
      </c>
      <c r="D73" s="2" t="str">
        <f aca="false">VLOOKUP(A73,'ESO dumped ZoneData'!$A$3:$D$9995,4,0)</f>
        <v>Impervious Vault</v>
      </c>
      <c r="E73" s="2" t="str">
        <f aca="false" t="array" ref="E73:E73">IF(OR(EXACT(A73,'ESO Dungeon constants'!$D$3:$D$987)),"X","")</f>
        <v/>
      </c>
      <c r="F73" s="2" t="str">
        <f aca="false">IF(EXACT(A73,C73),"X","")</f>
        <v/>
      </c>
      <c r="G73" s="2" t="str">
        <f aca="false">IF(A73&lt;&gt;C73,VLOOKUP(C73,$A$2:$D$9949,4,0),"")</f>
        <v>Alik'r Desert</v>
      </c>
      <c r="H73" s="2" t="n">
        <f aca="false">A73</f>
        <v>237</v>
      </c>
      <c r="I73" s="2" t="n">
        <f aca="false">C73</f>
        <v>104</v>
      </c>
      <c r="J73" s="0" t="n">
        <v>0</v>
      </c>
      <c r="K73" s="2" t="str">
        <f aca="false">VLOOKUP(J73,'LibSets constants'!$A$4:$B$1000,2,0)</f>
        <v>DLC_BASE_GAME</v>
      </c>
      <c r="L73" s="2" t="str">
        <f aca="false">VLOOKUP(J73,'LibSets constants'!$A$4:$C$1000,3,0)</f>
        <v>Included in base game</v>
      </c>
    </row>
    <row r="74" customFormat="false" ht="15" hidden="false" customHeight="false" outlineLevel="0" collapsed="false">
      <c r="A74" s="21" t="n">
        <v>238</v>
      </c>
      <c r="B74" s="1" t="n">
        <f aca="false">VLOOKUP(A74,'ESO dumped ZoneData'!$A$3:$D$9995,2,0)</f>
        <v>73</v>
      </c>
      <c r="C74" s="1" t="n">
        <f aca="false">VLOOKUP(A74,'ESO dumped ZoneData'!$A$3:$D$9995,3,0)</f>
        <v>104</v>
      </c>
      <c r="D74" s="2" t="str">
        <f aca="false">VLOOKUP(A74,'ESO dumped ZoneData'!$A$3:$D$9995,4,0)</f>
        <v>Salas En</v>
      </c>
      <c r="E74" s="2" t="str">
        <f aca="false" t="array" ref="E74:E74">IF(OR(EXACT(A74,'ESO Dungeon constants'!$D$3:$D$987)),"X","")</f>
        <v/>
      </c>
      <c r="F74" s="2" t="str">
        <f aca="false">IF(EXACT(A74,C74),"X","")</f>
        <v/>
      </c>
      <c r="G74" s="2" t="str">
        <f aca="false">IF(A74&lt;&gt;C74,VLOOKUP(C74,$A$2:$D$9949,4,0),"")</f>
        <v>Alik'r Desert</v>
      </c>
      <c r="H74" s="2" t="n">
        <f aca="false">A74</f>
        <v>238</v>
      </c>
      <c r="I74" s="2" t="n">
        <f aca="false">C74</f>
        <v>104</v>
      </c>
      <c r="J74" s="0" t="n">
        <v>0</v>
      </c>
      <c r="K74" s="2" t="str">
        <f aca="false">VLOOKUP(J74,'LibSets constants'!$A$4:$B$1000,2,0)</f>
        <v>DLC_BASE_GAME</v>
      </c>
      <c r="L74" s="2" t="str">
        <f aca="false">VLOOKUP(J74,'LibSets constants'!$A$4:$C$1000,3,0)</f>
        <v>Included in base game</v>
      </c>
    </row>
    <row r="75" customFormat="false" ht="15" hidden="false" customHeight="false" outlineLevel="0" collapsed="false">
      <c r="A75" s="21" t="n">
        <v>239</v>
      </c>
      <c r="B75" s="1" t="n">
        <f aca="false">VLOOKUP(A75,'ESO dumped ZoneData'!$A$3:$D$9995,2,0)</f>
        <v>74</v>
      </c>
      <c r="C75" s="1" t="n">
        <f aca="false">VLOOKUP(A75,'ESO dumped ZoneData'!$A$3:$D$9995,3,0)</f>
        <v>104</v>
      </c>
      <c r="D75" s="2" t="str">
        <f aca="false">VLOOKUP(A75,'ESO dumped ZoneData'!$A$3:$D$9995,4,0)</f>
        <v>Kulati Mines</v>
      </c>
      <c r="E75" s="2" t="str">
        <f aca="false" t="array" ref="E75:E75">IF(OR(EXACT(A75,'ESO Dungeon constants'!$D$3:$D$987)),"X","")</f>
        <v/>
      </c>
      <c r="F75" s="2" t="str">
        <f aca="false">IF(EXACT(A75,C75),"X","")</f>
        <v/>
      </c>
      <c r="G75" s="2" t="str">
        <f aca="false">IF(A75&lt;&gt;C75,VLOOKUP(C75,$A$2:$D$9949,4,0),"")</f>
        <v>Alik'r Desert</v>
      </c>
      <c r="H75" s="2" t="n">
        <f aca="false">A75</f>
        <v>239</v>
      </c>
      <c r="I75" s="2" t="n">
        <f aca="false">C75</f>
        <v>104</v>
      </c>
      <c r="J75" s="0" t="n">
        <v>0</v>
      </c>
      <c r="K75" s="2" t="str">
        <f aca="false">VLOOKUP(J75,'LibSets constants'!$A$4:$B$1000,2,0)</f>
        <v>DLC_BASE_GAME</v>
      </c>
      <c r="L75" s="2" t="str">
        <f aca="false">VLOOKUP(J75,'LibSets constants'!$A$4:$C$1000,3,0)</f>
        <v>Included in base game</v>
      </c>
    </row>
    <row r="76" customFormat="false" ht="15" hidden="false" customHeight="false" outlineLevel="0" collapsed="false">
      <c r="A76" s="21" t="n">
        <v>241</v>
      </c>
      <c r="B76" s="1" t="n">
        <f aca="false">VLOOKUP(A76,'ESO dumped ZoneData'!$A$3:$D$9995,2,0)</f>
        <v>75</v>
      </c>
      <c r="C76" s="1" t="n">
        <f aca="false">VLOOKUP(A76,'ESO dumped ZoneData'!$A$3:$D$9995,3,0)</f>
        <v>41</v>
      </c>
      <c r="D76" s="2" t="str">
        <f aca="false">VLOOKUP(A76,'ESO dumped ZoneData'!$A$3:$D$9995,4,0)</f>
        <v>House Indoril Crypt</v>
      </c>
      <c r="E76" s="2" t="str">
        <f aca="false" t="array" ref="E76:E76">IF(OR(EXACT(A76,'ESO Dungeon constants'!$D$3:$D$987)),"X","")</f>
        <v/>
      </c>
      <c r="F76" s="2" t="str">
        <f aca="false">IF(EXACT(A76,C76),"X","")</f>
        <v/>
      </c>
      <c r="G76" s="2" t="str">
        <f aca="false">IF(A76&lt;&gt;C76,VLOOKUP(C76,$A$2:$D$9949,4,0),"")</f>
        <v>Stonefalls</v>
      </c>
      <c r="H76" s="2" t="n">
        <f aca="false">A76</f>
        <v>241</v>
      </c>
      <c r="I76" s="2" t="n">
        <f aca="false">C76</f>
        <v>41</v>
      </c>
      <c r="J76" s="0" t="n">
        <v>0</v>
      </c>
      <c r="K76" s="2" t="str">
        <f aca="false">VLOOKUP(J76,'LibSets constants'!$A$4:$B$1000,2,0)</f>
        <v>DLC_BASE_GAME</v>
      </c>
      <c r="L76" s="2" t="str">
        <f aca="false">VLOOKUP(J76,'LibSets constants'!$A$4:$C$1000,3,0)</f>
        <v>Included in base game</v>
      </c>
    </row>
    <row r="77" customFormat="false" ht="15" hidden="false" customHeight="false" outlineLevel="0" collapsed="false">
      <c r="A77" s="21" t="n">
        <v>242</v>
      </c>
      <c r="B77" s="1" t="n">
        <f aca="false">VLOOKUP(A77,'ESO dumped ZoneData'!$A$3:$D$9995,2,0)</f>
        <v>76</v>
      </c>
      <c r="C77" s="1" t="n">
        <f aca="false">VLOOKUP(A77,'ESO dumped ZoneData'!$A$3:$D$9995,3,0)</f>
        <v>41</v>
      </c>
      <c r="D77" s="2" t="str">
        <f aca="false">VLOOKUP(A77,'ESO dumped ZoneData'!$A$3:$D$9995,4,0)</f>
        <v>Fort Arand Dungeons</v>
      </c>
      <c r="E77" s="2" t="str">
        <f aca="false" t="array" ref="E77:E77">IF(OR(EXACT(A77,'ESO Dungeon constants'!$D$3:$D$987)),"X","")</f>
        <v/>
      </c>
      <c r="F77" s="2" t="str">
        <f aca="false">IF(EXACT(A77,C77),"X","")</f>
        <v/>
      </c>
      <c r="G77" s="2" t="str">
        <f aca="false">IF(A77&lt;&gt;C77,VLOOKUP(C77,$A$2:$D$9949,4,0),"")</f>
        <v>Stonefalls</v>
      </c>
      <c r="H77" s="2" t="n">
        <f aca="false">A77</f>
        <v>242</v>
      </c>
      <c r="I77" s="2" t="n">
        <f aca="false">C77</f>
        <v>41</v>
      </c>
      <c r="J77" s="0" t="n">
        <v>0</v>
      </c>
      <c r="K77" s="2" t="str">
        <f aca="false">VLOOKUP(J77,'LibSets constants'!$A$4:$B$1000,2,0)</f>
        <v>DLC_BASE_GAME</v>
      </c>
      <c r="L77" s="2" t="str">
        <f aca="false">VLOOKUP(J77,'LibSets constants'!$A$4:$C$1000,3,0)</f>
        <v>Included in base game</v>
      </c>
    </row>
    <row r="78" customFormat="false" ht="15" hidden="false" customHeight="false" outlineLevel="0" collapsed="false">
      <c r="A78" s="21" t="n">
        <v>243</v>
      </c>
      <c r="B78" s="1" t="n">
        <f aca="false">VLOOKUP(A78,'ESO dumped ZoneData'!$A$3:$D$9995,2,0)</f>
        <v>77</v>
      </c>
      <c r="C78" s="1" t="n">
        <f aca="false">VLOOKUP(A78,'ESO dumped ZoneData'!$A$3:$D$9995,3,0)</f>
        <v>41</v>
      </c>
      <c r="D78" s="2" t="str">
        <f aca="false">VLOOKUP(A78,'ESO dumped ZoneData'!$A$3:$D$9995,4,0)</f>
        <v>Coral Heart Chamber</v>
      </c>
      <c r="E78" s="2" t="str">
        <f aca="false" t="array" ref="E78:E78">IF(OR(EXACT(A78,'ESO Dungeon constants'!$D$3:$D$987)),"X","")</f>
        <v/>
      </c>
      <c r="F78" s="2" t="str">
        <f aca="false">IF(EXACT(A78,C78),"X","")</f>
        <v/>
      </c>
      <c r="G78" s="2" t="str">
        <f aca="false">IF(A78&lt;&gt;C78,VLOOKUP(C78,$A$2:$D$9949,4,0),"")</f>
        <v>Stonefalls</v>
      </c>
      <c r="H78" s="2" t="n">
        <f aca="false">A78</f>
        <v>243</v>
      </c>
      <c r="I78" s="2" t="n">
        <f aca="false">C78</f>
        <v>41</v>
      </c>
      <c r="J78" s="0" t="n">
        <v>0</v>
      </c>
      <c r="K78" s="2" t="str">
        <f aca="false">VLOOKUP(J78,'LibSets constants'!$A$4:$B$1000,2,0)</f>
        <v>DLC_BASE_GAME</v>
      </c>
      <c r="L78" s="2" t="str">
        <f aca="false">VLOOKUP(J78,'LibSets constants'!$A$4:$C$1000,3,0)</f>
        <v>Included in base game</v>
      </c>
    </row>
    <row r="79" customFormat="false" ht="15" hidden="false" customHeight="false" outlineLevel="0" collapsed="false">
      <c r="A79" s="21" t="n">
        <v>245</v>
      </c>
      <c r="B79" s="1" t="n">
        <f aca="false">VLOOKUP(A79,'ESO dumped ZoneData'!$A$3:$D$9995,2,0)</f>
        <v>78</v>
      </c>
      <c r="C79" s="1" t="n">
        <f aca="false">VLOOKUP(A79,'ESO dumped ZoneData'!$A$3:$D$9995,3,0)</f>
        <v>41</v>
      </c>
      <c r="D79" s="2" t="str">
        <f aca="false">VLOOKUP(A79,'ESO dumped ZoneData'!$A$3:$D$9995,4,0)</f>
        <v>Heimlyn Keep Reliquary</v>
      </c>
      <c r="E79" s="2" t="str">
        <f aca="false" t="array" ref="E79:E79">IF(OR(EXACT(A79,'ESO Dungeon constants'!$D$3:$D$987)),"X","")</f>
        <v/>
      </c>
      <c r="F79" s="2" t="str">
        <f aca="false">IF(EXACT(A79,C79),"X","")</f>
        <v/>
      </c>
      <c r="G79" s="2" t="str">
        <f aca="false">IF(A79&lt;&gt;C79,VLOOKUP(C79,$A$2:$D$9949,4,0),"")</f>
        <v>Stonefalls</v>
      </c>
      <c r="H79" s="2" t="n">
        <f aca="false">A79</f>
        <v>245</v>
      </c>
      <c r="I79" s="2" t="n">
        <f aca="false">C79</f>
        <v>41</v>
      </c>
      <c r="J79" s="0" t="n">
        <v>0</v>
      </c>
      <c r="K79" s="2" t="str">
        <f aca="false">VLOOKUP(J79,'LibSets constants'!$A$4:$B$1000,2,0)</f>
        <v>DLC_BASE_GAME</v>
      </c>
      <c r="L79" s="2" t="str">
        <f aca="false">VLOOKUP(J79,'LibSets constants'!$A$4:$C$1000,3,0)</f>
        <v>Included in base game</v>
      </c>
    </row>
    <row r="80" customFormat="false" ht="15" hidden="false" customHeight="false" outlineLevel="0" collapsed="false">
      <c r="A80" s="21" t="n">
        <v>246</v>
      </c>
      <c r="B80" s="1" t="n">
        <f aca="false">VLOOKUP(A80,'ESO dumped ZoneData'!$A$3:$D$9995,2,0)</f>
        <v>79</v>
      </c>
      <c r="C80" s="1" t="n">
        <f aca="false">VLOOKUP(A80,'ESO dumped ZoneData'!$A$3:$D$9995,3,0)</f>
        <v>41</v>
      </c>
      <c r="D80" s="2" t="str">
        <f aca="false">VLOOKUP(A80,'ESO dumped ZoneData'!$A$3:$D$9995,4,0)</f>
        <v>Iliath Temple Mines</v>
      </c>
      <c r="E80" s="2" t="str">
        <f aca="false" t="array" ref="E80:E80">IF(OR(EXACT(A80,'ESO Dungeon constants'!$D$3:$D$987)),"X","")</f>
        <v/>
      </c>
      <c r="F80" s="2" t="str">
        <f aca="false">IF(EXACT(A80,C80),"X","")</f>
        <v/>
      </c>
      <c r="G80" s="2" t="str">
        <f aca="false">IF(A80&lt;&gt;C80,VLOOKUP(C80,$A$2:$D$9949,4,0),"")</f>
        <v>Stonefalls</v>
      </c>
      <c r="H80" s="2" t="n">
        <f aca="false">A80</f>
        <v>246</v>
      </c>
      <c r="I80" s="2" t="n">
        <f aca="false">C80</f>
        <v>41</v>
      </c>
      <c r="J80" s="0" t="n">
        <v>0</v>
      </c>
      <c r="K80" s="2" t="str">
        <f aca="false">VLOOKUP(J80,'LibSets constants'!$A$4:$B$1000,2,0)</f>
        <v>DLC_BASE_GAME</v>
      </c>
      <c r="L80" s="2" t="str">
        <f aca="false">VLOOKUP(J80,'LibSets constants'!$A$4:$C$1000,3,0)</f>
        <v>Included in base game</v>
      </c>
    </row>
    <row r="81" customFormat="false" ht="15" hidden="false" customHeight="false" outlineLevel="0" collapsed="false">
      <c r="A81" s="21" t="n">
        <v>247</v>
      </c>
      <c r="B81" s="1" t="n">
        <f aca="false">VLOOKUP(A81,'ESO dumped ZoneData'!$A$3:$D$9995,2,0)</f>
        <v>80</v>
      </c>
      <c r="C81" s="1" t="n">
        <f aca="false">VLOOKUP(A81,'ESO dumped ZoneData'!$A$3:$D$9995,3,0)</f>
        <v>41</v>
      </c>
      <c r="D81" s="2" t="str">
        <f aca="false">VLOOKUP(A81,'ESO dumped ZoneData'!$A$3:$D$9995,4,0)</f>
        <v>House Dres Crypts</v>
      </c>
      <c r="E81" s="2" t="str">
        <f aca="false" t="array" ref="E81:E81">IF(OR(EXACT(A81,'ESO Dungeon constants'!$D$3:$D$987)),"X","")</f>
        <v/>
      </c>
      <c r="F81" s="2" t="str">
        <f aca="false">IF(EXACT(A81,C81),"X","")</f>
        <v/>
      </c>
      <c r="G81" s="2" t="str">
        <f aca="false">IF(A81&lt;&gt;C81,VLOOKUP(C81,$A$2:$D$9949,4,0),"")</f>
        <v>Stonefalls</v>
      </c>
      <c r="H81" s="2" t="n">
        <f aca="false">A81</f>
        <v>247</v>
      </c>
      <c r="I81" s="2" t="n">
        <f aca="false">C81</f>
        <v>41</v>
      </c>
      <c r="J81" s="0" t="n">
        <v>0</v>
      </c>
      <c r="K81" s="2" t="str">
        <f aca="false">VLOOKUP(J81,'LibSets constants'!$A$4:$B$1000,2,0)</f>
        <v>DLC_BASE_GAME</v>
      </c>
      <c r="L81" s="2" t="str">
        <f aca="false">VLOOKUP(J81,'LibSets constants'!$A$4:$C$1000,3,0)</f>
        <v>Included in base game</v>
      </c>
    </row>
    <row r="82" customFormat="false" ht="15" hidden="false" customHeight="false" outlineLevel="0" collapsed="false">
      <c r="A82" s="21" t="n">
        <v>248</v>
      </c>
      <c r="B82" s="1" t="n">
        <f aca="false">VLOOKUP(A82,'ESO dumped ZoneData'!$A$3:$D$9995,2,0)</f>
        <v>81</v>
      </c>
      <c r="C82" s="1" t="n">
        <f aca="false">VLOOKUP(A82,'ESO dumped ZoneData'!$A$3:$D$9995,3,0)</f>
        <v>57</v>
      </c>
      <c r="D82" s="2" t="str">
        <f aca="false">VLOOKUP(A82,'ESO dumped ZoneData'!$A$3:$D$9995,4,0)</f>
        <v>Mzithumz</v>
      </c>
      <c r="E82" s="2" t="str">
        <f aca="false" t="array" ref="E82:E82">IF(OR(EXACT(A82,'ESO Dungeon constants'!$D$3:$D$987)),"X","")</f>
        <v/>
      </c>
      <c r="F82" s="2" t="str">
        <f aca="false">IF(EXACT(A82,C82),"X","")</f>
        <v/>
      </c>
      <c r="G82" s="2" t="str">
        <f aca="false">IF(A82&lt;&gt;C82,VLOOKUP(C82,$A$2:$D$9949,4,0),"")</f>
        <v>Deshaan</v>
      </c>
      <c r="H82" s="2" t="n">
        <f aca="false">A82</f>
        <v>248</v>
      </c>
      <c r="I82" s="2" t="n">
        <f aca="false">C82</f>
        <v>57</v>
      </c>
      <c r="J82" s="0" t="n">
        <v>0</v>
      </c>
      <c r="K82" s="2" t="str">
        <f aca="false">VLOOKUP(J82,'LibSets constants'!$A$4:$B$1000,2,0)</f>
        <v>DLC_BASE_GAME</v>
      </c>
      <c r="L82" s="2" t="str">
        <f aca="false">VLOOKUP(J82,'LibSets constants'!$A$4:$C$1000,3,0)</f>
        <v>Included in base game</v>
      </c>
    </row>
    <row r="83" customFormat="false" ht="15" hidden="false" customHeight="false" outlineLevel="0" collapsed="false">
      <c r="A83" s="21" t="n">
        <v>249</v>
      </c>
      <c r="B83" s="1" t="n">
        <f aca="false">VLOOKUP(A83,'ESO dumped ZoneData'!$A$3:$D$9995,2,0)</f>
        <v>82</v>
      </c>
      <c r="C83" s="1" t="n">
        <f aca="false">VLOOKUP(A83,'ESO dumped ZoneData'!$A$3:$D$9995,3,0)</f>
        <v>57</v>
      </c>
      <c r="D83" s="2" t="str">
        <f aca="false">VLOOKUP(A83,'ESO dumped ZoneData'!$A$3:$D$9995,4,0)</f>
        <v>Tal'Deic Crypts</v>
      </c>
      <c r="E83" s="2" t="str">
        <f aca="false" t="array" ref="E83:E83">IF(OR(EXACT(A83,'ESO Dungeon constants'!$D$3:$D$987)),"X","")</f>
        <v/>
      </c>
      <c r="F83" s="2" t="str">
        <f aca="false">IF(EXACT(A83,C83),"X","")</f>
        <v/>
      </c>
      <c r="G83" s="2" t="str">
        <f aca="false">IF(A83&lt;&gt;C83,VLOOKUP(C83,$A$2:$D$9949,4,0),"")</f>
        <v>Deshaan</v>
      </c>
      <c r="H83" s="2" t="n">
        <f aca="false">A83</f>
        <v>249</v>
      </c>
      <c r="I83" s="2" t="n">
        <f aca="false">C83</f>
        <v>57</v>
      </c>
      <c r="J83" s="0" t="n">
        <v>0</v>
      </c>
      <c r="K83" s="2" t="str">
        <f aca="false">VLOOKUP(J83,'LibSets constants'!$A$4:$B$1000,2,0)</f>
        <v>DLC_BASE_GAME</v>
      </c>
      <c r="L83" s="2" t="str">
        <f aca="false">VLOOKUP(J83,'LibSets constants'!$A$4:$C$1000,3,0)</f>
        <v>Included in base game</v>
      </c>
    </row>
    <row r="84" customFormat="false" ht="15" hidden="false" customHeight="false" outlineLevel="0" collapsed="false">
      <c r="A84" s="21" t="n">
        <v>250</v>
      </c>
      <c r="B84" s="1" t="n">
        <f aca="false">VLOOKUP(A84,'ESO dumped ZoneData'!$A$3:$D$9995,2,0)</f>
        <v>83</v>
      </c>
      <c r="C84" s="1" t="n">
        <f aca="false">VLOOKUP(A84,'ESO dumped ZoneData'!$A$3:$D$9995,3,0)</f>
        <v>57</v>
      </c>
      <c r="D84" s="2" t="str">
        <f aca="false">VLOOKUP(A84,'ESO dumped ZoneData'!$A$3:$D$9995,4,0)</f>
        <v>Narsis Ruins</v>
      </c>
      <c r="E84" s="2" t="str">
        <f aca="false" t="array" ref="E84:E84">IF(OR(EXACT(A84,'ESO Dungeon constants'!$D$3:$D$987)),"X","")</f>
        <v/>
      </c>
      <c r="F84" s="2" t="str">
        <f aca="false">IF(EXACT(A84,C84),"X","")</f>
        <v/>
      </c>
      <c r="G84" s="2" t="str">
        <f aca="false">IF(A84&lt;&gt;C84,VLOOKUP(C84,$A$2:$D$9949,4,0),"")</f>
        <v>Deshaan</v>
      </c>
      <c r="H84" s="2" t="n">
        <f aca="false">A84</f>
        <v>250</v>
      </c>
      <c r="I84" s="2" t="n">
        <f aca="false">C84</f>
        <v>57</v>
      </c>
      <c r="J84" s="0" t="n">
        <v>0</v>
      </c>
      <c r="K84" s="2" t="str">
        <f aca="false">VLOOKUP(J84,'LibSets constants'!$A$4:$B$1000,2,0)</f>
        <v>DLC_BASE_GAME</v>
      </c>
      <c r="L84" s="2" t="str">
        <f aca="false">VLOOKUP(J84,'LibSets constants'!$A$4:$C$1000,3,0)</f>
        <v>Included in base game</v>
      </c>
    </row>
    <row r="85" customFormat="false" ht="15" hidden="false" customHeight="false" outlineLevel="0" collapsed="false">
      <c r="A85" s="21" t="n">
        <v>252</v>
      </c>
      <c r="B85" s="1" t="n">
        <f aca="false">VLOOKUP(A85,'ESO dumped ZoneData'!$A$3:$D$9995,2,0)</f>
        <v>84</v>
      </c>
      <c r="C85" s="1" t="n">
        <f aca="false">VLOOKUP(A85,'ESO dumped ZoneData'!$A$3:$D$9995,3,0)</f>
        <v>57</v>
      </c>
      <c r="D85" s="2" t="str">
        <f aca="false">VLOOKUP(A85,'ESO dumped ZoneData'!$A$3:$D$9995,4,0)</f>
        <v>The Hollow Cave</v>
      </c>
      <c r="E85" s="2" t="str">
        <f aca="false" t="array" ref="E85:E85">IF(OR(EXACT(A85,'ESO Dungeon constants'!$D$3:$D$987)),"X","")</f>
        <v/>
      </c>
      <c r="F85" s="2" t="str">
        <f aca="false">IF(EXACT(A85,C85),"X","")</f>
        <v/>
      </c>
      <c r="G85" s="2" t="str">
        <f aca="false">IF(A85&lt;&gt;C85,VLOOKUP(C85,$A$2:$D$9949,4,0),"")</f>
        <v>Deshaan</v>
      </c>
      <c r="H85" s="2" t="n">
        <f aca="false">A85</f>
        <v>252</v>
      </c>
      <c r="I85" s="2" t="n">
        <f aca="false">C85</f>
        <v>57</v>
      </c>
      <c r="J85" s="0" t="n">
        <v>0</v>
      </c>
      <c r="K85" s="2" t="str">
        <f aca="false">VLOOKUP(J85,'LibSets constants'!$A$4:$B$1000,2,0)</f>
        <v>DLC_BASE_GAME</v>
      </c>
      <c r="L85" s="2" t="str">
        <f aca="false">VLOOKUP(J85,'LibSets constants'!$A$4:$C$1000,3,0)</f>
        <v>Included in base game</v>
      </c>
    </row>
    <row r="86" customFormat="false" ht="15" hidden="false" customHeight="false" outlineLevel="0" collapsed="false">
      <c r="A86" s="21" t="n">
        <v>253</v>
      </c>
      <c r="B86" s="1" t="n">
        <f aca="false">VLOOKUP(A86,'ESO dumped ZoneData'!$A$3:$D$9995,2,0)</f>
        <v>85</v>
      </c>
      <c r="C86" s="1" t="n">
        <f aca="false">VLOOKUP(A86,'ESO dumped ZoneData'!$A$3:$D$9995,3,0)</f>
        <v>57</v>
      </c>
      <c r="D86" s="2" t="str">
        <f aca="false">VLOOKUP(A86,'ESO dumped ZoneData'!$A$3:$D$9995,4,0)</f>
        <v>Shad Astula Underhalls</v>
      </c>
      <c r="E86" s="2" t="str">
        <f aca="false" t="array" ref="E86:E86">IF(OR(EXACT(A86,'ESO Dungeon constants'!$D$3:$D$987)),"X","")</f>
        <v/>
      </c>
      <c r="F86" s="2" t="str">
        <f aca="false">IF(EXACT(A86,C86),"X","")</f>
        <v/>
      </c>
      <c r="G86" s="2" t="str">
        <f aca="false">IF(A86&lt;&gt;C86,VLOOKUP(C86,$A$2:$D$9949,4,0),"")</f>
        <v>Deshaan</v>
      </c>
      <c r="H86" s="2" t="n">
        <f aca="false">A86</f>
        <v>253</v>
      </c>
      <c r="I86" s="2" t="n">
        <f aca="false">C86</f>
        <v>57</v>
      </c>
      <c r="J86" s="0" t="n">
        <v>0</v>
      </c>
      <c r="K86" s="2" t="str">
        <f aca="false">VLOOKUP(J86,'LibSets constants'!$A$4:$B$1000,2,0)</f>
        <v>DLC_BASE_GAME</v>
      </c>
      <c r="L86" s="2" t="str">
        <f aca="false">VLOOKUP(J86,'LibSets constants'!$A$4:$C$1000,3,0)</f>
        <v>Included in base game</v>
      </c>
    </row>
    <row r="87" customFormat="false" ht="15" hidden="false" customHeight="false" outlineLevel="0" collapsed="false">
      <c r="A87" s="21" t="n">
        <v>254</v>
      </c>
      <c r="B87" s="1" t="n">
        <f aca="false">VLOOKUP(A87,'ESO dumped ZoneData'!$A$3:$D$9995,2,0)</f>
        <v>86</v>
      </c>
      <c r="C87" s="1" t="n">
        <f aca="false">VLOOKUP(A87,'ESO dumped ZoneData'!$A$3:$D$9995,3,0)</f>
        <v>57</v>
      </c>
      <c r="D87" s="2" t="str">
        <f aca="false">VLOOKUP(A87,'ESO dumped ZoneData'!$A$3:$D$9995,4,0)</f>
        <v>Deepcrag Den</v>
      </c>
      <c r="E87" s="2" t="str">
        <f aca="false" t="array" ref="E87:E87">IF(OR(EXACT(A87,'ESO Dungeon constants'!$D$3:$D$987)),"X","")</f>
        <v/>
      </c>
      <c r="F87" s="2" t="str">
        <f aca="false">IF(EXACT(A87,C87),"X","")</f>
        <v/>
      </c>
      <c r="G87" s="2" t="str">
        <f aca="false">IF(A87&lt;&gt;C87,VLOOKUP(C87,$A$2:$D$9949,4,0),"")</f>
        <v>Deshaan</v>
      </c>
      <c r="H87" s="2" t="n">
        <f aca="false">A87</f>
        <v>254</v>
      </c>
      <c r="I87" s="2" t="n">
        <f aca="false">C87</f>
        <v>57</v>
      </c>
      <c r="J87" s="0" t="n">
        <v>0</v>
      </c>
      <c r="K87" s="2" t="str">
        <f aca="false">VLOOKUP(J87,'LibSets constants'!$A$4:$B$1000,2,0)</f>
        <v>DLC_BASE_GAME</v>
      </c>
      <c r="L87" s="2" t="str">
        <f aca="false">VLOOKUP(J87,'LibSets constants'!$A$4:$C$1000,3,0)</f>
        <v>Included in base game</v>
      </c>
    </row>
    <row r="88" customFormat="false" ht="15" hidden="false" customHeight="false" outlineLevel="0" collapsed="false">
      <c r="A88" s="21" t="n">
        <v>255</v>
      </c>
      <c r="B88" s="1" t="n">
        <f aca="false">VLOOKUP(A88,'ESO dumped ZoneData'!$A$3:$D$9995,2,0)</f>
        <v>87</v>
      </c>
      <c r="C88" s="1" t="n">
        <f aca="false">VLOOKUP(A88,'ESO dumped ZoneData'!$A$3:$D$9995,3,0)</f>
        <v>57</v>
      </c>
      <c r="D88" s="2" t="str">
        <f aca="false">VLOOKUP(A88,'ESO dumped ZoneData'!$A$3:$D$9995,4,0)</f>
        <v>Bthanual</v>
      </c>
      <c r="E88" s="2" t="str">
        <f aca="false" t="array" ref="E88:E88">IF(OR(EXACT(A88,'ESO Dungeon constants'!$D$3:$D$987)),"X","")</f>
        <v/>
      </c>
      <c r="F88" s="2" t="str">
        <f aca="false">IF(EXACT(A88,C88),"X","")</f>
        <v/>
      </c>
      <c r="G88" s="2" t="str">
        <f aca="false">IF(A88&lt;&gt;C88,VLOOKUP(C88,$A$2:$D$9949,4,0),"")</f>
        <v>Deshaan</v>
      </c>
      <c r="H88" s="2" t="n">
        <f aca="false">A88</f>
        <v>255</v>
      </c>
      <c r="I88" s="2" t="n">
        <f aca="false">C88</f>
        <v>57</v>
      </c>
      <c r="J88" s="0" t="n">
        <v>0</v>
      </c>
      <c r="K88" s="2" t="str">
        <f aca="false">VLOOKUP(J88,'LibSets constants'!$A$4:$B$1000,2,0)</f>
        <v>DLC_BASE_GAME</v>
      </c>
      <c r="L88" s="2" t="str">
        <f aca="false">VLOOKUP(J88,'LibSets constants'!$A$4:$C$1000,3,0)</f>
        <v>Included in base game</v>
      </c>
    </row>
    <row r="89" customFormat="false" ht="15" hidden="false" customHeight="false" outlineLevel="0" collapsed="false">
      <c r="A89" s="21" t="n">
        <v>256</v>
      </c>
      <c r="B89" s="1" t="n">
        <f aca="false">VLOOKUP(A89,'ESO dumped ZoneData'!$A$3:$D$9995,2,0)</f>
        <v>88</v>
      </c>
      <c r="C89" s="1" t="n">
        <f aca="false">VLOOKUP(A89,'ESO dumped ZoneData'!$A$3:$D$9995,3,0)</f>
        <v>3</v>
      </c>
      <c r="D89" s="2" t="str">
        <f aca="false">VLOOKUP(A89,'ESO dumped ZoneData'!$A$3:$D$9995,4,0)</f>
        <v>Crosswych Mine</v>
      </c>
      <c r="E89" s="2" t="str">
        <f aca="false" t="array" ref="E89:E89">IF(OR(EXACT(A89,'ESO Dungeon constants'!$D$3:$D$987)),"X","")</f>
        <v/>
      </c>
      <c r="F89" s="2" t="str">
        <f aca="false">IF(EXACT(A89,C89),"X","")</f>
        <v/>
      </c>
      <c r="G89" s="2" t="str">
        <f aca="false">IF(A89&lt;&gt;C89,VLOOKUP(C89,$A$2:$D$9949,4,0),"")</f>
        <v>Glenumbra</v>
      </c>
      <c r="H89" s="2" t="n">
        <f aca="false">A89</f>
        <v>256</v>
      </c>
      <c r="I89" s="2" t="n">
        <f aca="false">C89</f>
        <v>3</v>
      </c>
      <c r="J89" s="0" t="n">
        <v>0</v>
      </c>
      <c r="K89" s="2" t="str">
        <f aca="false">VLOOKUP(J89,'LibSets constants'!$A$4:$B$1000,2,0)</f>
        <v>DLC_BASE_GAME</v>
      </c>
      <c r="L89" s="2" t="str">
        <f aca="false">VLOOKUP(J89,'LibSets constants'!$A$4:$C$1000,3,0)</f>
        <v>Included in base game</v>
      </c>
    </row>
    <row r="90" customFormat="false" ht="15" hidden="false" customHeight="false" outlineLevel="0" collapsed="false">
      <c r="A90" s="21" t="n">
        <v>257</v>
      </c>
      <c r="B90" s="1" t="n">
        <f aca="false">VLOOKUP(A90,'ESO dumped ZoneData'!$A$3:$D$9995,2,0)</f>
        <v>89</v>
      </c>
      <c r="C90" s="1" t="n">
        <f aca="false">VLOOKUP(A90,'ESO dumped ZoneData'!$A$3:$D$9995,3,0)</f>
        <v>103</v>
      </c>
      <c r="D90" s="2" t="str">
        <f aca="false">VLOOKUP(A90,'ESO dumped ZoneData'!$A$3:$D$9995,4,0)</f>
        <v>Vaults of Vernim</v>
      </c>
      <c r="E90" s="2" t="str">
        <f aca="false" t="array" ref="E90:E90">IF(OR(EXACT(A90,'ESO Dungeon constants'!$D$3:$D$987)),"X","")</f>
        <v/>
      </c>
      <c r="F90" s="2" t="str">
        <f aca="false">IF(EXACT(A90,C90),"X","")</f>
        <v/>
      </c>
      <c r="G90" s="2" t="str">
        <f aca="false">IF(A90&lt;&gt;C90,VLOOKUP(C90,$A$2:$D$9949,4,0),"")</f>
        <v>The Rift</v>
      </c>
      <c r="H90" s="2" t="n">
        <f aca="false">A90</f>
        <v>257</v>
      </c>
      <c r="I90" s="2" t="n">
        <f aca="false">C90</f>
        <v>103</v>
      </c>
      <c r="J90" s="0" t="n">
        <v>0</v>
      </c>
      <c r="K90" s="2" t="str">
        <f aca="false">VLOOKUP(J90,'LibSets constants'!$A$4:$B$1000,2,0)</f>
        <v>DLC_BASE_GAME</v>
      </c>
      <c r="L90" s="2" t="str">
        <f aca="false">VLOOKUP(J90,'LibSets constants'!$A$4:$C$1000,3,0)</f>
        <v>Included in base game</v>
      </c>
    </row>
    <row r="91" customFormat="false" ht="15" hidden="false" customHeight="false" outlineLevel="0" collapsed="false">
      <c r="A91" s="21" t="n">
        <v>258</v>
      </c>
      <c r="B91" s="1" t="n">
        <f aca="false">VLOOKUP(A91,'ESO dumped ZoneData'!$A$3:$D$9995,2,0)</f>
        <v>90</v>
      </c>
      <c r="C91" s="1" t="n">
        <f aca="false">VLOOKUP(A91,'ESO dumped ZoneData'!$A$3:$D$9995,3,0)</f>
        <v>103</v>
      </c>
      <c r="D91" s="2" t="str">
        <f aca="false">VLOOKUP(A91,'ESO dumped ZoneData'!$A$3:$D$9995,4,0)</f>
        <v>Arcwind Point</v>
      </c>
      <c r="E91" s="2" t="str">
        <f aca="false" t="array" ref="E91:E91">IF(OR(EXACT(A91,'ESO Dungeon constants'!$D$3:$D$987)),"X","")</f>
        <v/>
      </c>
      <c r="F91" s="2" t="str">
        <f aca="false">IF(EXACT(A91,C91),"X","")</f>
        <v/>
      </c>
      <c r="G91" s="2" t="str">
        <f aca="false">IF(A91&lt;&gt;C91,VLOOKUP(C91,$A$2:$D$9949,4,0),"")</f>
        <v>The Rift</v>
      </c>
      <c r="H91" s="2" t="n">
        <f aca="false">A91</f>
        <v>258</v>
      </c>
      <c r="I91" s="2" t="n">
        <f aca="false">C91</f>
        <v>103</v>
      </c>
      <c r="J91" s="0" t="n">
        <v>0</v>
      </c>
      <c r="K91" s="2" t="str">
        <f aca="false">VLOOKUP(J91,'LibSets constants'!$A$4:$B$1000,2,0)</f>
        <v>DLC_BASE_GAME</v>
      </c>
      <c r="L91" s="2" t="str">
        <f aca="false">VLOOKUP(J91,'LibSets constants'!$A$4:$C$1000,3,0)</f>
        <v>Included in base game</v>
      </c>
    </row>
    <row r="92" customFormat="false" ht="15" hidden="false" customHeight="false" outlineLevel="0" collapsed="false">
      <c r="A92" s="21" t="n">
        <v>259</v>
      </c>
      <c r="B92" s="1" t="n">
        <f aca="false">VLOOKUP(A92,'ESO dumped ZoneData'!$A$3:$D$9995,2,0)</f>
        <v>91</v>
      </c>
      <c r="C92" s="1" t="n">
        <f aca="false">VLOOKUP(A92,'ESO dumped ZoneData'!$A$3:$D$9995,3,0)</f>
        <v>103</v>
      </c>
      <c r="D92" s="2" t="str">
        <f aca="false">VLOOKUP(A92,'ESO dumped ZoneData'!$A$3:$D$9995,4,0)</f>
        <v>Trolhetta</v>
      </c>
      <c r="E92" s="2" t="str">
        <f aca="false" t="array" ref="E92:E92">IF(OR(EXACT(A92,'ESO Dungeon constants'!$D$3:$D$987)),"X","")</f>
        <v/>
      </c>
      <c r="F92" s="2" t="str">
        <f aca="false">IF(EXACT(A92,C92),"X","")</f>
        <v/>
      </c>
      <c r="G92" s="2" t="str">
        <f aca="false">IF(A92&lt;&gt;C92,VLOOKUP(C92,$A$2:$D$9949,4,0),"")</f>
        <v>The Rift</v>
      </c>
      <c r="H92" s="2" t="n">
        <f aca="false">A92</f>
        <v>259</v>
      </c>
      <c r="I92" s="2" t="n">
        <f aca="false">C92</f>
        <v>103</v>
      </c>
      <c r="J92" s="0" t="n">
        <v>0</v>
      </c>
      <c r="K92" s="2" t="str">
        <f aca="false">VLOOKUP(J92,'LibSets constants'!$A$4:$B$1000,2,0)</f>
        <v>DLC_BASE_GAME</v>
      </c>
      <c r="L92" s="2" t="str">
        <f aca="false">VLOOKUP(J92,'LibSets constants'!$A$4:$C$1000,3,0)</f>
        <v>Included in base game</v>
      </c>
    </row>
    <row r="93" customFormat="false" ht="15" hidden="false" customHeight="false" outlineLevel="0" collapsed="false">
      <c r="A93" s="21" t="n">
        <v>260</v>
      </c>
      <c r="B93" s="1" t="n">
        <f aca="false">VLOOKUP(A93,'ESO dumped ZoneData'!$A$3:$D$9995,2,0)</f>
        <v>92</v>
      </c>
      <c r="C93" s="1" t="n">
        <f aca="false">VLOOKUP(A93,'ESO dumped ZoneData'!$A$3:$D$9995,3,0)</f>
        <v>101</v>
      </c>
      <c r="D93" s="2" t="str">
        <f aca="false">VLOOKUP(A93,'ESO dumped ZoneData'!$A$3:$D$9995,4,0)</f>
        <v>Lost Knife Cave</v>
      </c>
      <c r="E93" s="2" t="str">
        <f aca="false" t="array" ref="E93:E93">IF(OR(EXACT(A93,'ESO Dungeon constants'!$D$3:$D$987)),"X","")</f>
        <v/>
      </c>
      <c r="F93" s="2" t="str">
        <f aca="false">IF(EXACT(A93,C93),"X","")</f>
        <v/>
      </c>
      <c r="G93" s="2" t="str">
        <f aca="false">IF(A93&lt;&gt;C93,VLOOKUP(C93,$A$2:$D$9949,4,0),"")</f>
        <v>Eastmarch</v>
      </c>
      <c r="H93" s="2" t="n">
        <f aca="false">A93</f>
        <v>260</v>
      </c>
      <c r="I93" s="2" t="n">
        <f aca="false">C93</f>
        <v>101</v>
      </c>
      <c r="J93" s="0" t="n">
        <v>0</v>
      </c>
      <c r="K93" s="2" t="str">
        <f aca="false">VLOOKUP(J93,'LibSets constants'!$A$4:$B$1000,2,0)</f>
        <v>DLC_BASE_GAME</v>
      </c>
      <c r="L93" s="2" t="str">
        <f aca="false">VLOOKUP(J93,'LibSets constants'!$A$4:$C$1000,3,0)</f>
        <v>Included in base game</v>
      </c>
    </row>
    <row r="94" customFormat="false" ht="15" hidden="false" customHeight="false" outlineLevel="0" collapsed="false">
      <c r="A94" s="21" t="n">
        <v>261</v>
      </c>
      <c r="B94" s="1" t="n">
        <f aca="false">VLOOKUP(A94,'ESO dumped ZoneData'!$A$3:$D$9995,2,0)</f>
        <v>93</v>
      </c>
      <c r="C94" s="1" t="n">
        <f aca="false">VLOOKUP(A94,'ESO dumped ZoneData'!$A$3:$D$9995,3,0)</f>
        <v>101</v>
      </c>
      <c r="D94" s="2" t="str">
        <f aca="false">VLOOKUP(A94,'ESO dumped ZoneData'!$A$3:$D$9995,4,0)</f>
        <v>Bonestrewn Barrow</v>
      </c>
      <c r="E94" s="2" t="str">
        <f aca="false" t="array" ref="E94:E94">IF(OR(EXACT(A94,'ESO Dungeon constants'!$D$3:$D$987)),"X","")</f>
        <v/>
      </c>
      <c r="F94" s="2" t="str">
        <f aca="false">IF(EXACT(A94,C94),"X","")</f>
        <v/>
      </c>
      <c r="G94" s="2" t="str">
        <f aca="false">IF(A94&lt;&gt;C94,VLOOKUP(C94,$A$2:$D$9949,4,0),"")</f>
        <v>Eastmarch</v>
      </c>
      <c r="H94" s="2" t="n">
        <f aca="false">A94</f>
        <v>261</v>
      </c>
      <c r="I94" s="2" t="n">
        <f aca="false">C94</f>
        <v>101</v>
      </c>
      <c r="J94" s="0" t="n">
        <v>0</v>
      </c>
      <c r="K94" s="2" t="str">
        <f aca="false">VLOOKUP(J94,'LibSets constants'!$A$4:$B$1000,2,0)</f>
        <v>DLC_BASE_GAME</v>
      </c>
      <c r="L94" s="2" t="str">
        <f aca="false">VLOOKUP(J94,'LibSets constants'!$A$4:$C$1000,3,0)</f>
        <v>Included in base game</v>
      </c>
    </row>
    <row r="95" customFormat="false" ht="15" hidden="false" customHeight="false" outlineLevel="0" collapsed="false">
      <c r="A95" s="21" t="n">
        <v>262</v>
      </c>
      <c r="B95" s="1" t="n">
        <f aca="false">VLOOKUP(A95,'ESO dumped ZoneData'!$A$3:$D$9995,2,0)</f>
        <v>94</v>
      </c>
      <c r="C95" s="1" t="n">
        <f aca="false">VLOOKUP(A95,'ESO dumped ZoneData'!$A$3:$D$9995,3,0)</f>
        <v>101</v>
      </c>
      <c r="D95" s="2" t="str">
        <f aca="false">VLOOKUP(A95,'ESO dumped ZoneData'!$A$3:$D$9995,4,0)</f>
        <v>Wittestadr Crypts</v>
      </c>
      <c r="E95" s="2" t="str">
        <f aca="false" t="array" ref="E95:E95">IF(OR(EXACT(A95,'ESO Dungeon constants'!$D$3:$D$987)),"X","")</f>
        <v/>
      </c>
      <c r="F95" s="2" t="str">
        <f aca="false">IF(EXACT(A95,C95),"X","")</f>
        <v/>
      </c>
      <c r="G95" s="2" t="str">
        <f aca="false">IF(A95&lt;&gt;C95,VLOOKUP(C95,$A$2:$D$9949,4,0),"")</f>
        <v>Eastmarch</v>
      </c>
      <c r="H95" s="2" t="n">
        <f aca="false">A95</f>
        <v>262</v>
      </c>
      <c r="I95" s="2" t="n">
        <f aca="false">C95</f>
        <v>101</v>
      </c>
      <c r="J95" s="0" t="n">
        <v>0</v>
      </c>
      <c r="K95" s="2" t="str">
        <f aca="false">VLOOKUP(J95,'LibSets constants'!$A$4:$B$1000,2,0)</f>
        <v>DLC_BASE_GAME</v>
      </c>
      <c r="L95" s="2" t="str">
        <f aca="false">VLOOKUP(J95,'LibSets constants'!$A$4:$C$1000,3,0)</f>
        <v>Included in base game</v>
      </c>
    </row>
    <row r="96" customFormat="false" ht="15" hidden="false" customHeight="false" outlineLevel="0" collapsed="false">
      <c r="A96" s="21" t="n">
        <v>263</v>
      </c>
      <c r="B96" s="1" t="n">
        <f aca="false">VLOOKUP(A96,'ESO dumped ZoneData'!$A$3:$D$9995,2,0)</f>
        <v>95</v>
      </c>
      <c r="C96" s="1" t="n">
        <f aca="false">VLOOKUP(A96,'ESO dumped ZoneData'!$A$3:$D$9995,3,0)</f>
        <v>101</v>
      </c>
      <c r="D96" s="2" t="str">
        <f aca="false">VLOOKUP(A96,'ESO dumped ZoneData'!$A$3:$D$9995,4,0)</f>
        <v>Mistwatch Crevasse</v>
      </c>
      <c r="E96" s="2" t="str">
        <f aca="false" t="array" ref="E96:E96">IF(OR(EXACT(A96,'ESO Dungeon constants'!$D$3:$D$987)),"X","")</f>
        <v/>
      </c>
      <c r="F96" s="2" t="str">
        <f aca="false">IF(EXACT(A96,C96),"X","")</f>
        <v/>
      </c>
      <c r="G96" s="2" t="str">
        <f aca="false">IF(A96&lt;&gt;C96,VLOOKUP(C96,$A$2:$D$9949,4,0),"")</f>
        <v>Eastmarch</v>
      </c>
      <c r="H96" s="2" t="n">
        <f aca="false">A96</f>
        <v>263</v>
      </c>
      <c r="I96" s="2" t="n">
        <f aca="false">C96</f>
        <v>101</v>
      </c>
      <c r="J96" s="0" t="n">
        <v>0</v>
      </c>
      <c r="K96" s="2" t="str">
        <f aca="false">VLOOKUP(J96,'LibSets constants'!$A$4:$B$1000,2,0)</f>
        <v>DLC_BASE_GAME</v>
      </c>
      <c r="L96" s="2" t="str">
        <f aca="false">VLOOKUP(J96,'LibSets constants'!$A$4:$C$1000,3,0)</f>
        <v>Included in base game</v>
      </c>
    </row>
    <row r="97" customFormat="false" ht="15" hidden="false" customHeight="false" outlineLevel="0" collapsed="false">
      <c r="A97" s="21" t="n">
        <v>264</v>
      </c>
      <c r="B97" s="1" t="n">
        <f aca="false">VLOOKUP(A97,'ESO dumped ZoneData'!$A$3:$D$9995,2,0)</f>
        <v>96</v>
      </c>
      <c r="C97" s="1" t="n">
        <f aca="false">VLOOKUP(A97,'ESO dumped ZoneData'!$A$3:$D$9995,3,0)</f>
        <v>101</v>
      </c>
      <c r="D97" s="2" t="str">
        <f aca="false">VLOOKUP(A97,'ESO dumped ZoneData'!$A$3:$D$9995,4,0)</f>
        <v>Fort Morvunskar</v>
      </c>
      <c r="E97" s="2" t="str">
        <f aca="false" t="array" ref="E97:E97">IF(OR(EXACT(A97,'ESO Dungeon constants'!$D$3:$D$987)),"X","")</f>
        <v/>
      </c>
      <c r="F97" s="2" t="str">
        <f aca="false">IF(EXACT(A97,C97),"X","")</f>
        <v/>
      </c>
      <c r="G97" s="2" t="str">
        <f aca="false">IF(A97&lt;&gt;C97,VLOOKUP(C97,$A$2:$D$9949,4,0),"")</f>
        <v>Eastmarch</v>
      </c>
      <c r="H97" s="2" t="n">
        <f aca="false">A97</f>
        <v>264</v>
      </c>
      <c r="I97" s="2" t="n">
        <f aca="false">C97</f>
        <v>101</v>
      </c>
      <c r="J97" s="0" t="n">
        <v>0</v>
      </c>
      <c r="K97" s="2" t="str">
        <f aca="false">VLOOKUP(J97,'LibSets constants'!$A$4:$B$1000,2,0)</f>
        <v>DLC_BASE_GAME</v>
      </c>
      <c r="L97" s="2" t="str">
        <f aca="false">VLOOKUP(J97,'LibSets constants'!$A$4:$C$1000,3,0)</f>
        <v>Included in base game</v>
      </c>
    </row>
    <row r="98" customFormat="false" ht="15" hidden="false" customHeight="false" outlineLevel="0" collapsed="false">
      <c r="A98" s="21" t="n">
        <v>265</v>
      </c>
      <c r="B98" s="1" t="n">
        <f aca="false">VLOOKUP(A98,'ESO dumped ZoneData'!$A$3:$D$9995,2,0)</f>
        <v>97</v>
      </c>
      <c r="C98" s="1" t="n">
        <f aca="false">VLOOKUP(A98,'ESO dumped ZoneData'!$A$3:$D$9995,3,0)</f>
        <v>101</v>
      </c>
      <c r="D98" s="2" t="str">
        <f aca="false">VLOOKUP(A98,'ESO dumped ZoneData'!$A$3:$D$9995,4,0)</f>
        <v>Mzulft</v>
      </c>
      <c r="E98" s="2" t="str">
        <f aca="false" t="array" ref="E98:E98">IF(OR(EXACT(A98,'ESO Dungeon constants'!$D$3:$D$987)),"X","")</f>
        <v/>
      </c>
      <c r="F98" s="2" t="str">
        <f aca="false">IF(EXACT(A98,C98),"X","")</f>
        <v/>
      </c>
      <c r="G98" s="2" t="str">
        <f aca="false">IF(A98&lt;&gt;C98,VLOOKUP(C98,$A$2:$D$9949,4,0),"")</f>
        <v>Eastmarch</v>
      </c>
      <c r="H98" s="2" t="n">
        <f aca="false">A98</f>
        <v>265</v>
      </c>
      <c r="I98" s="2" t="n">
        <f aca="false">C98</f>
        <v>101</v>
      </c>
      <c r="J98" s="0" t="n">
        <v>0</v>
      </c>
      <c r="K98" s="2" t="str">
        <f aca="false">VLOOKUP(J98,'LibSets constants'!$A$4:$B$1000,2,0)</f>
        <v>DLC_BASE_GAME</v>
      </c>
      <c r="L98" s="2" t="str">
        <f aca="false">VLOOKUP(J98,'LibSets constants'!$A$4:$C$1000,3,0)</f>
        <v>Included in base game</v>
      </c>
    </row>
    <row r="99" customFormat="false" ht="15" hidden="false" customHeight="false" outlineLevel="0" collapsed="false">
      <c r="A99" s="21" t="n">
        <v>266</v>
      </c>
      <c r="B99" s="1" t="n">
        <f aca="false">VLOOKUP(A99,'ESO dumped ZoneData'!$A$3:$D$9995,2,0)</f>
        <v>98</v>
      </c>
      <c r="C99" s="1" t="n">
        <f aca="false">VLOOKUP(A99,'ESO dumped ZoneData'!$A$3:$D$9995,3,0)</f>
        <v>101</v>
      </c>
      <c r="D99" s="2" t="str">
        <f aca="false">VLOOKUP(A99,'ESO dumped ZoneData'!$A$3:$D$9995,4,0)</f>
        <v>Cragwallow</v>
      </c>
      <c r="E99" s="2" t="str">
        <f aca="false" t="array" ref="E99:E99">IF(OR(EXACT(A99,'ESO Dungeon constants'!$D$3:$D$987)),"X","")</f>
        <v/>
      </c>
      <c r="F99" s="2" t="str">
        <f aca="false">IF(EXACT(A99,C99),"X","")</f>
        <v/>
      </c>
      <c r="G99" s="2" t="str">
        <f aca="false">IF(A99&lt;&gt;C99,VLOOKUP(C99,$A$2:$D$9949,4,0),"")</f>
        <v>Eastmarch</v>
      </c>
      <c r="H99" s="2" t="n">
        <f aca="false">A99</f>
        <v>266</v>
      </c>
      <c r="I99" s="2" t="n">
        <f aca="false">C99</f>
        <v>101</v>
      </c>
      <c r="J99" s="0" t="n">
        <v>0</v>
      </c>
      <c r="K99" s="2" t="str">
        <f aca="false">VLOOKUP(J99,'LibSets constants'!$A$4:$B$1000,2,0)</f>
        <v>DLC_BASE_GAME</v>
      </c>
      <c r="L99" s="2" t="str">
        <f aca="false">VLOOKUP(J99,'LibSets constants'!$A$4:$C$1000,3,0)</f>
        <v>Included in base game</v>
      </c>
    </row>
    <row r="100" customFormat="false" ht="15" hidden="false" customHeight="false" outlineLevel="0" collapsed="false">
      <c r="A100" s="21" t="n">
        <v>267</v>
      </c>
      <c r="B100" s="1" t="n">
        <f aca="false">VLOOKUP(A100,'ESO dumped ZoneData'!$A$3:$D$9995,2,0)</f>
        <v>99</v>
      </c>
      <c r="C100" s="1" t="n">
        <f aca="false">VLOOKUP(A100,'ESO dumped ZoneData'!$A$3:$D$9995,3,0)</f>
        <v>267</v>
      </c>
      <c r="D100" s="2" t="str">
        <f aca="false">VLOOKUP(A100,'ESO dumped ZoneData'!$A$3:$D$9995,4,0)</f>
        <v>Eyevea</v>
      </c>
      <c r="E100" s="2" t="str">
        <f aca="false" t="array" ref="E100:E100">IF(OR(EXACT(A100,'ESO Dungeon constants'!$D$3:$D$987)),"X","")</f>
        <v/>
      </c>
      <c r="F100" s="2" t="str">
        <f aca="false">IF(EXACT(A100,C100),"X","")</f>
        <v>X</v>
      </c>
      <c r="G100" s="2" t="str">
        <f aca="false">IF(A100&lt;&gt;C100,VLOOKUP(C100,$A$2:$D$9949,4,0),"")</f>
        <v/>
      </c>
      <c r="H100" s="2" t="n">
        <f aca="false">A100</f>
        <v>267</v>
      </c>
      <c r="I100" s="2" t="n">
        <f aca="false">C100</f>
        <v>267</v>
      </c>
      <c r="J100" s="0" t="n">
        <v>0</v>
      </c>
      <c r="K100" s="2" t="str">
        <f aca="false">VLOOKUP(J100,'LibSets constants'!$A$4:$B$1000,2,0)</f>
        <v>DLC_BASE_GAME</v>
      </c>
      <c r="L100" s="2" t="str">
        <f aca="false">VLOOKUP(J100,'LibSets constants'!$A$4:$C$1000,3,0)</f>
        <v>Included in base game</v>
      </c>
    </row>
    <row r="101" customFormat="false" ht="15" hidden="false" customHeight="false" outlineLevel="0" collapsed="false">
      <c r="A101" s="21" t="n">
        <v>268</v>
      </c>
      <c r="B101" s="1" t="n">
        <f aca="false">VLOOKUP(A101,'ESO dumped ZoneData'!$A$3:$D$9995,2,0)</f>
        <v>100</v>
      </c>
      <c r="C101" s="1" t="n">
        <f aca="false">VLOOKUP(A101,'ESO dumped ZoneData'!$A$3:$D$9995,3,0)</f>
        <v>58</v>
      </c>
      <c r="D101" s="2" t="str">
        <f aca="false">VLOOKUP(A101,'ESO dumped ZoneData'!$A$3:$D$9995,4,0)</f>
        <v>Stormwarden Undercroft</v>
      </c>
      <c r="E101" s="2" t="str">
        <f aca="false" t="array" ref="E101:E101">IF(OR(EXACT(A101,'ESO Dungeon constants'!$D$3:$D$987)),"X","")</f>
        <v/>
      </c>
      <c r="F101" s="2" t="str">
        <f aca="false">IF(EXACT(A101,C101),"X","")</f>
        <v/>
      </c>
      <c r="G101" s="2" t="str">
        <f aca="false">IF(A101&lt;&gt;C101,VLOOKUP(C101,$A$2:$D$9949,4,0),"")</f>
        <v>Malabal Tor</v>
      </c>
      <c r="H101" s="2" t="n">
        <f aca="false">A101</f>
        <v>268</v>
      </c>
      <c r="I101" s="2" t="n">
        <f aca="false">C101</f>
        <v>58</v>
      </c>
      <c r="J101" s="0" t="n">
        <v>0</v>
      </c>
      <c r="K101" s="2" t="str">
        <f aca="false">VLOOKUP(J101,'LibSets constants'!$A$4:$B$1000,2,0)</f>
        <v>DLC_BASE_GAME</v>
      </c>
      <c r="L101" s="2" t="str">
        <f aca="false">VLOOKUP(J101,'LibSets constants'!$A$4:$C$1000,3,0)</f>
        <v>Included in base game</v>
      </c>
    </row>
    <row r="102" customFormat="false" ht="15" hidden="false" customHeight="false" outlineLevel="0" collapsed="false">
      <c r="A102" s="21" t="n">
        <v>269</v>
      </c>
      <c r="B102" s="1" t="n">
        <f aca="false">VLOOKUP(A102,'ESO dumped ZoneData'!$A$3:$D$9995,2,0)</f>
        <v>101</v>
      </c>
      <c r="C102" s="1" t="n">
        <f aca="false">VLOOKUP(A102,'ESO dumped ZoneData'!$A$3:$D$9995,3,0)</f>
        <v>58</v>
      </c>
      <c r="D102" s="2" t="str">
        <f aca="false">VLOOKUP(A102,'ESO dumped ZoneData'!$A$3:$D$9995,4,0)</f>
        <v>Abamath Ruins</v>
      </c>
      <c r="E102" s="2" t="str">
        <f aca="false" t="array" ref="E102:E102">IF(OR(EXACT(A102,'ESO Dungeon constants'!$D$3:$D$987)),"X","")</f>
        <v/>
      </c>
      <c r="F102" s="2" t="str">
        <f aca="false">IF(EXACT(A102,C102),"X","")</f>
        <v/>
      </c>
      <c r="G102" s="2" t="str">
        <f aca="false">IF(A102&lt;&gt;C102,VLOOKUP(C102,$A$2:$D$9949,4,0),"")</f>
        <v>Malabal Tor</v>
      </c>
      <c r="H102" s="2" t="n">
        <f aca="false">A102</f>
        <v>269</v>
      </c>
      <c r="I102" s="2" t="n">
        <f aca="false">C102</f>
        <v>58</v>
      </c>
      <c r="J102" s="0" t="n">
        <v>0</v>
      </c>
      <c r="K102" s="2" t="str">
        <f aca="false">VLOOKUP(J102,'LibSets constants'!$A$4:$B$1000,2,0)</f>
        <v>DLC_BASE_GAME</v>
      </c>
      <c r="L102" s="2" t="str">
        <f aca="false">VLOOKUP(J102,'LibSets constants'!$A$4:$C$1000,3,0)</f>
        <v>Included in base game</v>
      </c>
    </row>
    <row r="103" customFormat="false" ht="15" hidden="false" customHeight="false" outlineLevel="0" collapsed="false">
      <c r="A103" s="21" t="n">
        <v>270</v>
      </c>
      <c r="B103" s="1" t="n">
        <f aca="false">VLOOKUP(A103,'ESO dumped ZoneData'!$A$3:$D$9995,2,0)</f>
        <v>102</v>
      </c>
      <c r="C103" s="1" t="n">
        <f aca="false">VLOOKUP(A103,'ESO dumped ZoneData'!$A$3:$D$9995,3,0)</f>
        <v>117</v>
      </c>
      <c r="D103" s="2" t="str">
        <f aca="false">VLOOKUP(A103,'ESO dumped ZoneData'!$A$3:$D$9995,4,0)</f>
        <v>Shrine of the Black Maw</v>
      </c>
      <c r="E103" s="2" t="str">
        <f aca="false" t="array" ref="E103:E103">IF(OR(EXACT(A103,'ESO Dungeon constants'!$D$3:$D$987)),"X","")</f>
        <v/>
      </c>
      <c r="F103" s="2" t="str">
        <f aca="false">IF(EXACT(A103,C103),"X","")</f>
        <v/>
      </c>
      <c r="G103" s="2" t="str">
        <f aca="false">IF(A103&lt;&gt;C103,VLOOKUP(C103,$A$2:$D$9949,4,0),"")</f>
        <v>Shadowfen</v>
      </c>
      <c r="H103" s="2" t="n">
        <f aca="false">A103</f>
        <v>270</v>
      </c>
      <c r="I103" s="2" t="n">
        <f aca="false">C103</f>
        <v>117</v>
      </c>
      <c r="J103" s="0" t="n">
        <v>0</v>
      </c>
      <c r="K103" s="2" t="str">
        <f aca="false">VLOOKUP(J103,'LibSets constants'!$A$4:$B$1000,2,0)</f>
        <v>DLC_BASE_GAME</v>
      </c>
      <c r="L103" s="2" t="str">
        <f aca="false">VLOOKUP(J103,'LibSets constants'!$A$4:$C$1000,3,0)</f>
        <v>Included in base game</v>
      </c>
    </row>
    <row r="104" customFormat="false" ht="15" hidden="false" customHeight="false" outlineLevel="0" collapsed="false">
      <c r="A104" s="21" t="n">
        <v>271</v>
      </c>
      <c r="B104" s="1" t="n">
        <f aca="false">VLOOKUP(A104,'ESO dumped ZoneData'!$A$3:$D$9995,2,0)</f>
        <v>103</v>
      </c>
      <c r="C104" s="1" t="n">
        <f aca="false">VLOOKUP(A104,'ESO dumped ZoneData'!$A$3:$D$9995,3,0)</f>
        <v>117</v>
      </c>
      <c r="D104" s="2" t="str">
        <f aca="false">VLOOKUP(A104,'ESO dumped ZoneData'!$A$3:$D$9995,4,0)</f>
        <v>Broken Tusk</v>
      </c>
      <c r="E104" s="2" t="str">
        <f aca="false" t="array" ref="E104:E104">IF(OR(EXACT(A104,'ESO Dungeon constants'!$D$3:$D$987)),"X","")</f>
        <v/>
      </c>
      <c r="F104" s="2" t="str">
        <f aca="false">IF(EXACT(A104,C104),"X","")</f>
        <v/>
      </c>
      <c r="G104" s="2" t="str">
        <f aca="false">IF(A104&lt;&gt;C104,VLOOKUP(C104,$A$2:$D$9949,4,0),"")</f>
        <v>Shadowfen</v>
      </c>
      <c r="H104" s="2" t="n">
        <f aca="false">A104</f>
        <v>271</v>
      </c>
      <c r="I104" s="2" t="n">
        <f aca="false">C104</f>
        <v>117</v>
      </c>
      <c r="J104" s="0" t="n">
        <v>0</v>
      </c>
      <c r="K104" s="2" t="str">
        <f aca="false">VLOOKUP(J104,'LibSets constants'!$A$4:$B$1000,2,0)</f>
        <v>DLC_BASE_GAME</v>
      </c>
      <c r="L104" s="2" t="str">
        <f aca="false">VLOOKUP(J104,'LibSets constants'!$A$4:$C$1000,3,0)</f>
        <v>Included in base game</v>
      </c>
    </row>
    <row r="105" customFormat="false" ht="15" hidden="false" customHeight="false" outlineLevel="0" collapsed="false">
      <c r="A105" s="21" t="n">
        <v>272</v>
      </c>
      <c r="B105" s="1" t="n">
        <f aca="false">VLOOKUP(A105,'ESO dumped ZoneData'!$A$3:$D$9995,2,0)</f>
        <v>104</v>
      </c>
      <c r="C105" s="1" t="n">
        <f aca="false">VLOOKUP(A105,'ESO dumped ZoneData'!$A$3:$D$9995,3,0)</f>
        <v>117</v>
      </c>
      <c r="D105" s="2" t="str">
        <f aca="false">VLOOKUP(A105,'ESO dumped ZoneData'!$A$3:$D$9995,4,0)</f>
        <v>Atanaz Ruins</v>
      </c>
      <c r="E105" s="2" t="str">
        <f aca="false" t="array" ref="E105:E105">IF(OR(EXACT(A105,'ESO Dungeon constants'!$D$3:$D$987)),"X","")</f>
        <v/>
      </c>
      <c r="F105" s="2" t="str">
        <f aca="false">IF(EXACT(A105,C105),"X","")</f>
        <v/>
      </c>
      <c r="G105" s="2" t="str">
        <f aca="false">IF(A105&lt;&gt;C105,VLOOKUP(C105,$A$2:$D$9949,4,0),"")</f>
        <v>Shadowfen</v>
      </c>
      <c r="H105" s="2" t="n">
        <f aca="false">A105</f>
        <v>272</v>
      </c>
      <c r="I105" s="2" t="n">
        <f aca="false">C105</f>
        <v>117</v>
      </c>
      <c r="J105" s="0" t="n">
        <v>0</v>
      </c>
      <c r="K105" s="2" t="str">
        <f aca="false">VLOOKUP(J105,'LibSets constants'!$A$4:$B$1000,2,0)</f>
        <v>DLC_BASE_GAME</v>
      </c>
      <c r="L105" s="2" t="str">
        <f aca="false">VLOOKUP(J105,'LibSets constants'!$A$4:$C$1000,3,0)</f>
        <v>Included in base game</v>
      </c>
    </row>
    <row r="106" customFormat="false" ht="15" hidden="false" customHeight="false" outlineLevel="0" collapsed="false">
      <c r="A106" s="21" t="n">
        <v>273</v>
      </c>
      <c r="B106" s="1" t="n">
        <f aca="false">VLOOKUP(A106,'ESO dumped ZoneData'!$A$3:$D$9995,2,0)</f>
        <v>105</v>
      </c>
      <c r="C106" s="1" t="n">
        <f aca="false">VLOOKUP(A106,'ESO dumped ZoneData'!$A$3:$D$9995,3,0)</f>
        <v>117</v>
      </c>
      <c r="D106" s="2" t="str">
        <f aca="false">VLOOKUP(A106,'ESO dumped ZoneData'!$A$3:$D$9995,4,0)</f>
        <v>Chid-Moska Ruins</v>
      </c>
      <c r="E106" s="2" t="str">
        <f aca="false" t="array" ref="E106:E106">IF(OR(EXACT(A106,'ESO Dungeon constants'!$D$3:$D$987)),"X","")</f>
        <v/>
      </c>
      <c r="F106" s="2" t="str">
        <f aca="false">IF(EXACT(A106,C106),"X","")</f>
        <v/>
      </c>
      <c r="G106" s="2" t="str">
        <f aca="false">IF(A106&lt;&gt;C106,VLOOKUP(C106,$A$2:$D$9949,4,0),"")</f>
        <v>Shadowfen</v>
      </c>
      <c r="H106" s="2" t="n">
        <f aca="false">A106</f>
        <v>273</v>
      </c>
      <c r="I106" s="2" t="n">
        <f aca="false">C106</f>
        <v>117</v>
      </c>
      <c r="J106" s="0" t="n">
        <v>0</v>
      </c>
      <c r="K106" s="2" t="str">
        <f aca="false">VLOOKUP(J106,'LibSets constants'!$A$4:$B$1000,2,0)</f>
        <v>DLC_BASE_GAME</v>
      </c>
      <c r="L106" s="2" t="str">
        <f aca="false">VLOOKUP(J106,'LibSets constants'!$A$4:$C$1000,3,0)</f>
        <v>Included in base game</v>
      </c>
    </row>
    <row r="107" customFormat="false" ht="15" hidden="false" customHeight="false" outlineLevel="0" collapsed="false">
      <c r="A107" s="21" t="n">
        <v>274</v>
      </c>
      <c r="B107" s="1" t="n">
        <f aca="false">VLOOKUP(A107,'ESO dumped ZoneData'!$A$3:$D$9995,2,0)</f>
        <v>106</v>
      </c>
      <c r="C107" s="1" t="n">
        <f aca="false">VLOOKUP(A107,'ESO dumped ZoneData'!$A$3:$D$9995,3,0)</f>
        <v>117</v>
      </c>
      <c r="D107" s="2" t="str">
        <f aca="false">VLOOKUP(A107,'ESO dumped ZoneData'!$A$3:$D$9995,4,0)</f>
        <v>Onkobra Kwama Mine</v>
      </c>
      <c r="E107" s="2" t="str">
        <f aca="false" t="array" ref="E107:E107">IF(OR(EXACT(A107,'ESO Dungeon constants'!$D$3:$D$987)),"X","")</f>
        <v/>
      </c>
      <c r="F107" s="2" t="str">
        <f aca="false">IF(EXACT(A107,C107),"X","")</f>
        <v/>
      </c>
      <c r="G107" s="2" t="str">
        <f aca="false">IF(A107&lt;&gt;C107,VLOOKUP(C107,$A$2:$D$9949,4,0),"")</f>
        <v>Shadowfen</v>
      </c>
      <c r="H107" s="2" t="n">
        <f aca="false">A107</f>
        <v>274</v>
      </c>
      <c r="I107" s="2" t="n">
        <f aca="false">C107</f>
        <v>117</v>
      </c>
      <c r="J107" s="0" t="n">
        <v>0</v>
      </c>
      <c r="K107" s="2" t="str">
        <f aca="false">VLOOKUP(J107,'LibSets constants'!$A$4:$B$1000,2,0)</f>
        <v>DLC_BASE_GAME</v>
      </c>
      <c r="L107" s="2" t="str">
        <f aca="false">VLOOKUP(J107,'LibSets constants'!$A$4:$C$1000,3,0)</f>
        <v>Included in base game</v>
      </c>
    </row>
    <row r="108" customFormat="false" ht="15" hidden="false" customHeight="false" outlineLevel="0" collapsed="false">
      <c r="A108" s="21" t="n">
        <v>275</v>
      </c>
      <c r="B108" s="1" t="n">
        <f aca="false">VLOOKUP(A108,'ESO dumped ZoneData'!$A$3:$D$9995,2,0)</f>
        <v>107</v>
      </c>
      <c r="C108" s="1" t="n">
        <f aca="false">VLOOKUP(A108,'ESO dumped ZoneData'!$A$3:$D$9995,3,0)</f>
        <v>117</v>
      </c>
      <c r="D108" s="2" t="str">
        <f aca="false">VLOOKUP(A108,'ESO dumped ZoneData'!$A$3:$D$9995,4,0)</f>
        <v>Gandranen Ruins</v>
      </c>
      <c r="E108" s="2" t="str">
        <f aca="false" t="array" ref="E108:E108">IF(OR(EXACT(A108,'ESO Dungeon constants'!$D$3:$D$987)),"X","")</f>
        <v/>
      </c>
      <c r="F108" s="2" t="str">
        <f aca="false">IF(EXACT(A108,C108),"X","")</f>
        <v/>
      </c>
      <c r="G108" s="2" t="str">
        <f aca="false">IF(A108&lt;&gt;C108,VLOOKUP(C108,$A$2:$D$9949,4,0),"")</f>
        <v>Shadowfen</v>
      </c>
      <c r="H108" s="2" t="n">
        <f aca="false">A108</f>
        <v>275</v>
      </c>
      <c r="I108" s="2" t="n">
        <f aca="false">C108</f>
        <v>117</v>
      </c>
      <c r="J108" s="0" t="n">
        <v>0</v>
      </c>
      <c r="K108" s="2" t="str">
        <f aca="false">VLOOKUP(J108,'LibSets constants'!$A$4:$B$1000,2,0)</f>
        <v>DLC_BASE_GAME</v>
      </c>
      <c r="L108" s="2" t="str">
        <f aca="false">VLOOKUP(J108,'LibSets constants'!$A$4:$C$1000,3,0)</f>
        <v>Included in base game</v>
      </c>
    </row>
    <row r="109" customFormat="false" ht="15" hidden="false" customHeight="false" outlineLevel="0" collapsed="false">
      <c r="A109" s="21" t="n">
        <v>279</v>
      </c>
      <c r="B109" s="1" t="n">
        <f aca="false">VLOOKUP(A109,'ESO dumped ZoneData'!$A$3:$D$9995,2,0)</f>
        <v>108</v>
      </c>
      <c r="C109" s="1" t="n">
        <f aca="false">VLOOKUP(A109,'ESO dumped ZoneData'!$A$3:$D$9995,3,0)</f>
        <v>279</v>
      </c>
      <c r="D109" s="2" t="str">
        <f aca="false">VLOOKUP(A109,'ESO dumped ZoneData'!$A$3:$D$9995,4,0)</f>
        <v>Pregame</v>
      </c>
      <c r="E109" s="2" t="str">
        <f aca="false" t="array" ref="E109:E109">IF(OR(EXACT(A109,'ESO Dungeon constants'!$D$3:$D$987)),"X","")</f>
        <v/>
      </c>
      <c r="F109" s="2" t="str">
        <f aca="false">IF(EXACT(A109,C109),"X","")</f>
        <v>X</v>
      </c>
      <c r="G109" s="2" t="str">
        <f aca="false">IF(A109&lt;&gt;C109,VLOOKUP(C109,$A$2:$D$9949,4,0),"")</f>
        <v/>
      </c>
      <c r="H109" s="2" t="n">
        <f aca="false">A109</f>
        <v>279</v>
      </c>
      <c r="I109" s="2" t="n">
        <f aca="false">C109</f>
        <v>279</v>
      </c>
      <c r="J109" s="0" t="n">
        <v>0</v>
      </c>
      <c r="K109" s="2" t="str">
        <f aca="false">VLOOKUP(J109,'LibSets constants'!$A$4:$B$1000,2,0)</f>
        <v>DLC_BASE_GAME</v>
      </c>
      <c r="L109" s="2" t="str">
        <f aca="false">VLOOKUP(J109,'LibSets constants'!$A$4:$C$1000,3,0)</f>
        <v>Included in base game</v>
      </c>
    </row>
    <row r="110" customFormat="false" ht="15" hidden="false" customHeight="false" outlineLevel="0" collapsed="false">
      <c r="A110" s="21" t="n">
        <v>280</v>
      </c>
      <c r="B110" s="1" t="n">
        <f aca="false">VLOOKUP(A110,'ESO dumped ZoneData'!$A$3:$D$9995,2,0)</f>
        <v>109</v>
      </c>
      <c r="C110" s="1" t="n">
        <f aca="false">VLOOKUP(A110,'ESO dumped ZoneData'!$A$3:$D$9995,3,0)</f>
        <v>280</v>
      </c>
      <c r="D110" s="2" t="str">
        <f aca="false">VLOOKUP(A110,'ESO dumped ZoneData'!$A$3:$D$9995,4,0)</f>
        <v>Bleakrock Isle</v>
      </c>
      <c r="E110" s="2" t="str">
        <f aca="false" t="array" ref="E110:E110">IF(OR(EXACT(A110,'ESO Dungeon constants'!$D$3:$D$987)),"X","")</f>
        <v/>
      </c>
      <c r="F110" s="2" t="str">
        <f aca="false">IF(EXACT(A110,C110),"X","")</f>
        <v>X</v>
      </c>
      <c r="G110" s="2" t="str">
        <f aca="false">IF(A110&lt;&gt;C110,VLOOKUP(C110,$A$2:$D$9949,4,0),"")</f>
        <v/>
      </c>
      <c r="H110" s="2" t="n">
        <f aca="false">A110</f>
        <v>280</v>
      </c>
      <c r="I110" s="2" t="n">
        <f aca="false">C110</f>
        <v>280</v>
      </c>
      <c r="J110" s="0" t="n">
        <v>0</v>
      </c>
      <c r="K110" s="2" t="str">
        <f aca="false">VLOOKUP(J110,'LibSets constants'!$A$4:$B$1000,2,0)</f>
        <v>DLC_BASE_GAME</v>
      </c>
      <c r="L110" s="2" t="str">
        <f aca="false">VLOOKUP(J110,'LibSets constants'!$A$4:$C$1000,3,0)</f>
        <v>Included in base game</v>
      </c>
    </row>
    <row r="111" customFormat="false" ht="15" hidden="false" customHeight="false" outlineLevel="0" collapsed="false">
      <c r="A111" s="21" t="n">
        <v>281</v>
      </c>
      <c r="B111" s="1" t="n">
        <f aca="false">VLOOKUP(A111,'ESO dumped ZoneData'!$A$3:$D$9995,2,0)</f>
        <v>110</v>
      </c>
      <c r="C111" s="1" t="n">
        <f aca="false">VLOOKUP(A111,'ESO dumped ZoneData'!$A$3:$D$9995,3,0)</f>
        <v>281</v>
      </c>
      <c r="D111" s="2" t="str">
        <f aca="false">VLOOKUP(A111,'ESO dumped ZoneData'!$A$3:$D$9995,4,0)</f>
        <v>Bal Foyen</v>
      </c>
      <c r="E111" s="2" t="str">
        <f aca="false" t="array" ref="E111:E111">IF(OR(EXACT(A111,'ESO Dungeon constants'!$D$3:$D$987)),"X","")</f>
        <v/>
      </c>
      <c r="F111" s="2" t="str">
        <f aca="false">IF(EXACT(A111,C111),"X","")</f>
        <v>X</v>
      </c>
      <c r="G111" s="2" t="str">
        <f aca="false">IF(A111&lt;&gt;C111,VLOOKUP(C111,$A$2:$D$9949,4,0),"")</f>
        <v/>
      </c>
      <c r="H111" s="2" t="n">
        <f aca="false">A111</f>
        <v>281</v>
      </c>
      <c r="I111" s="2" t="n">
        <f aca="false">C111</f>
        <v>281</v>
      </c>
      <c r="J111" s="0" t="n">
        <v>0</v>
      </c>
      <c r="K111" s="2" t="str">
        <f aca="false">VLOOKUP(J111,'LibSets constants'!$A$4:$B$1000,2,0)</f>
        <v>DLC_BASE_GAME</v>
      </c>
      <c r="L111" s="2" t="str">
        <f aca="false">VLOOKUP(J111,'LibSets constants'!$A$4:$C$1000,3,0)</f>
        <v>Included in base game</v>
      </c>
    </row>
    <row r="112" customFormat="false" ht="15" hidden="false" customHeight="false" outlineLevel="0" collapsed="false">
      <c r="A112" s="21" t="n">
        <v>283</v>
      </c>
      <c r="B112" s="1" t="n">
        <f aca="false">VLOOKUP(A112,'ESO dumped ZoneData'!$A$3:$D$9995,2,0)</f>
        <v>111</v>
      </c>
      <c r="C112" s="1" t="n">
        <f aca="false">VLOOKUP(A112,'ESO dumped ZoneData'!$A$3:$D$9995,3,0)</f>
        <v>41</v>
      </c>
      <c r="D112" s="2" t="str">
        <f aca="false">VLOOKUP(A112,'ESO dumped ZoneData'!$A$3:$D$9995,4,0)</f>
        <v>Fungal Grotto I</v>
      </c>
      <c r="E112" s="2" t="str">
        <f aca="false" t="array" ref="E112:E112">IF(OR(EXACT(A112,'ESO Dungeon constants'!$D$3:$D$987)),"X","")</f>
        <v/>
      </c>
      <c r="F112" s="2" t="str">
        <f aca="false">IF(EXACT(A112,C112),"X","")</f>
        <v/>
      </c>
      <c r="G112" s="2" t="str">
        <f aca="false">IF(A112&lt;&gt;C112,VLOOKUP(C112,$A$2:$D$9949,4,0),"")</f>
        <v>Stonefalls</v>
      </c>
      <c r="H112" s="2" t="n">
        <f aca="false">A112</f>
        <v>283</v>
      </c>
      <c r="I112" s="2" t="n">
        <f aca="false">C112</f>
        <v>41</v>
      </c>
      <c r="J112" s="0" t="n">
        <v>0</v>
      </c>
      <c r="K112" s="2" t="str">
        <f aca="false">VLOOKUP(J112,'LibSets constants'!$A$4:$B$1000,2,0)</f>
        <v>DLC_BASE_GAME</v>
      </c>
      <c r="L112" s="2" t="str">
        <f aca="false">VLOOKUP(J112,'LibSets constants'!$A$4:$C$1000,3,0)</f>
        <v>Included in base game</v>
      </c>
    </row>
    <row r="113" customFormat="false" ht="15" hidden="false" customHeight="false" outlineLevel="0" collapsed="false">
      <c r="A113" s="21" t="n">
        <v>284</v>
      </c>
      <c r="B113" s="1" t="n">
        <f aca="false">VLOOKUP(A113,'ESO dumped ZoneData'!$A$3:$D$9995,2,0)</f>
        <v>112</v>
      </c>
      <c r="C113" s="1" t="n">
        <f aca="false">VLOOKUP(A113,'ESO dumped ZoneData'!$A$3:$D$9995,3,0)</f>
        <v>3</v>
      </c>
      <c r="D113" s="2" t="str">
        <f aca="false">VLOOKUP(A113,'ESO dumped ZoneData'!$A$3:$D$9995,4,0)</f>
        <v>Bad Man's Hallows</v>
      </c>
      <c r="E113" s="2" t="str">
        <f aca="false" t="array" ref="E113:E113">IF(OR(EXACT(A113,'ESO Dungeon constants'!$D$3:$D$987)),"X","")</f>
        <v/>
      </c>
      <c r="F113" s="2" t="str">
        <f aca="false">IF(EXACT(A113,C113),"X","")</f>
        <v/>
      </c>
      <c r="G113" s="2" t="str">
        <f aca="false">IF(A113&lt;&gt;C113,VLOOKUP(C113,$A$2:$D$9949,4,0),"")</f>
        <v>Glenumbra</v>
      </c>
      <c r="H113" s="2" t="n">
        <f aca="false">A113</f>
        <v>284</v>
      </c>
      <c r="I113" s="2" t="n">
        <f aca="false">C113</f>
        <v>3</v>
      </c>
      <c r="J113" s="0" t="n">
        <v>0</v>
      </c>
      <c r="K113" s="2" t="str">
        <f aca="false">VLOOKUP(J113,'LibSets constants'!$A$4:$B$1000,2,0)</f>
        <v>DLC_BASE_GAME</v>
      </c>
      <c r="L113" s="2" t="str">
        <f aca="false">VLOOKUP(J113,'LibSets constants'!$A$4:$C$1000,3,0)</f>
        <v>Included in base game</v>
      </c>
    </row>
    <row r="114" customFormat="false" ht="15" hidden="false" customHeight="false" outlineLevel="0" collapsed="false">
      <c r="A114" s="21" t="n">
        <v>287</v>
      </c>
      <c r="B114" s="1" t="n">
        <f aca="false">VLOOKUP(A114,'ESO dumped ZoneData'!$A$3:$D$9995,2,0)</f>
        <v>113</v>
      </c>
      <c r="C114" s="1" t="n">
        <f aca="false">VLOOKUP(A114,'ESO dumped ZoneData'!$A$3:$D$9995,3,0)</f>
        <v>41</v>
      </c>
      <c r="D114" s="2" t="str">
        <f aca="false">VLOOKUP(A114,'ESO dumped ZoneData'!$A$3:$D$9995,4,0)</f>
        <v>Inner Sea Armature</v>
      </c>
      <c r="E114" s="2" t="str">
        <f aca="false" t="array" ref="E114:E114">IF(OR(EXACT(A114,'ESO Dungeon constants'!$D$3:$D$987)),"X","")</f>
        <v/>
      </c>
      <c r="F114" s="2" t="str">
        <f aca="false">IF(EXACT(A114,C114),"X","")</f>
        <v/>
      </c>
      <c r="G114" s="2" t="str">
        <f aca="false">IF(A114&lt;&gt;C114,VLOOKUP(C114,$A$2:$D$9949,4,0),"")</f>
        <v>Stonefalls</v>
      </c>
      <c r="H114" s="2" t="n">
        <f aca="false">A114</f>
        <v>287</v>
      </c>
      <c r="I114" s="2" t="n">
        <f aca="false">C114</f>
        <v>41</v>
      </c>
      <c r="J114" s="0" t="n">
        <v>0</v>
      </c>
      <c r="K114" s="2" t="str">
        <f aca="false">VLOOKUP(J114,'LibSets constants'!$A$4:$B$1000,2,0)</f>
        <v>DLC_BASE_GAME</v>
      </c>
      <c r="L114" s="2" t="str">
        <f aca="false">VLOOKUP(J114,'LibSets constants'!$A$4:$C$1000,3,0)</f>
        <v>Included in base game</v>
      </c>
    </row>
    <row r="115" customFormat="false" ht="15" hidden="false" customHeight="false" outlineLevel="0" collapsed="false">
      <c r="A115" s="21" t="n">
        <v>288</v>
      </c>
      <c r="B115" s="1" t="n">
        <f aca="false">VLOOKUP(A115,'ESO dumped ZoneData'!$A$3:$D$9995,2,0)</f>
        <v>114</v>
      </c>
      <c r="C115" s="1" t="n">
        <f aca="false">VLOOKUP(A115,'ESO dumped ZoneData'!$A$3:$D$9995,3,0)</f>
        <v>41</v>
      </c>
      <c r="D115" s="2" t="str">
        <f aca="false">VLOOKUP(A115,'ESO dumped ZoneData'!$A$3:$D$9995,4,0)</f>
        <v>Mephala's Nest</v>
      </c>
      <c r="E115" s="2" t="str">
        <f aca="false" t="array" ref="E115:E115">IF(OR(EXACT(A115,'ESO Dungeon constants'!$D$3:$D$987)),"X","")</f>
        <v/>
      </c>
      <c r="F115" s="2" t="str">
        <f aca="false">IF(EXACT(A115,C115),"X","")</f>
        <v/>
      </c>
      <c r="G115" s="2" t="str">
        <f aca="false">IF(A115&lt;&gt;C115,VLOOKUP(C115,$A$2:$D$9949,4,0),"")</f>
        <v>Stonefalls</v>
      </c>
      <c r="H115" s="2" t="n">
        <f aca="false">A115</f>
        <v>288</v>
      </c>
      <c r="I115" s="2" t="n">
        <f aca="false">C115</f>
        <v>41</v>
      </c>
      <c r="J115" s="0" t="n">
        <v>0</v>
      </c>
      <c r="K115" s="2" t="str">
        <f aca="false">VLOOKUP(J115,'LibSets constants'!$A$4:$B$1000,2,0)</f>
        <v>DLC_BASE_GAME</v>
      </c>
      <c r="L115" s="2" t="str">
        <f aca="false">VLOOKUP(J115,'LibSets constants'!$A$4:$C$1000,3,0)</f>
        <v>Included in base game</v>
      </c>
    </row>
    <row r="116" customFormat="false" ht="15" hidden="false" customHeight="false" outlineLevel="0" collapsed="false">
      <c r="A116" s="21" t="n">
        <v>289</v>
      </c>
      <c r="B116" s="1" t="n">
        <f aca="false">VLOOKUP(A116,'ESO dumped ZoneData'!$A$3:$D$9995,2,0)</f>
        <v>115</v>
      </c>
      <c r="C116" s="1" t="n">
        <f aca="false">VLOOKUP(A116,'ESO dumped ZoneData'!$A$3:$D$9995,3,0)</f>
        <v>41</v>
      </c>
      <c r="D116" s="2" t="str">
        <f aca="false">VLOOKUP(A116,'ESO dumped ZoneData'!$A$3:$D$9995,4,0)</f>
        <v>Softloam Cavern</v>
      </c>
      <c r="E116" s="2" t="str">
        <f aca="false" t="array" ref="E116:E116">IF(OR(EXACT(A116,'ESO Dungeon constants'!$D$3:$D$987)),"X","")</f>
        <v/>
      </c>
      <c r="F116" s="2" t="str">
        <f aca="false">IF(EXACT(A116,C116),"X","")</f>
        <v/>
      </c>
      <c r="G116" s="2" t="str">
        <f aca="false">IF(A116&lt;&gt;C116,VLOOKUP(C116,$A$2:$D$9949,4,0),"")</f>
        <v>Stonefalls</v>
      </c>
      <c r="H116" s="2" t="n">
        <f aca="false">A116</f>
        <v>289</v>
      </c>
      <c r="I116" s="2" t="n">
        <f aca="false">C116</f>
        <v>41</v>
      </c>
      <c r="J116" s="0" t="n">
        <v>0</v>
      </c>
      <c r="K116" s="2" t="str">
        <f aca="false">VLOOKUP(J116,'LibSets constants'!$A$4:$B$1000,2,0)</f>
        <v>DLC_BASE_GAME</v>
      </c>
      <c r="L116" s="2" t="str">
        <f aca="false">VLOOKUP(J116,'LibSets constants'!$A$4:$C$1000,3,0)</f>
        <v>Included in base game</v>
      </c>
    </row>
    <row r="117" customFormat="false" ht="15" hidden="false" customHeight="false" outlineLevel="0" collapsed="false">
      <c r="A117" s="21" t="n">
        <v>290</v>
      </c>
      <c r="B117" s="1" t="n">
        <f aca="false">VLOOKUP(A117,'ESO dumped ZoneData'!$A$3:$D$9995,2,0)</f>
        <v>116</v>
      </c>
      <c r="C117" s="1" t="n">
        <f aca="false">VLOOKUP(A117,'ESO dumped ZoneData'!$A$3:$D$9995,3,0)</f>
        <v>41</v>
      </c>
      <c r="D117" s="2" t="str">
        <f aca="false">VLOOKUP(A117,'ESO dumped ZoneData'!$A$3:$D$9995,4,0)</f>
        <v>Hightide Hollow</v>
      </c>
      <c r="E117" s="2" t="str">
        <f aca="false" t="array" ref="E117:E117">IF(OR(EXACT(A117,'ESO Dungeon constants'!$D$3:$D$987)),"X","")</f>
        <v/>
      </c>
      <c r="F117" s="2" t="str">
        <f aca="false">IF(EXACT(A117,C117),"X","")</f>
        <v/>
      </c>
      <c r="G117" s="2" t="str">
        <f aca="false">IF(A117&lt;&gt;C117,VLOOKUP(C117,$A$2:$D$9949,4,0),"")</f>
        <v>Stonefalls</v>
      </c>
      <c r="H117" s="2" t="n">
        <f aca="false">A117</f>
        <v>290</v>
      </c>
      <c r="I117" s="2" t="n">
        <f aca="false">C117</f>
        <v>41</v>
      </c>
      <c r="J117" s="0" t="n">
        <v>0</v>
      </c>
      <c r="K117" s="2" t="str">
        <f aca="false">VLOOKUP(J117,'LibSets constants'!$A$4:$B$1000,2,0)</f>
        <v>DLC_BASE_GAME</v>
      </c>
      <c r="L117" s="2" t="str">
        <f aca="false">VLOOKUP(J117,'LibSets constants'!$A$4:$C$1000,3,0)</f>
        <v>Included in base game</v>
      </c>
    </row>
    <row r="118" customFormat="false" ht="15" hidden="false" customHeight="false" outlineLevel="0" collapsed="false">
      <c r="A118" s="21" t="n">
        <v>291</v>
      </c>
      <c r="B118" s="1" t="n">
        <f aca="false">VLOOKUP(A118,'ESO dumped ZoneData'!$A$3:$D$9995,2,0)</f>
        <v>117</v>
      </c>
      <c r="C118" s="1" t="n">
        <f aca="false">VLOOKUP(A118,'ESO dumped ZoneData'!$A$3:$D$9995,3,0)</f>
        <v>41</v>
      </c>
      <c r="D118" s="2" t="str">
        <f aca="false">VLOOKUP(A118,'ESO dumped ZoneData'!$A$3:$D$9995,4,0)</f>
        <v>Sheogorath's Tongue</v>
      </c>
      <c r="E118" s="2" t="str">
        <f aca="false" t="array" ref="E118:E118">IF(OR(EXACT(A118,'ESO Dungeon constants'!$D$3:$D$987)),"X","")</f>
        <v/>
      </c>
      <c r="F118" s="2" t="str">
        <f aca="false">IF(EXACT(A118,C118),"X","")</f>
        <v/>
      </c>
      <c r="G118" s="2" t="str">
        <f aca="false">IF(A118&lt;&gt;C118,VLOOKUP(C118,$A$2:$D$9949,4,0),"")</f>
        <v>Stonefalls</v>
      </c>
      <c r="H118" s="2" t="n">
        <f aca="false">A118</f>
        <v>291</v>
      </c>
      <c r="I118" s="2" t="n">
        <f aca="false">C118</f>
        <v>41</v>
      </c>
      <c r="J118" s="0" t="n">
        <v>0</v>
      </c>
      <c r="K118" s="2" t="str">
        <f aca="false">VLOOKUP(J118,'LibSets constants'!$A$4:$B$1000,2,0)</f>
        <v>DLC_BASE_GAME</v>
      </c>
      <c r="L118" s="2" t="str">
        <f aca="false">VLOOKUP(J118,'LibSets constants'!$A$4:$C$1000,3,0)</f>
        <v>Included in base game</v>
      </c>
    </row>
    <row r="119" customFormat="false" ht="15" hidden="false" customHeight="false" outlineLevel="0" collapsed="false">
      <c r="A119" s="21" t="n">
        <v>296</v>
      </c>
      <c r="B119" s="1" t="n">
        <f aca="false">VLOOKUP(A119,'ESO dumped ZoneData'!$A$3:$D$9995,2,0)</f>
        <v>118</v>
      </c>
      <c r="C119" s="1" t="n">
        <f aca="false">VLOOKUP(A119,'ESO dumped ZoneData'!$A$3:$D$9995,3,0)</f>
        <v>41</v>
      </c>
      <c r="D119" s="2" t="str">
        <f aca="false">VLOOKUP(A119,'ESO dumped ZoneData'!$A$3:$D$9995,4,0)</f>
        <v>Emberflint Mine</v>
      </c>
      <c r="E119" s="2" t="str">
        <f aca="false" t="array" ref="E119:E119">IF(OR(EXACT(A119,'ESO Dungeon constants'!$D$3:$D$987)),"X","")</f>
        <v/>
      </c>
      <c r="F119" s="2" t="str">
        <f aca="false">IF(EXACT(A119,C119),"X","")</f>
        <v/>
      </c>
      <c r="G119" s="2" t="str">
        <f aca="false">IF(A119&lt;&gt;C119,VLOOKUP(C119,$A$2:$D$9949,4,0),"")</f>
        <v>Stonefalls</v>
      </c>
      <c r="H119" s="2" t="n">
        <f aca="false">A119</f>
        <v>296</v>
      </c>
      <c r="I119" s="2" t="n">
        <f aca="false">C119</f>
        <v>41</v>
      </c>
      <c r="J119" s="0" t="n">
        <v>0</v>
      </c>
      <c r="K119" s="2" t="str">
        <f aca="false">VLOOKUP(J119,'LibSets constants'!$A$4:$B$1000,2,0)</f>
        <v>DLC_BASE_GAME</v>
      </c>
      <c r="L119" s="2" t="str">
        <f aca="false">VLOOKUP(J119,'LibSets constants'!$A$4:$C$1000,3,0)</f>
        <v>Included in base game</v>
      </c>
    </row>
    <row r="120" customFormat="false" ht="15" hidden="false" customHeight="false" outlineLevel="0" collapsed="false">
      <c r="A120" s="21" t="n">
        <v>306</v>
      </c>
      <c r="B120" s="1" t="n">
        <f aca="false">VLOOKUP(A120,'ESO dumped ZoneData'!$A$3:$D$9995,2,0)</f>
        <v>119</v>
      </c>
      <c r="C120" s="1" t="n">
        <f aca="false">VLOOKUP(A120,'ESO dumped ZoneData'!$A$3:$D$9995,3,0)</f>
        <v>57</v>
      </c>
      <c r="D120" s="2" t="str">
        <f aca="false">VLOOKUP(A120,'ESO dumped ZoneData'!$A$3:$D$9995,4,0)</f>
        <v>Forgotten Crypts</v>
      </c>
      <c r="E120" s="2" t="str">
        <f aca="false" t="array" ref="E120:E120">IF(OR(EXACT(A120,'ESO Dungeon constants'!$D$3:$D$987)),"X","")</f>
        <v/>
      </c>
      <c r="F120" s="2" t="str">
        <f aca="false">IF(EXACT(A120,C120),"X","")</f>
        <v/>
      </c>
      <c r="G120" s="2" t="str">
        <f aca="false">IF(A120&lt;&gt;C120,VLOOKUP(C120,$A$2:$D$9949,4,0),"")</f>
        <v>Deshaan</v>
      </c>
      <c r="H120" s="2" t="n">
        <f aca="false">A120</f>
        <v>306</v>
      </c>
      <c r="I120" s="2" t="n">
        <f aca="false">C120</f>
        <v>57</v>
      </c>
      <c r="J120" s="0" t="n">
        <v>0</v>
      </c>
      <c r="K120" s="2" t="str">
        <f aca="false">VLOOKUP(J120,'LibSets constants'!$A$4:$B$1000,2,0)</f>
        <v>DLC_BASE_GAME</v>
      </c>
      <c r="L120" s="2" t="str">
        <f aca="false">VLOOKUP(J120,'LibSets constants'!$A$4:$C$1000,3,0)</f>
        <v>Included in base game</v>
      </c>
    </row>
    <row r="121" customFormat="false" ht="15" hidden="false" customHeight="false" outlineLevel="0" collapsed="false">
      <c r="A121" s="21" t="n">
        <v>308</v>
      </c>
      <c r="B121" s="1" t="n">
        <f aca="false">VLOOKUP(A121,'ESO dumped ZoneData'!$A$3:$D$9995,2,0)</f>
        <v>120</v>
      </c>
      <c r="C121" s="1" t="n">
        <f aca="false">VLOOKUP(A121,'ESO dumped ZoneData'!$A$3:$D$9995,3,0)</f>
        <v>104</v>
      </c>
      <c r="D121" s="2" t="str">
        <f aca="false">VLOOKUP(A121,'ESO dumped ZoneData'!$A$3:$D$9995,4,0)</f>
        <v>Lost City of the Na-Totambu</v>
      </c>
      <c r="E121" s="2" t="str">
        <f aca="false" t="array" ref="E121:E121">IF(OR(EXACT(A121,'ESO Dungeon constants'!$D$3:$D$987)),"X","")</f>
        <v/>
      </c>
      <c r="F121" s="2" t="str">
        <f aca="false">IF(EXACT(A121,C121),"X","")</f>
        <v/>
      </c>
      <c r="G121" s="2" t="str">
        <f aca="false">IF(A121&lt;&gt;C121,VLOOKUP(C121,$A$2:$D$9949,4,0),"")</f>
        <v>Alik'r Desert</v>
      </c>
      <c r="H121" s="2" t="n">
        <f aca="false">A121</f>
        <v>308</v>
      </c>
      <c r="I121" s="2" t="n">
        <f aca="false">C121</f>
        <v>104</v>
      </c>
      <c r="J121" s="0" t="n">
        <v>0</v>
      </c>
      <c r="K121" s="2" t="str">
        <f aca="false">VLOOKUP(J121,'LibSets constants'!$A$4:$B$1000,2,0)</f>
        <v>DLC_BASE_GAME</v>
      </c>
      <c r="L121" s="2" t="str">
        <f aca="false">VLOOKUP(J121,'LibSets constants'!$A$4:$C$1000,3,0)</f>
        <v>Included in base game</v>
      </c>
    </row>
    <row r="122" customFormat="false" ht="15" hidden="false" customHeight="false" outlineLevel="0" collapsed="false">
      <c r="A122" s="21" t="n">
        <v>309</v>
      </c>
      <c r="B122" s="1" t="n">
        <f aca="false">VLOOKUP(A122,'ESO dumped ZoneData'!$A$3:$D$9995,2,0)</f>
        <v>121</v>
      </c>
      <c r="C122" s="1" t="n">
        <f aca="false">VLOOKUP(A122,'ESO dumped ZoneData'!$A$3:$D$9995,3,0)</f>
        <v>3</v>
      </c>
      <c r="D122" s="2" t="str">
        <f aca="false">VLOOKUP(A122,'ESO dumped ZoneData'!$A$3:$D$9995,4,0)</f>
        <v>Ilessan Tower</v>
      </c>
      <c r="E122" s="2" t="str">
        <f aca="false" t="array" ref="E122:E122">IF(OR(EXACT(A122,'ESO Dungeon constants'!$D$3:$D$987)),"X","")</f>
        <v/>
      </c>
      <c r="F122" s="2" t="str">
        <f aca="false">IF(EXACT(A122,C122),"X","")</f>
        <v/>
      </c>
      <c r="G122" s="2" t="str">
        <f aca="false">IF(A122&lt;&gt;C122,VLOOKUP(C122,$A$2:$D$9949,4,0),"")</f>
        <v>Glenumbra</v>
      </c>
      <c r="H122" s="2" t="n">
        <f aca="false">A122</f>
        <v>309</v>
      </c>
      <c r="I122" s="2" t="n">
        <f aca="false">C122</f>
        <v>3</v>
      </c>
      <c r="J122" s="0" t="n">
        <v>0</v>
      </c>
      <c r="K122" s="2" t="str">
        <f aca="false">VLOOKUP(J122,'LibSets constants'!$A$4:$B$1000,2,0)</f>
        <v>DLC_BASE_GAME</v>
      </c>
      <c r="L122" s="2" t="str">
        <f aca="false">VLOOKUP(J122,'LibSets constants'!$A$4:$C$1000,3,0)</f>
        <v>Included in base game</v>
      </c>
    </row>
    <row r="123" customFormat="false" ht="15" hidden="false" customHeight="false" outlineLevel="0" collapsed="false">
      <c r="A123" s="21" t="n">
        <v>310</v>
      </c>
      <c r="B123" s="1" t="n">
        <f aca="false">VLOOKUP(A123,'ESO dumped ZoneData'!$A$3:$D$9995,2,0)</f>
        <v>122</v>
      </c>
      <c r="C123" s="1" t="n">
        <f aca="false">VLOOKUP(A123,'ESO dumped ZoneData'!$A$3:$D$9995,3,0)</f>
        <v>3</v>
      </c>
      <c r="D123" s="2" t="str">
        <f aca="false">VLOOKUP(A123,'ESO dumped ZoneData'!$A$3:$D$9995,4,0)</f>
        <v>Silumm</v>
      </c>
      <c r="E123" s="2" t="str">
        <f aca="false" t="array" ref="E123:E123">IF(OR(EXACT(A123,'ESO Dungeon constants'!$D$3:$D$987)),"X","")</f>
        <v/>
      </c>
      <c r="F123" s="2" t="str">
        <f aca="false">IF(EXACT(A123,C123),"X","")</f>
        <v/>
      </c>
      <c r="G123" s="2" t="str">
        <f aca="false">IF(A123&lt;&gt;C123,VLOOKUP(C123,$A$2:$D$9949,4,0),"")</f>
        <v>Glenumbra</v>
      </c>
      <c r="H123" s="2" t="n">
        <f aca="false">A123</f>
        <v>310</v>
      </c>
      <c r="I123" s="2" t="n">
        <f aca="false">C123</f>
        <v>3</v>
      </c>
      <c r="J123" s="0" t="n">
        <v>0</v>
      </c>
      <c r="K123" s="2" t="str">
        <f aca="false">VLOOKUP(J123,'LibSets constants'!$A$4:$B$1000,2,0)</f>
        <v>DLC_BASE_GAME</v>
      </c>
      <c r="L123" s="2" t="str">
        <f aca="false">VLOOKUP(J123,'LibSets constants'!$A$4:$C$1000,3,0)</f>
        <v>Included in base game</v>
      </c>
    </row>
    <row r="124" customFormat="false" ht="15" hidden="false" customHeight="false" outlineLevel="0" collapsed="false">
      <c r="A124" s="21" t="n">
        <v>311</v>
      </c>
      <c r="B124" s="1" t="n">
        <f aca="false">VLOOKUP(A124,'ESO dumped ZoneData'!$A$3:$D$9995,2,0)</f>
        <v>123</v>
      </c>
      <c r="C124" s="1" t="n">
        <f aca="false">VLOOKUP(A124,'ESO dumped ZoneData'!$A$3:$D$9995,3,0)</f>
        <v>3</v>
      </c>
      <c r="D124" s="2" t="str">
        <f aca="false">VLOOKUP(A124,'ESO dumped ZoneData'!$A$3:$D$9995,4,0)</f>
        <v>The Mines of Khuras</v>
      </c>
      <c r="E124" s="2" t="str">
        <f aca="false" t="array" ref="E124:E124">IF(OR(EXACT(A124,'ESO Dungeon constants'!$D$3:$D$987)),"X","")</f>
        <v/>
      </c>
      <c r="F124" s="2" t="str">
        <f aca="false">IF(EXACT(A124,C124),"X","")</f>
        <v/>
      </c>
      <c r="G124" s="2" t="str">
        <f aca="false">IF(A124&lt;&gt;C124,VLOOKUP(C124,$A$2:$D$9949,4,0),"")</f>
        <v>Glenumbra</v>
      </c>
      <c r="H124" s="2" t="n">
        <f aca="false">A124</f>
        <v>311</v>
      </c>
      <c r="I124" s="2" t="n">
        <f aca="false">C124</f>
        <v>3</v>
      </c>
      <c r="J124" s="0" t="n">
        <v>0</v>
      </c>
      <c r="K124" s="2" t="str">
        <f aca="false">VLOOKUP(J124,'LibSets constants'!$A$4:$B$1000,2,0)</f>
        <v>DLC_BASE_GAME</v>
      </c>
      <c r="L124" s="2" t="str">
        <f aca="false">VLOOKUP(J124,'LibSets constants'!$A$4:$C$1000,3,0)</f>
        <v>Included in base game</v>
      </c>
    </row>
    <row r="125" customFormat="false" ht="15" hidden="false" customHeight="false" outlineLevel="0" collapsed="false">
      <c r="A125" s="21" t="n">
        <v>312</v>
      </c>
      <c r="B125" s="1" t="n">
        <f aca="false">VLOOKUP(A125,'ESO dumped ZoneData'!$A$3:$D$9995,2,0)</f>
        <v>124</v>
      </c>
      <c r="C125" s="1" t="n">
        <f aca="false">VLOOKUP(A125,'ESO dumped ZoneData'!$A$3:$D$9995,3,0)</f>
        <v>3</v>
      </c>
      <c r="D125" s="2" t="str">
        <f aca="false">VLOOKUP(A125,'ESO dumped ZoneData'!$A$3:$D$9995,4,0)</f>
        <v>Enduum</v>
      </c>
      <c r="E125" s="2" t="str">
        <f aca="false" t="array" ref="E125:E125">IF(OR(EXACT(A125,'ESO Dungeon constants'!$D$3:$D$987)),"X","")</f>
        <v/>
      </c>
      <c r="F125" s="2" t="str">
        <f aca="false">IF(EXACT(A125,C125),"X","")</f>
        <v/>
      </c>
      <c r="G125" s="2" t="str">
        <f aca="false">IF(A125&lt;&gt;C125,VLOOKUP(C125,$A$2:$D$9949,4,0),"")</f>
        <v>Glenumbra</v>
      </c>
      <c r="H125" s="2" t="n">
        <f aca="false">A125</f>
        <v>312</v>
      </c>
      <c r="I125" s="2" t="n">
        <f aca="false">C125</f>
        <v>3</v>
      </c>
      <c r="J125" s="0" t="n">
        <v>0</v>
      </c>
      <c r="K125" s="2" t="str">
        <f aca="false">VLOOKUP(J125,'LibSets constants'!$A$4:$B$1000,2,0)</f>
        <v>DLC_BASE_GAME</v>
      </c>
      <c r="L125" s="2" t="str">
        <f aca="false">VLOOKUP(J125,'LibSets constants'!$A$4:$C$1000,3,0)</f>
        <v>Included in base game</v>
      </c>
    </row>
    <row r="126" customFormat="false" ht="15" hidden="false" customHeight="false" outlineLevel="0" collapsed="false">
      <c r="A126" s="21" t="n">
        <v>313</v>
      </c>
      <c r="B126" s="1" t="n">
        <f aca="false">VLOOKUP(A126,'ESO dumped ZoneData'!$A$3:$D$9995,2,0)</f>
        <v>125</v>
      </c>
      <c r="C126" s="1" t="n">
        <f aca="false">VLOOKUP(A126,'ESO dumped ZoneData'!$A$3:$D$9995,3,0)</f>
        <v>3</v>
      </c>
      <c r="D126" s="2" t="str">
        <f aca="false">VLOOKUP(A126,'ESO dumped ZoneData'!$A$3:$D$9995,4,0)</f>
        <v>Ebon Crypt</v>
      </c>
      <c r="E126" s="2" t="str">
        <f aca="false" t="array" ref="E126:E126">IF(OR(EXACT(A126,'ESO Dungeon constants'!$D$3:$D$987)),"X","")</f>
        <v/>
      </c>
      <c r="F126" s="2" t="str">
        <f aca="false">IF(EXACT(A126,C126),"X","")</f>
        <v/>
      </c>
      <c r="G126" s="2" t="str">
        <f aca="false">IF(A126&lt;&gt;C126,VLOOKUP(C126,$A$2:$D$9949,4,0),"")</f>
        <v>Glenumbra</v>
      </c>
      <c r="H126" s="2" t="n">
        <f aca="false">A126</f>
        <v>313</v>
      </c>
      <c r="I126" s="2" t="n">
        <f aca="false">C126</f>
        <v>3</v>
      </c>
      <c r="J126" s="0" t="n">
        <v>0</v>
      </c>
      <c r="K126" s="2" t="str">
        <f aca="false">VLOOKUP(J126,'LibSets constants'!$A$4:$B$1000,2,0)</f>
        <v>DLC_BASE_GAME</v>
      </c>
      <c r="L126" s="2" t="str">
        <f aca="false">VLOOKUP(J126,'LibSets constants'!$A$4:$C$1000,3,0)</f>
        <v>Included in base game</v>
      </c>
    </row>
    <row r="127" customFormat="false" ht="15" hidden="false" customHeight="false" outlineLevel="0" collapsed="false">
      <c r="A127" s="21" t="n">
        <v>314</v>
      </c>
      <c r="B127" s="1" t="n">
        <f aca="false">VLOOKUP(A127,'ESO dumped ZoneData'!$A$3:$D$9995,2,0)</f>
        <v>126</v>
      </c>
      <c r="C127" s="1" t="n">
        <f aca="false">VLOOKUP(A127,'ESO dumped ZoneData'!$A$3:$D$9995,3,0)</f>
        <v>3</v>
      </c>
      <c r="D127" s="2" t="str">
        <f aca="false">VLOOKUP(A127,'ESO dumped ZoneData'!$A$3:$D$9995,4,0)</f>
        <v>Cryptwatch Fort</v>
      </c>
      <c r="E127" s="2" t="str">
        <f aca="false" t="array" ref="E127:E127">IF(OR(EXACT(A127,'ESO Dungeon constants'!$D$3:$D$987)),"X","")</f>
        <v/>
      </c>
      <c r="F127" s="2" t="str">
        <f aca="false">IF(EXACT(A127,C127),"X","")</f>
        <v/>
      </c>
      <c r="G127" s="2" t="str">
        <f aca="false">IF(A127&lt;&gt;C127,VLOOKUP(C127,$A$2:$D$9949,4,0),"")</f>
        <v>Glenumbra</v>
      </c>
      <c r="H127" s="2" t="n">
        <f aca="false">A127</f>
        <v>314</v>
      </c>
      <c r="I127" s="2" t="n">
        <f aca="false">C127</f>
        <v>3</v>
      </c>
      <c r="J127" s="0" t="n">
        <v>0</v>
      </c>
      <c r="K127" s="2" t="str">
        <f aca="false">VLOOKUP(J127,'LibSets constants'!$A$4:$B$1000,2,0)</f>
        <v>DLC_BASE_GAME</v>
      </c>
      <c r="L127" s="2" t="str">
        <f aca="false">VLOOKUP(J127,'LibSets constants'!$A$4:$C$1000,3,0)</f>
        <v>Included in base game</v>
      </c>
    </row>
    <row r="128" customFormat="false" ht="15" hidden="false" customHeight="false" outlineLevel="0" collapsed="false">
      <c r="A128" s="21" t="n">
        <v>315</v>
      </c>
      <c r="B128" s="1" t="n">
        <f aca="false">VLOOKUP(A128,'ESO dumped ZoneData'!$A$3:$D$9995,2,0)</f>
        <v>127</v>
      </c>
      <c r="C128" s="1" t="n">
        <f aca="false">VLOOKUP(A128,'ESO dumped ZoneData'!$A$3:$D$9995,3,0)</f>
        <v>19</v>
      </c>
      <c r="D128" s="2" t="str">
        <f aca="false">VLOOKUP(A128,'ESO dumped ZoneData'!$A$3:$D$9995,4,0)</f>
        <v>Portdun Watch</v>
      </c>
      <c r="E128" s="2" t="str">
        <f aca="false" t="array" ref="E128:E128">IF(OR(EXACT(A128,'ESO Dungeon constants'!$D$3:$D$987)),"X","")</f>
        <v/>
      </c>
      <c r="F128" s="2" t="str">
        <f aca="false">IF(EXACT(A128,C128),"X","")</f>
        <v/>
      </c>
      <c r="G128" s="2" t="str">
        <f aca="false">IF(A128&lt;&gt;C128,VLOOKUP(C128,$A$2:$D$9949,4,0),"")</f>
        <v>Stormhaven</v>
      </c>
      <c r="H128" s="2" t="n">
        <f aca="false">A128</f>
        <v>315</v>
      </c>
      <c r="I128" s="2" t="n">
        <f aca="false">C128</f>
        <v>19</v>
      </c>
      <c r="J128" s="0" t="n">
        <v>0</v>
      </c>
      <c r="K128" s="2" t="str">
        <f aca="false">VLOOKUP(J128,'LibSets constants'!$A$4:$B$1000,2,0)</f>
        <v>DLC_BASE_GAME</v>
      </c>
      <c r="L128" s="2" t="str">
        <f aca="false">VLOOKUP(J128,'LibSets constants'!$A$4:$C$1000,3,0)</f>
        <v>Included in base game</v>
      </c>
    </row>
    <row r="129" customFormat="false" ht="15" hidden="false" customHeight="false" outlineLevel="0" collapsed="false">
      <c r="A129" s="21" t="n">
        <v>316</v>
      </c>
      <c r="B129" s="1" t="n">
        <f aca="false">VLOOKUP(A129,'ESO dumped ZoneData'!$A$3:$D$9995,2,0)</f>
        <v>128</v>
      </c>
      <c r="C129" s="1" t="n">
        <f aca="false">VLOOKUP(A129,'ESO dumped ZoneData'!$A$3:$D$9995,3,0)</f>
        <v>19</v>
      </c>
      <c r="D129" s="2" t="str">
        <f aca="false">VLOOKUP(A129,'ESO dumped ZoneData'!$A$3:$D$9995,4,0)</f>
        <v>Koeglin Mine</v>
      </c>
      <c r="E129" s="2" t="str">
        <f aca="false" t="array" ref="E129:E129">IF(OR(EXACT(A129,'ESO Dungeon constants'!$D$3:$D$987)),"X","")</f>
        <v/>
      </c>
      <c r="F129" s="2" t="str">
        <f aca="false">IF(EXACT(A129,C129),"X","")</f>
        <v/>
      </c>
      <c r="G129" s="2" t="str">
        <f aca="false">IF(A129&lt;&gt;C129,VLOOKUP(C129,$A$2:$D$9949,4,0),"")</f>
        <v>Stormhaven</v>
      </c>
      <c r="H129" s="2" t="n">
        <f aca="false">A129</f>
        <v>316</v>
      </c>
      <c r="I129" s="2" t="n">
        <f aca="false">C129</f>
        <v>19</v>
      </c>
      <c r="J129" s="0" t="n">
        <v>0</v>
      </c>
      <c r="K129" s="2" t="str">
        <f aca="false">VLOOKUP(J129,'LibSets constants'!$A$4:$B$1000,2,0)</f>
        <v>DLC_BASE_GAME</v>
      </c>
      <c r="L129" s="2" t="str">
        <f aca="false">VLOOKUP(J129,'LibSets constants'!$A$4:$C$1000,3,0)</f>
        <v>Included in base game</v>
      </c>
    </row>
    <row r="130" customFormat="false" ht="15" hidden="false" customHeight="false" outlineLevel="0" collapsed="false">
      <c r="A130" s="21" t="n">
        <v>317</v>
      </c>
      <c r="B130" s="1" t="n">
        <f aca="false">VLOOKUP(A130,'ESO dumped ZoneData'!$A$3:$D$9995,2,0)</f>
        <v>129</v>
      </c>
      <c r="C130" s="1" t="n">
        <f aca="false">VLOOKUP(A130,'ESO dumped ZoneData'!$A$3:$D$9995,3,0)</f>
        <v>19</v>
      </c>
      <c r="D130" s="2" t="str">
        <f aca="false">VLOOKUP(A130,'ESO dumped ZoneData'!$A$3:$D$9995,4,0)</f>
        <v>Pariah Catacombs</v>
      </c>
      <c r="E130" s="2" t="str">
        <f aca="false" t="array" ref="E130:E130">IF(OR(EXACT(A130,'ESO Dungeon constants'!$D$3:$D$987)),"X","")</f>
        <v/>
      </c>
      <c r="F130" s="2" t="str">
        <f aca="false">IF(EXACT(A130,C130),"X","")</f>
        <v/>
      </c>
      <c r="G130" s="2" t="str">
        <f aca="false">IF(A130&lt;&gt;C130,VLOOKUP(C130,$A$2:$D$9949,4,0),"")</f>
        <v>Stormhaven</v>
      </c>
      <c r="H130" s="2" t="n">
        <f aca="false">A130</f>
        <v>317</v>
      </c>
      <c r="I130" s="2" t="n">
        <f aca="false">C130</f>
        <v>19</v>
      </c>
      <c r="J130" s="0" t="n">
        <v>0</v>
      </c>
      <c r="K130" s="2" t="str">
        <f aca="false">VLOOKUP(J130,'LibSets constants'!$A$4:$B$1000,2,0)</f>
        <v>DLC_BASE_GAME</v>
      </c>
      <c r="L130" s="2" t="str">
        <f aca="false">VLOOKUP(J130,'LibSets constants'!$A$4:$C$1000,3,0)</f>
        <v>Included in base game</v>
      </c>
    </row>
    <row r="131" customFormat="false" ht="15" hidden="false" customHeight="false" outlineLevel="0" collapsed="false">
      <c r="A131" s="21" t="n">
        <v>318</v>
      </c>
      <c r="B131" s="1" t="n">
        <f aca="false">VLOOKUP(A131,'ESO dumped ZoneData'!$A$3:$D$9995,2,0)</f>
        <v>130</v>
      </c>
      <c r="C131" s="1" t="n">
        <f aca="false">VLOOKUP(A131,'ESO dumped ZoneData'!$A$3:$D$9995,3,0)</f>
        <v>19</v>
      </c>
      <c r="D131" s="2" t="str">
        <f aca="false">VLOOKUP(A131,'ESO dumped ZoneData'!$A$3:$D$9995,4,0)</f>
        <v>Farangel's Delve</v>
      </c>
      <c r="E131" s="2" t="str">
        <f aca="false" t="array" ref="E131:E131">IF(OR(EXACT(A131,'ESO Dungeon constants'!$D$3:$D$987)),"X","")</f>
        <v/>
      </c>
      <c r="F131" s="2" t="str">
        <f aca="false">IF(EXACT(A131,C131),"X","")</f>
        <v/>
      </c>
      <c r="G131" s="2" t="str">
        <f aca="false">IF(A131&lt;&gt;C131,VLOOKUP(C131,$A$2:$D$9949,4,0),"")</f>
        <v>Stormhaven</v>
      </c>
      <c r="H131" s="2" t="n">
        <f aca="false">A131</f>
        <v>318</v>
      </c>
      <c r="I131" s="2" t="n">
        <f aca="false">C131</f>
        <v>19</v>
      </c>
      <c r="J131" s="0" t="n">
        <v>0</v>
      </c>
      <c r="K131" s="2" t="str">
        <f aca="false">VLOOKUP(J131,'LibSets constants'!$A$4:$B$1000,2,0)</f>
        <v>DLC_BASE_GAME</v>
      </c>
      <c r="L131" s="2" t="str">
        <f aca="false">VLOOKUP(J131,'LibSets constants'!$A$4:$C$1000,3,0)</f>
        <v>Included in base game</v>
      </c>
    </row>
    <row r="132" customFormat="false" ht="15" hidden="false" customHeight="false" outlineLevel="0" collapsed="false">
      <c r="A132" s="21" t="n">
        <v>319</v>
      </c>
      <c r="B132" s="1" t="n">
        <f aca="false">VLOOKUP(A132,'ESO dumped ZoneData'!$A$3:$D$9995,2,0)</f>
        <v>131</v>
      </c>
      <c r="C132" s="1" t="n">
        <f aca="false">VLOOKUP(A132,'ESO dumped ZoneData'!$A$3:$D$9995,3,0)</f>
        <v>19</v>
      </c>
      <c r="D132" s="2" t="str">
        <f aca="false">VLOOKUP(A132,'ESO dumped ZoneData'!$A$3:$D$9995,4,0)</f>
        <v>Bearclaw Mine</v>
      </c>
      <c r="E132" s="2" t="str">
        <f aca="false" t="array" ref="E132:E132">IF(OR(EXACT(A132,'ESO Dungeon constants'!$D$3:$D$987)),"X","")</f>
        <v/>
      </c>
      <c r="F132" s="2" t="str">
        <f aca="false">IF(EXACT(A132,C132),"X","")</f>
        <v/>
      </c>
      <c r="G132" s="2" t="str">
        <f aca="false">IF(A132&lt;&gt;C132,VLOOKUP(C132,$A$2:$D$9949,4,0),"")</f>
        <v>Stormhaven</v>
      </c>
      <c r="H132" s="2" t="n">
        <f aca="false">A132</f>
        <v>319</v>
      </c>
      <c r="I132" s="2" t="n">
        <f aca="false">C132</f>
        <v>19</v>
      </c>
      <c r="J132" s="0" t="n">
        <v>0</v>
      </c>
      <c r="K132" s="2" t="str">
        <f aca="false">VLOOKUP(J132,'LibSets constants'!$A$4:$B$1000,2,0)</f>
        <v>DLC_BASE_GAME</v>
      </c>
      <c r="L132" s="2" t="str">
        <f aca="false">VLOOKUP(J132,'LibSets constants'!$A$4:$C$1000,3,0)</f>
        <v>Included in base game</v>
      </c>
    </row>
    <row r="133" customFormat="false" ht="15" hidden="false" customHeight="false" outlineLevel="0" collapsed="false">
      <c r="A133" s="21" t="n">
        <v>320</v>
      </c>
      <c r="B133" s="1" t="n">
        <f aca="false">VLOOKUP(A133,'ESO dumped ZoneData'!$A$3:$D$9995,2,0)</f>
        <v>132</v>
      </c>
      <c r="C133" s="1" t="n">
        <f aca="false">VLOOKUP(A133,'ESO dumped ZoneData'!$A$3:$D$9995,3,0)</f>
        <v>19</v>
      </c>
      <c r="D133" s="2" t="str">
        <f aca="false">VLOOKUP(A133,'ESO dumped ZoneData'!$A$3:$D$9995,4,0)</f>
        <v>Norvulk Ruins</v>
      </c>
      <c r="E133" s="2" t="str">
        <f aca="false" t="array" ref="E133:E133">IF(OR(EXACT(A133,'ESO Dungeon constants'!$D$3:$D$987)),"X","")</f>
        <v/>
      </c>
      <c r="F133" s="2" t="str">
        <f aca="false">IF(EXACT(A133,C133),"X","")</f>
        <v/>
      </c>
      <c r="G133" s="2" t="str">
        <f aca="false">IF(A133&lt;&gt;C133,VLOOKUP(C133,$A$2:$D$9949,4,0),"")</f>
        <v>Stormhaven</v>
      </c>
      <c r="H133" s="2" t="n">
        <f aca="false">A133</f>
        <v>320</v>
      </c>
      <c r="I133" s="2" t="n">
        <f aca="false">C133</f>
        <v>19</v>
      </c>
      <c r="J133" s="0" t="n">
        <v>0</v>
      </c>
      <c r="K133" s="2" t="str">
        <f aca="false">VLOOKUP(J133,'LibSets constants'!$A$4:$B$1000,2,0)</f>
        <v>DLC_BASE_GAME</v>
      </c>
      <c r="L133" s="2" t="str">
        <f aca="false">VLOOKUP(J133,'LibSets constants'!$A$4:$C$1000,3,0)</f>
        <v>Included in base game</v>
      </c>
    </row>
    <row r="134" customFormat="false" ht="15" hidden="false" customHeight="false" outlineLevel="0" collapsed="false">
      <c r="A134" s="21" t="n">
        <v>321</v>
      </c>
      <c r="B134" s="1" t="n">
        <f aca="false">VLOOKUP(A134,'ESO dumped ZoneData'!$A$3:$D$9995,2,0)</f>
        <v>133</v>
      </c>
      <c r="C134" s="1" t="n">
        <f aca="false">VLOOKUP(A134,'ESO dumped ZoneData'!$A$3:$D$9995,3,0)</f>
        <v>20</v>
      </c>
      <c r="D134" s="2" t="str">
        <f aca="false">VLOOKUP(A134,'ESO dumped ZoneData'!$A$3:$D$9995,4,0)</f>
        <v>Crestshade Mine</v>
      </c>
      <c r="E134" s="2" t="str">
        <f aca="false" t="array" ref="E134:E134">IF(OR(EXACT(A134,'ESO Dungeon constants'!$D$3:$D$987)),"X","")</f>
        <v/>
      </c>
      <c r="F134" s="2" t="str">
        <f aca="false">IF(EXACT(A134,C134),"X","")</f>
        <v/>
      </c>
      <c r="G134" s="2" t="str">
        <f aca="false">IF(A134&lt;&gt;C134,VLOOKUP(C134,$A$2:$D$9949,4,0),"")</f>
        <v>Rivenspire</v>
      </c>
      <c r="H134" s="2" t="n">
        <f aca="false">A134</f>
        <v>321</v>
      </c>
      <c r="I134" s="2" t="n">
        <f aca="false">C134</f>
        <v>20</v>
      </c>
      <c r="J134" s="0" t="n">
        <v>0</v>
      </c>
      <c r="K134" s="2" t="str">
        <f aca="false">VLOOKUP(J134,'LibSets constants'!$A$4:$B$1000,2,0)</f>
        <v>DLC_BASE_GAME</v>
      </c>
      <c r="L134" s="2" t="str">
        <f aca="false">VLOOKUP(J134,'LibSets constants'!$A$4:$C$1000,3,0)</f>
        <v>Included in base game</v>
      </c>
    </row>
    <row r="135" customFormat="false" ht="15" hidden="false" customHeight="false" outlineLevel="0" collapsed="false">
      <c r="A135" s="21" t="n">
        <v>322</v>
      </c>
      <c r="B135" s="1" t="n">
        <f aca="false">VLOOKUP(A135,'ESO dumped ZoneData'!$A$3:$D$9995,2,0)</f>
        <v>134</v>
      </c>
      <c r="C135" s="1" t="n">
        <f aca="false">VLOOKUP(A135,'ESO dumped ZoneData'!$A$3:$D$9995,3,0)</f>
        <v>20</v>
      </c>
      <c r="D135" s="2" t="str">
        <f aca="false">VLOOKUP(A135,'ESO dumped ZoneData'!$A$3:$D$9995,4,0)</f>
        <v>Flyleaf Catacombs</v>
      </c>
      <c r="E135" s="2" t="str">
        <f aca="false" t="array" ref="E135:E135">IF(OR(EXACT(A135,'ESO Dungeon constants'!$D$3:$D$987)),"X","")</f>
        <v/>
      </c>
      <c r="F135" s="2" t="str">
        <f aca="false">IF(EXACT(A135,C135),"X","")</f>
        <v/>
      </c>
      <c r="G135" s="2" t="str">
        <f aca="false">IF(A135&lt;&gt;C135,VLOOKUP(C135,$A$2:$D$9949,4,0),"")</f>
        <v>Rivenspire</v>
      </c>
      <c r="H135" s="2" t="n">
        <f aca="false">A135</f>
        <v>322</v>
      </c>
      <c r="I135" s="2" t="n">
        <f aca="false">C135</f>
        <v>20</v>
      </c>
      <c r="J135" s="0" t="n">
        <v>0</v>
      </c>
      <c r="K135" s="2" t="str">
        <f aca="false">VLOOKUP(J135,'LibSets constants'!$A$4:$B$1000,2,0)</f>
        <v>DLC_BASE_GAME</v>
      </c>
      <c r="L135" s="2" t="str">
        <f aca="false">VLOOKUP(J135,'LibSets constants'!$A$4:$C$1000,3,0)</f>
        <v>Included in base game</v>
      </c>
    </row>
    <row r="136" customFormat="false" ht="15" hidden="false" customHeight="false" outlineLevel="0" collapsed="false">
      <c r="A136" s="21" t="n">
        <v>323</v>
      </c>
      <c r="B136" s="1" t="n">
        <f aca="false">VLOOKUP(A136,'ESO dumped ZoneData'!$A$3:$D$9995,2,0)</f>
        <v>135</v>
      </c>
      <c r="C136" s="1" t="n">
        <f aca="false">VLOOKUP(A136,'ESO dumped ZoneData'!$A$3:$D$9995,3,0)</f>
        <v>20</v>
      </c>
      <c r="D136" s="2" t="str">
        <f aca="false">VLOOKUP(A136,'ESO dumped ZoneData'!$A$3:$D$9995,4,0)</f>
        <v>Tribulation Crypt</v>
      </c>
      <c r="E136" s="2" t="str">
        <f aca="false" t="array" ref="E136:E136">IF(OR(EXACT(A136,'ESO Dungeon constants'!$D$3:$D$987)),"X","")</f>
        <v/>
      </c>
      <c r="F136" s="2" t="str">
        <f aca="false">IF(EXACT(A136,C136),"X","")</f>
        <v/>
      </c>
      <c r="G136" s="2" t="str">
        <f aca="false">IF(A136&lt;&gt;C136,VLOOKUP(C136,$A$2:$D$9949,4,0),"")</f>
        <v>Rivenspire</v>
      </c>
      <c r="H136" s="2" t="n">
        <f aca="false">A136</f>
        <v>323</v>
      </c>
      <c r="I136" s="2" t="n">
        <f aca="false">C136</f>
        <v>20</v>
      </c>
      <c r="J136" s="0" t="n">
        <v>0</v>
      </c>
      <c r="K136" s="2" t="str">
        <f aca="false">VLOOKUP(J136,'LibSets constants'!$A$4:$B$1000,2,0)</f>
        <v>DLC_BASE_GAME</v>
      </c>
      <c r="L136" s="2" t="str">
        <f aca="false">VLOOKUP(J136,'LibSets constants'!$A$4:$C$1000,3,0)</f>
        <v>Included in base game</v>
      </c>
    </row>
    <row r="137" customFormat="false" ht="15" hidden="false" customHeight="false" outlineLevel="0" collapsed="false">
      <c r="A137" s="21" t="n">
        <v>324</v>
      </c>
      <c r="B137" s="1" t="n">
        <f aca="false">VLOOKUP(A137,'ESO dumped ZoneData'!$A$3:$D$9995,2,0)</f>
        <v>136</v>
      </c>
      <c r="C137" s="1" t="n">
        <f aca="false">VLOOKUP(A137,'ESO dumped ZoneData'!$A$3:$D$9995,3,0)</f>
        <v>20</v>
      </c>
      <c r="D137" s="2" t="str">
        <f aca="false">VLOOKUP(A137,'ESO dumped ZoneData'!$A$3:$D$9995,4,0)</f>
        <v>Orc's Finger Ruins</v>
      </c>
      <c r="E137" s="2" t="str">
        <f aca="false" t="array" ref="E137:E137">IF(OR(EXACT(A137,'ESO Dungeon constants'!$D$3:$D$987)),"X","")</f>
        <v/>
      </c>
      <c r="F137" s="2" t="str">
        <f aca="false">IF(EXACT(A137,C137),"X","")</f>
        <v/>
      </c>
      <c r="G137" s="2" t="str">
        <f aca="false">IF(A137&lt;&gt;C137,VLOOKUP(C137,$A$2:$D$9949,4,0),"")</f>
        <v>Rivenspire</v>
      </c>
      <c r="H137" s="2" t="n">
        <f aca="false">A137</f>
        <v>324</v>
      </c>
      <c r="I137" s="2" t="n">
        <f aca="false">C137</f>
        <v>20</v>
      </c>
      <c r="J137" s="0" t="n">
        <v>0</v>
      </c>
      <c r="K137" s="2" t="str">
        <f aca="false">VLOOKUP(J137,'LibSets constants'!$A$4:$B$1000,2,0)</f>
        <v>DLC_BASE_GAME</v>
      </c>
      <c r="L137" s="2" t="str">
        <f aca="false">VLOOKUP(J137,'LibSets constants'!$A$4:$C$1000,3,0)</f>
        <v>Included in base game</v>
      </c>
    </row>
    <row r="138" customFormat="false" ht="15" hidden="false" customHeight="false" outlineLevel="0" collapsed="false">
      <c r="A138" s="21" t="n">
        <v>325</v>
      </c>
      <c r="B138" s="1" t="n">
        <f aca="false">VLOOKUP(A138,'ESO dumped ZoneData'!$A$3:$D$9995,2,0)</f>
        <v>137</v>
      </c>
      <c r="C138" s="1" t="n">
        <f aca="false">VLOOKUP(A138,'ESO dumped ZoneData'!$A$3:$D$9995,3,0)</f>
        <v>20</v>
      </c>
      <c r="D138" s="2" t="str">
        <f aca="false">VLOOKUP(A138,'ESO dumped ZoneData'!$A$3:$D$9995,4,0)</f>
        <v>Erokii Ruins</v>
      </c>
      <c r="E138" s="2" t="str">
        <f aca="false" t="array" ref="E138:E138">IF(OR(EXACT(A138,'ESO Dungeon constants'!$D$3:$D$987)),"X","")</f>
        <v/>
      </c>
      <c r="F138" s="2" t="str">
        <f aca="false">IF(EXACT(A138,C138),"X","")</f>
        <v/>
      </c>
      <c r="G138" s="2" t="str">
        <f aca="false">IF(A138&lt;&gt;C138,VLOOKUP(C138,$A$2:$D$9949,4,0),"")</f>
        <v>Rivenspire</v>
      </c>
      <c r="H138" s="2" t="n">
        <f aca="false">A138</f>
        <v>325</v>
      </c>
      <c r="I138" s="2" t="n">
        <f aca="false">C138</f>
        <v>20</v>
      </c>
      <c r="J138" s="0" t="n">
        <v>0</v>
      </c>
      <c r="K138" s="2" t="str">
        <f aca="false">VLOOKUP(J138,'LibSets constants'!$A$4:$B$1000,2,0)</f>
        <v>DLC_BASE_GAME</v>
      </c>
      <c r="L138" s="2" t="str">
        <f aca="false">VLOOKUP(J138,'LibSets constants'!$A$4:$C$1000,3,0)</f>
        <v>Included in base game</v>
      </c>
    </row>
    <row r="139" customFormat="false" ht="15" hidden="false" customHeight="false" outlineLevel="0" collapsed="false">
      <c r="A139" s="21" t="n">
        <v>326</v>
      </c>
      <c r="B139" s="1" t="n">
        <f aca="false">VLOOKUP(A139,'ESO dumped ZoneData'!$A$3:$D$9995,2,0)</f>
        <v>138</v>
      </c>
      <c r="C139" s="1" t="n">
        <f aca="false">VLOOKUP(A139,'ESO dumped ZoneData'!$A$3:$D$9995,3,0)</f>
        <v>20</v>
      </c>
      <c r="D139" s="2" t="str">
        <f aca="false">VLOOKUP(A139,'ESO dumped ZoneData'!$A$3:$D$9995,4,0)</f>
        <v>Hildune's Secret Refuge</v>
      </c>
      <c r="E139" s="2" t="str">
        <f aca="false" t="array" ref="E139:E139">IF(OR(EXACT(A139,'ESO Dungeon constants'!$D$3:$D$987)),"X","")</f>
        <v/>
      </c>
      <c r="F139" s="2" t="str">
        <f aca="false">IF(EXACT(A139,C139),"X","")</f>
        <v/>
      </c>
      <c r="G139" s="2" t="str">
        <f aca="false">IF(A139&lt;&gt;C139,VLOOKUP(C139,$A$2:$D$9949,4,0),"")</f>
        <v>Rivenspire</v>
      </c>
      <c r="H139" s="2" t="n">
        <f aca="false">A139</f>
        <v>326</v>
      </c>
      <c r="I139" s="2" t="n">
        <f aca="false">C139</f>
        <v>20</v>
      </c>
      <c r="J139" s="0" t="n">
        <v>0</v>
      </c>
      <c r="K139" s="2" t="str">
        <f aca="false">VLOOKUP(J139,'LibSets constants'!$A$4:$B$1000,2,0)</f>
        <v>DLC_BASE_GAME</v>
      </c>
      <c r="L139" s="2" t="str">
        <f aca="false">VLOOKUP(J139,'LibSets constants'!$A$4:$C$1000,3,0)</f>
        <v>Included in base game</v>
      </c>
    </row>
    <row r="140" customFormat="false" ht="15" hidden="false" customHeight="false" outlineLevel="0" collapsed="false">
      <c r="A140" s="21" t="n">
        <v>327</v>
      </c>
      <c r="B140" s="1" t="n">
        <f aca="false">VLOOKUP(A140,'ESO dumped ZoneData'!$A$3:$D$9995,2,0)</f>
        <v>139</v>
      </c>
      <c r="C140" s="1" t="n">
        <f aca="false">VLOOKUP(A140,'ESO dumped ZoneData'!$A$3:$D$9995,3,0)</f>
        <v>104</v>
      </c>
      <c r="D140" s="2" t="str">
        <f aca="false">VLOOKUP(A140,'ESO dumped ZoneData'!$A$3:$D$9995,4,0)</f>
        <v>Santaki</v>
      </c>
      <c r="E140" s="2" t="str">
        <f aca="false" t="array" ref="E140:E140">IF(OR(EXACT(A140,'ESO Dungeon constants'!$D$3:$D$987)),"X","")</f>
        <v/>
      </c>
      <c r="F140" s="2" t="str">
        <f aca="false">IF(EXACT(A140,C140),"X","")</f>
        <v/>
      </c>
      <c r="G140" s="2" t="str">
        <f aca="false">IF(A140&lt;&gt;C140,VLOOKUP(C140,$A$2:$D$9949,4,0),"")</f>
        <v>Alik'r Desert</v>
      </c>
      <c r="H140" s="2" t="n">
        <f aca="false">A140</f>
        <v>327</v>
      </c>
      <c r="I140" s="2" t="n">
        <f aca="false">C140</f>
        <v>104</v>
      </c>
      <c r="J140" s="0" t="n">
        <v>0</v>
      </c>
      <c r="K140" s="2" t="str">
        <f aca="false">VLOOKUP(J140,'LibSets constants'!$A$4:$B$1000,2,0)</f>
        <v>DLC_BASE_GAME</v>
      </c>
      <c r="L140" s="2" t="str">
        <f aca="false">VLOOKUP(J140,'LibSets constants'!$A$4:$C$1000,3,0)</f>
        <v>Included in base game</v>
      </c>
    </row>
    <row r="141" customFormat="false" ht="15" hidden="false" customHeight="false" outlineLevel="0" collapsed="false">
      <c r="A141" s="21" t="n">
        <v>328</v>
      </c>
      <c r="B141" s="1" t="n">
        <f aca="false">VLOOKUP(A141,'ESO dumped ZoneData'!$A$3:$D$9995,2,0)</f>
        <v>140</v>
      </c>
      <c r="C141" s="1" t="n">
        <f aca="false">VLOOKUP(A141,'ESO dumped ZoneData'!$A$3:$D$9995,3,0)</f>
        <v>104</v>
      </c>
      <c r="D141" s="2" t="str">
        <f aca="false">VLOOKUP(A141,'ESO dumped ZoneData'!$A$3:$D$9995,4,0)</f>
        <v>Divad's Chagrin Mine</v>
      </c>
      <c r="E141" s="2" t="str">
        <f aca="false" t="array" ref="E141:E141">IF(OR(EXACT(A141,'ESO Dungeon constants'!$D$3:$D$987)),"X","")</f>
        <v/>
      </c>
      <c r="F141" s="2" t="str">
        <f aca="false">IF(EXACT(A141,C141),"X","")</f>
        <v/>
      </c>
      <c r="G141" s="2" t="str">
        <f aca="false">IF(A141&lt;&gt;C141,VLOOKUP(C141,$A$2:$D$9949,4,0),"")</f>
        <v>Alik'r Desert</v>
      </c>
      <c r="H141" s="2" t="n">
        <f aca="false">A141</f>
        <v>328</v>
      </c>
      <c r="I141" s="2" t="n">
        <f aca="false">C141</f>
        <v>104</v>
      </c>
      <c r="J141" s="0" t="n">
        <v>0</v>
      </c>
      <c r="K141" s="2" t="str">
        <f aca="false">VLOOKUP(J141,'LibSets constants'!$A$4:$B$1000,2,0)</f>
        <v>DLC_BASE_GAME</v>
      </c>
      <c r="L141" s="2" t="str">
        <f aca="false">VLOOKUP(J141,'LibSets constants'!$A$4:$C$1000,3,0)</f>
        <v>Included in base game</v>
      </c>
    </row>
    <row r="142" customFormat="false" ht="15" hidden="false" customHeight="false" outlineLevel="0" collapsed="false">
      <c r="A142" s="21" t="n">
        <v>329</v>
      </c>
      <c r="B142" s="1" t="n">
        <f aca="false">VLOOKUP(A142,'ESO dumped ZoneData'!$A$3:$D$9995,2,0)</f>
        <v>141</v>
      </c>
      <c r="C142" s="1" t="n">
        <f aca="false">VLOOKUP(A142,'ESO dumped ZoneData'!$A$3:$D$9995,3,0)</f>
        <v>104</v>
      </c>
      <c r="D142" s="2" t="str">
        <f aca="false">VLOOKUP(A142,'ESO dumped ZoneData'!$A$3:$D$9995,4,0)</f>
        <v>Aldunz</v>
      </c>
      <c r="E142" s="2" t="str">
        <f aca="false" t="array" ref="E142:E142">IF(OR(EXACT(A142,'ESO Dungeon constants'!$D$3:$D$987)),"X","")</f>
        <v/>
      </c>
      <c r="F142" s="2" t="str">
        <f aca="false">IF(EXACT(A142,C142),"X","")</f>
        <v/>
      </c>
      <c r="G142" s="2" t="str">
        <f aca="false">IF(A142&lt;&gt;C142,VLOOKUP(C142,$A$2:$D$9949,4,0),"")</f>
        <v>Alik'r Desert</v>
      </c>
      <c r="H142" s="2" t="n">
        <f aca="false">A142</f>
        <v>329</v>
      </c>
      <c r="I142" s="2" t="n">
        <f aca="false">C142</f>
        <v>104</v>
      </c>
      <c r="J142" s="0" t="n">
        <v>0</v>
      </c>
      <c r="K142" s="2" t="str">
        <f aca="false">VLOOKUP(J142,'LibSets constants'!$A$4:$B$1000,2,0)</f>
        <v>DLC_BASE_GAME</v>
      </c>
      <c r="L142" s="2" t="str">
        <f aca="false">VLOOKUP(J142,'LibSets constants'!$A$4:$C$1000,3,0)</f>
        <v>Included in base game</v>
      </c>
    </row>
    <row r="143" customFormat="false" ht="15" hidden="false" customHeight="false" outlineLevel="0" collapsed="false">
      <c r="A143" s="21" t="n">
        <v>330</v>
      </c>
      <c r="B143" s="1" t="n">
        <f aca="false">VLOOKUP(A143,'ESO dumped ZoneData'!$A$3:$D$9995,2,0)</f>
        <v>142</v>
      </c>
      <c r="C143" s="1" t="n">
        <f aca="false">VLOOKUP(A143,'ESO dumped ZoneData'!$A$3:$D$9995,3,0)</f>
        <v>104</v>
      </c>
      <c r="D143" s="2" t="str">
        <f aca="false">VLOOKUP(A143,'ESO dumped ZoneData'!$A$3:$D$9995,4,0)</f>
        <v>Coldrock Diggings</v>
      </c>
      <c r="E143" s="2" t="str">
        <f aca="false" t="array" ref="E143:E143">IF(OR(EXACT(A143,'ESO Dungeon constants'!$D$3:$D$987)),"X","")</f>
        <v/>
      </c>
      <c r="F143" s="2" t="str">
        <f aca="false">IF(EXACT(A143,C143),"X","")</f>
        <v/>
      </c>
      <c r="G143" s="2" t="str">
        <f aca="false">IF(A143&lt;&gt;C143,VLOOKUP(C143,$A$2:$D$9949,4,0),"")</f>
        <v>Alik'r Desert</v>
      </c>
      <c r="H143" s="2" t="n">
        <f aca="false">A143</f>
        <v>330</v>
      </c>
      <c r="I143" s="2" t="n">
        <f aca="false">C143</f>
        <v>104</v>
      </c>
      <c r="J143" s="0" t="n">
        <v>0</v>
      </c>
      <c r="K143" s="2" t="str">
        <f aca="false">VLOOKUP(J143,'LibSets constants'!$A$4:$B$1000,2,0)</f>
        <v>DLC_BASE_GAME</v>
      </c>
      <c r="L143" s="2" t="str">
        <f aca="false">VLOOKUP(J143,'LibSets constants'!$A$4:$C$1000,3,0)</f>
        <v>Included in base game</v>
      </c>
    </row>
    <row r="144" customFormat="false" ht="15" hidden="false" customHeight="false" outlineLevel="0" collapsed="false">
      <c r="A144" s="21" t="n">
        <v>331</v>
      </c>
      <c r="B144" s="1" t="n">
        <f aca="false">VLOOKUP(A144,'ESO dumped ZoneData'!$A$3:$D$9995,2,0)</f>
        <v>143</v>
      </c>
      <c r="C144" s="1" t="n">
        <f aca="false">VLOOKUP(A144,'ESO dumped ZoneData'!$A$3:$D$9995,3,0)</f>
        <v>104</v>
      </c>
      <c r="D144" s="2" t="str">
        <f aca="false">VLOOKUP(A144,'ESO dumped ZoneData'!$A$3:$D$9995,4,0)</f>
        <v>Sandblown Mine</v>
      </c>
      <c r="E144" s="2" t="str">
        <f aca="false" t="array" ref="E144:E144">IF(OR(EXACT(A144,'ESO Dungeon constants'!$D$3:$D$987)),"X","")</f>
        <v/>
      </c>
      <c r="F144" s="2" t="str">
        <f aca="false">IF(EXACT(A144,C144),"X","")</f>
        <v/>
      </c>
      <c r="G144" s="2" t="str">
        <f aca="false">IF(A144&lt;&gt;C144,VLOOKUP(C144,$A$2:$D$9949,4,0),"")</f>
        <v>Alik'r Desert</v>
      </c>
      <c r="H144" s="2" t="n">
        <f aca="false">A144</f>
        <v>331</v>
      </c>
      <c r="I144" s="2" t="n">
        <f aca="false">C144</f>
        <v>104</v>
      </c>
      <c r="J144" s="0" t="n">
        <v>0</v>
      </c>
      <c r="K144" s="2" t="str">
        <f aca="false">VLOOKUP(J144,'LibSets constants'!$A$4:$B$1000,2,0)</f>
        <v>DLC_BASE_GAME</v>
      </c>
      <c r="L144" s="2" t="str">
        <f aca="false">VLOOKUP(J144,'LibSets constants'!$A$4:$C$1000,3,0)</f>
        <v>Included in base game</v>
      </c>
    </row>
    <row r="145" customFormat="false" ht="15" hidden="false" customHeight="false" outlineLevel="0" collapsed="false">
      <c r="A145" s="21" t="n">
        <v>332</v>
      </c>
      <c r="B145" s="1" t="n">
        <f aca="false">VLOOKUP(A145,'ESO dumped ZoneData'!$A$3:$D$9995,2,0)</f>
        <v>144</v>
      </c>
      <c r="C145" s="1" t="n">
        <f aca="false">VLOOKUP(A145,'ESO dumped ZoneData'!$A$3:$D$9995,3,0)</f>
        <v>104</v>
      </c>
      <c r="D145" s="2" t="str">
        <f aca="false">VLOOKUP(A145,'ESO dumped ZoneData'!$A$3:$D$9995,4,0)</f>
        <v>Yldzuun</v>
      </c>
      <c r="E145" s="2" t="str">
        <f aca="false" t="array" ref="E145:E145">IF(OR(EXACT(A145,'ESO Dungeon constants'!$D$3:$D$987)),"X","")</f>
        <v/>
      </c>
      <c r="F145" s="2" t="str">
        <f aca="false">IF(EXACT(A145,C145),"X","")</f>
        <v/>
      </c>
      <c r="G145" s="2" t="str">
        <f aca="false">IF(A145&lt;&gt;C145,VLOOKUP(C145,$A$2:$D$9949,4,0),"")</f>
        <v>Alik'r Desert</v>
      </c>
      <c r="H145" s="2" t="n">
        <f aca="false">A145</f>
        <v>332</v>
      </c>
      <c r="I145" s="2" t="n">
        <f aca="false">C145</f>
        <v>104</v>
      </c>
      <c r="J145" s="0" t="n">
        <v>0</v>
      </c>
      <c r="K145" s="2" t="str">
        <f aca="false">VLOOKUP(J145,'LibSets constants'!$A$4:$B$1000,2,0)</f>
        <v>DLC_BASE_GAME</v>
      </c>
      <c r="L145" s="2" t="str">
        <f aca="false">VLOOKUP(J145,'LibSets constants'!$A$4:$C$1000,3,0)</f>
        <v>Included in base game</v>
      </c>
    </row>
    <row r="146" customFormat="false" ht="15" hidden="false" customHeight="false" outlineLevel="0" collapsed="false">
      <c r="A146" s="21" t="n">
        <v>333</v>
      </c>
      <c r="B146" s="1" t="n">
        <f aca="false">VLOOKUP(A146,'ESO dumped ZoneData'!$A$3:$D$9995,2,0)</f>
        <v>145</v>
      </c>
      <c r="C146" s="1" t="n">
        <f aca="false">VLOOKUP(A146,'ESO dumped ZoneData'!$A$3:$D$9995,3,0)</f>
        <v>92</v>
      </c>
      <c r="D146" s="2" t="str">
        <f aca="false">VLOOKUP(A146,'ESO dumped ZoneData'!$A$3:$D$9995,4,0)</f>
        <v>Torog's Spite</v>
      </c>
      <c r="E146" s="2" t="str">
        <f aca="false" t="array" ref="E146:E146">IF(OR(EXACT(A146,'ESO Dungeon constants'!$D$3:$D$987)),"X","")</f>
        <v/>
      </c>
      <c r="F146" s="2" t="str">
        <f aca="false">IF(EXACT(A146,C146),"X","")</f>
        <v/>
      </c>
      <c r="G146" s="2" t="str">
        <f aca="false">IF(A146&lt;&gt;C146,VLOOKUP(C146,$A$2:$D$9949,4,0),"")</f>
        <v>Bangkorai</v>
      </c>
      <c r="H146" s="2" t="n">
        <f aca="false">A146</f>
        <v>333</v>
      </c>
      <c r="I146" s="2" t="n">
        <f aca="false">C146</f>
        <v>92</v>
      </c>
      <c r="J146" s="0" t="n">
        <v>0</v>
      </c>
      <c r="K146" s="2" t="str">
        <f aca="false">VLOOKUP(J146,'LibSets constants'!$A$4:$B$1000,2,0)</f>
        <v>DLC_BASE_GAME</v>
      </c>
      <c r="L146" s="2" t="str">
        <f aca="false">VLOOKUP(J146,'LibSets constants'!$A$4:$C$1000,3,0)</f>
        <v>Included in base game</v>
      </c>
    </row>
    <row r="147" customFormat="false" ht="15" hidden="false" customHeight="false" outlineLevel="0" collapsed="false">
      <c r="A147" s="21" t="n">
        <v>334</v>
      </c>
      <c r="B147" s="1" t="n">
        <f aca="false">VLOOKUP(A147,'ESO dumped ZoneData'!$A$3:$D$9995,2,0)</f>
        <v>146</v>
      </c>
      <c r="C147" s="1" t="n">
        <f aca="false">VLOOKUP(A147,'ESO dumped ZoneData'!$A$3:$D$9995,3,0)</f>
        <v>92</v>
      </c>
      <c r="D147" s="2" t="str">
        <f aca="false">VLOOKUP(A147,'ESO dumped ZoneData'!$A$3:$D$9995,4,0)</f>
        <v>Troll's Toothpick</v>
      </c>
      <c r="E147" s="2" t="str">
        <f aca="false" t="array" ref="E147:E147">IF(OR(EXACT(A147,'ESO Dungeon constants'!$D$3:$D$987)),"X","")</f>
        <v/>
      </c>
      <c r="F147" s="2" t="str">
        <f aca="false">IF(EXACT(A147,C147),"X","")</f>
        <v/>
      </c>
      <c r="G147" s="2" t="str">
        <f aca="false">IF(A147&lt;&gt;C147,VLOOKUP(C147,$A$2:$D$9949,4,0),"")</f>
        <v>Bangkorai</v>
      </c>
      <c r="H147" s="2" t="n">
        <f aca="false">A147</f>
        <v>334</v>
      </c>
      <c r="I147" s="2" t="n">
        <f aca="false">C147</f>
        <v>92</v>
      </c>
      <c r="J147" s="0" t="n">
        <v>0</v>
      </c>
      <c r="K147" s="2" t="str">
        <f aca="false">VLOOKUP(J147,'LibSets constants'!$A$4:$B$1000,2,0)</f>
        <v>DLC_BASE_GAME</v>
      </c>
      <c r="L147" s="2" t="str">
        <f aca="false">VLOOKUP(J147,'LibSets constants'!$A$4:$C$1000,3,0)</f>
        <v>Included in base game</v>
      </c>
    </row>
    <row r="148" customFormat="false" ht="15" hidden="false" customHeight="false" outlineLevel="0" collapsed="false">
      <c r="A148" s="21" t="n">
        <v>335</v>
      </c>
      <c r="B148" s="1" t="n">
        <f aca="false">VLOOKUP(A148,'ESO dumped ZoneData'!$A$3:$D$9995,2,0)</f>
        <v>147</v>
      </c>
      <c r="C148" s="1" t="n">
        <f aca="false">VLOOKUP(A148,'ESO dumped ZoneData'!$A$3:$D$9995,3,0)</f>
        <v>92</v>
      </c>
      <c r="D148" s="2" t="str">
        <f aca="false">VLOOKUP(A148,'ESO dumped ZoneData'!$A$3:$D$9995,4,0)</f>
        <v>Viridian Watch</v>
      </c>
      <c r="E148" s="2" t="str">
        <f aca="false" t="array" ref="E148:E148">IF(OR(EXACT(A148,'ESO Dungeon constants'!$D$3:$D$987)),"X","")</f>
        <v/>
      </c>
      <c r="F148" s="2" t="str">
        <f aca="false">IF(EXACT(A148,C148),"X","")</f>
        <v/>
      </c>
      <c r="G148" s="2" t="str">
        <f aca="false">IF(A148&lt;&gt;C148,VLOOKUP(C148,$A$2:$D$9949,4,0),"")</f>
        <v>Bangkorai</v>
      </c>
      <c r="H148" s="2" t="n">
        <f aca="false">A148</f>
        <v>335</v>
      </c>
      <c r="I148" s="2" t="n">
        <f aca="false">C148</f>
        <v>92</v>
      </c>
      <c r="J148" s="0" t="n">
        <v>0</v>
      </c>
      <c r="K148" s="2" t="str">
        <f aca="false">VLOOKUP(J148,'LibSets constants'!$A$4:$B$1000,2,0)</f>
        <v>DLC_BASE_GAME</v>
      </c>
      <c r="L148" s="2" t="str">
        <f aca="false">VLOOKUP(J148,'LibSets constants'!$A$4:$C$1000,3,0)</f>
        <v>Included in base game</v>
      </c>
    </row>
    <row r="149" customFormat="false" ht="15" hidden="false" customHeight="false" outlineLevel="0" collapsed="false">
      <c r="A149" s="21" t="n">
        <v>336</v>
      </c>
      <c r="B149" s="1" t="n">
        <f aca="false">VLOOKUP(A149,'ESO dumped ZoneData'!$A$3:$D$9995,2,0)</f>
        <v>148</v>
      </c>
      <c r="C149" s="1" t="n">
        <f aca="false">VLOOKUP(A149,'ESO dumped ZoneData'!$A$3:$D$9995,3,0)</f>
        <v>92</v>
      </c>
      <c r="D149" s="2" t="str">
        <f aca="false">VLOOKUP(A149,'ESO dumped ZoneData'!$A$3:$D$9995,4,0)</f>
        <v>Crypt of the Exiles</v>
      </c>
      <c r="E149" s="2" t="str">
        <f aca="false" t="array" ref="E149:E149">IF(OR(EXACT(A149,'ESO Dungeon constants'!$D$3:$D$987)),"X","")</f>
        <v/>
      </c>
      <c r="F149" s="2" t="str">
        <f aca="false">IF(EXACT(A149,C149),"X","")</f>
        <v/>
      </c>
      <c r="G149" s="2" t="str">
        <f aca="false">IF(A149&lt;&gt;C149,VLOOKUP(C149,$A$2:$D$9949,4,0),"")</f>
        <v>Bangkorai</v>
      </c>
      <c r="H149" s="2" t="n">
        <f aca="false">A149</f>
        <v>336</v>
      </c>
      <c r="I149" s="2" t="n">
        <f aca="false">C149</f>
        <v>92</v>
      </c>
      <c r="J149" s="0" t="n">
        <v>0</v>
      </c>
      <c r="K149" s="2" t="str">
        <f aca="false">VLOOKUP(J149,'LibSets constants'!$A$4:$B$1000,2,0)</f>
        <v>DLC_BASE_GAME</v>
      </c>
      <c r="L149" s="2" t="str">
        <f aca="false">VLOOKUP(J149,'LibSets constants'!$A$4:$C$1000,3,0)</f>
        <v>Included in base game</v>
      </c>
    </row>
    <row r="150" customFormat="false" ht="15" hidden="false" customHeight="false" outlineLevel="0" collapsed="false">
      <c r="A150" s="21" t="n">
        <v>337</v>
      </c>
      <c r="B150" s="1" t="n">
        <f aca="false">VLOOKUP(A150,'ESO dumped ZoneData'!$A$3:$D$9995,2,0)</f>
        <v>149</v>
      </c>
      <c r="C150" s="1" t="n">
        <f aca="false">VLOOKUP(A150,'ESO dumped ZoneData'!$A$3:$D$9995,3,0)</f>
        <v>92</v>
      </c>
      <c r="D150" s="2" t="str">
        <f aca="false">VLOOKUP(A150,'ESO dumped ZoneData'!$A$3:$D$9995,4,0)</f>
        <v>Klathzgar</v>
      </c>
      <c r="E150" s="2" t="str">
        <f aca="false" t="array" ref="E150:E150">IF(OR(EXACT(A150,'ESO Dungeon constants'!$D$3:$D$987)),"X","")</f>
        <v/>
      </c>
      <c r="F150" s="2" t="str">
        <f aca="false">IF(EXACT(A150,C150),"X","")</f>
        <v/>
      </c>
      <c r="G150" s="2" t="str">
        <f aca="false">IF(A150&lt;&gt;C150,VLOOKUP(C150,$A$2:$D$9949,4,0),"")</f>
        <v>Bangkorai</v>
      </c>
      <c r="H150" s="2" t="n">
        <f aca="false">A150</f>
        <v>337</v>
      </c>
      <c r="I150" s="2" t="n">
        <f aca="false">C150</f>
        <v>92</v>
      </c>
      <c r="J150" s="0" t="n">
        <v>0</v>
      </c>
      <c r="K150" s="2" t="str">
        <f aca="false">VLOOKUP(J150,'LibSets constants'!$A$4:$B$1000,2,0)</f>
        <v>DLC_BASE_GAME</v>
      </c>
      <c r="L150" s="2" t="str">
        <f aca="false">VLOOKUP(J150,'LibSets constants'!$A$4:$C$1000,3,0)</f>
        <v>Included in base game</v>
      </c>
    </row>
    <row r="151" customFormat="false" ht="15" hidden="false" customHeight="false" outlineLevel="0" collapsed="false">
      <c r="A151" s="21" t="n">
        <v>338</v>
      </c>
      <c r="B151" s="1" t="n">
        <f aca="false">VLOOKUP(A151,'ESO dumped ZoneData'!$A$3:$D$9995,2,0)</f>
        <v>150</v>
      </c>
      <c r="C151" s="1" t="n">
        <f aca="false">VLOOKUP(A151,'ESO dumped ZoneData'!$A$3:$D$9995,3,0)</f>
        <v>92</v>
      </c>
      <c r="D151" s="2" t="str">
        <f aca="false">VLOOKUP(A151,'ESO dumped ZoneData'!$A$3:$D$9995,4,0)</f>
        <v>Rubble Butte</v>
      </c>
      <c r="E151" s="2" t="str">
        <f aca="false" t="array" ref="E151:E151">IF(OR(EXACT(A151,'ESO Dungeon constants'!$D$3:$D$987)),"X","")</f>
        <v/>
      </c>
      <c r="F151" s="2" t="str">
        <f aca="false">IF(EXACT(A151,C151),"X","")</f>
        <v/>
      </c>
      <c r="G151" s="2" t="str">
        <f aca="false">IF(A151&lt;&gt;C151,VLOOKUP(C151,$A$2:$D$9949,4,0),"")</f>
        <v>Bangkorai</v>
      </c>
      <c r="H151" s="2" t="n">
        <f aca="false">A151</f>
        <v>338</v>
      </c>
      <c r="I151" s="2" t="n">
        <f aca="false">C151</f>
        <v>92</v>
      </c>
      <c r="J151" s="0" t="n">
        <v>0</v>
      </c>
      <c r="K151" s="2" t="str">
        <f aca="false">VLOOKUP(J151,'LibSets constants'!$A$4:$B$1000,2,0)</f>
        <v>DLC_BASE_GAME</v>
      </c>
      <c r="L151" s="2" t="str">
        <f aca="false">VLOOKUP(J151,'LibSets constants'!$A$4:$C$1000,3,0)</f>
        <v>Included in base game</v>
      </c>
    </row>
    <row r="152" customFormat="false" ht="15" hidden="false" customHeight="false" outlineLevel="0" collapsed="false">
      <c r="A152" s="21" t="n">
        <v>339</v>
      </c>
      <c r="B152" s="1" t="n">
        <f aca="false">VLOOKUP(A152,'ESO dumped ZoneData'!$A$3:$D$9995,2,0)</f>
        <v>151</v>
      </c>
      <c r="C152" s="1" t="n">
        <f aca="false">VLOOKUP(A152,'ESO dumped ZoneData'!$A$3:$D$9995,3,0)</f>
        <v>101</v>
      </c>
      <c r="D152" s="2" t="str">
        <f aca="false">VLOOKUP(A152,'ESO dumped ZoneData'!$A$3:$D$9995,4,0)</f>
        <v>Hall of the Dead</v>
      </c>
      <c r="E152" s="2" t="str">
        <f aca="false" t="array" ref="E152:E152">IF(OR(EXACT(A152,'ESO Dungeon constants'!$D$3:$D$987)),"X","")</f>
        <v/>
      </c>
      <c r="F152" s="2" t="str">
        <f aca="false">IF(EXACT(A152,C152),"X","")</f>
        <v/>
      </c>
      <c r="G152" s="2" t="str">
        <f aca="false">IF(A152&lt;&gt;C152,VLOOKUP(C152,$A$2:$D$9949,4,0),"")</f>
        <v>Eastmarch</v>
      </c>
      <c r="H152" s="2" t="n">
        <f aca="false">A152</f>
        <v>339</v>
      </c>
      <c r="I152" s="2" t="n">
        <f aca="false">C152</f>
        <v>101</v>
      </c>
      <c r="J152" s="0" t="n">
        <v>0</v>
      </c>
      <c r="K152" s="2" t="str">
        <f aca="false">VLOOKUP(J152,'LibSets constants'!$A$4:$B$1000,2,0)</f>
        <v>DLC_BASE_GAME</v>
      </c>
      <c r="L152" s="2" t="str">
        <f aca="false">VLOOKUP(J152,'LibSets constants'!$A$4:$C$1000,3,0)</f>
        <v>Included in base game</v>
      </c>
    </row>
    <row r="153" customFormat="false" ht="15" hidden="false" customHeight="false" outlineLevel="0" collapsed="false">
      <c r="A153" s="21" t="n">
        <v>341</v>
      </c>
      <c r="B153" s="1" t="n">
        <f aca="false">VLOOKUP(A153,'ESO dumped ZoneData'!$A$3:$D$9995,2,0)</f>
        <v>152</v>
      </c>
      <c r="C153" s="1" t="n">
        <f aca="false">VLOOKUP(A153,'ESO dumped ZoneData'!$A$3:$D$9995,3,0)</f>
        <v>103</v>
      </c>
      <c r="D153" s="2" t="str">
        <f aca="false">VLOOKUP(A153,'ESO dumped ZoneData'!$A$3:$D$9995,4,0)</f>
        <v>The Lion's Den</v>
      </c>
      <c r="E153" s="2" t="str">
        <f aca="false" t="array" ref="E153:E153">IF(OR(EXACT(A153,'ESO Dungeon constants'!$D$3:$D$987)),"X","")</f>
        <v/>
      </c>
      <c r="F153" s="2" t="str">
        <f aca="false">IF(EXACT(A153,C153),"X","")</f>
        <v/>
      </c>
      <c r="G153" s="2" t="str">
        <f aca="false">IF(A153&lt;&gt;C153,VLOOKUP(C153,$A$2:$D$9949,4,0),"")</f>
        <v>The Rift</v>
      </c>
      <c r="H153" s="2" t="n">
        <f aca="false">A153</f>
        <v>341</v>
      </c>
      <c r="I153" s="2" t="n">
        <f aca="false">C153</f>
        <v>103</v>
      </c>
      <c r="J153" s="0" t="n">
        <v>0</v>
      </c>
      <c r="K153" s="2" t="str">
        <f aca="false">VLOOKUP(J153,'LibSets constants'!$A$4:$B$1000,2,0)</f>
        <v>DLC_BASE_GAME</v>
      </c>
      <c r="L153" s="2" t="str">
        <f aca="false">VLOOKUP(J153,'LibSets constants'!$A$4:$C$1000,3,0)</f>
        <v>Included in base game</v>
      </c>
    </row>
    <row r="154" customFormat="false" ht="15" hidden="false" customHeight="false" outlineLevel="0" collapsed="false">
      <c r="A154" s="21" t="n">
        <v>346</v>
      </c>
      <c r="B154" s="1" t="n">
        <f aca="false">VLOOKUP(A154,'ESO dumped ZoneData'!$A$3:$D$9995,2,0)</f>
        <v>153</v>
      </c>
      <c r="C154" s="1" t="n">
        <f aca="false">VLOOKUP(A154,'ESO dumped ZoneData'!$A$3:$D$9995,3,0)</f>
        <v>101</v>
      </c>
      <c r="D154" s="2" t="str">
        <f aca="false">VLOOKUP(A154,'ESO dumped ZoneData'!$A$3:$D$9995,4,0)</f>
        <v>Skuldafn</v>
      </c>
      <c r="E154" s="2" t="str">
        <f aca="false" t="array" ref="E154:E154">IF(OR(EXACT(A154,'ESO Dungeon constants'!$D$3:$D$987)),"X","")</f>
        <v/>
      </c>
      <c r="F154" s="2" t="str">
        <f aca="false">IF(EXACT(A154,C154),"X","")</f>
        <v/>
      </c>
      <c r="G154" s="2" t="str">
        <f aca="false">IF(A154&lt;&gt;C154,VLOOKUP(C154,$A$2:$D$9949,4,0),"")</f>
        <v>Eastmarch</v>
      </c>
      <c r="H154" s="2" t="n">
        <f aca="false">A154</f>
        <v>346</v>
      </c>
      <c r="I154" s="2" t="n">
        <f aca="false">C154</f>
        <v>101</v>
      </c>
      <c r="J154" s="0" t="n">
        <v>0</v>
      </c>
      <c r="K154" s="2" t="str">
        <f aca="false">VLOOKUP(J154,'LibSets constants'!$A$4:$B$1000,2,0)</f>
        <v>DLC_BASE_GAME</v>
      </c>
      <c r="L154" s="2" t="str">
        <f aca="false">VLOOKUP(J154,'LibSets constants'!$A$4:$C$1000,3,0)</f>
        <v>Included in base game</v>
      </c>
    </row>
    <row r="155" customFormat="false" ht="15" hidden="false" customHeight="false" outlineLevel="0" collapsed="false">
      <c r="A155" s="21" t="n">
        <v>347</v>
      </c>
      <c r="B155" s="1" t="n">
        <f aca="false">VLOOKUP(A155,'ESO dumped ZoneData'!$A$3:$D$9995,2,0)</f>
        <v>154</v>
      </c>
      <c r="C155" s="1" t="n">
        <f aca="false">VLOOKUP(A155,'ESO dumped ZoneData'!$A$3:$D$9995,3,0)</f>
        <v>347</v>
      </c>
      <c r="D155" s="2" t="str">
        <f aca="false">VLOOKUP(A155,'ESO dumped ZoneData'!$A$3:$D$9995,4,0)</f>
        <v>Coldharbour</v>
      </c>
      <c r="E155" s="2" t="str">
        <f aca="false" t="array" ref="E155:E155">IF(OR(EXACT(A155,'ESO Dungeon constants'!$D$3:$D$987)),"X","")</f>
        <v/>
      </c>
      <c r="F155" s="2" t="str">
        <f aca="false">IF(EXACT(A155,C155),"X","")</f>
        <v>X</v>
      </c>
      <c r="G155" s="2" t="str">
        <f aca="false">IF(A155&lt;&gt;C155,VLOOKUP(C155,$A$2:$D$9949,4,0),"")</f>
        <v/>
      </c>
      <c r="H155" s="2" t="n">
        <f aca="false">A155</f>
        <v>347</v>
      </c>
      <c r="I155" s="2" t="n">
        <f aca="false">C155</f>
        <v>347</v>
      </c>
      <c r="J155" s="0" t="n">
        <v>0</v>
      </c>
      <c r="K155" s="2" t="str">
        <f aca="false">VLOOKUP(J155,'LibSets constants'!$A$4:$B$1000,2,0)</f>
        <v>DLC_BASE_GAME</v>
      </c>
      <c r="L155" s="2" t="str">
        <f aca="false">VLOOKUP(J155,'LibSets constants'!$A$4:$C$1000,3,0)</f>
        <v>Included in base game</v>
      </c>
    </row>
    <row r="156" customFormat="false" ht="15" hidden="false" customHeight="false" outlineLevel="0" collapsed="false">
      <c r="A156" s="21" t="n">
        <v>353</v>
      </c>
      <c r="B156" s="1" t="n">
        <f aca="false">VLOOKUP(A156,'ESO dumped ZoneData'!$A$3:$D$9995,2,0)</f>
        <v>155</v>
      </c>
      <c r="C156" s="1" t="n">
        <f aca="false">VLOOKUP(A156,'ESO dumped ZoneData'!$A$3:$D$9995,3,0)</f>
        <v>101</v>
      </c>
      <c r="D156" s="2" t="str">
        <f aca="false">VLOOKUP(A156,'ESO dumped ZoneData'!$A$3:$D$9995,4,0)</f>
        <v>Hall of Trials</v>
      </c>
      <c r="E156" s="2" t="str">
        <f aca="false" t="array" ref="E156:E156">IF(OR(EXACT(A156,'ESO Dungeon constants'!$D$3:$D$987)),"X","")</f>
        <v/>
      </c>
      <c r="F156" s="2" t="str">
        <f aca="false">IF(EXACT(A156,C156),"X","")</f>
        <v/>
      </c>
      <c r="G156" s="2" t="str">
        <f aca="false">IF(A156&lt;&gt;C156,VLOOKUP(C156,$A$2:$D$9949,4,0),"")</f>
        <v>Eastmarch</v>
      </c>
      <c r="H156" s="2" t="n">
        <f aca="false">A156</f>
        <v>353</v>
      </c>
      <c r="I156" s="2" t="n">
        <f aca="false">C156</f>
        <v>101</v>
      </c>
      <c r="J156" s="0" t="n">
        <v>0</v>
      </c>
      <c r="K156" s="2" t="str">
        <f aca="false">VLOOKUP(J156,'LibSets constants'!$A$4:$B$1000,2,0)</f>
        <v>DLC_BASE_GAME</v>
      </c>
      <c r="L156" s="2" t="str">
        <f aca="false">VLOOKUP(J156,'LibSets constants'!$A$4:$C$1000,3,0)</f>
        <v>Included in base game</v>
      </c>
    </row>
    <row r="157" customFormat="false" ht="15" hidden="false" customHeight="false" outlineLevel="0" collapsed="false">
      <c r="A157" s="21" t="n">
        <v>354</v>
      </c>
      <c r="B157" s="1" t="n">
        <f aca="false">VLOOKUP(A157,'ESO dumped ZoneData'!$A$3:$D$9995,2,0)</f>
        <v>156</v>
      </c>
      <c r="C157" s="1" t="n">
        <f aca="false">VLOOKUP(A157,'ESO dumped ZoneData'!$A$3:$D$9995,3,0)</f>
        <v>101</v>
      </c>
      <c r="D157" s="2" t="str">
        <f aca="false">VLOOKUP(A157,'ESO dumped ZoneData'!$A$3:$D$9995,4,0)</f>
        <v>Cradlecrush Arena</v>
      </c>
      <c r="E157" s="2" t="str">
        <f aca="false" t="array" ref="E157:E157">IF(OR(EXACT(A157,'ESO Dungeon constants'!$D$3:$D$987)),"X","")</f>
        <v/>
      </c>
      <c r="F157" s="2" t="str">
        <f aca="false">IF(EXACT(A157,C157),"X","")</f>
        <v/>
      </c>
      <c r="G157" s="2" t="str">
        <f aca="false">IF(A157&lt;&gt;C157,VLOOKUP(C157,$A$2:$D$9949,4,0),"")</f>
        <v>Eastmarch</v>
      </c>
      <c r="H157" s="2" t="n">
        <f aca="false">A157</f>
        <v>354</v>
      </c>
      <c r="I157" s="2" t="n">
        <f aca="false">C157</f>
        <v>101</v>
      </c>
      <c r="J157" s="0" t="n">
        <v>0</v>
      </c>
      <c r="K157" s="2" t="str">
        <f aca="false">VLOOKUP(J157,'LibSets constants'!$A$4:$B$1000,2,0)</f>
        <v>DLC_BASE_GAME</v>
      </c>
      <c r="L157" s="2" t="str">
        <f aca="false">VLOOKUP(J157,'LibSets constants'!$A$4:$C$1000,3,0)</f>
        <v>Included in base game</v>
      </c>
    </row>
    <row r="158" customFormat="false" ht="15" hidden="false" customHeight="false" outlineLevel="0" collapsed="false">
      <c r="A158" s="21" t="n">
        <v>359</v>
      </c>
      <c r="B158" s="1" t="n">
        <f aca="false">VLOOKUP(A158,'ESO dumped ZoneData'!$A$3:$D$9995,2,0)</f>
        <v>157</v>
      </c>
      <c r="C158" s="1" t="n">
        <f aca="false">VLOOKUP(A158,'ESO dumped ZoneData'!$A$3:$D$9995,3,0)</f>
        <v>101</v>
      </c>
      <c r="D158" s="2" t="str">
        <f aca="false">VLOOKUP(A158,'ESO dumped ZoneData'!$A$3:$D$9995,4,0)</f>
        <v>The Chill Hollow</v>
      </c>
      <c r="E158" s="2" t="str">
        <f aca="false" t="array" ref="E158:E158">IF(OR(EXACT(A158,'ESO Dungeon constants'!$D$3:$D$987)),"X","")</f>
        <v/>
      </c>
      <c r="F158" s="2" t="str">
        <f aca="false">IF(EXACT(A158,C158),"X","")</f>
        <v/>
      </c>
      <c r="G158" s="2" t="str">
        <f aca="false">IF(A158&lt;&gt;C158,VLOOKUP(C158,$A$2:$D$9949,4,0),"")</f>
        <v>Eastmarch</v>
      </c>
      <c r="H158" s="2" t="n">
        <f aca="false">A158</f>
        <v>359</v>
      </c>
      <c r="I158" s="2" t="n">
        <f aca="false">C158</f>
        <v>101</v>
      </c>
      <c r="J158" s="0" t="n">
        <v>0</v>
      </c>
      <c r="K158" s="2" t="str">
        <f aca="false">VLOOKUP(J158,'LibSets constants'!$A$4:$B$1000,2,0)</f>
        <v>DLC_BASE_GAME</v>
      </c>
      <c r="L158" s="2" t="str">
        <f aca="false">VLOOKUP(J158,'LibSets constants'!$A$4:$C$1000,3,0)</f>
        <v>Included in base game</v>
      </c>
    </row>
    <row r="159" customFormat="false" ht="15" hidden="false" customHeight="false" outlineLevel="0" collapsed="false">
      <c r="A159" s="21" t="n">
        <v>360</v>
      </c>
      <c r="B159" s="1" t="n">
        <f aca="false">VLOOKUP(A159,'ESO dumped ZoneData'!$A$3:$D$9995,2,0)</f>
        <v>158</v>
      </c>
      <c r="C159" s="1" t="n">
        <f aca="false">VLOOKUP(A159,'ESO dumped ZoneData'!$A$3:$D$9995,3,0)</f>
        <v>101</v>
      </c>
      <c r="D159" s="2" t="str">
        <f aca="false">VLOOKUP(A159,'ESO dumped ZoneData'!$A$3:$D$9995,4,0)</f>
        <v>Icehammer's Vault</v>
      </c>
      <c r="E159" s="2" t="str">
        <f aca="false" t="array" ref="E159:E159">IF(OR(EXACT(A159,'ESO Dungeon constants'!$D$3:$D$987)),"X","")</f>
        <v/>
      </c>
      <c r="F159" s="2" t="str">
        <f aca="false">IF(EXACT(A159,C159),"X","")</f>
        <v/>
      </c>
      <c r="G159" s="2" t="str">
        <f aca="false">IF(A159&lt;&gt;C159,VLOOKUP(C159,$A$2:$D$9949,4,0),"")</f>
        <v>Eastmarch</v>
      </c>
      <c r="H159" s="2" t="n">
        <f aca="false">A159</f>
        <v>360</v>
      </c>
      <c r="I159" s="2" t="n">
        <f aca="false">C159</f>
        <v>101</v>
      </c>
      <c r="J159" s="0" t="n">
        <v>0</v>
      </c>
      <c r="K159" s="2" t="str">
        <f aca="false">VLOOKUP(J159,'LibSets constants'!$A$4:$B$1000,2,0)</f>
        <v>DLC_BASE_GAME</v>
      </c>
      <c r="L159" s="2" t="str">
        <f aca="false">VLOOKUP(J159,'LibSets constants'!$A$4:$C$1000,3,0)</f>
        <v>Included in base game</v>
      </c>
    </row>
    <row r="160" customFormat="false" ht="15" hidden="false" customHeight="false" outlineLevel="0" collapsed="false">
      <c r="A160" s="21" t="n">
        <v>361</v>
      </c>
      <c r="B160" s="1" t="n">
        <f aca="false">VLOOKUP(A160,'ESO dumped ZoneData'!$A$3:$D$9995,2,0)</f>
        <v>159</v>
      </c>
      <c r="C160" s="1" t="n">
        <f aca="false">VLOOKUP(A160,'ESO dumped ZoneData'!$A$3:$D$9995,3,0)</f>
        <v>101</v>
      </c>
      <c r="D160" s="2" t="str">
        <f aca="false">VLOOKUP(A160,'ESO dumped ZoneData'!$A$3:$D$9995,4,0)</f>
        <v>Old Sord's Cave</v>
      </c>
      <c r="E160" s="2" t="str">
        <f aca="false" t="array" ref="E160:E160">IF(OR(EXACT(A160,'ESO Dungeon constants'!$D$3:$D$987)),"X","")</f>
        <v/>
      </c>
      <c r="F160" s="2" t="str">
        <f aca="false">IF(EXACT(A160,C160),"X","")</f>
        <v/>
      </c>
      <c r="G160" s="2" t="str">
        <f aca="false">IF(A160&lt;&gt;C160,VLOOKUP(C160,$A$2:$D$9949,4,0),"")</f>
        <v>Eastmarch</v>
      </c>
      <c r="H160" s="2" t="n">
        <f aca="false">A160</f>
        <v>361</v>
      </c>
      <c r="I160" s="2" t="n">
        <f aca="false">C160</f>
        <v>101</v>
      </c>
      <c r="J160" s="0" t="n">
        <v>0</v>
      </c>
      <c r="K160" s="2" t="str">
        <f aca="false">VLOOKUP(J160,'LibSets constants'!$A$4:$B$1000,2,0)</f>
        <v>DLC_BASE_GAME</v>
      </c>
      <c r="L160" s="2" t="str">
        <f aca="false">VLOOKUP(J160,'LibSets constants'!$A$4:$C$1000,3,0)</f>
        <v>Included in base game</v>
      </c>
    </row>
    <row r="161" customFormat="false" ht="15" hidden="false" customHeight="false" outlineLevel="0" collapsed="false">
      <c r="A161" s="21" t="n">
        <v>362</v>
      </c>
      <c r="B161" s="1" t="n">
        <f aca="false">VLOOKUP(A161,'ESO dumped ZoneData'!$A$3:$D$9995,2,0)</f>
        <v>160</v>
      </c>
      <c r="C161" s="1" t="n">
        <f aca="false">VLOOKUP(A161,'ESO dumped ZoneData'!$A$3:$D$9995,3,0)</f>
        <v>101</v>
      </c>
      <c r="D161" s="2" t="str">
        <f aca="false">VLOOKUP(A161,'ESO dumped ZoneData'!$A$3:$D$9995,4,0)</f>
        <v>The Frigid Grotto</v>
      </c>
      <c r="E161" s="2" t="str">
        <f aca="false" t="array" ref="E161:E161">IF(OR(EXACT(A161,'ESO Dungeon constants'!$D$3:$D$987)),"X","")</f>
        <v/>
      </c>
      <c r="F161" s="2" t="str">
        <f aca="false">IF(EXACT(A161,C161),"X","")</f>
        <v/>
      </c>
      <c r="G161" s="2" t="str">
        <f aca="false">IF(A161&lt;&gt;C161,VLOOKUP(C161,$A$2:$D$9949,4,0),"")</f>
        <v>Eastmarch</v>
      </c>
      <c r="H161" s="2" t="n">
        <f aca="false">A161</f>
        <v>362</v>
      </c>
      <c r="I161" s="2" t="n">
        <f aca="false">C161</f>
        <v>101</v>
      </c>
      <c r="J161" s="0" t="n">
        <v>0</v>
      </c>
      <c r="K161" s="2" t="str">
        <f aca="false">VLOOKUP(J161,'LibSets constants'!$A$4:$B$1000,2,0)</f>
        <v>DLC_BASE_GAME</v>
      </c>
      <c r="L161" s="2" t="str">
        <f aca="false">VLOOKUP(J161,'LibSets constants'!$A$4:$C$1000,3,0)</f>
        <v>Included in base game</v>
      </c>
    </row>
    <row r="162" customFormat="false" ht="15" hidden="false" customHeight="false" outlineLevel="0" collapsed="false">
      <c r="A162" s="21" t="n">
        <v>363</v>
      </c>
      <c r="B162" s="1" t="n">
        <f aca="false">VLOOKUP(A162,'ESO dumped ZoneData'!$A$3:$D$9995,2,0)</f>
        <v>161</v>
      </c>
      <c r="C162" s="1" t="n">
        <f aca="false">VLOOKUP(A162,'ESO dumped ZoneData'!$A$3:$D$9995,3,0)</f>
        <v>101</v>
      </c>
      <c r="D162" s="2" t="str">
        <f aca="false">VLOOKUP(A162,'ESO dumped ZoneData'!$A$3:$D$9995,4,0)</f>
        <v>Stormcrag Crypt</v>
      </c>
      <c r="E162" s="2" t="str">
        <f aca="false" t="array" ref="E162:E162">IF(OR(EXACT(A162,'ESO Dungeon constants'!$D$3:$D$987)),"X","")</f>
        <v/>
      </c>
      <c r="F162" s="2" t="str">
        <f aca="false">IF(EXACT(A162,C162),"X","")</f>
        <v/>
      </c>
      <c r="G162" s="2" t="str">
        <f aca="false">IF(A162&lt;&gt;C162,VLOOKUP(C162,$A$2:$D$9949,4,0),"")</f>
        <v>Eastmarch</v>
      </c>
      <c r="H162" s="2" t="n">
        <f aca="false">A162</f>
        <v>363</v>
      </c>
      <c r="I162" s="2" t="n">
        <f aca="false">C162</f>
        <v>101</v>
      </c>
      <c r="J162" s="0" t="n">
        <v>0</v>
      </c>
      <c r="K162" s="2" t="str">
        <f aca="false">VLOOKUP(J162,'LibSets constants'!$A$4:$B$1000,2,0)</f>
        <v>DLC_BASE_GAME</v>
      </c>
      <c r="L162" s="2" t="str">
        <f aca="false">VLOOKUP(J162,'LibSets constants'!$A$4:$C$1000,3,0)</f>
        <v>Included in base game</v>
      </c>
    </row>
    <row r="163" customFormat="false" ht="15" hidden="false" customHeight="false" outlineLevel="0" collapsed="false">
      <c r="A163" s="21" t="n">
        <v>364</v>
      </c>
      <c r="B163" s="1" t="n">
        <f aca="false">VLOOKUP(A163,'ESO dumped ZoneData'!$A$3:$D$9995,2,0)</f>
        <v>162</v>
      </c>
      <c r="C163" s="1" t="n">
        <f aca="false">VLOOKUP(A163,'ESO dumped ZoneData'!$A$3:$D$9995,3,0)</f>
        <v>101</v>
      </c>
      <c r="D163" s="2" t="str">
        <f aca="false">VLOOKUP(A163,'ESO dumped ZoneData'!$A$3:$D$9995,4,0)</f>
        <v>The Bastard's Tomb</v>
      </c>
      <c r="E163" s="2" t="str">
        <f aca="false" t="array" ref="E163:E163">IF(OR(EXACT(A163,'ESO Dungeon constants'!$D$3:$D$987)),"X","")</f>
        <v/>
      </c>
      <c r="F163" s="2" t="str">
        <f aca="false">IF(EXACT(A163,C163),"X","")</f>
        <v/>
      </c>
      <c r="G163" s="2" t="str">
        <f aca="false">IF(A163&lt;&gt;C163,VLOOKUP(C163,$A$2:$D$9949,4,0),"")</f>
        <v>Eastmarch</v>
      </c>
      <c r="H163" s="2" t="n">
        <f aca="false">A163</f>
        <v>364</v>
      </c>
      <c r="I163" s="2" t="n">
        <f aca="false">C163</f>
        <v>101</v>
      </c>
      <c r="J163" s="0" t="n">
        <v>0</v>
      </c>
      <c r="K163" s="2" t="str">
        <f aca="false">VLOOKUP(J163,'LibSets constants'!$A$4:$B$1000,2,0)</f>
        <v>DLC_BASE_GAME</v>
      </c>
      <c r="L163" s="2" t="str">
        <f aca="false">VLOOKUP(J163,'LibSets constants'!$A$4:$C$1000,3,0)</f>
        <v>Included in base game</v>
      </c>
    </row>
    <row r="164" customFormat="false" ht="15" hidden="false" customHeight="false" outlineLevel="0" collapsed="false">
      <c r="A164" s="21" t="n">
        <v>365</v>
      </c>
      <c r="B164" s="1" t="n">
        <f aca="false">VLOOKUP(A164,'ESO dumped ZoneData'!$A$3:$D$9995,2,0)</f>
        <v>163</v>
      </c>
      <c r="C164" s="1" t="n">
        <f aca="false">VLOOKUP(A164,'ESO dumped ZoneData'!$A$3:$D$9995,3,0)</f>
        <v>347</v>
      </c>
      <c r="D164" s="2" t="str">
        <f aca="false">VLOOKUP(A164,'ESO dumped ZoneData'!$A$3:$D$9995,4,0)</f>
        <v>Library of Dusk</v>
      </c>
      <c r="E164" s="2" t="str">
        <f aca="false" t="array" ref="E164:E164">IF(OR(EXACT(A164,'ESO Dungeon constants'!$D$3:$D$987)),"X","")</f>
        <v/>
      </c>
      <c r="F164" s="2" t="str">
        <f aca="false">IF(EXACT(A164,C164),"X","")</f>
        <v/>
      </c>
      <c r="G164" s="2" t="str">
        <f aca="false">IF(A164&lt;&gt;C164,VLOOKUP(C164,$A$2:$D$9949,4,0),"")</f>
        <v>Coldharbour</v>
      </c>
      <c r="H164" s="2" t="n">
        <f aca="false">A164</f>
        <v>365</v>
      </c>
      <c r="I164" s="2" t="n">
        <f aca="false">C164</f>
        <v>347</v>
      </c>
      <c r="J164" s="0" t="n">
        <v>0</v>
      </c>
      <c r="K164" s="2" t="str">
        <f aca="false">VLOOKUP(J164,'LibSets constants'!$A$4:$B$1000,2,0)</f>
        <v>DLC_BASE_GAME</v>
      </c>
      <c r="L164" s="2" t="str">
        <f aca="false">VLOOKUP(J164,'LibSets constants'!$A$4:$C$1000,3,0)</f>
        <v>Included in base game</v>
      </c>
    </row>
    <row r="165" customFormat="false" ht="15" hidden="false" customHeight="false" outlineLevel="0" collapsed="false">
      <c r="A165" s="21" t="n">
        <v>366</v>
      </c>
      <c r="B165" s="1" t="n">
        <f aca="false">VLOOKUP(A165,'ESO dumped ZoneData'!$A$3:$D$9995,2,0)</f>
        <v>164</v>
      </c>
      <c r="C165" s="1" t="n">
        <f aca="false">VLOOKUP(A165,'ESO dumped ZoneData'!$A$3:$D$9995,3,0)</f>
        <v>347</v>
      </c>
      <c r="D165" s="2" t="str">
        <f aca="false">VLOOKUP(A165,'ESO dumped ZoneData'!$A$3:$D$9995,4,0)</f>
        <v>Lightless Oubliette</v>
      </c>
      <c r="E165" s="2" t="str">
        <f aca="false" t="array" ref="E165:E165">IF(OR(EXACT(A165,'ESO Dungeon constants'!$D$3:$D$987)),"X","")</f>
        <v/>
      </c>
      <c r="F165" s="2" t="str">
        <f aca="false">IF(EXACT(A165,C165),"X","")</f>
        <v/>
      </c>
      <c r="G165" s="2" t="str">
        <f aca="false">IF(A165&lt;&gt;C165,VLOOKUP(C165,$A$2:$D$9949,4,0),"")</f>
        <v>Coldharbour</v>
      </c>
      <c r="H165" s="2" t="n">
        <f aca="false">A165</f>
        <v>366</v>
      </c>
      <c r="I165" s="2" t="n">
        <f aca="false">C165</f>
        <v>347</v>
      </c>
      <c r="J165" s="0" t="n">
        <v>0</v>
      </c>
      <c r="K165" s="2" t="str">
        <f aca="false">VLOOKUP(J165,'LibSets constants'!$A$4:$B$1000,2,0)</f>
        <v>DLC_BASE_GAME</v>
      </c>
      <c r="L165" s="2" t="str">
        <f aca="false">VLOOKUP(J165,'LibSets constants'!$A$4:$C$1000,3,0)</f>
        <v>Included in base game</v>
      </c>
    </row>
    <row r="166" customFormat="false" ht="15" hidden="false" customHeight="false" outlineLevel="0" collapsed="false">
      <c r="A166" s="21" t="n">
        <v>367</v>
      </c>
      <c r="B166" s="1" t="n">
        <f aca="false">VLOOKUP(A166,'ESO dumped ZoneData'!$A$3:$D$9995,2,0)</f>
        <v>165</v>
      </c>
      <c r="C166" s="1" t="n">
        <f aca="false">VLOOKUP(A166,'ESO dumped ZoneData'!$A$3:$D$9995,3,0)</f>
        <v>347</v>
      </c>
      <c r="D166" s="2" t="str">
        <f aca="false">VLOOKUP(A166,'ESO dumped ZoneData'!$A$3:$D$9995,4,0)</f>
        <v>Lightless Cell</v>
      </c>
      <c r="E166" s="2" t="str">
        <f aca="false" t="array" ref="E166:E166">IF(OR(EXACT(A166,'ESO Dungeon constants'!$D$3:$D$987)),"X","")</f>
        <v/>
      </c>
      <c r="F166" s="2" t="str">
        <f aca="false">IF(EXACT(A166,C166),"X","")</f>
        <v/>
      </c>
      <c r="G166" s="2" t="str">
        <f aca="false">IF(A166&lt;&gt;C166,VLOOKUP(C166,$A$2:$D$9949,4,0),"")</f>
        <v>Coldharbour</v>
      </c>
      <c r="H166" s="2" t="n">
        <f aca="false">A166</f>
        <v>367</v>
      </c>
      <c r="I166" s="2" t="n">
        <f aca="false">C166</f>
        <v>347</v>
      </c>
      <c r="J166" s="0" t="n">
        <v>0</v>
      </c>
      <c r="K166" s="2" t="str">
        <f aca="false">VLOOKUP(J166,'LibSets constants'!$A$4:$B$1000,2,0)</f>
        <v>DLC_BASE_GAME</v>
      </c>
      <c r="L166" s="2" t="str">
        <f aca="false">VLOOKUP(J166,'LibSets constants'!$A$4:$C$1000,3,0)</f>
        <v>Included in base game</v>
      </c>
    </row>
    <row r="167" customFormat="false" ht="15" hidden="false" customHeight="false" outlineLevel="0" collapsed="false">
      <c r="A167" s="21" t="n">
        <v>368</v>
      </c>
      <c r="B167" s="1" t="n">
        <f aca="false">VLOOKUP(A167,'ESO dumped ZoneData'!$A$3:$D$9995,2,0)</f>
        <v>166</v>
      </c>
      <c r="C167" s="1" t="n">
        <f aca="false">VLOOKUP(A167,'ESO dumped ZoneData'!$A$3:$D$9995,3,0)</f>
        <v>347</v>
      </c>
      <c r="D167" s="2" t="str">
        <f aca="false">VLOOKUP(A167,'ESO dumped ZoneData'!$A$3:$D$9995,4,0)</f>
        <v>The Black Forge</v>
      </c>
      <c r="E167" s="2" t="str">
        <f aca="false" t="array" ref="E167:E167">IF(OR(EXACT(A167,'ESO Dungeon constants'!$D$3:$D$987)),"X","")</f>
        <v/>
      </c>
      <c r="F167" s="2" t="str">
        <f aca="false">IF(EXACT(A167,C167),"X","")</f>
        <v/>
      </c>
      <c r="G167" s="2" t="str">
        <f aca="false">IF(A167&lt;&gt;C167,VLOOKUP(C167,$A$2:$D$9949,4,0),"")</f>
        <v>Coldharbour</v>
      </c>
      <c r="H167" s="2" t="n">
        <f aca="false">A167</f>
        <v>368</v>
      </c>
      <c r="I167" s="2" t="n">
        <f aca="false">C167</f>
        <v>347</v>
      </c>
      <c r="J167" s="0" t="n">
        <v>0</v>
      </c>
      <c r="K167" s="2" t="str">
        <f aca="false">VLOOKUP(J167,'LibSets constants'!$A$4:$B$1000,2,0)</f>
        <v>DLC_BASE_GAME</v>
      </c>
      <c r="L167" s="2" t="str">
        <f aca="false">VLOOKUP(J167,'LibSets constants'!$A$4:$C$1000,3,0)</f>
        <v>Included in base game</v>
      </c>
    </row>
    <row r="168" customFormat="false" ht="15" hidden="false" customHeight="false" outlineLevel="0" collapsed="false">
      <c r="A168" s="21" t="n">
        <v>369</v>
      </c>
      <c r="B168" s="1" t="n">
        <f aca="false">VLOOKUP(A168,'ESO dumped ZoneData'!$A$3:$D$9995,2,0)</f>
        <v>167</v>
      </c>
      <c r="C168" s="1" t="n">
        <f aca="false">VLOOKUP(A168,'ESO dumped ZoneData'!$A$3:$D$9995,3,0)</f>
        <v>347</v>
      </c>
      <c r="D168" s="2" t="str">
        <f aca="false">VLOOKUP(A168,'ESO dumped ZoneData'!$A$3:$D$9995,4,0)</f>
        <v>The Vile Laboratory</v>
      </c>
      <c r="E168" s="2" t="str">
        <f aca="false" t="array" ref="E168:E168">IF(OR(EXACT(A168,'ESO Dungeon constants'!$D$3:$D$987)),"X","")</f>
        <v/>
      </c>
      <c r="F168" s="2" t="str">
        <f aca="false">IF(EXACT(A168,C168),"X","")</f>
        <v/>
      </c>
      <c r="G168" s="2" t="str">
        <f aca="false">IF(A168&lt;&gt;C168,VLOOKUP(C168,$A$2:$D$9949,4,0),"")</f>
        <v>Coldharbour</v>
      </c>
      <c r="H168" s="2" t="n">
        <f aca="false">A168</f>
        <v>369</v>
      </c>
      <c r="I168" s="2" t="n">
        <f aca="false">C168</f>
        <v>347</v>
      </c>
      <c r="J168" s="0" t="n">
        <v>0</v>
      </c>
      <c r="K168" s="2" t="str">
        <f aca="false">VLOOKUP(J168,'LibSets constants'!$A$4:$B$1000,2,0)</f>
        <v>DLC_BASE_GAME</v>
      </c>
      <c r="L168" s="2" t="str">
        <f aca="false">VLOOKUP(J168,'LibSets constants'!$A$4:$C$1000,3,0)</f>
        <v>Included in base game</v>
      </c>
    </row>
    <row r="169" customFormat="false" ht="15" hidden="false" customHeight="false" outlineLevel="0" collapsed="false">
      <c r="A169" s="21" t="n">
        <v>370</v>
      </c>
      <c r="B169" s="1" t="n">
        <f aca="false">VLOOKUP(A169,'ESO dumped ZoneData'!$A$3:$D$9995,2,0)</f>
        <v>168</v>
      </c>
      <c r="C169" s="1" t="n">
        <f aca="false">VLOOKUP(A169,'ESO dumped ZoneData'!$A$3:$D$9995,3,0)</f>
        <v>347</v>
      </c>
      <c r="D169" s="2" t="str">
        <f aca="false">VLOOKUP(A169,'ESO dumped ZoneData'!$A$3:$D$9995,4,0)</f>
        <v>Reaver Citadel Pyramid</v>
      </c>
      <c r="E169" s="2" t="str">
        <f aca="false" t="array" ref="E169:E169">IF(OR(EXACT(A169,'ESO Dungeon constants'!$D$3:$D$987)),"X","")</f>
        <v/>
      </c>
      <c r="F169" s="2" t="str">
        <f aca="false">IF(EXACT(A169,C169),"X","")</f>
        <v/>
      </c>
      <c r="G169" s="2" t="str">
        <f aca="false">IF(A169&lt;&gt;C169,VLOOKUP(C169,$A$2:$D$9949,4,0),"")</f>
        <v>Coldharbour</v>
      </c>
      <c r="H169" s="2" t="n">
        <f aca="false">A169</f>
        <v>370</v>
      </c>
      <c r="I169" s="2" t="n">
        <f aca="false">C169</f>
        <v>347</v>
      </c>
      <c r="J169" s="0" t="n">
        <v>0</v>
      </c>
      <c r="K169" s="2" t="str">
        <f aca="false">VLOOKUP(J169,'LibSets constants'!$A$4:$B$1000,2,0)</f>
        <v>DLC_BASE_GAME</v>
      </c>
      <c r="L169" s="2" t="str">
        <f aca="false">VLOOKUP(J169,'LibSets constants'!$A$4:$C$1000,3,0)</f>
        <v>Included in base game</v>
      </c>
    </row>
    <row r="170" customFormat="false" ht="15" hidden="false" customHeight="false" outlineLevel="0" collapsed="false">
      <c r="A170" s="21" t="n">
        <v>371</v>
      </c>
      <c r="B170" s="1" t="n">
        <f aca="false">VLOOKUP(A170,'ESO dumped ZoneData'!$A$3:$D$9995,2,0)</f>
        <v>169</v>
      </c>
      <c r="C170" s="1" t="n">
        <f aca="false">VLOOKUP(A170,'ESO dumped ZoneData'!$A$3:$D$9995,3,0)</f>
        <v>347</v>
      </c>
      <c r="D170" s="2" t="str">
        <f aca="false">VLOOKUP(A170,'ESO dumped ZoneData'!$A$3:$D$9995,4,0)</f>
        <v>The Mooring</v>
      </c>
      <c r="E170" s="2" t="str">
        <f aca="false" t="array" ref="E170:E170">IF(OR(EXACT(A170,'ESO Dungeon constants'!$D$3:$D$987)),"X","")</f>
        <v/>
      </c>
      <c r="F170" s="2" t="str">
        <f aca="false">IF(EXACT(A170,C170),"X","")</f>
        <v/>
      </c>
      <c r="G170" s="2" t="str">
        <f aca="false">IF(A170&lt;&gt;C170,VLOOKUP(C170,$A$2:$D$9949,4,0),"")</f>
        <v>Coldharbour</v>
      </c>
      <c r="H170" s="2" t="n">
        <f aca="false">A170</f>
        <v>371</v>
      </c>
      <c r="I170" s="2" t="n">
        <f aca="false">C170</f>
        <v>347</v>
      </c>
      <c r="J170" s="0" t="n">
        <v>0</v>
      </c>
      <c r="K170" s="2" t="str">
        <f aca="false">VLOOKUP(J170,'LibSets constants'!$A$4:$B$1000,2,0)</f>
        <v>DLC_BASE_GAME</v>
      </c>
      <c r="L170" s="2" t="str">
        <f aca="false">VLOOKUP(J170,'LibSets constants'!$A$4:$C$1000,3,0)</f>
        <v>Included in base game</v>
      </c>
    </row>
    <row r="171" customFormat="false" ht="15" hidden="false" customHeight="false" outlineLevel="0" collapsed="false">
      <c r="A171" s="21" t="n">
        <v>372</v>
      </c>
      <c r="B171" s="1" t="n">
        <f aca="false">VLOOKUP(A171,'ESO dumped ZoneData'!$A$3:$D$9995,2,0)</f>
        <v>170</v>
      </c>
      <c r="C171" s="1" t="n">
        <f aca="false">VLOOKUP(A171,'ESO dumped ZoneData'!$A$3:$D$9995,3,0)</f>
        <v>347</v>
      </c>
      <c r="D171" s="2" t="str">
        <f aca="false">VLOOKUP(A171,'ESO dumped ZoneData'!$A$3:$D$9995,4,0)</f>
        <v>Manor of Revelry</v>
      </c>
      <c r="E171" s="2" t="str">
        <f aca="false" t="array" ref="E171:E171">IF(OR(EXACT(A171,'ESO Dungeon constants'!$D$3:$D$987)),"X","")</f>
        <v/>
      </c>
      <c r="F171" s="2" t="str">
        <f aca="false">IF(EXACT(A171,C171),"X","")</f>
        <v/>
      </c>
      <c r="G171" s="2" t="str">
        <f aca="false">IF(A171&lt;&gt;C171,VLOOKUP(C171,$A$2:$D$9949,4,0),"")</f>
        <v>Coldharbour</v>
      </c>
      <c r="H171" s="2" t="n">
        <f aca="false">A171</f>
        <v>372</v>
      </c>
      <c r="I171" s="2" t="n">
        <f aca="false">C171</f>
        <v>347</v>
      </c>
      <c r="J171" s="0" t="n">
        <v>0</v>
      </c>
      <c r="K171" s="2" t="str">
        <f aca="false">VLOOKUP(J171,'LibSets constants'!$A$4:$B$1000,2,0)</f>
        <v>DLC_BASE_GAME</v>
      </c>
      <c r="L171" s="2" t="str">
        <f aca="false">VLOOKUP(J171,'LibSets constants'!$A$4:$C$1000,3,0)</f>
        <v>Included in base game</v>
      </c>
    </row>
    <row r="172" customFormat="false" ht="15" hidden="false" customHeight="false" outlineLevel="0" collapsed="false">
      <c r="A172" s="21" t="n">
        <v>374</v>
      </c>
      <c r="B172" s="1" t="n">
        <f aca="false">VLOOKUP(A172,'ESO dumped ZoneData'!$A$3:$D$9995,2,0)</f>
        <v>171</v>
      </c>
      <c r="C172" s="1" t="n">
        <f aca="false">VLOOKUP(A172,'ESO dumped ZoneData'!$A$3:$D$9995,3,0)</f>
        <v>347</v>
      </c>
      <c r="D172" s="2" t="str">
        <f aca="false">VLOOKUP(A172,'ESO dumped ZoneData'!$A$3:$D$9995,4,0)</f>
        <v>The Endless Stair</v>
      </c>
      <c r="E172" s="2" t="str">
        <f aca="false" t="array" ref="E172:E172">IF(OR(EXACT(A172,'ESO Dungeon constants'!$D$3:$D$987)),"X","")</f>
        <v/>
      </c>
      <c r="F172" s="2" t="str">
        <f aca="false">IF(EXACT(A172,C172),"X","")</f>
        <v/>
      </c>
      <c r="G172" s="2" t="str">
        <f aca="false">IF(A172&lt;&gt;C172,VLOOKUP(C172,$A$2:$D$9949,4,0),"")</f>
        <v>Coldharbour</v>
      </c>
      <c r="H172" s="2" t="n">
        <f aca="false">A172</f>
        <v>374</v>
      </c>
      <c r="I172" s="2" t="n">
        <f aca="false">C172</f>
        <v>347</v>
      </c>
      <c r="J172" s="0" t="n">
        <v>0</v>
      </c>
      <c r="K172" s="2" t="str">
        <f aca="false">VLOOKUP(J172,'LibSets constants'!$A$4:$B$1000,2,0)</f>
        <v>DLC_BASE_GAME</v>
      </c>
      <c r="L172" s="2" t="str">
        <f aca="false">VLOOKUP(J172,'LibSets constants'!$A$4:$C$1000,3,0)</f>
        <v>Included in base game</v>
      </c>
    </row>
    <row r="173" customFormat="false" ht="15" hidden="false" customHeight="false" outlineLevel="0" collapsed="false">
      <c r="A173" s="21" t="n">
        <v>375</v>
      </c>
      <c r="B173" s="1" t="n">
        <f aca="false">VLOOKUP(A173,'ESO dumped ZoneData'!$A$3:$D$9995,2,0)</f>
        <v>172</v>
      </c>
      <c r="C173" s="1" t="n">
        <f aca="false">VLOOKUP(A173,'ESO dumped ZoneData'!$A$3:$D$9995,3,0)</f>
        <v>347</v>
      </c>
      <c r="D173" s="2" t="str">
        <f aca="false">VLOOKUP(A173,'ESO dumped ZoneData'!$A$3:$D$9995,4,0)</f>
        <v>Chapel of Light</v>
      </c>
      <c r="E173" s="2" t="str">
        <f aca="false" t="array" ref="E173:E173">IF(OR(EXACT(A173,'ESO Dungeon constants'!$D$3:$D$987)),"X","")</f>
        <v/>
      </c>
      <c r="F173" s="2" t="str">
        <f aca="false">IF(EXACT(A173,C173),"X","")</f>
        <v/>
      </c>
      <c r="G173" s="2" t="str">
        <f aca="false">IF(A173&lt;&gt;C173,VLOOKUP(C173,$A$2:$D$9949,4,0),"")</f>
        <v>Coldharbour</v>
      </c>
      <c r="H173" s="2" t="n">
        <f aca="false">A173</f>
        <v>375</v>
      </c>
      <c r="I173" s="2" t="n">
        <f aca="false">C173</f>
        <v>347</v>
      </c>
      <c r="J173" s="0" t="n">
        <v>0</v>
      </c>
      <c r="K173" s="2" t="str">
        <f aca="false">VLOOKUP(J173,'LibSets constants'!$A$4:$B$1000,2,0)</f>
        <v>DLC_BASE_GAME</v>
      </c>
      <c r="L173" s="2" t="str">
        <f aca="false">VLOOKUP(J173,'LibSets constants'!$A$4:$C$1000,3,0)</f>
        <v>Included in base game</v>
      </c>
    </row>
    <row r="174" customFormat="false" ht="15" hidden="false" customHeight="false" outlineLevel="0" collapsed="false">
      <c r="A174" s="21" t="n">
        <v>376</v>
      </c>
      <c r="B174" s="1" t="n">
        <f aca="false">VLOOKUP(A174,'ESO dumped ZoneData'!$A$3:$D$9995,2,0)</f>
        <v>173</v>
      </c>
      <c r="C174" s="1" t="n">
        <f aca="false">VLOOKUP(A174,'ESO dumped ZoneData'!$A$3:$D$9995,3,0)</f>
        <v>347</v>
      </c>
      <c r="D174" s="2" t="str">
        <f aca="false">VLOOKUP(A174,'ESO dumped ZoneData'!$A$3:$D$9995,4,0)</f>
        <v>Grunda's Gatehouse</v>
      </c>
      <c r="E174" s="2" t="str">
        <f aca="false" t="array" ref="E174:E174">IF(OR(EXACT(A174,'ESO Dungeon constants'!$D$3:$D$987)),"X","")</f>
        <v/>
      </c>
      <c r="F174" s="2" t="str">
        <f aca="false">IF(EXACT(A174,C174),"X","")</f>
        <v/>
      </c>
      <c r="G174" s="2" t="str">
        <f aca="false">IF(A174&lt;&gt;C174,VLOOKUP(C174,$A$2:$D$9949,4,0),"")</f>
        <v>Coldharbour</v>
      </c>
      <c r="H174" s="2" t="n">
        <f aca="false">A174</f>
        <v>376</v>
      </c>
      <c r="I174" s="2" t="n">
        <f aca="false">C174</f>
        <v>347</v>
      </c>
      <c r="J174" s="0" t="n">
        <v>0</v>
      </c>
      <c r="K174" s="2" t="str">
        <f aca="false">VLOOKUP(J174,'LibSets constants'!$A$4:$B$1000,2,0)</f>
        <v>DLC_BASE_GAME</v>
      </c>
      <c r="L174" s="2" t="str">
        <f aca="false">VLOOKUP(J174,'LibSets constants'!$A$4:$C$1000,3,0)</f>
        <v>Included in base game</v>
      </c>
    </row>
    <row r="175" customFormat="false" ht="15" hidden="false" customHeight="false" outlineLevel="0" collapsed="false">
      <c r="A175" s="21" t="n">
        <v>377</v>
      </c>
      <c r="B175" s="1" t="n">
        <f aca="false">VLOOKUP(A175,'ESO dumped ZoneData'!$A$3:$D$9995,2,0)</f>
        <v>174</v>
      </c>
      <c r="C175" s="1" t="n">
        <f aca="false">VLOOKUP(A175,'ESO dumped ZoneData'!$A$3:$D$9995,3,0)</f>
        <v>58</v>
      </c>
      <c r="D175" s="2" t="str">
        <f aca="false">VLOOKUP(A175,'ESO dumped ZoneData'!$A$3:$D$9995,4,0)</f>
        <v>Dra'bul</v>
      </c>
      <c r="E175" s="2" t="str">
        <f aca="false" t="array" ref="E175:E175">IF(OR(EXACT(A175,'ESO Dungeon constants'!$D$3:$D$987)),"X","")</f>
        <v/>
      </c>
      <c r="F175" s="2" t="str">
        <f aca="false">IF(EXACT(A175,C175),"X","")</f>
        <v/>
      </c>
      <c r="G175" s="2" t="str">
        <f aca="false">IF(A175&lt;&gt;C175,VLOOKUP(C175,$A$2:$D$9949,4,0),"")</f>
        <v>Malabal Tor</v>
      </c>
      <c r="H175" s="2" t="n">
        <f aca="false">A175</f>
        <v>377</v>
      </c>
      <c r="I175" s="2" t="n">
        <f aca="false">C175</f>
        <v>58</v>
      </c>
      <c r="J175" s="0" t="n">
        <v>0</v>
      </c>
      <c r="K175" s="2" t="str">
        <f aca="false">VLOOKUP(J175,'LibSets constants'!$A$4:$B$1000,2,0)</f>
        <v>DLC_BASE_GAME</v>
      </c>
      <c r="L175" s="2" t="str">
        <f aca="false">VLOOKUP(J175,'LibSets constants'!$A$4:$C$1000,3,0)</f>
        <v>Included in base game</v>
      </c>
    </row>
    <row r="176" customFormat="false" ht="15" hidden="false" customHeight="false" outlineLevel="0" collapsed="false">
      <c r="A176" s="21" t="n">
        <v>378</v>
      </c>
      <c r="B176" s="1" t="n">
        <f aca="false">VLOOKUP(A176,'ESO dumped ZoneData'!$A$3:$D$9995,2,0)</f>
        <v>175</v>
      </c>
      <c r="C176" s="1" t="n">
        <f aca="false">VLOOKUP(A176,'ESO dumped ZoneData'!$A$3:$D$9995,3,0)</f>
        <v>58</v>
      </c>
      <c r="D176" s="2" t="str">
        <f aca="false">VLOOKUP(A176,'ESO dumped ZoneData'!$A$3:$D$9995,4,0)</f>
        <v>Shrine of Mauloch</v>
      </c>
      <c r="E176" s="2" t="str">
        <f aca="false" t="array" ref="E176:E176">IF(OR(EXACT(A176,'ESO Dungeon constants'!$D$3:$D$987)),"X","")</f>
        <v/>
      </c>
      <c r="F176" s="2" t="str">
        <f aca="false">IF(EXACT(A176,C176),"X","")</f>
        <v/>
      </c>
      <c r="G176" s="2" t="str">
        <f aca="false">IF(A176&lt;&gt;C176,VLOOKUP(C176,$A$2:$D$9949,4,0),"")</f>
        <v>Malabal Tor</v>
      </c>
      <c r="H176" s="2" t="n">
        <f aca="false">A176</f>
        <v>378</v>
      </c>
      <c r="I176" s="2" t="n">
        <f aca="false">C176</f>
        <v>58</v>
      </c>
      <c r="J176" s="0" t="n">
        <v>0</v>
      </c>
      <c r="K176" s="2" t="str">
        <f aca="false">VLOOKUP(J176,'LibSets constants'!$A$4:$B$1000,2,0)</f>
        <v>DLC_BASE_GAME</v>
      </c>
      <c r="L176" s="2" t="str">
        <f aca="false">VLOOKUP(J176,'LibSets constants'!$A$4:$C$1000,3,0)</f>
        <v>Included in base game</v>
      </c>
    </row>
    <row r="177" customFormat="false" ht="15" hidden="false" customHeight="false" outlineLevel="0" collapsed="false">
      <c r="A177" s="21" t="n">
        <v>379</v>
      </c>
      <c r="B177" s="1" t="n">
        <f aca="false">VLOOKUP(A177,'ESO dumped ZoneData'!$A$3:$D$9995,2,0)</f>
        <v>176</v>
      </c>
      <c r="C177" s="1" t="n">
        <f aca="false">VLOOKUP(A177,'ESO dumped ZoneData'!$A$3:$D$9995,3,0)</f>
        <v>58</v>
      </c>
      <c r="D177" s="2" t="str">
        <f aca="false">VLOOKUP(A177,'ESO dumped ZoneData'!$A$3:$D$9995,4,0)</f>
        <v>Silvenar's Audience Hall</v>
      </c>
      <c r="E177" s="2" t="str">
        <f aca="false" t="array" ref="E177:E177">IF(OR(EXACT(A177,'ESO Dungeon constants'!$D$3:$D$987)),"X","")</f>
        <v/>
      </c>
      <c r="F177" s="2" t="str">
        <f aca="false">IF(EXACT(A177,C177),"X","")</f>
        <v/>
      </c>
      <c r="G177" s="2" t="str">
        <f aca="false">IF(A177&lt;&gt;C177,VLOOKUP(C177,$A$2:$D$9949,4,0),"")</f>
        <v>Malabal Tor</v>
      </c>
      <c r="H177" s="2" t="n">
        <f aca="false">A177</f>
        <v>379</v>
      </c>
      <c r="I177" s="2" t="n">
        <f aca="false">C177</f>
        <v>58</v>
      </c>
      <c r="J177" s="0" t="n">
        <v>0</v>
      </c>
      <c r="K177" s="2" t="str">
        <f aca="false">VLOOKUP(J177,'LibSets constants'!$A$4:$B$1000,2,0)</f>
        <v>DLC_BASE_GAME</v>
      </c>
      <c r="L177" s="2" t="str">
        <f aca="false">VLOOKUP(J177,'LibSets constants'!$A$4:$C$1000,3,0)</f>
        <v>Included in base game</v>
      </c>
    </row>
    <row r="178" customFormat="false" ht="15" hidden="false" customHeight="false" outlineLevel="0" collapsed="false">
      <c r="A178" s="21" t="n">
        <v>380</v>
      </c>
      <c r="B178" s="1" t="n">
        <f aca="false">VLOOKUP(A178,'ESO dumped ZoneData'!$A$3:$D$9995,2,0)</f>
        <v>177</v>
      </c>
      <c r="C178" s="1" t="n">
        <f aca="false">VLOOKUP(A178,'ESO dumped ZoneData'!$A$3:$D$9995,3,0)</f>
        <v>381</v>
      </c>
      <c r="D178" s="2" t="str">
        <f aca="false">VLOOKUP(A178,'ESO dumped ZoneData'!$A$3:$D$9995,4,0)</f>
        <v>The Banished Cells I</v>
      </c>
      <c r="E178" s="2" t="str">
        <f aca="false" t="array" ref="E178:E178">IF(OR(EXACT(A178,'ESO Dungeon constants'!$D$3:$D$987)),"X","")</f>
        <v/>
      </c>
      <c r="F178" s="2" t="str">
        <f aca="false">IF(EXACT(A178,C178),"X","")</f>
        <v/>
      </c>
      <c r="G178" s="2" t="str">
        <f aca="false">IF(A178&lt;&gt;C178,VLOOKUP(C178,$A$2:$D$9949,4,0),"")</f>
        <v>Auridon</v>
      </c>
      <c r="H178" s="2" t="n">
        <f aca="false">A178</f>
        <v>380</v>
      </c>
      <c r="I178" s="2" t="n">
        <f aca="false">C178</f>
        <v>381</v>
      </c>
      <c r="J178" s="0" t="n">
        <v>0</v>
      </c>
      <c r="K178" s="2" t="str">
        <f aca="false">VLOOKUP(J178,'LibSets constants'!$A$4:$B$1000,2,0)</f>
        <v>DLC_BASE_GAME</v>
      </c>
      <c r="L178" s="2" t="str">
        <f aca="false">VLOOKUP(J178,'LibSets constants'!$A$4:$C$1000,3,0)</f>
        <v>Included in base game</v>
      </c>
    </row>
    <row r="179" customFormat="false" ht="15" hidden="false" customHeight="false" outlineLevel="0" collapsed="false">
      <c r="A179" s="21" t="n">
        <v>381</v>
      </c>
      <c r="B179" s="1" t="n">
        <f aca="false">VLOOKUP(A179,'ESO dumped ZoneData'!$A$3:$D$9995,2,0)</f>
        <v>178</v>
      </c>
      <c r="C179" s="1" t="n">
        <f aca="false">VLOOKUP(A179,'ESO dumped ZoneData'!$A$3:$D$9995,3,0)</f>
        <v>381</v>
      </c>
      <c r="D179" s="2" t="str">
        <f aca="false">VLOOKUP(A179,'ESO dumped ZoneData'!$A$3:$D$9995,4,0)</f>
        <v>Auridon</v>
      </c>
      <c r="E179" s="2" t="str">
        <f aca="false" t="array" ref="E179:E179">IF(OR(EXACT(A179,'ESO Dungeon constants'!$D$3:$D$987)),"X","")</f>
        <v/>
      </c>
      <c r="F179" s="2" t="str">
        <f aca="false">IF(EXACT(A179,C179),"X","")</f>
        <v>X</v>
      </c>
      <c r="G179" s="2" t="str">
        <f aca="false">IF(A179&lt;&gt;C179,VLOOKUP(C179,$A$2:$D$9949,4,0),"")</f>
        <v/>
      </c>
      <c r="H179" s="2" t="n">
        <f aca="false">A179</f>
        <v>381</v>
      </c>
      <c r="I179" s="2" t="n">
        <f aca="false">C179</f>
        <v>381</v>
      </c>
      <c r="J179" s="0" t="n">
        <v>0</v>
      </c>
      <c r="K179" s="2" t="str">
        <f aca="false">VLOOKUP(J179,'LibSets constants'!$A$4:$B$1000,2,0)</f>
        <v>DLC_BASE_GAME</v>
      </c>
      <c r="L179" s="2" t="str">
        <f aca="false">VLOOKUP(J179,'LibSets constants'!$A$4:$C$1000,3,0)</f>
        <v>Included in base game</v>
      </c>
    </row>
    <row r="180" customFormat="false" ht="15" hidden="false" customHeight="false" outlineLevel="0" collapsed="false">
      <c r="A180" s="21" t="n">
        <v>382</v>
      </c>
      <c r="B180" s="1" t="n">
        <f aca="false">VLOOKUP(A180,'ESO dumped ZoneData'!$A$3:$D$9995,2,0)</f>
        <v>179</v>
      </c>
      <c r="C180" s="1" t="n">
        <f aca="false">VLOOKUP(A180,'ESO dumped ZoneData'!$A$3:$D$9995,3,0)</f>
        <v>382</v>
      </c>
      <c r="D180" s="2" t="str">
        <f aca="false">VLOOKUP(A180,'ESO dumped ZoneData'!$A$3:$D$9995,4,0)</f>
        <v>Reaper's March</v>
      </c>
      <c r="E180" s="2" t="str">
        <f aca="false" t="array" ref="E180:E180">IF(OR(EXACT(A180,'ESO Dungeon constants'!$D$3:$D$987)),"X","")</f>
        <v/>
      </c>
      <c r="F180" s="2" t="str">
        <f aca="false">IF(EXACT(A180,C180),"X","")</f>
        <v>X</v>
      </c>
      <c r="G180" s="2" t="str">
        <f aca="false">IF(A180&lt;&gt;C180,VLOOKUP(C180,$A$2:$D$9949,4,0),"")</f>
        <v/>
      </c>
      <c r="H180" s="2" t="n">
        <f aca="false">A180</f>
        <v>382</v>
      </c>
      <c r="I180" s="2" t="n">
        <f aca="false">C180</f>
        <v>382</v>
      </c>
      <c r="J180" s="0" t="n">
        <v>0</v>
      </c>
      <c r="K180" s="2" t="str">
        <f aca="false">VLOOKUP(J180,'LibSets constants'!$A$4:$B$1000,2,0)</f>
        <v>DLC_BASE_GAME</v>
      </c>
      <c r="L180" s="2" t="str">
        <f aca="false">VLOOKUP(J180,'LibSets constants'!$A$4:$C$1000,3,0)</f>
        <v>Included in base game</v>
      </c>
    </row>
    <row r="181" customFormat="false" ht="15" hidden="false" customHeight="false" outlineLevel="0" collapsed="false">
      <c r="A181" s="21" t="n">
        <v>383</v>
      </c>
      <c r="B181" s="1" t="n">
        <f aca="false">VLOOKUP(A181,'ESO dumped ZoneData'!$A$3:$D$9995,2,0)</f>
        <v>180</v>
      </c>
      <c r="C181" s="1" t="n">
        <f aca="false">VLOOKUP(A181,'ESO dumped ZoneData'!$A$3:$D$9995,3,0)</f>
        <v>383</v>
      </c>
      <c r="D181" s="2" t="str">
        <f aca="false">VLOOKUP(A181,'ESO dumped ZoneData'!$A$3:$D$9995,4,0)</f>
        <v>Grahtwood</v>
      </c>
      <c r="E181" s="2" t="str">
        <f aca="false" t="array" ref="E181:E181">IF(OR(EXACT(A181,'ESO Dungeon constants'!$D$3:$D$987)),"X","")</f>
        <v/>
      </c>
      <c r="F181" s="2" t="str">
        <f aca="false">IF(EXACT(A181,C181),"X","")</f>
        <v>X</v>
      </c>
      <c r="G181" s="2" t="str">
        <f aca="false">IF(A181&lt;&gt;C181,VLOOKUP(C181,$A$2:$D$9949,4,0),"")</f>
        <v/>
      </c>
      <c r="H181" s="2" t="n">
        <f aca="false">A181</f>
        <v>383</v>
      </c>
      <c r="I181" s="2" t="n">
        <f aca="false">C181</f>
        <v>383</v>
      </c>
      <c r="J181" s="0" t="n">
        <v>0</v>
      </c>
      <c r="K181" s="2" t="str">
        <f aca="false">VLOOKUP(J181,'LibSets constants'!$A$4:$B$1000,2,0)</f>
        <v>DLC_BASE_GAME</v>
      </c>
      <c r="L181" s="2" t="str">
        <f aca="false">VLOOKUP(J181,'LibSets constants'!$A$4:$C$1000,3,0)</f>
        <v>Included in base game</v>
      </c>
    </row>
    <row r="182" customFormat="false" ht="15" hidden="false" customHeight="false" outlineLevel="0" collapsed="false">
      <c r="A182" s="21" t="n">
        <v>385</v>
      </c>
      <c r="B182" s="1" t="n">
        <f aca="false">VLOOKUP(A182,'ESO dumped ZoneData'!$A$3:$D$9995,2,0)</f>
        <v>181</v>
      </c>
      <c r="C182" s="1" t="n">
        <f aca="false">VLOOKUP(A182,'ESO dumped ZoneData'!$A$3:$D$9995,3,0)</f>
        <v>208</v>
      </c>
      <c r="D182" s="2" t="str">
        <f aca="false">VLOOKUP(A182,'ESO dumped ZoneData'!$A$3:$D$9995,4,0)</f>
        <v>Ragnthar</v>
      </c>
      <c r="E182" s="2" t="str">
        <f aca="false" t="array" ref="E182:E182">IF(OR(EXACT(A182,'ESO Dungeon constants'!$D$3:$D$987)),"X","")</f>
        <v/>
      </c>
      <c r="F182" s="2" t="str">
        <f aca="false">IF(EXACT(A182,C182),"X","")</f>
        <v/>
      </c>
      <c r="G182" s="2" t="str">
        <f aca="false">IF(A182&lt;&gt;C182,VLOOKUP(C182,$A$2:$D$9949,4,0),"")</f>
        <v>The Earth Forge</v>
      </c>
      <c r="H182" s="2" t="n">
        <f aca="false">A182</f>
        <v>385</v>
      </c>
      <c r="I182" s="2" t="n">
        <f aca="false">C182</f>
        <v>208</v>
      </c>
      <c r="J182" s="0" t="n">
        <v>0</v>
      </c>
      <c r="K182" s="2" t="str">
        <f aca="false">VLOOKUP(J182,'LibSets constants'!$A$4:$B$1000,2,0)</f>
        <v>DLC_BASE_GAME</v>
      </c>
      <c r="L182" s="2" t="str">
        <f aca="false">VLOOKUP(J182,'LibSets constants'!$A$4:$C$1000,3,0)</f>
        <v>Included in base game</v>
      </c>
    </row>
    <row r="183" customFormat="false" ht="15" hidden="false" customHeight="false" outlineLevel="0" collapsed="false">
      <c r="A183" s="21" t="n">
        <v>386</v>
      </c>
      <c r="B183" s="1" t="n">
        <f aca="false">VLOOKUP(A183,'ESO dumped ZoneData'!$A$3:$D$9995,2,0)</f>
        <v>182</v>
      </c>
      <c r="C183" s="1" t="n">
        <f aca="false">VLOOKUP(A183,'ESO dumped ZoneData'!$A$3:$D$9995,3,0)</f>
        <v>41</v>
      </c>
      <c r="D183" s="2" t="str">
        <f aca="false">VLOOKUP(A183,'ESO dumped ZoneData'!$A$3:$D$9995,4,0)</f>
        <v>Fort Virak Ruin</v>
      </c>
      <c r="E183" s="2" t="str">
        <f aca="false" t="array" ref="E183:E183">IF(OR(EXACT(A183,'ESO Dungeon constants'!$D$3:$D$987)),"X","")</f>
        <v/>
      </c>
      <c r="F183" s="2" t="str">
        <f aca="false">IF(EXACT(A183,C183),"X","")</f>
        <v/>
      </c>
      <c r="G183" s="2" t="str">
        <f aca="false">IF(A183&lt;&gt;C183,VLOOKUP(C183,$A$2:$D$9949,4,0),"")</f>
        <v>Stonefalls</v>
      </c>
      <c r="H183" s="2" t="n">
        <f aca="false">A183</f>
        <v>386</v>
      </c>
      <c r="I183" s="2" t="n">
        <f aca="false">C183</f>
        <v>41</v>
      </c>
      <c r="J183" s="0" t="n">
        <v>0</v>
      </c>
      <c r="K183" s="2" t="str">
        <f aca="false">VLOOKUP(J183,'LibSets constants'!$A$4:$B$1000,2,0)</f>
        <v>DLC_BASE_GAME</v>
      </c>
      <c r="L183" s="2" t="str">
        <f aca="false">VLOOKUP(J183,'LibSets constants'!$A$4:$C$1000,3,0)</f>
        <v>Included in base game</v>
      </c>
    </row>
    <row r="184" customFormat="false" ht="15" hidden="false" customHeight="false" outlineLevel="0" collapsed="false">
      <c r="A184" s="21" t="n">
        <v>387</v>
      </c>
      <c r="B184" s="1" t="n">
        <f aca="false">VLOOKUP(A184,'ESO dumped ZoneData'!$A$3:$D$9995,2,0)</f>
        <v>183</v>
      </c>
      <c r="C184" s="1" t="n">
        <f aca="false">VLOOKUP(A184,'ESO dumped ZoneData'!$A$3:$D$9995,3,0)</f>
        <v>381</v>
      </c>
      <c r="D184" s="2" t="str">
        <f aca="false">VLOOKUP(A184,'ESO dumped ZoneData'!$A$3:$D$9995,4,0)</f>
        <v>Tower of the Vale</v>
      </c>
      <c r="E184" s="2" t="str">
        <f aca="false" t="array" ref="E184:E184">IF(OR(EXACT(A184,'ESO Dungeon constants'!$D$3:$D$987)),"X","")</f>
        <v/>
      </c>
      <c r="F184" s="2" t="str">
        <f aca="false">IF(EXACT(A184,C184),"X","")</f>
        <v/>
      </c>
      <c r="G184" s="2" t="str">
        <f aca="false">IF(A184&lt;&gt;C184,VLOOKUP(C184,$A$2:$D$9949,4,0),"")</f>
        <v>Auridon</v>
      </c>
      <c r="H184" s="2" t="n">
        <f aca="false">A184</f>
        <v>387</v>
      </c>
      <c r="I184" s="2" t="n">
        <f aca="false">C184</f>
        <v>381</v>
      </c>
      <c r="J184" s="0" t="n">
        <v>0</v>
      </c>
      <c r="K184" s="2" t="str">
        <f aca="false">VLOOKUP(J184,'LibSets constants'!$A$4:$B$1000,2,0)</f>
        <v>DLC_BASE_GAME</v>
      </c>
      <c r="L184" s="2" t="str">
        <f aca="false">VLOOKUP(J184,'LibSets constants'!$A$4:$C$1000,3,0)</f>
        <v>Included in base game</v>
      </c>
    </row>
    <row r="185" customFormat="false" ht="15" hidden="false" customHeight="false" outlineLevel="0" collapsed="false">
      <c r="A185" s="21" t="n">
        <v>388</v>
      </c>
      <c r="B185" s="1" t="n">
        <f aca="false">VLOOKUP(A185,'ESO dumped ZoneData'!$A$3:$D$9995,2,0)</f>
        <v>184</v>
      </c>
      <c r="C185" s="1" t="n">
        <f aca="false">VLOOKUP(A185,'ESO dumped ZoneData'!$A$3:$D$9995,3,0)</f>
        <v>381</v>
      </c>
      <c r="D185" s="2" t="str">
        <f aca="false">VLOOKUP(A185,'ESO dumped ZoneData'!$A$3:$D$9995,4,0)</f>
        <v>Phaer Catacombs</v>
      </c>
      <c r="E185" s="2" t="str">
        <f aca="false" t="array" ref="E185:E185">IF(OR(EXACT(A185,'ESO Dungeon constants'!$D$3:$D$987)),"X","")</f>
        <v/>
      </c>
      <c r="F185" s="2" t="str">
        <f aca="false">IF(EXACT(A185,C185),"X","")</f>
        <v/>
      </c>
      <c r="G185" s="2" t="str">
        <f aca="false">IF(A185&lt;&gt;C185,VLOOKUP(C185,$A$2:$D$9949,4,0),"")</f>
        <v>Auridon</v>
      </c>
      <c r="H185" s="2" t="n">
        <f aca="false">A185</f>
        <v>388</v>
      </c>
      <c r="I185" s="2" t="n">
        <f aca="false">C185</f>
        <v>381</v>
      </c>
      <c r="J185" s="0" t="n">
        <v>0</v>
      </c>
      <c r="K185" s="2" t="str">
        <f aca="false">VLOOKUP(J185,'LibSets constants'!$A$4:$B$1000,2,0)</f>
        <v>DLC_BASE_GAME</v>
      </c>
      <c r="L185" s="2" t="str">
        <f aca="false">VLOOKUP(J185,'LibSets constants'!$A$4:$C$1000,3,0)</f>
        <v>Included in base game</v>
      </c>
    </row>
    <row r="186" customFormat="false" ht="15" hidden="false" customHeight="false" outlineLevel="0" collapsed="false">
      <c r="A186" s="21" t="n">
        <v>389</v>
      </c>
      <c r="B186" s="1" t="n">
        <f aca="false">VLOOKUP(A186,'ESO dumped ZoneData'!$A$3:$D$9995,2,0)</f>
        <v>185</v>
      </c>
      <c r="C186" s="1" t="n">
        <f aca="false">VLOOKUP(A186,'ESO dumped ZoneData'!$A$3:$D$9995,3,0)</f>
        <v>383</v>
      </c>
      <c r="D186" s="2" t="str">
        <f aca="false">VLOOKUP(A186,'ESO dumped ZoneData'!$A$3:$D$9995,4,0)</f>
        <v>Reliquary Ruins</v>
      </c>
      <c r="E186" s="2" t="str">
        <f aca="false" t="array" ref="E186:E186">IF(OR(EXACT(A186,'ESO Dungeon constants'!$D$3:$D$987)),"X","")</f>
        <v/>
      </c>
      <c r="F186" s="2" t="str">
        <f aca="false">IF(EXACT(A186,C186),"X","")</f>
        <v/>
      </c>
      <c r="G186" s="2" t="str">
        <f aca="false">IF(A186&lt;&gt;C186,VLOOKUP(C186,$A$2:$D$9949,4,0),"")</f>
        <v>Grahtwood</v>
      </c>
      <c r="H186" s="2" t="n">
        <f aca="false">A186</f>
        <v>389</v>
      </c>
      <c r="I186" s="2" t="n">
        <f aca="false">C186</f>
        <v>383</v>
      </c>
      <c r="J186" s="0" t="n">
        <v>0</v>
      </c>
      <c r="K186" s="2" t="str">
        <f aca="false">VLOOKUP(J186,'LibSets constants'!$A$4:$B$1000,2,0)</f>
        <v>DLC_BASE_GAME</v>
      </c>
      <c r="L186" s="2" t="str">
        <f aca="false">VLOOKUP(J186,'LibSets constants'!$A$4:$C$1000,3,0)</f>
        <v>Included in base game</v>
      </c>
    </row>
    <row r="187" customFormat="false" ht="15" hidden="false" customHeight="false" outlineLevel="0" collapsed="false">
      <c r="A187" s="21" t="n">
        <v>390</v>
      </c>
      <c r="B187" s="1" t="n">
        <f aca="false">VLOOKUP(A187,'ESO dumped ZoneData'!$A$3:$D$9995,2,0)</f>
        <v>186</v>
      </c>
      <c r="C187" s="1" t="n">
        <f aca="false">VLOOKUP(A187,'ESO dumped ZoneData'!$A$3:$D$9995,3,0)</f>
        <v>381</v>
      </c>
      <c r="D187" s="2" t="str">
        <f aca="false">VLOOKUP(A187,'ESO dumped ZoneData'!$A$3:$D$9995,4,0)</f>
        <v>The Veiled Keep</v>
      </c>
      <c r="E187" s="2" t="str">
        <f aca="false" t="array" ref="E187:E187">IF(OR(EXACT(A187,'ESO Dungeon constants'!$D$3:$D$987)),"X","")</f>
        <v/>
      </c>
      <c r="F187" s="2" t="str">
        <f aca="false">IF(EXACT(A187,C187),"X","")</f>
        <v/>
      </c>
      <c r="G187" s="2" t="str">
        <f aca="false">IF(A187&lt;&gt;C187,VLOOKUP(C187,$A$2:$D$9949,4,0),"")</f>
        <v>Auridon</v>
      </c>
      <c r="H187" s="2" t="n">
        <f aca="false">A187</f>
        <v>390</v>
      </c>
      <c r="I187" s="2" t="n">
        <f aca="false">C187</f>
        <v>381</v>
      </c>
      <c r="J187" s="0" t="n">
        <v>0</v>
      </c>
      <c r="K187" s="2" t="str">
        <f aca="false">VLOOKUP(J187,'LibSets constants'!$A$4:$B$1000,2,0)</f>
        <v>DLC_BASE_GAME</v>
      </c>
      <c r="L187" s="2" t="str">
        <f aca="false">VLOOKUP(J187,'LibSets constants'!$A$4:$C$1000,3,0)</f>
        <v>Included in base game</v>
      </c>
    </row>
    <row r="188" customFormat="false" ht="15" hidden="false" customHeight="false" outlineLevel="0" collapsed="false">
      <c r="A188" s="21" t="n">
        <v>392</v>
      </c>
      <c r="B188" s="1" t="n">
        <f aca="false">VLOOKUP(A188,'ESO dumped ZoneData'!$A$3:$D$9995,2,0)</f>
        <v>187</v>
      </c>
      <c r="C188" s="1" t="n">
        <f aca="false">VLOOKUP(A188,'ESO dumped ZoneData'!$A$3:$D$9995,3,0)</f>
        <v>381</v>
      </c>
      <c r="D188" s="2" t="str">
        <f aca="false">VLOOKUP(A188,'ESO dumped ZoneData'!$A$3:$D$9995,4,0)</f>
        <v>The Vault of Exile</v>
      </c>
      <c r="E188" s="2" t="str">
        <f aca="false" t="array" ref="E188:E188">IF(OR(EXACT(A188,'ESO Dungeon constants'!$D$3:$D$987)),"X","")</f>
        <v/>
      </c>
      <c r="F188" s="2" t="str">
        <f aca="false">IF(EXACT(A188,C188),"X","")</f>
        <v/>
      </c>
      <c r="G188" s="2" t="str">
        <f aca="false">IF(A188&lt;&gt;C188,VLOOKUP(C188,$A$2:$D$9949,4,0),"")</f>
        <v>Auridon</v>
      </c>
      <c r="H188" s="2" t="n">
        <f aca="false">A188</f>
        <v>392</v>
      </c>
      <c r="I188" s="2" t="n">
        <f aca="false">C188</f>
        <v>381</v>
      </c>
      <c r="J188" s="0" t="n">
        <v>0</v>
      </c>
      <c r="K188" s="2" t="str">
        <f aca="false">VLOOKUP(J188,'LibSets constants'!$A$4:$B$1000,2,0)</f>
        <v>DLC_BASE_GAME</v>
      </c>
      <c r="L188" s="2" t="str">
        <f aca="false">VLOOKUP(J188,'LibSets constants'!$A$4:$C$1000,3,0)</f>
        <v>Included in base game</v>
      </c>
    </row>
    <row r="189" customFormat="false" ht="15" hidden="false" customHeight="false" outlineLevel="0" collapsed="false">
      <c r="A189" s="21" t="n">
        <v>393</v>
      </c>
      <c r="B189" s="1" t="n">
        <f aca="false">VLOOKUP(A189,'ESO dumped ZoneData'!$A$3:$D$9995,2,0)</f>
        <v>188</v>
      </c>
      <c r="C189" s="1" t="n">
        <f aca="false">VLOOKUP(A189,'ESO dumped ZoneData'!$A$3:$D$9995,3,0)</f>
        <v>381</v>
      </c>
      <c r="D189" s="2" t="str">
        <f aca="false">VLOOKUP(A189,'ESO dumped ZoneData'!$A$3:$D$9995,4,0)</f>
        <v>Saltspray Cave</v>
      </c>
      <c r="E189" s="2" t="str">
        <f aca="false" t="array" ref="E189:E189">IF(OR(EXACT(A189,'ESO Dungeon constants'!$D$3:$D$987)),"X","")</f>
        <v/>
      </c>
      <c r="F189" s="2" t="str">
        <f aca="false">IF(EXACT(A189,C189),"X","")</f>
        <v/>
      </c>
      <c r="G189" s="2" t="str">
        <f aca="false">IF(A189&lt;&gt;C189,VLOOKUP(C189,$A$2:$D$9949,4,0),"")</f>
        <v>Auridon</v>
      </c>
      <c r="H189" s="2" t="n">
        <f aca="false">A189</f>
        <v>393</v>
      </c>
      <c r="I189" s="2" t="n">
        <f aca="false">C189</f>
        <v>381</v>
      </c>
      <c r="J189" s="0" t="n">
        <v>0</v>
      </c>
      <c r="K189" s="2" t="str">
        <f aca="false">VLOOKUP(J189,'LibSets constants'!$A$4:$B$1000,2,0)</f>
        <v>DLC_BASE_GAME</v>
      </c>
      <c r="L189" s="2" t="str">
        <f aca="false">VLOOKUP(J189,'LibSets constants'!$A$4:$C$1000,3,0)</f>
        <v>Included in base game</v>
      </c>
    </row>
    <row r="190" customFormat="false" ht="15" hidden="false" customHeight="false" outlineLevel="0" collapsed="false">
      <c r="A190" s="21" t="n">
        <v>394</v>
      </c>
      <c r="B190" s="1" t="n">
        <f aca="false">VLOOKUP(A190,'ESO dumped ZoneData'!$A$3:$D$9995,2,0)</f>
        <v>189</v>
      </c>
      <c r="C190" s="1" t="n">
        <f aca="false">VLOOKUP(A190,'ESO dumped ZoneData'!$A$3:$D$9995,3,0)</f>
        <v>381</v>
      </c>
      <c r="D190" s="2" t="str">
        <f aca="false">VLOOKUP(A190,'ESO dumped ZoneData'!$A$3:$D$9995,4,0)</f>
        <v>Ezduiin Undercroft</v>
      </c>
      <c r="E190" s="2" t="str">
        <f aca="false" t="array" ref="E190:E190">IF(OR(EXACT(A190,'ESO Dungeon constants'!$D$3:$D$987)),"X","")</f>
        <v/>
      </c>
      <c r="F190" s="2" t="str">
        <f aca="false">IF(EXACT(A190,C190),"X","")</f>
        <v/>
      </c>
      <c r="G190" s="2" t="str">
        <f aca="false">IF(A190&lt;&gt;C190,VLOOKUP(C190,$A$2:$D$9949,4,0),"")</f>
        <v>Auridon</v>
      </c>
      <c r="H190" s="2" t="n">
        <f aca="false">A190</f>
        <v>394</v>
      </c>
      <c r="I190" s="2" t="n">
        <f aca="false">C190</f>
        <v>381</v>
      </c>
      <c r="J190" s="0" t="n">
        <v>0</v>
      </c>
      <c r="K190" s="2" t="str">
        <f aca="false">VLOOKUP(J190,'LibSets constants'!$A$4:$B$1000,2,0)</f>
        <v>DLC_BASE_GAME</v>
      </c>
      <c r="L190" s="2" t="str">
        <f aca="false">VLOOKUP(J190,'LibSets constants'!$A$4:$C$1000,3,0)</f>
        <v>Included in base game</v>
      </c>
    </row>
    <row r="191" customFormat="false" ht="15" hidden="false" customHeight="false" outlineLevel="0" collapsed="false">
      <c r="A191" s="21" t="n">
        <v>395</v>
      </c>
      <c r="B191" s="1" t="n">
        <f aca="false">VLOOKUP(A191,'ESO dumped ZoneData'!$A$3:$D$9995,2,0)</f>
        <v>190</v>
      </c>
      <c r="C191" s="1" t="n">
        <f aca="false">VLOOKUP(A191,'ESO dumped ZoneData'!$A$3:$D$9995,3,0)</f>
        <v>381</v>
      </c>
      <c r="D191" s="2" t="str">
        <f aca="false">VLOOKUP(A191,'ESO dumped ZoneData'!$A$3:$D$9995,4,0)</f>
        <v>The Refuge of Dread</v>
      </c>
      <c r="E191" s="2" t="str">
        <f aca="false" t="array" ref="E191:E191">IF(OR(EXACT(A191,'ESO Dungeon constants'!$D$3:$D$987)),"X","")</f>
        <v/>
      </c>
      <c r="F191" s="2" t="str">
        <f aca="false">IF(EXACT(A191,C191),"X","")</f>
        <v/>
      </c>
      <c r="G191" s="2" t="str">
        <f aca="false">IF(A191&lt;&gt;C191,VLOOKUP(C191,$A$2:$D$9949,4,0),"")</f>
        <v>Auridon</v>
      </c>
      <c r="H191" s="2" t="n">
        <f aca="false">A191</f>
        <v>395</v>
      </c>
      <c r="I191" s="2" t="n">
        <f aca="false">C191</f>
        <v>381</v>
      </c>
      <c r="J191" s="0" t="n">
        <v>0</v>
      </c>
      <c r="K191" s="2" t="str">
        <f aca="false">VLOOKUP(J191,'LibSets constants'!$A$4:$B$1000,2,0)</f>
        <v>DLC_BASE_GAME</v>
      </c>
      <c r="L191" s="2" t="str">
        <f aca="false">VLOOKUP(J191,'LibSets constants'!$A$4:$C$1000,3,0)</f>
        <v>Included in base game</v>
      </c>
    </row>
    <row r="192" customFormat="false" ht="15" hidden="false" customHeight="false" outlineLevel="0" collapsed="false">
      <c r="A192" s="21" t="n">
        <v>396</v>
      </c>
      <c r="B192" s="1" t="n">
        <f aca="false">VLOOKUP(A192,'ESO dumped ZoneData'!$A$3:$D$9995,2,0)</f>
        <v>191</v>
      </c>
      <c r="C192" s="1" t="n">
        <f aca="false">VLOOKUP(A192,'ESO dumped ZoneData'!$A$3:$D$9995,3,0)</f>
        <v>381</v>
      </c>
      <c r="D192" s="2" t="str">
        <f aca="false">VLOOKUP(A192,'ESO dumped ZoneData'!$A$3:$D$9995,4,0)</f>
        <v>Ondil</v>
      </c>
      <c r="E192" s="2" t="str">
        <f aca="false" t="array" ref="E192:E192">IF(OR(EXACT(A192,'ESO Dungeon constants'!$D$3:$D$987)),"X","")</f>
        <v/>
      </c>
      <c r="F192" s="2" t="str">
        <f aca="false">IF(EXACT(A192,C192),"X","")</f>
        <v/>
      </c>
      <c r="G192" s="2" t="str">
        <f aca="false">IF(A192&lt;&gt;C192,VLOOKUP(C192,$A$2:$D$9949,4,0),"")</f>
        <v>Auridon</v>
      </c>
      <c r="H192" s="2" t="n">
        <f aca="false">A192</f>
        <v>396</v>
      </c>
      <c r="I192" s="2" t="n">
        <f aca="false">C192</f>
        <v>381</v>
      </c>
      <c r="J192" s="0" t="n">
        <v>0</v>
      </c>
      <c r="K192" s="2" t="str">
        <f aca="false">VLOOKUP(J192,'LibSets constants'!$A$4:$B$1000,2,0)</f>
        <v>DLC_BASE_GAME</v>
      </c>
      <c r="L192" s="2" t="str">
        <f aca="false">VLOOKUP(J192,'LibSets constants'!$A$4:$C$1000,3,0)</f>
        <v>Included in base game</v>
      </c>
    </row>
    <row r="193" customFormat="false" ht="15" hidden="false" customHeight="false" outlineLevel="0" collapsed="false">
      <c r="A193" s="21" t="n">
        <v>397</v>
      </c>
      <c r="B193" s="1" t="n">
        <f aca="false">VLOOKUP(A193,'ESO dumped ZoneData'!$A$3:$D$9995,2,0)</f>
        <v>192</v>
      </c>
      <c r="C193" s="1" t="n">
        <f aca="false">VLOOKUP(A193,'ESO dumped ZoneData'!$A$3:$D$9995,3,0)</f>
        <v>381</v>
      </c>
      <c r="D193" s="2" t="str">
        <f aca="false">VLOOKUP(A193,'ESO dumped ZoneData'!$A$3:$D$9995,4,0)</f>
        <v>Del's Claim</v>
      </c>
      <c r="E193" s="2" t="str">
        <f aca="false" t="array" ref="E193:E193">IF(OR(EXACT(A193,'ESO Dungeon constants'!$D$3:$D$987)),"X","")</f>
        <v/>
      </c>
      <c r="F193" s="2" t="str">
        <f aca="false">IF(EXACT(A193,C193),"X","")</f>
        <v/>
      </c>
      <c r="G193" s="2" t="str">
        <f aca="false">IF(A193&lt;&gt;C193,VLOOKUP(C193,$A$2:$D$9949,4,0),"")</f>
        <v>Auridon</v>
      </c>
      <c r="H193" s="2" t="n">
        <f aca="false">A193</f>
        <v>397</v>
      </c>
      <c r="I193" s="2" t="n">
        <f aca="false">C193</f>
        <v>381</v>
      </c>
      <c r="J193" s="0" t="n">
        <v>0</v>
      </c>
      <c r="K193" s="2" t="str">
        <f aca="false">VLOOKUP(J193,'LibSets constants'!$A$4:$B$1000,2,0)</f>
        <v>DLC_BASE_GAME</v>
      </c>
      <c r="L193" s="2" t="str">
        <f aca="false">VLOOKUP(J193,'LibSets constants'!$A$4:$C$1000,3,0)</f>
        <v>Included in base game</v>
      </c>
    </row>
    <row r="194" customFormat="false" ht="15" hidden="false" customHeight="false" outlineLevel="0" collapsed="false">
      <c r="A194" s="21" t="n">
        <v>398</v>
      </c>
      <c r="B194" s="1" t="n">
        <f aca="false">VLOOKUP(A194,'ESO dumped ZoneData'!$A$3:$D$9995,2,0)</f>
        <v>193</v>
      </c>
      <c r="C194" s="1" t="n">
        <f aca="false">VLOOKUP(A194,'ESO dumped ZoneData'!$A$3:$D$9995,3,0)</f>
        <v>381</v>
      </c>
      <c r="D194" s="2" t="str">
        <f aca="false">VLOOKUP(A194,'ESO dumped ZoneData'!$A$3:$D$9995,4,0)</f>
        <v>Entila's Folly</v>
      </c>
      <c r="E194" s="2" t="str">
        <f aca="false" t="array" ref="E194:E194">IF(OR(EXACT(A194,'ESO Dungeon constants'!$D$3:$D$987)),"X","")</f>
        <v/>
      </c>
      <c r="F194" s="2" t="str">
        <f aca="false">IF(EXACT(A194,C194),"X","")</f>
        <v/>
      </c>
      <c r="G194" s="2" t="str">
        <f aca="false">IF(A194&lt;&gt;C194,VLOOKUP(C194,$A$2:$D$9949,4,0),"")</f>
        <v>Auridon</v>
      </c>
      <c r="H194" s="2" t="n">
        <f aca="false">A194</f>
        <v>398</v>
      </c>
      <c r="I194" s="2" t="n">
        <f aca="false">C194</f>
        <v>381</v>
      </c>
      <c r="J194" s="0" t="n">
        <v>0</v>
      </c>
      <c r="K194" s="2" t="str">
        <f aca="false">VLOOKUP(J194,'LibSets constants'!$A$4:$B$1000,2,0)</f>
        <v>DLC_BASE_GAME</v>
      </c>
      <c r="L194" s="2" t="str">
        <f aca="false">VLOOKUP(J194,'LibSets constants'!$A$4:$C$1000,3,0)</f>
        <v>Included in base game</v>
      </c>
    </row>
    <row r="195" customFormat="false" ht="15" hidden="false" customHeight="false" outlineLevel="0" collapsed="false">
      <c r="A195" s="21" t="n">
        <v>399</v>
      </c>
      <c r="B195" s="1" t="n">
        <f aca="false">VLOOKUP(A195,'ESO dumped ZoneData'!$A$3:$D$9995,2,0)</f>
        <v>194</v>
      </c>
      <c r="C195" s="1" t="n">
        <f aca="false">VLOOKUP(A195,'ESO dumped ZoneData'!$A$3:$D$9995,3,0)</f>
        <v>381</v>
      </c>
      <c r="D195" s="2" t="str">
        <f aca="false">VLOOKUP(A195,'ESO dumped ZoneData'!$A$3:$D$9995,4,0)</f>
        <v>Wansalen</v>
      </c>
      <c r="E195" s="2" t="str">
        <f aca="false" t="array" ref="E195:E195">IF(OR(EXACT(A195,'ESO Dungeon constants'!$D$3:$D$987)),"X","")</f>
        <v/>
      </c>
      <c r="F195" s="2" t="str">
        <f aca="false">IF(EXACT(A195,C195),"X","")</f>
        <v/>
      </c>
      <c r="G195" s="2" t="str">
        <f aca="false">IF(A195&lt;&gt;C195,VLOOKUP(C195,$A$2:$D$9949,4,0),"")</f>
        <v>Auridon</v>
      </c>
      <c r="H195" s="2" t="n">
        <f aca="false">A195</f>
        <v>399</v>
      </c>
      <c r="I195" s="2" t="n">
        <f aca="false">C195</f>
        <v>381</v>
      </c>
      <c r="J195" s="0" t="n">
        <v>0</v>
      </c>
      <c r="K195" s="2" t="str">
        <f aca="false">VLOOKUP(J195,'LibSets constants'!$A$4:$B$1000,2,0)</f>
        <v>DLC_BASE_GAME</v>
      </c>
      <c r="L195" s="2" t="str">
        <f aca="false">VLOOKUP(J195,'LibSets constants'!$A$4:$C$1000,3,0)</f>
        <v>Included in base game</v>
      </c>
    </row>
    <row r="196" customFormat="false" ht="15" hidden="false" customHeight="false" outlineLevel="0" collapsed="false">
      <c r="A196" s="21" t="n">
        <v>400</v>
      </c>
      <c r="B196" s="1" t="n">
        <f aca="false">VLOOKUP(A196,'ESO dumped ZoneData'!$A$3:$D$9995,2,0)</f>
        <v>195</v>
      </c>
      <c r="C196" s="1" t="n">
        <f aca="false">VLOOKUP(A196,'ESO dumped ZoneData'!$A$3:$D$9995,3,0)</f>
        <v>381</v>
      </c>
      <c r="D196" s="2" t="str">
        <f aca="false">VLOOKUP(A196,'ESO dumped ZoneData'!$A$3:$D$9995,4,0)</f>
        <v>Mehrunes' Spite</v>
      </c>
      <c r="E196" s="2" t="str">
        <f aca="false" t="array" ref="E196:E196">IF(OR(EXACT(A196,'ESO Dungeon constants'!$D$3:$D$987)),"X","")</f>
        <v/>
      </c>
      <c r="F196" s="2" t="str">
        <f aca="false">IF(EXACT(A196,C196),"X","")</f>
        <v/>
      </c>
      <c r="G196" s="2" t="str">
        <f aca="false">IF(A196&lt;&gt;C196,VLOOKUP(C196,$A$2:$D$9949,4,0),"")</f>
        <v>Auridon</v>
      </c>
      <c r="H196" s="2" t="n">
        <f aca="false">A196</f>
        <v>400</v>
      </c>
      <c r="I196" s="2" t="n">
        <f aca="false">C196</f>
        <v>381</v>
      </c>
      <c r="J196" s="0" t="n">
        <v>0</v>
      </c>
      <c r="K196" s="2" t="str">
        <f aca="false">VLOOKUP(J196,'LibSets constants'!$A$4:$B$1000,2,0)</f>
        <v>DLC_BASE_GAME</v>
      </c>
      <c r="L196" s="2" t="str">
        <f aca="false">VLOOKUP(J196,'LibSets constants'!$A$4:$C$1000,3,0)</f>
        <v>Included in base game</v>
      </c>
    </row>
    <row r="197" customFormat="false" ht="15" hidden="false" customHeight="false" outlineLevel="0" collapsed="false">
      <c r="A197" s="21" t="n">
        <v>401</v>
      </c>
      <c r="B197" s="1" t="n">
        <f aca="false">VLOOKUP(A197,'ESO dumped ZoneData'!$A$3:$D$9995,2,0)</f>
        <v>196</v>
      </c>
      <c r="C197" s="1" t="n">
        <f aca="false">VLOOKUP(A197,'ESO dumped ZoneData'!$A$3:$D$9995,3,0)</f>
        <v>381</v>
      </c>
      <c r="D197" s="2" t="str">
        <f aca="false">VLOOKUP(A197,'ESO dumped ZoneData'!$A$3:$D$9995,4,0)</f>
        <v>Bewan</v>
      </c>
      <c r="E197" s="2" t="str">
        <f aca="false" t="array" ref="E197:E197">IF(OR(EXACT(A197,'ESO Dungeon constants'!$D$3:$D$987)),"X","")</f>
        <v/>
      </c>
      <c r="F197" s="2" t="str">
        <f aca="false">IF(EXACT(A197,C197),"X","")</f>
        <v/>
      </c>
      <c r="G197" s="2" t="str">
        <f aca="false">IF(A197&lt;&gt;C197,VLOOKUP(C197,$A$2:$D$9949,4,0),"")</f>
        <v>Auridon</v>
      </c>
      <c r="H197" s="2" t="n">
        <f aca="false">A197</f>
        <v>401</v>
      </c>
      <c r="I197" s="2" t="n">
        <f aca="false">C197</f>
        <v>381</v>
      </c>
      <c r="J197" s="0" t="n">
        <v>0</v>
      </c>
      <c r="K197" s="2" t="str">
        <f aca="false">VLOOKUP(J197,'LibSets constants'!$A$4:$B$1000,2,0)</f>
        <v>DLC_BASE_GAME</v>
      </c>
      <c r="L197" s="2" t="str">
        <f aca="false">VLOOKUP(J197,'LibSets constants'!$A$4:$C$1000,3,0)</f>
        <v>Included in base game</v>
      </c>
    </row>
    <row r="198" customFormat="false" ht="15" hidden="false" customHeight="false" outlineLevel="0" collapsed="false">
      <c r="A198" s="21" t="n">
        <v>402</v>
      </c>
      <c r="B198" s="1" t="n">
        <f aca="false">VLOOKUP(A198,'ESO dumped ZoneData'!$A$3:$D$9995,2,0)</f>
        <v>197</v>
      </c>
      <c r="C198" s="1" t="n">
        <f aca="false">VLOOKUP(A198,'ESO dumped ZoneData'!$A$3:$D$9995,3,0)</f>
        <v>103</v>
      </c>
      <c r="D198" s="2" t="str">
        <f aca="false">VLOOKUP(A198,'ESO dumped ZoneData'!$A$3:$D$9995,4,0)</f>
        <v>Shor's Stone Mine</v>
      </c>
      <c r="E198" s="2" t="str">
        <f aca="false" t="array" ref="E198:E198">IF(OR(EXACT(A198,'ESO Dungeon constants'!$D$3:$D$987)),"X","")</f>
        <v/>
      </c>
      <c r="F198" s="2" t="str">
        <f aca="false">IF(EXACT(A198,C198),"X","")</f>
        <v/>
      </c>
      <c r="G198" s="2" t="str">
        <f aca="false">IF(A198&lt;&gt;C198,VLOOKUP(C198,$A$2:$D$9949,4,0),"")</f>
        <v>The Rift</v>
      </c>
      <c r="H198" s="2" t="n">
        <f aca="false">A198</f>
        <v>402</v>
      </c>
      <c r="I198" s="2" t="n">
        <f aca="false">C198</f>
        <v>103</v>
      </c>
      <c r="J198" s="0" t="n">
        <v>0</v>
      </c>
      <c r="K198" s="2" t="str">
        <f aca="false">VLOOKUP(J198,'LibSets constants'!$A$4:$B$1000,2,0)</f>
        <v>DLC_BASE_GAME</v>
      </c>
      <c r="L198" s="2" t="str">
        <f aca="false">VLOOKUP(J198,'LibSets constants'!$A$4:$C$1000,3,0)</f>
        <v>Included in base game</v>
      </c>
    </row>
    <row r="199" customFormat="false" ht="15" hidden="false" customHeight="false" outlineLevel="0" collapsed="false">
      <c r="A199" s="21" t="n">
        <v>403</v>
      </c>
      <c r="B199" s="1" t="n">
        <f aca="false">VLOOKUP(A199,'ESO dumped ZoneData'!$A$3:$D$9995,2,0)</f>
        <v>198</v>
      </c>
      <c r="C199" s="1" t="n">
        <f aca="false">VLOOKUP(A199,'ESO dumped ZoneData'!$A$3:$D$9995,3,0)</f>
        <v>103</v>
      </c>
      <c r="D199" s="2" t="str">
        <f aca="false">VLOOKUP(A199,'ESO dumped ZoneData'!$A$3:$D$9995,4,0)</f>
        <v>Northwind Mine</v>
      </c>
      <c r="E199" s="2" t="str">
        <f aca="false" t="array" ref="E199:E199">IF(OR(EXACT(A199,'ESO Dungeon constants'!$D$3:$D$987)),"X","")</f>
        <v/>
      </c>
      <c r="F199" s="2" t="str">
        <f aca="false">IF(EXACT(A199,C199),"X","")</f>
        <v/>
      </c>
      <c r="G199" s="2" t="str">
        <f aca="false">IF(A199&lt;&gt;C199,VLOOKUP(C199,$A$2:$D$9949,4,0),"")</f>
        <v>The Rift</v>
      </c>
      <c r="H199" s="2" t="n">
        <f aca="false">A199</f>
        <v>403</v>
      </c>
      <c r="I199" s="2" t="n">
        <f aca="false">C199</f>
        <v>103</v>
      </c>
      <c r="J199" s="0" t="n">
        <v>0</v>
      </c>
      <c r="K199" s="2" t="str">
        <f aca="false">VLOOKUP(J199,'LibSets constants'!$A$4:$B$1000,2,0)</f>
        <v>DLC_BASE_GAME</v>
      </c>
      <c r="L199" s="2" t="str">
        <f aca="false">VLOOKUP(J199,'LibSets constants'!$A$4:$C$1000,3,0)</f>
        <v>Included in base game</v>
      </c>
    </row>
    <row r="200" customFormat="false" ht="15" hidden="false" customHeight="false" outlineLevel="0" collapsed="false">
      <c r="A200" s="21" t="n">
        <v>404</v>
      </c>
      <c r="B200" s="1" t="n">
        <f aca="false">VLOOKUP(A200,'ESO dumped ZoneData'!$A$3:$D$9995,2,0)</f>
        <v>199</v>
      </c>
      <c r="C200" s="1" t="n">
        <f aca="false">VLOOKUP(A200,'ESO dumped ZoneData'!$A$3:$D$9995,3,0)</f>
        <v>103</v>
      </c>
      <c r="D200" s="2" t="str">
        <f aca="false">VLOOKUP(A200,'ESO dumped ZoneData'!$A$3:$D$9995,4,0)</f>
        <v>Fallowstone Vault</v>
      </c>
      <c r="E200" s="2" t="str">
        <f aca="false" t="array" ref="E200:E200">IF(OR(EXACT(A200,'ESO Dungeon constants'!$D$3:$D$987)),"X","")</f>
        <v/>
      </c>
      <c r="F200" s="2" t="str">
        <f aca="false">IF(EXACT(A200,C200),"X","")</f>
        <v/>
      </c>
      <c r="G200" s="2" t="str">
        <f aca="false">IF(A200&lt;&gt;C200,VLOOKUP(C200,$A$2:$D$9949,4,0),"")</f>
        <v>The Rift</v>
      </c>
      <c r="H200" s="2" t="n">
        <f aca="false">A200</f>
        <v>404</v>
      </c>
      <c r="I200" s="2" t="n">
        <f aca="false">C200</f>
        <v>103</v>
      </c>
      <c r="J200" s="0" t="n">
        <v>0</v>
      </c>
      <c r="K200" s="2" t="str">
        <f aca="false">VLOOKUP(J200,'LibSets constants'!$A$4:$B$1000,2,0)</f>
        <v>DLC_BASE_GAME</v>
      </c>
      <c r="L200" s="2" t="str">
        <f aca="false">VLOOKUP(J200,'LibSets constants'!$A$4:$C$1000,3,0)</f>
        <v>Included in base game</v>
      </c>
    </row>
    <row r="201" customFormat="false" ht="15" hidden="false" customHeight="false" outlineLevel="0" collapsed="false">
      <c r="A201" s="21" t="n">
        <v>405</v>
      </c>
      <c r="B201" s="1" t="n">
        <f aca="false">VLOOKUP(A201,'ESO dumped ZoneData'!$A$3:$D$9995,2,0)</f>
        <v>200</v>
      </c>
      <c r="C201" s="1" t="n">
        <f aca="false">VLOOKUP(A201,'ESO dumped ZoneData'!$A$3:$D$9995,3,0)</f>
        <v>57</v>
      </c>
      <c r="D201" s="2" t="str">
        <f aca="false">VLOOKUP(A201,'ESO dumped ZoneData'!$A$3:$D$9995,4,0)</f>
        <v>Lady Llarel's Shelter</v>
      </c>
      <c r="E201" s="2" t="str">
        <f aca="false" t="array" ref="E201:E201">IF(OR(EXACT(A201,'ESO Dungeon constants'!$D$3:$D$987)),"X","")</f>
        <v/>
      </c>
      <c r="F201" s="2" t="str">
        <f aca="false">IF(EXACT(A201,C201),"X","")</f>
        <v/>
      </c>
      <c r="G201" s="2" t="str">
        <f aca="false">IF(A201&lt;&gt;C201,VLOOKUP(C201,$A$2:$D$9949,4,0),"")</f>
        <v>Deshaan</v>
      </c>
      <c r="H201" s="2" t="n">
        <f aca="false">A201</f>
        <v>405</v>
      </c>
      <c r="I201" s="2" t="n">
        <f aca="false">C201</f>
        <v>57</v>
      </c>
      <c r="J201" s="0" t="n">
        <v>0</v>
      </c>
      <c r="K201" s="2" t="str">
        <f aca="false">VLOOKUP(J201,'LibSets constants'!$A$4:$B$1000,2,0)</f>
        <v>DLC_BASE_GAME</v>
      </c>
      <c r="L201" s="2" t="str">
        <f aca="false">VLOOKUP(J201,'LibSets constants'!$A$4:$C$1000,3,0)</f>
        <v>Included in base game</v>
      </c>
    </row>
    <row r="202" customFormat="false" ht="15" hidden="false" customHeight="false" outlineLevel="0" collapsed="false">
      <c r="A202" s="21" t="n">
        <v>406</v>
      </c>
      <c r="B202" s="1" t="n">
        <f aca="false">VLOOKUP(A202,'ESO dumped ZoneData'!$A$3:$D$9995,2,0)</f>
        <v>201</v>
      </c>
      <c r="C202" s="1" t="n">
        <f aca="false">VLOOKUP(A202,'ESO dumped ZoneData'!$A$3:$D$9995,3,0)</f>
        <v>57</v>
      </c>
      <c r="D202" s="2" t="str">
        <f aca="false">VLOOKUP(A202,'ESO dumped ZoneData'!$A$3:$D$9995,4,0)</f>
        <v>Lower Bthanual</v>
      </c>
      <c r="E202" s="2" t="str">
        <f aca="false" t="array" ref="E202:E202">IF(OR(EXACT(A202,'ESO Dungeon constants'!$D$3:$D$987)),"X","")</f>
        <v/>
      </c>
      <c r="F202" s="2" t="str">
        <f aca="false">IF(EXACT(A202,C202),"X","")</f>
        <v/>
      </c>
      <c r="G202" s="2" t="str">
        <f aca="false">IF(A202&lt;&gt;C202,VLOOKUP(C202,$A$2:$D$9949,4,0),"")</f>
        <v>Deshaan</v>
      </c>
      <c r="H202" s="2" t="n">
        <f aca="false">A202</f>
        <v>406</v>
      </c>
      <c r="I202" s="2" t="n">
        <f aca="false">C202</f>
        <v>57</v>
      </c>
      <c r="J202" s="0" t="n">
        <v>0</v>
      </c>
      <c r="K202" s="2" t="str">
        <f aca="false">VLOOKUP(J202,'LibSets constants'!$A$4:$B$1000,2,0)</f>
        <v>DLC_BASE_GAME</v>
      </c>
      <c r="L202" s="2" t="str">
        <f aca="false">VLOOKUP(J202,'LibSets constants'!$A$4:$C$1000,3,0)</f>
        <v>Included in base game</v>
      </c>
    </row>
    <row r="203" customFormat="false" ht="15" hidden="false" customHeight="false" outlineLevel="0" collapsed="false">
      <c r="A203" s="21" t="n">
        <v>407</v>
      </c>
      <c r="B203" s="1" t="n">
        <f aca="false">VLOOKUP(A203,'ESO dumped ZoneData'!$A$3:$D$9995,2,0)</f>
        <v>202</v>
      </c>
      <c r="C203" s="1" t="n">
        <f aca="false">VLOOKUP(A203,'ESO dumped ZoneData'!$A$3:$D$9995,3,0)</f>
        <v>57</v>
      </c>
      <c r="D203" s="2" t="str">
        <f aca="false">VLOOKUP(A203,'ESO dumped ZoneData'!$A$3:$D$9995,4,0)</f>
        <v>The Triple Circle Mine</v>
      </c>
      <c r="E203" s="2" t="str">
        <f aca="false" t="array" ref="E203:E203">IF(OR(EXACT(A203,'ESO Dungeon constants'!$D$3:$D$987)),"X","")</f>
        <v/>
      </c>
      <c r="F203" s="2" t="str">
        <f aca="false">IF(EXACT(A203,C203),"X","")</f>
        <v/>
      </c>
      <c r="G203" s="2" t="str">
        <f aca="false">IF(A203&lt;&gt;C203,VLOOKUP(C203,$A$2:$D$9949,4,0),"")</f>
        <v>Deshaan</v>
      </c>
      <c r="H203" s="2" t="n">
        <f aca="false">A203</f>
        <v>407</v>
      </c>
      <c r="I203" s="2" t="n">
        <f aca="false">C203</f>
        <v>57</v>
      </c>
      <c r="J203" s="0" t="n">
        <v>0</v>
      </c>
      <c r="K203" s="2" t="str">
        <f aca="false">VLOOKUP(J203,'LibSets constants'!$A$4:$B$1000,2,0)</f>
        <v>DLC_BASE_GAME</v>
      </c>
      <c r="L203" s="2" t="str">
        <f aca="false">VLOOKUP(J203,'LibSets constants'!$A$4:$C$1000,3,0)</f>
        <v>Included in base game</v>
      </c>
    </row>
    <row r="204" customFormat="false" ht="15" hidden="false" customHeight="false" outlineLevel="0" collapsed="false">
      <c r="A204" s="21" t="n">
        <v>408</v>
      </c>
      <c r="B204" s="1" t="n">
        <f aca="false">VLOOKUP(A204,'ESO dumped ZoneData'!$A$3:$D$9995,2,0)</f>
        <v>203</v>
      </c>
      <c r="C204" s="1" t="n">
        <f aca="false">VLOOKUP(A204,'ESO dumped ZoneData'!$A$3:$D$9995,3,0)</f>
        <v>57</v>
      </c>
      <c r="D204" s="2" t="str">
        <f aca="false">VLOOKUP(A204,'ESO dumped ZoneData'!$A$3:$D$9995,4,0)</f>
        <v>Taleon's Crag</v>
      </c>
      <c r="E204" s="2" t="str">
        <f aca="false" t="array" ref="E204:E204">IF(OR(EXACT(A204,'ESO Dungeon constants'!$D$3:$D$987)),"X","")</f>
        <v/>
      </c>
      <c r="F204" s="2" t="str">
        <f aca="false">IF(EXACT(A204,C204),"X","")</f>
        <v/>
      </c>
      <c r="G204" s="2" t="str">
        <f aca="false">IF(A204&lt;&gt;C204,VLOOKUP(C204,$A$2:$D$9949,4,0),"")</f>
        <v>Deshaan</v>
      </c>
      <c r="H204" s="2" t="n">
        <f aca="false">A204</f>
        <v>408</v>
      </c>
      <c r="I204" s="2" t="n">
        <f aca="false">C204</f>
        <v>57</v>
      </c>
      <c r="J204" s="0" t="n">
        <v>0</v>
      </c>
      <c r="K204" s="2" t="str">
        <f aca="false">VLOOKUP(J204,'LibSets constants'!$A$4:$B$1000,2,0)</f>
        <v>DLC_BASE_GAME</v>
      </c>
      <c r="L204" s="2" t="str">
        <f aca="false">VLOOKUP(J204,'LibSets constants'!$A$4:$C$1000,3,0)</f>
        <v>Included in base game</v>
      </c>
    </row>
    <row r="205" customFormat="false" ht="15" hidden="false" customHeight="false" outlineLevel="0" collapsed="false">
      <c r="A205" s="21" t="n">
        <v>409</v>
      </c>
      <c r="B205" s="1" t="n">
        <f aca="false">VLOOKUP(A205,'ESO dumped ZoneData'!$A$3:$D$9995,2,0)</f>
        <v>204</v>
      </c>
      <c r="C205" s="1" t="n">
        <f aca="false">VLOOKUP(A205,'ESO dumped ZoneData'!$A$3:$D$9995,3,0)</f>
        <v>57</v>
      </c>
      <c r="D205" s="2" t="str">
        <f aca="false">VLOOKUP(A205,'ESO dumped ZoneData'!$A$3:$D$9995,4,0)</f>
        <v>Knife Ear Grotto</v>
      </c>
      <c r="E205" s="2" t="str">
        <f aca="false" t="array" ref="E205:E205">IF(OR(EXACT(A205,'ESO Dungeon constants'!$D$3:$D$987)),"X","")</f>
        <v/>
      </c>
      <c r="F205" s="2" t="str">
        <f aca="false">IF(EXACT(A205,C205),"X","")</f>
        <v/>
      </c>
      <c r="G205" s="2" t="str">
        <f aca="false">IF(A205&lt;&gt;C205,VLOOKUP(C205,$A$2:$D$9949,4,0),"")</f>
        <v>Deshaan</v>
      </c>
      <c r="H205" s="2" t="n">
        <f aca="false">A205</f>
        <v>409</v>
      </c>
      <c r="I205" s="2" t="n">
        <f aca="false">C205</f>
        <v>57</v>
      </c>
      <c r="J205" s="0" t="n">
        <v>0</v>
      </c>
      <c r="K205" s="2" t="str">
        <f aca="false">VLOOKUP(J205,'LibSets constants'!$A$4:$B$1000,2,0)</f>
        <v>DLC_BASE_GAME</v>
      </c>
      <c r="L205" s="2" t="str">
        <f aca="false">VLOOKUP(J205,'LibSets constants'!$A$4:$C$1000,3,0)</f>
        <v>Included in base game</v>
      </c>
    </row>
    <row r="206" customFormat="false" ht="15" hidden="false" customHeight="false" outlineLevel="0" collapsed="false">
      <c r="A206" s="21" t="n">
        <v>410</v>
      </c>
      <c r="B206" s="1" t="n">
        <f aca="false">VLOOKUP(A206,'ESO dumped ZoneData'!$A$3:$D$9995,2,0)</f>
        <v>205</v>
      </c>
      <c r="C206" s="1" t="n">
        <f aca="false">VLOOKUP(A206,'ESO dumped ZoneData'!$A$3:$D$9995,3,0)</f>
        <v>57</v>
      </c>
      <c r="D206" s="2" t="str">
        <f aca="false">VLOOKUP(A206,'ESO dumped ZoneData'!$A$3:$D$9995,4,0)</f>
        <v>The Corpse Garden</v>
      </c>
      <c r="E206" s="2" t="str">
        <f aca="false" t="array" ref="E206:E206">IF(OR(EXACT(A206,'ESO Dungeon constants'!$D$3:$D$987)),"X","")</f>
        <v/>
      </c>
      <c r="F206" s="2" t="str">
        <f aca="false">IF(EXACT(A206,C206),"X","")</f>
        <v/>
      </c>
      <c r="G206" s="2" t="str">
        <f aca="false">IF(A206&lt;&gt;C206,VLOOKUP(C206,$A$2:$D$9949,4,0),"")</f>
        <v>Deshaan</v>
      </c>
      <c r="H206" s="2" t="n">
        <f aca="false">A206</f>
        <v>410</v>
      </c>
      <c r="I206" s="2" t="n">
        <f aca="false">C206</f>
        <v>57</v>
      </c>
      <c r="J206" s="0" t="n">
        <v>0</v>
      </c>
      <c r="K206" s="2" t="str">
        <f aca="false">VLOOKUP(J206,'LibSets constants'!$A$4:$B$1000,2,0)</f>
        <v>DLC_BASE_GAME</v>
      </c>
      <c r="L206" s="2" t="str">
        <f aca="false">VLOOKUP(J206,'LibSets constants'!$A$4:$C$1000,3,0)</f>
        <v>Included in base game</v>
      </c>
    </row>
    <row r="207" customFormat="false" ht="15" hidden="false" customHeight="false" outlineLevel="0" collapsed="false">
      <c r="A207" s="21" t="n">
        <v>411</v>
      </c>
      <c r="B207" s="1" t="n">
        <f aca="false">VLOOKUP(A207,'ESO dumped ZoneData'!$A$3:$D$9995,2,0)</f>
        <v>206</v>
      </c>
      <c r="C207" s="1" t="n">
        <f aca="false">VLOOKUP(A207,'ESO dumped ZoneData'!$A$3:$D$9995,3,0)</f>
        <v>58</v>
      </c>
      <c r="D207" s="2" t="str">
        <f aca="false">VLOOKUP(A207,'ESO dumped ZoneData'!$A$3:$D$9995,4,0)</f>
        <v>The Hunting Grounds</v>
      </c>
      <c r="E207" s="2" t="str">
        <f aca="false" t="array" ref="E207:E207">IF(OR(EXACT(A207,'ESO Dungeon constants'!$D$3:$D$987)),"X","")</f>
        <v/>
      </c>
      <c r="F207" s="2" t="str">
        <f aca="false">IF(EXACT(A207,C207),"X","")</f>
        <v/>
      </c>
      <c r="G207" s="2" t="str">
        <f aca="false">IF(A207&lt;&gt;C207,VLOOKUP(C207,$A$2:$D$9949,4,0),"")</f>
        <v>Malabal Tor</v>
      </c>
      <c r="H207" s="2" t="n">
        <f aca="false">A207</f>
        <v>411</v>
      </c>
      <c r="I207" s="2" t="n">
        <f aca="false">C207</f>
        <v>58</v>
      </c>
      <c r="J207" s="0" t="n">
        <v>0</v>
      </c>
      <c r="K207" s="2" t="str">
        <f aca="false">VLOOKUP(J207,'LibSets constants'!$A$4:$B$1000,2,0)</f>
        <v>DLC_BASE_GAME</v>
      </c>
      <c r="L207" s="2" t="str">
        <f aca="false">VLOOKUP(J207,'LibSets constants'!$A$4:$C$1000,3,0)</f>
        <v>Included in base game</v>
      </c>
    </row>
    <row r="208" customFormat="false" ht="15" hidden="false" customHeight="false" outlineLevel="0" collapsed="false">
      <c r="A208" s="21" t="n">
        <v>412</v>
      </c>
      <c r="B208" s="1" t="n">
        <f aca="false">VLOOKUP(A208,'ESO dumped ZoneData'!$A$3:$D$9995,2,0)</f>
        <v>207</v>
      </c>
      <c r="C208" s="1" t="n">
        <f aca="false">VLOOKUP(A208,'ESO dumped ZoneData'!$A$3:$D$9995,3,0)</f>
        <v>103</v>
      </c>
      <c r="D208" s="2" t="str">
        <f aca="false">VLOOKUP(A208,'ESO dumped ZoneData'!$A$3:$D$9995,4,0)</f>
        <v>Nimalten Barrow</v>
      </c>
      <c r="E208" s="2" t="str">
        <f aca="false" t="array" ref="E208:E208">IF(OR(EXACT(A208,'ESO Dungeon constants'!$D$3:$D$987)),"X","")</f>
        <v/>
      </c>
      <c r="F208" s="2" t="str">
        <f aca="false">IF(EXACT(A208,C208),"X","")</f>
        <v/>
      </c>
      <c r="G208" s="2" t="str">
        <f aca="false">IF(A208&lt;&gt;C208,VLOOKUP(C208,$A$2:$D$9949,4,0),"")</f>
        <v>The Rift</v>
      </c>
      <c r="H208" s="2" t="n">
        <f aca="false">A208</f>
        <v>412</v>
      </c>
      <c r="I208" s="2" t="n">
        <f aca="false">C208</f>
        <v>103</v>
      </c>
      <c r="J208" s="0" t="n">
        <v>0</v>
      </c>
      <c r="K208" s="2" t="str">
        <f aca="false">VLOOKUP(J208,'LibSets constants'!$A$4:$B$1000,2,0)</f>
        <v>DLC_BASE_GAME</v>
      </c>
      <c r="L208" s="2" t="str">
        <f aca="false">VLOOKUP(J208,'LibSets constants'!$A$4:$C$1000,3,0)</f>
        <v>Included in base game</v>
      </c>
    </row>
    <row r="209" customFormat="false" ht="15" hidden="false" customHeight="false" outlineLevel="0" collapsed="false">
      <c r="A209" s="21" t="n">
        <v>413</v>
      </c>
      <c r="B209" s="1" t="n">
        <f aca="false">VLOOKUP(A209,'ESO dumped ZoneData'!$A$3:$D$9995,2,0)</f>
        <v>208</v>
      </c>
      <c r="C209" s="1" t="n">
        <f aca="false">VLOOKUP(A209,'ESO dumped ZoneData'!$A$3:$D$9995,3,0)</f>
        <v>103</v>
      </c>
      <c r="D209" s="2" t="str">
        <f aca="false">VLOOKUP(A209,'ESO dumped ZoneData'!$A$3:$D$9995,4,0)</f>
        <v>Avanchnzel</v>
      </c>
      <c r="E209" s="2" t="str">
        <f aca="false" t="array" ref="E209:E209">IF(OR(EXACT(A209,'ESO Dungeon constants'!$D$3:$D$987)),"X","")</f>
        <v/>
      </c>
      <c r="F209" s="2" t="str">
        <f aca="false">IF(EXACT(A209,C209),"X","")</f>
        <v/>
      </c>
      <c r="G209" s="2" t="str">
        <f aca="false">IF(A209&lt;&gt;C209,VLOOKUP(C209,$A$2:$D$9949,4,0),"")</f>
        <v>The Rift</v>
      </c>
      <c r="H209" s="2" t="n">
        <f aca="false">A209</f>
        <v>413</v>
      </c>
      <c r="I209" s="2" t="n">
        <f aca="false">C209</f>
        <v>103</v>
      </c>
      <c r="J209" s="0" t="n">
        <v>0</v>
      </c>
      <c r="K209" s="2" t="str">
        <f aca="false">VLOOKUP(J209,'LibSets constants'!$A$4:$B$1000,2,0)</f>
        <v>DLC_BASE_GAME</v>
      </c>
      <c r="L209" s="2" t="str">
        <f aca="false">VLOOKUP(J209,'LibSets constants'!$A$4:$C$1000,3,0)</f>
        <v>Included in base game</v>
      </c>
    </row>
    <row r="210" customFormat="false" ht="15" hidden="false" customHeight="false" outlineLevel="0" collapsed="false">
      <c r="A210" s="21" t="n">
        <v>414</v>
      </c>
      <c r="B210" s="1" t="n">
        <f aca="false">VLOOKUP(A210,'ESO dumped ZoneData'!$A$3:$D$9995,2,0)</f>
        <v>209</v>
      </c>
      <c r="C210" s="1" t="n">
        <f aca="false">VLOOKUP(A210,'ESO dumped ZoneData'!$A$3:$D$9995,3,0)</f>
        <v>103</v>
      </c>
      <c r="D210" s="2" t="str">
        <f aca="false">VLOOKUP(A210,'ESO dumped ZoneData'!$A$3:$D$9995,4,0)</f>
        <v>Pinepeak Caverns</v>
      </c>
      <c r="E210" s="2" t="str">
        <f aca="false" t="array" ref="E210:E210">IF(OR(EXACT(A210,'ESO Dungeon constants'!$D$3:$D$987)),"X","")</f>
        <v/>
      </c>
      <c r="F210" s="2" t="str">
        <f aca="false">IF(EXACT(A210,C210),"X","")</f>
        <v/>
      </c>
      <c r="G210" s="2" t="str">
        <f aca="false">IF(A210&lt;&gt;C210,VLOOKUP(C210,$A$2:$D$9949,4,0),"")</f>
        <v>The Rift</v>
      </c>
      <c r="H210" s="2" t="n">
        <f aca="false">A210</f>
        <v>414</v>
      </c>
      <c r="I210" s="2" t="n">
        <f aca="false">C210</f>
        <v>103</v>
      </c>
      <c r="J210" s="0" t="n">
        <v>0</v>
      </c>
      <c r="K210" s="2" t="str">
        <f aca="false">VLOOKUP(J210,'LibSets constants'!$A$4:$B$1000,2,0)</f>
        <v>DLC_BASE_GAME</v>
      </c>
      <c r="L210" s="2" t="str">
        <f aca="false">VLOOKUP(J210,'LibSets constants'!$A$4:$C$1000,3,0)</f>
        <v>Included in base game</v>
      </c>
    </row>
    <row r="211" customFormat="false" ht="15" hidden="false" customHeight="false" outlineLevel="0" collapsed="false">
      <c r="A211" s="21" t="n">
        <v>415</v>
      </c>
      <c r="B211" s="1" t="n">
        <f aca="false">VLOOKUP(A211,'ESO dumped ZoneData'!$A$3:$D$9995,2,0)</f>
        <v>210</v>
      </c>
      <c r="C211" s="1" t="n">
        <f aca="false">VLOOKUP(A211,'ESO dumped ZoneData'!$A$3:$D$9995,3,0)</f>
        <v>103</v>
      </c>
      <c r="D211" s="2" t="str">
        <f aca="false">VLOOKUP(A211,'ESO dumped ZoneData'!$A$3:$D$9995,4,0)</f>
        <v>Trolhetta Cave</v>
      </c>
      <c r="E211" s="2" t="str">
        <f aca="false" t="array" ref="E211:E211">IF(OR(EXACT(A211,'ESO Dungeon constants'!$D$3:$D$987)),"X","")</f>
        <v/>
      </c>
      <c r="F211" s="2" t="str">
        <f aca="false">IF(EXACT(A211,C211),"X","")</f>
        <v/>
      </c>
      <c r="G211" s="2" t="str">
        <f aca="false">IF(A211&lt;&gt;C211,VLOOKUP(C211,$A$2:$D$9949,4,0),"")</f>
        <v>The Rift</v>
      </c>
      <c r="H211" s="2" t="n">
        <f aca="false">A211</f>
        <v>415</v>
      </c>
      <c r="I211" s="2" t="n">
        <f aca="false">C211</f>
        <v>103</v>
      </c>
      <c r="J211" s="0" t="n">
        <v>0</v>
      </c>
      <c r="K211" s="2" t="str">
        <f aca="false">VLOOKUP(J211,'LibSets constants'!$A$4:$B$1000,2,0)</f>
        <v>DLC_BASE_GAME</v>
      </c>
      <c r="L211" s="2" t="str">
        <f aca="false">VLOOKUP(J211,'LibSets constants'!$A$4:$C$1000,3,0)</f>
        <v>Included in base game</v>
      </c>
    </row>
    <row r="212" customFormat="false" ht="15" hidden="false" customHeight="false" outlineLevel="0" collapsed="false">
      <c r="A212" s="21" t="n">
        <v>416</v>
      </c>
      <c r="B212" s="1" t="n">
        <f aca="false">VLOOKUP(A212,'ESO dumped ZoneData'!$A$3:$D$9995,2,0)</f>
        <v>211</v>
      </c>
      <c r="C212" s="1" t="n">
        <f aca="false">VLOOKUP(A212,'ESO dumped ZoneData'!$A$3:$D$9995,3,0)</f>
        <v>381</v>
      </c>
      <c r="D212" s="2" t="str">
        <f aca="false">VLOOKUP(A212,'ESO dumped ZoneData'!$A$3:$D$9995,4,0)</f>
        <v>Inner Tanzelwil</v>
      </c>
      <c r="E212" s="2" t="str">
        <f aca="false" t="array" ref="E212:E212">IF(OR(EXACT(A212,'ESO Dungeon constants'!$D$3:$D$987)),"X","")</f>
        <v/>
      </c>
      <c r="F212" s="2" t="str">
        <f aca="false">IF(EXACT(A212,C212),"X","")</f>
        <v/>
      </c>
      <c r="G212" s="2" t="str">
        <f aca="false">IF(A212&lt;&gt;C212,VLOOKUP(C212,$A$2:$D$9949,4,0),"")</f>
        <v>Auridon</v>
      </c>
      <c r="H212" s="2" t="n">
        <f aca="false">A212</f>
        <v>416</v>
      </c>
      <c r="I212" s="2" t="n">
        <f aca="false">C212</f>
        <v>381</v>
      </c>
      <c r="J212" s="0" t="n">
        <v>0</v>
      </c>
      <c r="K212" s="2" t="str">
        <f aca="false">VLOOKUP(J212,'LibSets constants'!$A$4:$B$1000,2,0)</f>
        <v>DLC_BASE_GAME</v>
      </c>
      <c r="L212" s="2" t="str">
        <f aca="false">VLOOKUP(J212,'LibSets constants'!$A$4:$C$1000,3,0)</f>
        <v>Included in base game</v>
      </c>
    </row>
    <row r="213" customFormat="false" ht="15" hidden="false" customHeight="false" outlineLevel="0" collapsed="false">
      <c r="A213" s="21" t="n">
        <v>417</v>
      </c>
      <c r="B213" s="1" t="n">
        <f aca="false">VLOOKUP(A213,'ESO dumped ZoneData'!$A$3:$D$9995,2,0)</f>
        <v>212</v>
      </c>
      <c r="C213" s="1" t="n">
        <f aca="false">VLOOKUP(A213,'ESO dumped ZoneData'!$A$3:$D$9995,3,0)</f>
        <v>347</v>
      </c>
      <c r="D213" s="2" t="str">
        <f aca="false">VLOOKUP(A213,'ESO dumped ZoneData'!$A$3:$D$9995,4,0)</f>
        <v>Aba-Loria</v>
      </c>
      <c r="E213" s="2" t="str">
        <f aca="false" t="array" ref="E213:E213">IF(OR(EXACT(A213,'ESO Dungeon constants'!$D$3:$D$987)),"X","")</f>
        <v/>
      </c>
      <c r="F213" s="2" t="str">
        <f aca="false">IF(EXACT(A213,C213),"X","")</f>
        <v/>
      </c>
      <c r="G213" s="2" t="str">
        <f aca="false">IF(A213&lt;&gt;C213,VLOOKUP(C213,$A$2:$D$9949,4,0),"")</f>
        <v>Coldharbour</v>
      </c>
      <c r="H213" s="2" t="n">
        <f aca="false">A213</f>
        <v>417</v>
      </c>
      <c r="I213" s="2" t="n">
        <f aca="false">C213</f>
        <v>347</v>
      </c>
      <c r="J213" s="0" t="n">
        <v>0</v>
      </c>
      <c r="K213" s="2" t="str">
        <f aca="false">VLOOKUP(J213,'LibSets constants'!$A$4:$B$1000,2,0)</f>
        <v>DLC_BASE_GAME</v>
      </c>
      <c r="L213" s="2" t="str">
        <f aca="false">VLOOKUP(J213,'LibSets constants'!$A$4:$C$1000,3,0)</f>
        <v>Included in base game</v>
      </c>
    </row>
    <row r="214" customFormat="false" ht="15" hidden="false" customHeight="false" outlineLevel="0" collapsed="false">
      <c r="A214" s="21" t="n">
        <v>418</v>
      </c>
      <c r="B214" s="1" t="n">
        <f aca="false">VLOOKUP(A214,'ESO dumped ZoneData'!$A$3:$D$9995,2,0)</f>
        <v>213</v>
      </c>
      <c r="C214" s="1" t="n">
        <f aca="false">VLOOKUP(A214,'ESO dumped ZoneData'!$A$3:$D$9995,3,0)</f>
        <v>347</v>
      </c>
      <c r="D214" s="2" t="str">
        <f aca="false">VLOOKUP(A214,'ESO dumped ZoneData'!$A$3:$D$9995,4,0)</f>
        <v>The Vault of Haman Forgefire</v>
      </c>
      <c r="E214" s="2" t="str">
        <f aca="false" t="array" ref="E214:E214">IF(OR(EXACT(A214,'ESO Dungeon constants'!$D$3:$D$987)),"X","")</f>
        <v/>
      </c>
      <c r="F214" s="2" t="str">
        <f aca="false">IF(EXACT(A214,C214),"X","")</f>
        <v/>
      </c>
      <c r="G214" s="2" t="str">
        <f aca="false">IF(A214&lt;&gt;C214,VLOOKUP(C214,$A$2:$D$9949,4,0),"")</f>
        <v>Coldharbour</v>
      </c>
      <c r="H214" s="2" t="n">
        <f aca="false">A214</f>
        <v>418</v>
      </c>
      <c r="I214" s="2" t="n">
        <f aca="false">C214</f>
        <v>347</v>
      </c>
      <c r="J214" s="0" t="n">
        <v>0</v>
      </c>
      <c r="K214" s="2" t="str">
        <f aca="false">VLOOKUP(J214,'LibSets constants'!$A$4:$B$1000,2,0)</f>
        <v>DLC_BASE_GAME</v>
      </c>
      <c r="L214" s="2" t="str">
        <f aca="false">VLOOKUP(J214,'LibSets constants'!$A$4:$C$1000,3,0)</f>
        <v>Included in base game</v>
      </c>
    </row>
    <row r="215" customFormat="false" ht="15" hidden="false" customHeight="false" outlineLevel="0" collapsed="false">
      <c r="A215" s="21" t="n">
        <v>419</v>
      </c>
      <c r="B215" s="1" t="n">
        <f aca="false">VLOOKUP(A215,'ESO dumped ZoneData'!$A$3:$D$9995,2,0)</f>
        <v>214</v>
      </c>
      <c r="C215" s="1" t="n">
        <f aca="false">VLOOKUP(A215,'ESO dumped ZoneData'!$A$3:$D$9995,3,0)</f>
        <v>347</v>
      </c>
      <c r="D215" s="2" t="str">
        <f aca="false">VLOOKUP(A215,'ESO dumped ZoneData'!$A$3:$D$9995,4,0)</f>
        <v>The Grotto of Depravity</v>
      </c>
      <c r="E215" s="2" t="str">
        <f aca="false" t="array" ref="E215:E215">IF(OR(EXACT(A215,'ESO Dungeon constants'!$D$3:$D$987)),"X","")</f>
        <v/>
      </c>
      <c r="F215" s="2" t="str">
        <f aca="false">IF(EXACT(A215,C215),"X","")</f>
        <v/>
      </c>
      <c r="G215" s="2" t="str">
        <f aca="false">IF(A215&lt;&gt;C215,VLOOKUP(C215,$A$2:$D$9949,4,0),"")</f>
        <v>Coldharbour</v>
      </c>
      <c r="H215" s="2" t="n">
        <f aca="false">A215</f>
        <v>419</v>
      </c>
      <c r="I215" s="2" t="n">
        <f aca="false">C215</f>
        <v>347</v>
      </c>
      <c r="J215" s="0" t="n">
        <v>0</v>
      </c>
      <c r="K215" s="2" t="str">
        <f aca="false">VLOOKUP(J215,'LibSets constants'!$A$4:$B$1000,2,0)</f>
        <v>DLC_BASE_GAME</v>
      </c>
      <c r="L215" s="2" t="str">
        <f aca="false">VLOOKUP(J215,'LibSets constants'!$A$4:$C$1000,3,0)</f>
        <v>Included in base game</v>
      </c>
    </row>
    <row r="216" customFormat="false" ht="15" hidden="false" customHeight="false" outlineLevel="0" collapsed="false">
      <c r="A216" s="21" t="n">
        <v>420</v>
      </c>
      <c r="B216" s="1" t="n">
        <f aca="false">VLOOKUP(A216,'ESO dumped ZoneData'!$A$3:$D$9995,2,0)</f>
        <v>215</v>
      </c>
      <c r="C216" s="1" t="n">
        <f aca="false">VLOOKUP(A216,'ESO dumped ZoneData'!$A$3:$D$9995,3,0)</f>
        <v>347</v>
      </c>
      <c r="D216" s="2" t="str">
        <f aca="false">VLOOKUP(A216,'ESO dumped ZoneData'!$A$3:$D$9995,4,0)</f>
        <v>Cave of Trophies</v>
      </c>
      <c r="E216" s="2" t="str">
        <f aca="false" t="array" ref="E216:E216">IF(OR(EXACT(A216,'ESO Dungeon constants'!$D$3:$D$987)),"X","")</f>
        <v/>
      </c>
      <c r="F216" s="2" t="str">
        <f aca="false">IF(EXACT(A216,C216),"X","")</f>
        <v/>
      </c>
      <c r="G216" s="2" t="str">
        <f aca="false">IF(A216&lt;&gt;C216,VLOOKUP(C216,$A$2:$D$9949,4,0),"")</f>
        <v>Coldharbour</v>
      </c>
      <c r="H216" s="2" t="n">
        <f aca="false">A216</f>
        <v>420</v>
      </c>
      <c r="I216" s="2" t="n">
        <f aca="false">C216</f>
        <v>347</v>
      </c>
      <c r="J216" s="0" t="n">
        <v>0</v>
      </c>
      <c r="K216" s="2" t="str">
        <f aca="false">VLOOKUP(J216,'LibSets constants'!$A$4:$B$1000,2,0)</f>
        <v>DLC_BASE_GAME</v>
      </c>
      <c r="L216" s="2" t="str">
        <f aca="false">VLOOKUP(J216,'LibSets constants'!$A$4:$C$1000,3,0)</f>
        <v>Included in base game</v>
      </c>
    </row>
    <row r="217" customFormat="false" ht="15" hidden="false" customHeight="false" outlineLevel="0" collapsed="false">
      <c r="A217" s="21" t="n">
        <v>421</v>
      </c>
      <c r="B217" s="1" t="n">
        <f aca="false">VLOOKUP(A217,'ESO dumped ZoneData'!$A$3:$D$9995,2,0)</f>
        <v>216</v>
      </c>
      <c r="C217" s="1" t="n">
        <f aca="false">VLOOKUP(A217,'ESO dumped ZoneData'!$A$3:$D$9995,3,0)</f>
        <v>347</v>
      </c>
      <c r="D217" s="2" t="str">
        <f aca="false">VLOOKUP(A217,'ESO dumped ZoneData'!$A$3:$D$9995,4,0)</f>
        <v>Mal Sorra's Tomb</v>
      </c>
      <c r="E217" s="2" t="str">
        <f aca="false" t="array" ref="E217:E217">IF(OR(EXACT(A217,'ESO Dungeon constants'!$D$3:$D$987)),"X","")</f>
        <v/>
      </c>
      <c r="F217" s="2" t="str">
        <f aca="false">IF(EXACT(A217,C217),"X","")</f>
        <v/>
      </c>
      <c r="G217" s="2" t="str">
        <f aca="false">IF(A217&lt;&gt;C217,VLOOKUP(C217,$A$2:$D$9949,4,0),"")</f>
        <v>Coldharbour</v>
      </c>
      <c r="H217" s="2" t="n">
        <f aca="false">A217</f>
        <v>421</v>
      </c>
      <c r="I217" s="2" t="n">
        <f aca="false">C217</f>
        <v>347</v>
      </c>
      <c r="J217" s="0" t="n">
        <v>0</v>
      </c>
      <c r="K217" s="2" t="str">
        <f aca="false">VLOOKUP(J217,'LibSets constants'!$A$4:$B$1000,2,0)</f>
        <v>DLC_BASE_GAME</v>
      </c>
      <c r="L217" s="2" t="str">
        <f aca="false">VLOOKUP(J217,'LibSets constants'!$A$4:$C$1000,3,0)</f>
        <v>Included in base game</v>
      </c>
    </row>
    <row r="218" customFormat="false" ht="15" hidden="false" customHeight="false" outlineLevel="0" collapsed="false">
      <c r="A218" s="21" t="n">
        <v>422</v>
      </c>
      <c r="B218" s="1" t="n">
        <f aca="false">VLOOKUP(A218,'ESO dumped ZoneData'!$A$3:$D$9995,2,0)</f>
        <v>217</v>
      </c>
      <c r="C218" s="1" t="n">
        <f aca="false">VLOOKUP(A218,'ESO dumped ZoneData'!$A$3:$D$9995,3,0)</f>
        <v>347</v>
      </c>
      <c r="D218" s="2" t="str">
        <f aca="false">VLOOKUP(A218,'ESO dumped ZoneData'!$A$3:$D$9995,4,0)</f>
        <v>The Wailing Maw</v>
      </c>
      <c r="E218" s="2" t="str">
        <f aca="false" t="array" ref="E218:E218">IF(OR(EXACT(A218,'ESO Dungeon constants'!$D$3:$D$987)),"X","")</f>
        <v/>
      </c>
      <c r="F218" s="2" t="str">
        <f aca="false">IF(EXACT(A218,C218),"X","")</f>
        <v/>
      </c>
      <c r="G218" s="2" t="str">
        <f aca="false">IF(A218&lt;&gt;C218,VLOOKUP(C218,$A$2:$D$9949,4,0),"")</f>
        <v>Coldharbour</v>
      </c>
      <c r="H218" s="2" t="n">
        <f aca="false">A218</f>
        <v>422</v>
      </c>
      <c r="I218" s="2" t="n">
        <f aca="false">C218</f>
        <v>347</v>
      </c>
      <c r="J218" s="0" t="n">
        <v>0</v>
      </c>
      <c r="K218" s="2" t="str">
        <f aca="false">VLOOKUP(J218,'LibSets constants'!$A$4:$B$1000,2,0)</f>
        <v>DLC_BASE_GAME</v>
      </c>
      <c r="L218" s="2" t="str">
        <f aca="false">VLOOKUP(J218,'LibSets constants'!$A$4:$C$1000,3,0)</f>
        <v>Included in base game</v>
      </c>
    </row>
    <row r="219" customFormat="false" ht="15" hidden="false" customHeight="false" outlineLevel="0" collapsed="false">
      <c r="A219" s="21" t="n">
        <v>424</v>
      </c>
      <c r="B219" s="1" t="n">
        <f aca="false">VLOOKUP(A219,'ESO dumped ZoneData'!$A$3:$D$9995,2,0)</f>
        <v>218</v>
      </c>
      <c r="C219" s="1" t="n">
        <f aca="false">VLOOKUP(A219,'ESO dumped ZoneData'!$A$3:$D$9995,3,0)</f>
        <v>3</v>
      </c>
      <c r="D219" s="2" t="str">
        <f aca="false">VLOOKUP(A219,'ESO dumped ZoneData'!$A$3:$D$9995,4,0)</f>
        <v>Camlorn Keep</v>
      </c>
      <c r="E219" s="2" t="str">
        <f aca="false" t="array" ref="E219:E219">IF(OR(EXACT(A219,'ESO Dungeon constants'!$D$3:$D$987)),"X","")</f>
        <v/>
      </c>
      <c r="F219" s="2" t="str">
        <f aca="false">IF(EXACT(A219,C219),"X","")</f>
        <v/>
      </c>
      <c r="G219" s="2" t="str">
        <f aca="false">IF(A219&lt;&gt;C219,VLOOKUP(C219,$A$2:$D$9949,4,0),"")</f>
        <v>Glenumbra</v>
      </c>
      <c r="H219" s="2" t="n">
        <f aca="false">A219</f>
        <v>424</v>
      </c>
      <c r="I219" s="2" t="n">
        <f aca="false">C219</f>
        <v>3</v>
      </c>
      <c r="J219" s="0" t="n">
        <v>0</v>
      </c>
      <c r="K219" s="2" t="str">
        <f aca="false">VLOOKUP(J219,'LibSets constants'!$A$4:$B$1000,2,0)</f>
        <v>DLC_BASE_GAME</v>
      </c>
      <c r="L219" s="2" t="str">
        <f aca="false">VLOOKUP(J219,'LibSets constants'!$A$4:$C$1000,3,0)</f>
        <v>Included in base game</v>
      </c>
    </row>
    <row r="220" customFormat="false" ht="15" hidden="false" customHeight="false" outlineLevel="0" collapsed="false">
      <c r="A220" s="21" t="n">
        <v>425</v>
      </c>
      <c r="B220" s="1" t="n">
        <f aca="false">VLOOKUP(A220,'ESO dumped ZoneData'!$A$3:$D$9995,2,0)</f>
        <v>219</v>
      </c>
      <c r="C220" s="1" t="n">
        <f aca="false">VLOOKUP(A220,'ESO dumped ZoneData'!$A$3:$D$9995,3,0)</f>
        <v>3</v>
      </c>
      <c r="D220" s="2" t="str">
        <f aca="false">VLOOKUP(A220,'ESO dumped ZoneData'!$A$3:$D$9995,4,0)</f>
        <v>Daggerfall Castle</v>
      </c>
      <c r="E220" s="2" t="str">
        <f aca="false" t="array" ref="E220:E220">IF(OR(EXACT(A220,'ESO Dungeon constants'!$D$3:$D$987)),"X","")</f>
        <v/>
      </c>
      <c r="F220" s="2" t="str">
        <f aca="false">IF(EXACT(A220,C220),"X","")</f>
        <v/>
      </c>
      <c r="G220" s="2" t="str">
        <f aca="false">IF(A220&lt;&gt;C220,VLOOKUP(C220,$A$2:$D$9949,4,0),"")</f>
        <v>Glenumbra</v>
      </c>
      <c r="H220" s="2" t="n">
        <f aca="false">A220</f>
        <v>425</v>
      </c>
      <c r="I220" s="2" t="n">
        <f aca="false">C220</f>
        <v>3</v>
      </c>
      <c r="J220" s="0" t="n">
        <v>0</v>
      </c>
      <c r="K220" s="2" t="str">
        <f aca="false">VLOOKUP(J220,'LibSets constants'!$A$4:$B$1000,2,0)</f>
        <v>DLC_BASE_GAME</v>
      </c>
      <c r="L220" s="2" t="str">
        <f aca="false">VLOOKUP(J220,'LibSets constants'!$A$4:$C$1000,3,0)</f>
        <v>Included in base game</v>
      </c>
    </row>
    <row r="221" customFormat="false" ht="15" hidden="false" customHeight="false" outlineLevel="0" collapsed="false">
      <c r="A221" s="21" t="n">
        <v>426</v>
      </c>
      <c r="B221" s="1" t="n">
        <f aca="false">VLOOKUP(A221,'ESO dumped ZoneData'!$A$3:$D$9995,2,0)</f>
        <v>220</v>
      </c>
      <c r="C221" s="1" t="n">
        <f aca="false">VLOOKUP(A221,'ESO dumped ZoneData'!$A$3:$D$9995,3,0)</f>
        <v>3</v>
      </c>
      <c r="D221" s="2" t="str">
        <f aca="false">VLOOKUP(A221,'ESO dumped ZoneData'!$A$3:$D$9995,4,0)</f>
        <v>Angof's Sanctum</v>
      </c>
      <c r="E221" s="2" t="str">
        <f aca="false" t="array" ref="E221:E221">IF(OR(EXACT(A221,'ESO Dungeon constants'!$D$3:$D$987)),"X","")</f>
        <v/>
      </c>
      <c r="F221" s="2" t="str">
        <f aca="false">IF(EXACT(A221,C221),"X","")</f>
        <v/>
      </c>
      <c r="G221" s="2" t="str">
        <f aca="false">IF(A221&lt;&gt;C221,VLOOKUP(C221,$A$2:$D$9949,4,0),"")</f>
        <v>Glenumbra</v>
      </c>
      <c r="H221" s="2" t="n">
        <f aca="false">A221</f>
        <v>426</v>
      </c>
      <c r="I221" s="2" t="n">
        <f aca="false">C221</f>
        <v>3</v>
      </c>
      <c r="J221" s="0" t="n">
        <v>0</v>
      </c>
      <c r="K221" s="2" t="str">
        <f aca="false">VLOOKUP(J221,'LibSets constants'!$A$4:$B$1000,2,0)</f>
        <v>DLC_BASE_GAME</v>
      </c>
      <c r="L221" s="2" t="str">
        <f aca="false">VLOOKUP(J221,'LibSets constants'!$A$4:$C$1000,3,0)</f>
        <v>Included in base game</v>
      </c>
    </row>
    <row r="222" customFormat="false" ht="15" hidden="false" customHeight="false" outlineLevel="0" collapsed="false">
      <c r="A222" s="21" t="n">
        <v>429</v>
      </c>
      <c r="B222" s="1" t="n">
        <f aca="false">VLOOKUP(A222,'ESO dumped ZoneData'!$A$3:$D$9995,2,0)</f>
        <v>221</v>
      </c>
      <c r="C222" s="1" t="n">
        <f aca="false">VLOOKUP(A222,'ESO dumped ZoneData'!$A$3:$D$9995,3,0)</f>
        <v>3</v>
      </c>
      <c r="D222" s="2" t="str">
        <f aca="false">VLOOKUP(A222,'ESO dumped ZoneData'!$A$3:$D$9995,4,0)</f>
        <v>Glenumbra Moors Cave</v>
      </c>
      <c r="E222" s="2" t="str">
        <f aca="false" t="array" ref="E222:E222">IF(OR(EXACT(A222,'ESO Dungeon constants'!$D$3:$D$987)),"X","")</f>
        <v/>
      </c>
      <c r="F222" s="2" t="str">
        <f aca="false">IF(EXACT(A222,C222),"X","")</f>
        <v/>
      </c>
      <c r="G222" s="2" t="str">
        <f aca="false">IF(A222&lt;&gt;C222,VLOOKUP(C222,$A$2:$D$9949,4,0),"")</f>
        <v>Glenumbra</v>
      </c>
      <c r="H222" s="2" t="n">
        <f aca="false">A222</f>
        <v>429</v>
      </c>
      <c r="I222" s="2" t="n">
        <f aca="false">C222</f>
        <v>3</v>
      </c>
      <c r="J222" s="0" t="n">
        <v>0</v>
      </c>
      <c r="K222" s="2" t="str">
        <f aca="false">VLOOKUP(J222,'LibSets constants'!$A$4:$B$1000,2,0)</f>
        <v>DLC_BASE_GAME</v>
      </c>
      <c r="L222" s="2" t="str">
        <f aca="false">VLOOKUP(J222,'LibSets constants'!$A$4:$C$1000,3,0)</f>
        <v>Included in base game</v>
      </c>
    </row>
    <row r="223" customFormat="false" ht="15" hidden="false" customHeight="false" outlineLevel="0" collapsed="false">
      <c r="A223" s="21" t="n">
        <v>430</v>
      </c>
      <c r="B223" s="1" t="n">
        <f aca="false">VLOOKUP(A223,'ESO dumped ZoneData'!$A$3:$D$9995,2,0)</f>
        <v>222</v>
      </c>
      <c r="C223" s="1" t="n">
        <f aca="false">VLOOKUP(A223,'ESO dumped ZoneData'!$A$3:$D$9995,3,0)</f>
        <v>19</v>
      </c>
      <c r="D223" s="2" t="str">
        <f aca="false">VLOOKUP(A223,'ESO dumped ZoneData'!$A$3:$D$9995,4,0)</f>
        <v>Aphren's Tomb</v>
      </c>
      <c r="E223" s="2" t="str">
        <f aca="false" t="array" ref="E223:E223">IF(OR(EXACT(A223,'ESO Dungeon constants'!$D$3:$D$987)),"X","")</f>
        <v/>
      </c>
      <c r="F223" s="2" t="str">
        <f aca="false">IF(EXACT(A223,C223),"X","")</f>
        <v/>
      </c>
      <c r="G223" s="2" t="str">
        <f aca="false">IF(A223&lt;&gt;C223,VLOOKUP(C223,$A$2:$D$9949,4,0),"")</f>
        <v>Stormhaven</v>
      </c>
      <c r="H223" s="2" t="n">
        <f aca="false">A223</f>
        <v>430</v>
      </c>
      <c r="I223" s="2" t="n">
        <f aca="false">C223</f>
        <v>19</v>
      </c>
      <c r="J223" s="0" t="n">
        <v>0</v>
      </c>
      <c r="K223" s="2" t="str">
        <f aca="false">VLOOKUP(J223,'LibSets constants'!$A$4:$B$1000,2,0)</f>
        <v>DLC_BASE_GAME</v>
      </c>
      <c r="L223" s="2" t="str">
        <f aca="false">VLOOKUP(J223,'LibSets constants'!$A$4:$C$1000,3,0)</f>
        <v>Included in base game</v>
      </c>
    </row>
    <row r="224" customFormat="false" ht="15" hidden="false" customHeight="false" outlineLevel="0" collapsed="false">
      <c r="A224" s="21" t="n">
        <v>431</v>
      </c>
      <c r="B224" s="1" t="n">
        <f aca="false">VLOOKUP(A224,'ESO dumped ZoneData'!$A$3:$D$9995,2,0)</f>
        <v>223</v>
      </c>
      <c r="C224" s="1" t="n">
        <f aca="false">VLOOKUP(A224,'ESO dumped ZoneData'!$A$3:$D$9995,3,0)</f>
        <v>103</v>
      </c>
      <c r="D224" s="2" t="str">
        <f aca="false">VLOOKUP(A224,'ESO dumped ZoneData'!$A$3:$D$9995,4,0)</f>
        <v>Taarengrav Barrow</v>
      </c>
      <c r="E224" s="2" t="str">
        <f aca="false" t="array" ref="E224:E224">IF(OR(EXACT(A224,'ESO Dungeon constants'!$D$3:$D$987)),"X","")</f>
        <v/>
      </c>
      <c r="F224" s="2" t="str">
        <f aca="false">IF(EXACT(A224,C224),"X","")</f>
        <v/>
      </c>
      <c r="G224" s="2" t="str">
        <f aca="false">IF(A224&lt;&gt;C224,VLOOKUP(C224,$A$2:$D$9949,4,0),"")</f>
        <v>The Rift</v>
      </c>
      <c r="H224" s="2" t="n">
        <f aca="false">A224</f>
        <v>431</v>
      </c>
      <c r="I224" s="2" t="n">
        <f aca="false">C224</f>
        <v>103</v>
      </c>
      <c r="J224" s="0" t="n">
        <v>0</v>
      </c>
      <c r="K224" s="2" t="str">
        <f aca="false">VLOOKUP(J224,'LibSets constants'!$A$4:$B$1000,2,0)</f>
        <v>DLC_BASE_GAME</v>
      </c>
      <c r="L224" s="2" t="str">
        <f aca="false">VLOOKUP(J224,'LibSets constants'!$A$4:$C$1000,3,0)</f>
        <v>Included in base game</v>
      </c>
    </row>
    <row r="225" customFormat="false" ht="15" hidden="false" customHeight="false" outlineLevel="0" collapsed="false">
      <c r="A225" s="21" t="n">
        <v>433</v>
      </c>
      <c r="B225" s="1" t="n">
        <f aca="false">VLOOKUP(A225,'ESO dumped ZoneData'!$A$3:$D$9995,2,0)</f>
        <v>224</v>
      </c>
      <c r="C225" s="1" t="n">
        <f aca="false">VLOOKUP(A225,'ESO dumped ZoneData'!$A$3:$D$9995,3,0)</f>
        <v>383</v>
      </c>
      <c r="D225" s="2" t="str">
        <f aca="false">VLOOKUP(A225,'ESO dumped ZoneData'!$A$3:$D$9995,4,0)</f>
        <v>Nairume's Prison</v>
      </c>
      <c r="E225" s="2" t="str">
        <f aca="false" t="array" ref="E225:E225">IF(OR(EXACT(A225,'ESO Dungeon constants'!$D$3:$D$987)),"X","")</f>
        <v/>
      </c>
      <c r="F225" s="2" t="str">
        <f aca="false">IF(EXACT(A225,C225),"X","")</f>
        <v/>
      </c>
      <c r="G225" s="2" t="str">
        <f aca="false">IF(A225&lt;&gt;C225,VLOOKUP(C225,$A$2:$D$9949,4,0),"")</f>
        <v>Grahtwood</v>
      </c>
      <c r="H225" s="2" t="n">
        <f aca="false">A225</f>
        <v>433</v>
      </c>
      <c r="I225" s="2" t="n">
        <f aca="false">C225</f>
        <v>383</v>
      </c>
      <c r="J225" s="0" t="n">
        <v>0</v>
      </c>
      <c r="K225" s="2" t="str">
        <f aca="false">VLOOKUP(J225,'LibSets constants'!$A$4:$B$1000,2,0)</f>
        <v>DLC_BASE_GAME</v>
      </c>
      <c r="L225" s="2" t="str">
        <f aca="false">VLOOKUP(J225,'LibSets constants'!$A$4:$C$1000,3,0)</f>
        <v>Included in base game</v>
      </c>
    </row>
    <row r="226" customFormat="false" ht="15" hidden="false" customHeight="false" outlineLevel="0" collapsed="false">
      <c r="A226" s="21" t="n">
        <v>434</v>
      </c>
      <c r="B226" s="1" t="n">
        <f aca="false">VLOOKUP(A226,'ESO dumped ZoneData'!$A$3:$D$9995,2,0)</f>
        <v>225</v>
      </c>
      <c r="C226" s="1" t="n">
        <f aca="false">VLOOKUP(A226,'ESO dumped ZoneData'!$A$3:$D$9995,3,0)</f>
        <v>383</v>
      </c>
      <c r="D226" s="2" t="str">
        <f aca="false">VLOOKUP(A226,'ESO dumped ZoneData'!$A$3:$D$9995,4,0)</f>
        <v>The Orrery</v>
      </c>
      <c r="E226" s="2" t="str">
        <f aca="false" t="array" ref="E226:E226">IF(OR(EXACT(A226,'ESO Dungeon constants'!$D$3:$D$987)),"X","")</f>
        <v/>
      </c>
      <c r="F226" s="2" t="str">
        <f aca="false">IF(EXACT(A226,C226),"X","")</f>
        <v/>
      </c>
      <c r="G226" s="2" t="str">
        <f aca="false">IF(A226&lt;&gt;C226,VLOOKUP(C226,$A$2:$D$9949,4,0),"")</f>
        <v>Grahtwood</v>
      </c>
      <c r="H226" s="2" t="n">
        <f aca="false">A226</f>
        <v>434</v>
      </c>
      <c r="I226" s="2" t="n">
        <f aca="false">C226</f>
        <v>383</v>
      </c>
      <c r="J226" s="0" t="n">
        <v>0</v>
      </c>
      <c r="K226" s="2" t="str">
        <f aca="false">VLOOKUP(J226,'LibSets constants'!$A$4:$B$1000,2,0)</f>
        <v>DLC_BASE_GAME</v>
      </c>
      <c r="L226" s="2" t="str">
        <f aca="false">VLOOKUP(J226,'LibSets constants'!$A$4:$C$1000,3,0)</f>
        <v>Included in base game</v>
      </c>
    </row>
    <row r="227" customFormat="false" ht="15" hidden="false" customHeight="false" outlineLevel="0" collapsed="false">
      <c r="A227" s="21" t="n">
        <v>435</v>
      </c>
      <c r="B227" s="1" t="n">
        <f aca="false">VLOOKUP(A227,'ESO dumped ZoneData'!$A$3:$D$9995,2,0)</f>
        <v>226</v>
      </c>
      <c r="C227" s="1" t="n">
        <f aca="false">VLOOKUP(A227,'ESO dumped ZoneData'!$A$3:$D$9995,3,0)</f>
        <v>383</v>
      </c>
      <c r="D227" s="2" t="str">
        <f aca="false">VLOOKUP(A227,'ESO dumped ZoneData'!$A$3:$D$9995,4,0)</f>
        <v>Cathedral of the Golden Path</v>
      </c>
      <c r="E227" s="2" t="str">
        <f aca="false" t="array" ref="E227:E227">IF(OR(EXACT(A227,'ESO Dungeon constants'!$D$3:$D$987)),"X","")</f>
        <v/>
      </c>
      <c r="F227" s="2" t="str">
        <f aca="false">IF(EXACT(A227,C227),"X","")</f>
        <v/>
      </c>
      <c r="G227" s="2" t="str">
        <f aca="false">IF(A227&lt;&gt;C227,VLOOKUP(C227,$A$2:$D$9949,4,0),"")</f>
        <v>Grahtwood</v>
      </c>
      <c r="H227" s="2" t="n">
        <f aca="false">A227</f>
        <v>435</v>
      </c>
      <c r="I227" s="2" t="n">
        <f aca="false">C227</f>
        <v>383</v>
      </c>
      <c r="J227" s="0" t="n">
        <v>0</v>
      </c>
      <c r="K227" s="2" t="str">
        <f aca="false">VLOOKUP(J227,'LibSets constants'!$A$4:$B$1000,2,0)</f>
        <v>DLC_BASE_GAME</v>
      </c>
      <c r="L227" s="2" t="str">
        <f aca="false">VLOOKUP(J227,'LibSets constants'!$A$4:$C$1000,3,0)</f>
        <v>Included in base game</v>
      </c>
    </row>
    <row r="228" customFormat="false" ht="15" hidden="false" customHeight="false" outlineLevel="0" collapsed="false">
      <c r="A228" s="21" t="n">
        <v>436</v>
      </c>
      <c r="B228" s="1" t="n">
        <f aca="false">VLOOKUP(A228,'ESO dumped ZoneData'!$A$3:$D$9995,2,0)</f>
        <v>227</v>
      </c>
      <c r="C228" s="1" t="n">
        <f aca="false">VLOOKUP(A228,'ESO dumped ZoneData'!$A$3:$D$9995,3,0)</f>
        <v>383</v>
      </c>
      <c r="D228" s="2" t="str">
        <f aca="false">VLOOKUP(A228,'ESO dumped ZoneData'!$A$3:$D$9995,4,0)</f>
        <v>Reliquary Vault</v>
      </c>
      <c r="E228" s="2" t="str">
        <f aca="false" t="array" ref="E228:E228">IF(OR(EXACT(A228,'ESO Dungeon constants'!$D$3:$D$987)),"X","")</f>
        <v/>
      </c>
      <c r="F228" s="2" t="str">
        <f aca="false">IF(EXACT(A228,C228),"X","")</f>
        <v/>
      </c>
      <c r="G228" s="2" t="str">
        <f aca="false">IF(A228&lt;&gt;C228,VLOOKUP(C228,$A$2:$D$9949,4,0),"")</f>
        <v>Grahtwood</v>
      </c>
      <c r="H228" s="2" t="n">
        <f aca="false">A228</f>
        <v>436</v>
      </c>
      <c r="I228" s="2" t="n">
        <f aca="false">C228</f>
        <v>383</v>
      </c>
      <c r="J228" s="0" t="n">
        <v>0</v>
      </c>
      <c r="K228" s="2" t="str">
        <f aca="false">VLOOKUP(J228,'LibSets constants'!$A$4:$B$1000,2,0)</f>
        <v>DLC_BASE_GAME</v>
      </c>
      <c r="L228" s="2" t="str">
        <f aca="false">VLOOKUP(J228,'LibSets constants'!$A$4:$C$1000,3,0)</f>
        <v>Included in base game</v>
      </c>
    </row>
    <row r="229" customFormat="false" ht="15" hidden="false" customHeight="false" outlineLevel="0" collapsed="false">
      <c r="A229" s="21" t="n">
        <v>437</v>
      </c>
      <c r="B229" s="1" t="n">
        <f aca="false">VLOOKUP(A229,'ESO dumped ZoneData'!$A$3:$D$9995,2,0)</f>
        <v>228</v>
      </c>
      <c r="C229" s="1" t="n">
        <f aca="false">VLOOKUP(A229,'ESO dumped ZoneData'!$A$3:$D$9995,3,0)</f>
        <v>383</v>
      </c>
      <c r="D229" s="2" t="str">
        <f aca="false">VLOOKUP(A229,'ESO dumped ZoneData'!$A$3:$D$9995,4,0)</f>
        <v>Laeloria Ruins</v>
      </c>
      <c r="E229" s="2" t="str">
        <f aca="false" t="array" ref="E229:E229">IF(OR(EXACT(A229,'ESO Dungeon constants'!$D$3:$D$987)),"X","")</f>
        <v/>
      </c>
      <c r="F229" s="2" t="str">
        <f aca="false">IF(EXACT(A229,C229),"X","")</f>
        <v/>
      </c>
      <c r="G229" s="2" t="str">
        <f aca="false">IF(A229&lt;&gt;C229,VLOOKUP(C229,$A$2:$D$9949,4,0),"")</f>
        <v>Grahtwood</v>
      </c>
      <c r="H229" s="2" t="n">
        <f aca="false">A229</f>
        <v>437</v>
      </c>
      <c r="I229" s="2" t="n">
        <f aca="false">C229</f>
        <v>383</v>
      </c>
      <c r="J229" s="0" t="n">
        <v>0</v>
      </c>
      <c r="K229" s="2" t="str">
        <f aca="false">VLOOKUP(J229,'LibSets constants'!$A$4:$B$1000,2,0)</f>
        <v>DLC_BASE_GAME</v>
      </c>
      <c r="L229" s="2" t="str">
        <f aca="false">VLOOKUP(J229,'LibSets constants'!$A$4:$C$1000,3,0)</f>
        <v>Included in base game</v>
      </c>
    </row>
    <row r="230" customFormat="false" ht="15" hidden="false" customHeight="false" outlineLevel="0" collapsed="false">
      <c r="A230" s="21" t="n">
        <v>438</v>
      </c>
      <c r="B230" s="1" t="n">
        <f aca="false">VLOOKUP(A230,'ESO dumped ZoneData'!$A$3:$D$9995,2,0)</f>
        <v>229</v>
      </c>
      <c r="C230" s="1" t="n">
        <f aca="false">VLOOKUP(A230,'ESO dumped ZoneData'!$A$3:$D$9995,3,0)</f>
        <v>383</v>
      </c>
      <c r="D230" s="2" t="str">
        <f aca="false">VLOOKUP(A230,'ESO dumped ZoneData'!$A$3:$D$9995,4,0)</f>
        <v>Cave of Broken Sails</v>
      </c>
      <c r="E230" s="2" t="str">
        <f aca="false" t="array" ref="E230:E230">IF(OR(EXACT(A230,'ESO Dungeon constants'!$D$3:$D$987)),"X","")</f>
        <v/>
      </c>
      <c r="F230" s="2" t="str">
        <f aca="false">IF(EXACT(A230,C230),"X","")</f>
        <v/>
      </c>
      <c r="G230" s="2" t="str">
        <f aca="false">IF(A230&lt;&gt;C230,VLOOKUP(C230,$A$2:$D$9949,4,0),"")</f>
        <v>Grahtwood</v>
      </c>
      <c r="H230" s="2" t="n">
        <f aca="false">A230</f>
        <v>438</v>
      </c>
      <c r="I230" s="2" t="n">
        <f aca="false">C230</f>
        <v>383</v>
      </c>
      <c r="J230" s="0" t="n">
        <v>0</v>
      </c>
      <c r="K230" s="2" t="str">
        <f aca="false">VLOOKUP(J230,'LibSets constants'!$A$4:$B$1000,2,0)</f>
        <v>DLC_BASE_GAME</v>
      </c>
      <c r="L230" s="2" t="str">
        <f aca="false">VLOOKUP(J230,'LibSets constants'!$A$4:$C$1000,3,0)</f>
        <v>Included in base game</v>
      </c>
    </row>
    <row r="231" customFormat="false" ht="15" hidden="false" customHeight="false" outlineLevel="0" collapsed="false">
      <c r="A231" s="21" t="n">
        <v>439</v>
      </c>
      <c r="B231" s="1" t="n">
        <f aca="false">VLOOKUP(A231,'ESO dumped ZoneData'!$A$3:$D$9995,2,0)</f>
        <v>230</v>
      </c>
      <c r="C231" s="1" t="n">
        <f aca="false">VLOOKUP(A231,'ESO dumped ZoneData'!$A$3:$D$9995,3,0)</f>
        <v>383</v>
      </c>
      <c r="D231" s="2" t="str">
        <f aca="false">VLOOKUP(A231,'ESO dumped ZoneData'!$A$3:$D$9995,4,0)</f>
        <v>Ossuary of Telacar</v>
      </c>
      <c r="E231" s="2" t="str">
        <f aca="false" t="array" ref="E231:E231">IF(OR(EXACT(A231,'ESO Dungeon constants'!$D$3:$D$987)),"X","")</f>
        <v/>
      </c>
      <c r="F231" s="2" t="str">
        <f aca="false">IF(EXACT(A231,C231),"X","")</f>
        <v/>
      </c>
      <c r="G231" s="2" t="str">
        <f aca="false">IF(A231&lt;&gt;C231,VLOOKUP(C231,$A$2:$D$9949,4,0),"")</f>
        <v>Grahtwood</v>
      </c>
      <c r="H231" s="2" t="n">
        <f aca="false">A231</f>
        <v>439</v>
      </c>
      <c r="I231" s="2" t="n">
        <f aca="false">C231</f>
        <v>383</v>
      </c>
      <c r="J231" s="0" t="n">
        <v>0</v>
      </c>
      <c r="K231" s="2" t="str">
        <f aca="false">VLOOKUP(J231,'LibSets constants'!$A$4:$B$1000,2,0)</f>
        <v>DLC_BASE_GAME</v>
      </c>
      <c r="L231" s="2" t="str">
        <f aca="false">VLOOKUP(J231,'LibSets constants'!$A$4:$C$1000,3,0)</f>
        <v>Included in base game</v>
      </c>
    </row>
    <row r="232" customFormat="false" ht="15" hidden="false" customHeight="false" outlineLevel="0" collapsed="false">
      <c r="A232" s="21" t="n">
        <v>440</v>
      </c>
      <c r="B232" s="1" t="n">
        <f aca="false">VLOOKUP(A232,'ESO dumped ZoneData'!$A$3:$D$9995,2,0)</f>
        <v>231</v>
      </c>
      <c r="C232" s="1" t="n">
        <f aca="false">VLOOKUP(A232,'ESO dumped ZoneData'!$A$3:$D$9995,3,0)</f>
        <v>383</v>
      </c>
      <c r="D232" s="2" t="str">
        <f aca="false">VLOOKUP(A232,'ESO dumped ZoneData'!$A$3:$D$9995,4,0)</f>
        <v>The Aquifer</v>
      </c>
      <c r="E232" s="2" t="str">
        <f aca="false" t="array" ref="E232:E232">IF(OR(EXACT(A232,'ESO Dungeon constants'!$D$3:$D$987)),"X","")</f>
        <v/>
      </c>
      <c r="F232" s="2" t="str">
        <f aca="false">IF(EXACT(A232,C232),"X","")</f>
        <v/>
      </c>
      <c r="G232" s="2" t="str">
        <f aca="false">IF(A232&lt;&gt;C232,VLOOKUP(C232,$A$2:$D$9949,4,0),"")</f>
        <v>Grahtwood</v>
      </c>
      <c r="H232" s="2" t="n">
        <f aca="false">A232</f>
        <v>440</v>
      </c>
      <c r="I232" s="2" t="n">
        <f aca="false">C232</f>
        <v>383</v>
      </c>
      <c r="J232" s="0" t="n">
        <v>0</v>
      </c>
      <c r="K232" s="2" t="str">
        <f aca="false">VLOOKUP(J232,'LibSets constants'!$A$4:$B$1000,2,0)</f>
        <v>DLC_BASE_GAME</v>
      </c>
      <c r="L232" s="2" t="str">
        <f aca="false">VLOOKUP(J232,'LibSets constants'!$A$4:$C$1000,3,0)</f>
        <v>Included in base game</v>
      </c>
    </row>
    <row r="233" customFormat="false" ht="15" hidden="false" customHeight="false" outlineLevel="0" collapsed="false">
      <c r="A233" s="21" t="n">
        <v>442</v>
      </c>
      <c r="B233" s="1" t="n">
        <f aca="false">VLOOKUP(A233,'ESO dumped ZoneData'!$A$3:$D$9995,2,0)</f>
        <v>232</v>
      </c>
      <c r="C233" s="1" t="n">
        <f aca="false">VLOOKUP(A233,'ESO dumped ZoneData'!$A$3:$D$9995,3,0)</f>
        <v>383</v>
      </c>
      <c r="D233" s="2" t="str">
        <f aca="false">VLOOKUP(A233,'ESO dumped ZoneData'!$A$3:$D$9995,4,0)</f>
        <v>Ne Salas</v>
      </c>
      <c r="E233" s="2" t="str">
        <f aca="false" t="array" ref="E233:E233">IF(OR(EXACT(A233,'ESO Dungeon constants'!$D$3:$D$987)),"X","")</f>
        <v/>
      </c>
      <c r="F233" s="2" t="str">
        <f aca="false">IF(EXACT(A233,C233),"X","")</f>
        <v/>
      </c>
      <c r="G233" s="2" t="str">
        <f aca="false">IF(A233&lt;&gt;C233,VLOOKUP(C233,$A$2:$D$9949,4,0),"")</f>
        <v>Grahtwood</v>
      </c>
      <c r="H233" s="2" t="n">
        <f aca="false">A233</f>
        <v>442</v>
      </c>
      <c r="I233" s="2" t="n">
        <f aca="false">C233</f>
        <v>383</v>
      </c>
      <c r="J233" s="0" t="n">
        <v>0</v>
      </c>
      <c r="K233" s="2" t="str">
        <f aca="false">VLOOKUP(J233,'LibSets constants'!$A$4:$B$1000,2,0)</f>
        <v>DLC_BASE_GAME</v>
      </c>
      <c r="L233" s="2" t="str">
        <f aca="false">VLOOKUP(J233,'LibSets constants'!$A$4:$C$1000,3,0)</f>
        <v>Included in base game</v>
      </c>
    </row>
    <row r="234" customFormat="false" ht="15" hidden="false" customHeight="false" outlineLevel="0" collapsed="false">
      <c r="A234" s="21" t="n">
        <v>444</v>
      </c>
      <c r="B234" s="1" t="n">
        <f aca="false">VLOOKUP(A234,'ESO dumped ZoneData'!$A$3:$D$9995,2,0)</f>
        <v>233</v>
      </c>
      <c r="C234" s="1" t="n">
        <f aca="false">VLOOKUP(A234,'ESO dumped ZoneData'!$A$3:$D$9995,3,0)</f>
        <v>383</v>
      </c>
      <c r="D234" s="2" t="str">
        <f aca="false">VLOOKUP(A234,'ESO dumped ZoneData'!$A$3:$D$9995,4,0)</f>
        <v>Burroot Kwama Mine</v>
      </c>
      <c r="E234" s="2" t="str">
        <f aca="false" t="array" ref="E234:E234">IF(OR(EXACT(A234,'ESO Dungeon constants'!$D$3:$D$987)),"X","")</f>
        <v/>
      </c>
      <c r="F234" s="2" t="str">
        <f aca="false">IF(EXACT(A234,C234),"X","")</f>
        <v/>
      </c>
      <c r="G234" s="2" t="str">
        <f aca="false">IF(A234&lt;&gt;C234,VLOOKUP(C234,$A$2:$D$9949,4,0),"")</f>
        <v>Grahtwood</v>
      </c>
      <c r="H234" s="2" t="n">
        <f aca="false">A234</f>
        <v>444</v>
      </c>
      <c r="I234" s="2" t="n">
        <f aca="false">C234</f>
        <v>383</v>
      </c>
      <c r="J234" s="0" t="n">
        <v>0</v>
      </c>
      <c r="K234" s="2" t="str">
        <f aca="false">VLOOKUP(J234,'LibSets constants'!$A$4:$B$1000,2,0)</f>
        <v>DLC_BASE_GAME</v>
      </c>
      <c r="L234" s="2" t="str">
        <f aca="false">VLOOKUP(J234,'LibSets constants'!$A$4:$C$1000,3,0)</f>
        <v>Included in base game</v>
      </c>
    </row>
    <row r="235" customFormat="false" ht="15" hidden="false" customHeight="false" outlineLevel="0" collapsed="false">
      <c r="A235" s="21" t="n">
        <v>447</v>
      </c>
      <c r="B235" s="1" t="n">
        <f aca="false">VLOOKUP(A235,'ESO dumped ZoneData'!$A$3:$D$9995,2,0)</f>
        <v>234</v>
      </c>
      <c r="C235" s="1" t="n">
        <f aca="false">VLOOKUP(A235,'ESO dumped ZoneData'!$A$3:$D$9995,3,0)</f>
        <v>383</v>
      </c>
      <c r="D235" s="2" t="str">
        <f aca="false">VLOOKUP(A235,'ESO dumped ZoneData'!$A$3:$D$9995,4,0)</f>
        <v>Mobar Mine</v>
      </c>
      <c r="E235" s="2" t="str">
        <f aca="false" t="array" ref="E235:E235">IF(OR(EXACT(A235,'ESO Dungeon constants'!$D$3:$D$987)),"X","")</f>
        <v/>
      </c>
      <c r="F235" s="2" t="str">
        <f aca="false">IF(EXACT(A235,C235),"X","")</f>
        <v/>
      </c>
      <c r="G235" s="2" t="str">
        <f aca="false">IF(A235&lt;&gt;C235,VLOOKUP(C235,$A$2:$D$9949,4,0),"")</f>
        <v>Grahtwood</v>
      </c>
      <c r="H235" s="2" t="n">
        <f aca="false">A235</f>
        <v>447</v>
      </c>
      <c r="I235" s="2" t="n">
        <f aca="false">C235</f>
        <v>383</v>
      </c>
      <c r="J235" s="0" t="n">
        <v>0</v>
      </c>
      <c r="K235" s="2" t="str">
        <f aca="false">VLOOKUP(J235,'LibSets constants'!$A$4:$B$1000,2,0)</f>
        <v>DLC_BASE_GAME</v>
      </c>
      <c r="L235" s="2" t="str">
        <f aca="false">VLOOKUP(J235,'LibSets constants'!$A$4:$C$1000,3,0)</f>
        <v>Included in base game</v>
      </c>
    </row>
    <row r="236" customFormat="false" ht="15" hidden="false" customHeight="false" outlineLevel="0" collapsed="false">
      <c r="A236" s="21" t="n">
        <v>449</v>
      </c>
      <c r="B236" s="1" t="n">
        <f aca="false">VLOOKUP(A236,'ESO dumped ZoneData'!$A$3:$D$9995,2,0)</f>
        <v>235</v>
      </c>
      <c r="C236" s="1" t="n">
        <f aca="false">VLOOKUP(A236,'ESO dumped ZoneData'!$A$3:$D$9995,3,0)</f>
        <v>101</v>
      </c>
      <c r="D236" s="2" t="str">
        <f aca="false">VLOOKUP(A236,'ESO dumped ZoneData'!$A$3:$D$9995,4,0)</f>
        <v>Direfrost Keep</v>
      </c>
      <c r="E236" s="2" t="str">
        <f aca="false" t="array" ref="E236:E236">IF(OR(EXACT(A236,'ESO Dungeon constants'!$D$3:$D$987)),"X","")</f>
        <v/>
      </c>
      <c r="F236" s="2" t="str">
        <f aca="false">IF(EXACT(A236,C236),"X","")</f>
        <v/>
      </c>
      <c r="G236" s="2" t="str">
        <f aca="false">IF(A236&lt;&gt;C236,VLOOKUP(C236,$A$2:$D$9949,4,0),"")</f>
        <v>Eastmarch</v>
      </c>
      <c r="H236" s="2" t="n">
        <f aca="false">A236</f>
        <v>449</v>
      </c>
      <c r="I236" s="2" t="n">
        <f aca="false">C236</f>
        <v>101</v>
      </c>
      <c r="J236" s="0" t="n">
        <v>0</v>
      </c>
      <c r="K236" s="2" t="str">
        <f aca="false">VLOOKUP(J236,'LibSets constants'!$A$4:$B$1000,2,0)</f>
        <v>DLC_BASE_GAME</v>
      </c>
      <c r="L236" s="2" t="str">
        <f aca="false">VLOOKUP(J236,'LibSets constants'!$A$4:$C$1000,3,0)</f>
        <v>Included in base game</v>
      </c>
    </row>
    <row r="237" customFormat="false" ht="15" hidden="false" customHeight="false" outlineLevel="0" collapsed="false">
      <c r="A237" s="21" t="n">
        <v>451</v>
      </c>
      <c r="B237" s="1" t="n">
        <f aca="false">VLOOKUP(A237,'ESO dumped ZoneData'!$A$3:$D$9995,2,0)</f>
        <v>236</v>
      </c>
      <c r="C237" s="1" t="n">
        <f aca="false">VLOOKUP(A237,'ESO dumped ZoneData'!$A$3:$D$9995,3,0)</f>
        <v>382</v>
      </c>
      <c r="D237" s="2" t="str">
        <f aca="false">VLOOKUP(A237,'ESO dumped ZoneData'!$A$3:$D$9995,4,0)</f>
        <v>Senalana</v>
      </c>
      <c r="E237" s="2" t="str">
        <f aca="false" t="array" ref="E237:E237">IF(OR(EXACT(A237,'ESO Dungeon constants'!$D$3:$D$987)),"X","")</f>
        <v/>
      </c>
      <c r="F237" s="2" t="str">
        <f aca="false">IF(EXACT(A237,C237),"X","")</f>
        <v/>
      </c>
      <c r="G237" s="2" t="str">
        <f aca="false">IF(A237&lt;&gt;C237,VLOOKUP(C237,$A$2:$D$9949,4,0),"")</f>
        <v>Reaper's March</v>
      </c>
      <c r="H237" s="2" t="n">
        <f aca="false">A237</f>
        <v>451</v>
      </c>
      <c r="I237" s="2" t="n">
        <f aca="false">C237</f>
        <v>382</v>
      </c>
      <c r="J237" s="0" t="n">
        <v>0</v>
      </c>
      <c r="K237" s="2" t="str">
        <f aca="false">VLOOKUP(J237,'LibSets constants'!$A$4:$B$1000,2,0)</f>
        <v>DLC_BASE_GAME</v>
      </c>
      <c r="L237" s="2" t="str">
        <f aca="false">VLOOKUP(J237,'LibSets constants'!$A$4:$C$1000,3,0)</f>
        <v>Included in base game</v>
      </c>
    </row>
    <row r="238" customFormat="false" ht="15" hidden="false" customHeight="false" outlineLevel="0" collapsed="false">
      <c r="A238" s="21" t="n">
        <v>452</v>
      </c>
      <c r="B238" s="1" t="n">
        <f aca="false">VLOOKUP(A238,'ESO dumped ZoneData'!$A$3:$D$9995,2,0)</f>
        <v>237</v>
      </c>
      <c r="C238" s="1" t="n">
        <f aca="false">VLOOKUP(A238,'ESO dumped ZoneData'!$A$3:$D$9995,3,0)</f>
        <v>382</v>
      </c>
      <c r="D238" s="2" t="str">
        <f aca="false">VLOOKUP(A238,'ESO dumped ZoneData'!$A$3:$D$9995,4,0)</f>
        <v>Temple to the Divines</v>
      </c>
      <c r="E238" s="2" t="str">
        <f aca="false" t="array" ref="E238:E238">IF(OR(EXACT(A238,'ESO Dungeon constants'!$D$3:$D$987)),"X","")</f>
        <v/>
      </c>
      <c r="F238" s="2" t="str">
        <f aca="false">IF(EXACT(A238,C238),"X","")</f>
        <v/>
      </c>
      <c r="G238" s="2" t="str">
        <f aca="false">IF(A238&lt;&gt;C238,VLOOKUP(C238,$A$2:$D$9949,4,0),"")</f>
        <v>Reaper's March</v>
      </c>
      <c r="H238" s="2" t="n">
        <f aca="false">A238</f>
        <v>452</v>
      </c>
      <c r="I238" s="2" t="n">
        <f aca="false">C238</f>
        <v>382</v>
      </c>
      <c r="J238" s="0" t="n">
        <v>0</v>
      </c>
      <c r="K238" s="2" t="str">
        <f aca="false">VLOOKUP(J238,'LibSets constants'!$A$4:$B$1000,2,0)</f>
        <v>DLC_BASE_GAME</v>
      </c>
      <c r="L238" s="2" t="str">
        <f aca="false">VLOOKUP(J238,'LibSets constants'!$A$4:$C$1000,3,0)</f>
        <v>Included in base game</v>
      </c>
    </row>
    <row r="239" customFormat="false" ht="15" hidden="false" customHeight="false" outlineLevel="0" collapsed="false">
      <c r="A239" s="21" t="n">
        <v>453</v>
      </c>
      <c r="B239" s="1" t="n">
        <f aca="false">VLOOKUP(A239,'ESO dumped ZoneData'!$A$3:$D$9995,2,0)</f>
        <v>238</v>
      </c>
      <c r="C239" s="1" t="n">
        <f aca="false">VLOOKUP(A239,'ESO dumped ZoneData'!$A$3:$D$9995,3,0)</f>
        <v>382</v>
      </c>
      <c r="D239" s="2" t="str">
        <f aca="false">VLOOKUP(A239,'ESO dumped ZoneData'!$A$3:$D$9995,4,0)</f>
        <v>Halls of Ichor</v>
      </c>
      <c r="E239" s="2" t="str">
        <f aca="false" t="array" ref="E239:E239">IF(OR(EXACT(A239,'ESO Dungeon constants'!$D$3:$D$987)),"X","")</f>
        <v/>
      </c>
      <c r="F239" s="2" t="str">
        <f aca="false">IF(EXACT(A239,C239),"X","")</f>
        <v/>
      </c>
      <c r="G239" s="2" t="str">
        <f aca="false">IF(A239&lt;&gt;C239,VLOOKUP(C239,$A$2:$D$9949,4,0),"")</f>
        <v>Reaper's March</v>
      </c>
      <c r="H239" s="2" t="n">
        <f aca="false">A239</f>
        <v>453</v>
      </c>
      <c r="I239" s="2" t="n">
        <f aca="false">C239</f>
        <v>382</v>
      </c>
      <c r="J239" s="0" t="n">
        <v>0</v>
      </c>
      <c r="K239" s="2" t="str">
        <f aca="false">VLOOKUP(J239,'LibSets constants'!$A$4:$B$1000,2,0)</f>
        <v>DLC_BASE_GAME</v>
      </c>
      <c r="L239" s="2" t="str">
        <f aca="false">VLOOKUP(J239,'LibSets constants'!$A$4:$C$1000,3,0)</f>
        <v>Included in base game</v>
      </c>
    </row>
    <row r="240" customFormat="false" ht="15" hidden="false" customHeight="false" outlineLevel="0" collapsed="false">
      <c r="A240" s="21" t="n">
        <v>454</v>
      </c>
      <c r="B240" s="1" t="n">
        <f aca="false">VLOOKUP(A240,'ESO dumped ZoneData'!$A$3:$D$9995,2,0)</f>
        <v>239</v>
      </c>
      <c r="C240" s="1" t="n">
        <f aca="false">VLOOKUP(A240,'ESO dumped ZoneData'!$A$3:$D$9995,3,0)</f>
        <v>382</v>
      </c>
      <c r="D240" s="2" t="str">
        <f aca="false">VLOOKUP(A240,'ESO dumped ZoneData'!$A$3:$D$9995,4,0)</f>
        <v>Do'Krin Temple</v>
      </c>
      <c r="E240" s="2" t="str">
        <f aca="false" t="array" ref="E240:E240">IF(OR(EXACT(A240,'ESO Dungeon constants'!$D$3:$D$987)),"X","")</f>
        <v/>
      </c>
      <c r="F240" s="2" t="str">
        <f aca="false">IF(EXACT(A240,C240),"X","")</f>
        <v/>
      </c>
      <c r="G240" s="2" t="str">
        <f aca="false">IF(A240&lt;&gt;C240,VLOOKUP(C240,$A$2:$D$9949,4,0),"")</f>
        <v>Reaper's March</v>
      </c>
      <c r="H240" s="2" t="n">
        <f aca="false">A240</f>
        <v>454</v>
      </c>
      <c r="I240" s="2" t="n">
        <f aca="false">C240</f>
        <v>382</v>
      </c>
      <c r="J240" s="0" t="n">
        <v>0</v>
      </c>
      <c r="K240" s="2" t="str">
        <f aca="false">VLOOKUP(J240,'LibSets constants'!$A$4:$B$1000,2,0)</f>
        <v>DLC_BASE_GAME</v>
      </c>
      <c r="L240" s="2" t="str">
        <f aca="false">VLOOKUP(J240,'LibSets constants'!$A$4:$C$1000,3,0)</f>
        <v>Included in base game</v>
      </c>
    </row>
    <row r="241" customFormat="false" ht="15" hidden="false" customHeight="false" outlineLevel="0" collapsed="false">
      <c r="A241" s="21" t="n">
        <v>455</v>
      </c>
      <c r="B241" s="1" t="n">
        <f aca="false">VLOOKUP(A241,'ESO dumped ZoneData'!$A$3:$D$9995,2,0)</f>
        <v>240</v>
      </c>
      <c r="C241" s="1" t="n">
        <f aca="false">VLOOKUP(A241,'ESO dumped ZoneData'!$A$3:$D$9995,3,0)</f>
        <v>382</v>
      </c>
      <c r="D241" s="2" t="str">
        <f aca="false">VLOOKUP(A241,'ESO dumped ZoneData'!$A$3:$D$9995,4,0)</f>
        <v>Rawl'kha Temple</v>
      </c>
      <c r="E241" s="2" t="str">
        <f aca="false" t="array" ref="E241:E241">IF(OR(EXACT(A241,'ESO Dungeon constants'!$D$3:$D$987)),"X","")</f>
        <v/>
      </c>
      <c r="F241" s="2" t="str">
        <f aca="false">IF(EXACT(A241,C241),"X","")</f>
        <v/>
      </c>
      <c r="G241" s="2" t="str">
        <f aca="false">IF(A241&lt;&gt;C241,VLOOKUP(C241,$A$2:$D$9949,4,0),"")</f>
        <v>Reaper's March</v>
      </c>
      <c r="H241" s="2" t="n">
        <f aca="false">A241</f>
        <v>455</v>
      </c>
      <c r="I241" s="2" t="n">
        <f aca="false">C241</f>
        <v>382</v>
      </c>
      <c r="J241" s="0" t="n">
        <v>0</v>
      </c>
      <c r="K241" s="2" t="str">
        <f aca="false">VLOOKUP(J241,'LibSets constants'!$A$4:$B$1000,2,0)</f>
        <v>DLC_BASE_GAME</v>
      </c>
      <c r="L241" s="2" t="str">
        <f aca="false">VLOOKUP(J241,'LibSets constants'!$A$4:$C$1000,3,0)</f>
        <v>Included in base game</v>
      </c>
    </row>
    <row r="242" customFormat="false" ht="15" hidden="false" customHeight="false" outlineLevel="0" collapsed="false">
      <c r="A242" s="21" t="n">
        <v>456</v>
      </c>
      <c r="B242" s="1" t="n">
        <f aca="false">VLOOKUP(A242,'ESO dumped ZoneData'!$A$3:$D$9995,2,0)</f>
        <v>241</v>
      </c>
      <c r="C242" s="1" t="n">
        <f aca="false">VLOOKUP(A242,'ESO dumped ZoneData'!$A$3:$D$9995,3,0)</f>
        <v>382</v>
      </c>
      <c r="D242" s="2" t="str">
        <f aca="false">VLOOKUP(A242,'ESO dumped ZoneData'!$A$3:$D$9995,4,0)</f>
        <v>Five Finger Dance</v>
      </c>
      <c r="E242" s="2" t="str">
        <f aca="false" t="array" ref="E242:E242">IF(OR(EXACT(A242,'ESO Dungeon constants'!$D$3:$D$987)),"X","")</f>
        <v/>
      </c>
      <c r="F242" s="2" t="str">
        <f aca="false">IF(EXACT(A242,C242),"X","")</f>
        <v/>
      </c>
      <c r="G242" s="2" t="str">
        <f aca="false">IF(A242&lt;&gt;C242,VLOOKUP(C242,$A$2:$D$9949,4,0),"")</f>
        <v>Reaper's March</v>
      </c>
      <c r="H242" s="2" t="n">
        <f aca="false">A242</f>
        <v>456</v>
      </c>
      <c r="I242" s="2" t="n">
        <f aca="false">C242</f>
        <v>382</v>
      </c>
      <c r="J242" s="0" t="n">
        <v>0</v>
      </c>
      <c r="K242" s="2" t="str">
        <f aca="false">VLOOKUP(J242,'LibSets constants'!$A$4:$B$1000,2,0)</f>
        <v>DLC_BASE_GAME</v>
      </c>
      <c r="L242" s="2" t="str">
        <f aca="false">VLOOKUP(J242,'LibSets constants'!$A$4:$C$1000,3,0)</f>
        <v>Included in base game</v>
      </c>
    </row>
    <row r="243" customFormat="false" ht="15" hidden="false" customHeight="false" outlineLevel="0" collapsed="false">
      <c r="A243" s="21" t="n">
        <v>457</v>
      </c>
      <c r="B243" s="1" t="n">
        <f aca="false">VLOOKUP(A243,'ESO dumped ZoneData'!$A$3:$D$9995,2,0)</f>
        <v>242</v>
      </c>
      <c r="C243" s="1" t="n">
        <f aca="false">VLOOKUP(A243,'ESO dumped ZoneData'!$A$3:$D$9995,3,0)</f>
        <v>382</v>
      </c>
      <c r="D243" s="2" t="str">
        <f aca="false">VLOOKUP(A243,'ESO dumped ZoneData'!$A$3:$D$9995,4,0)</f>
        <v>Moonmont Temple</v>
      </c>
      <c r="E243" s="2" t="str">
        <f aca="false" t="array" ref="E243:E243">IF(OR(EXACT(A243,'ESO Dungeon constants'!$D$3:$D$987)),"X","")</f>
        <v/>
      </c>
      <c r="F243" s="2" t="str">
        <f aca="false">IF(EXACT(A243,C243),"X","")</f>
        <v/>
      </c>
      <c r="G243" s="2" t="str">
        <f aca="false">IF(A243&lt;&gt;C243,VLOOKUP(C243,$A$2:$D$9949,4,0),"")</f>
        <v>Reaper's March</v>
      </c>
      <c r="H243" s="2" t="n">
        <f aca="false">A243</f>
        <v>457</v>
      </c>
      <c r="I243" s="2" t="n">
        <f aca="false">C243</f>
        <v>382</v>
      </c>
      <c r="J243" s="0" t="n">
        <v>0</v>
      </c>
      <c r="K243" s="2" t="str">
        <f aca="false">VLOOKUP(J243,'LibSets constants'!$A$4:$B$1000,2,0)</f>
        <v>DLC_BASE_GAME</v>
      </c>
      <c r="L243" s="2" t="str">
        <f aca="false">VLOOKUP(J243,'LibSets constants'!$A$4:$C$1000,3,0)</f>
        <v>Included in base game</v>
      </c>
    </row>
    <row r="244" customFormat="false" ht="15" hidden="false" customHeight="false" outlineLevel="0" collapsed="false">
      <c r="A244" s="21" t="n">
        <v>458</v>
      </c>
      <c r="B244" s="1" t="n">
        <f aca="false">VLOOKUP(A244,'ESO dumped ZoneData'!$A$3:$D$9995,2,0)</f>
        <v>243</v>
      </c>
      <c r="C244" s="1" t="n">
        <f aca="false">VLOOKUP(A244,'ESO dumped ZoneData'!$A$3:$D$9995,3,0)</f>
        <v>382</v>
      </c>
      <c r="D244" s="2" t="str">
        <f aca="false">VLOOKUP(A244,'ESO dumped ZoneData'!$A$3:$D$9995,4,0)</f>
        <v>Fort Sphinxmoth</v>
      </c>
      <c r="E244" s="2" t="str">
        <f aca="false" t="array" ref="E244:E244">IF(OR(EXACT(A244,'ESO Dungeon constants'!$D$3:$D$987)),"X","")</f>
        <v/>
      </c>
      <c r="F244" s="2" t="str">
        <f aca="false">IF(EXACT(A244,C244),"X","")</f>
        <v/>
      </c>
      <c r="G244" s="2" t="str">
        <f aca="false">IF(A244&lt;&gt;C244,VLOOKUP(C244,$A$2:$D$9949,4,0),"")</f>
        <v>Reaper's March</v>
      </c>
      <c r="H244" s="2" t="n">
        <f aca="false">A244</f>
        <v>458</v>
      </c>
      <c r="I244" s="2" t="n">
        <f aca="false">C244</f>
        <v>382</v>
      </c>
      <c r="J244" s="0" t="n">
        <v>0</v>
      </c>
      <c r="K244" s="2" t="str">
        <f aca="false">VLOOKUP(J244,'LibSets constants'!$A$4:$B$1000,2,0)</f>
        <v>DLC_BASE_GAME</v>
      </c>
      <c r="L244" s="2" t="str">
        <f aca="false">VLOOKUP(J244,'LibSets constants'!$A$4:$C$1000,3,0)</f>
        <v>Included in base game</v>
      </c>
    </row>
    <row r="245" customFormat="false" ht="15" hidden="false" customHeight="false" outlineLevel="0" collapsed="false">
      <c r="A245" s="21" t="n">
        <v>459</v>
      </c>
      <c r="B245" s="1" t="n">
        <f aca="false">VLOOKUP(A245,'ESO dumped ZoneData'!$A$3:$D$9995,2,0)</f>
        <v>244</v>
      </c>
      <c r="C245" s="1" t="n">
        <f aca="false">VLOOKUP(A245,'ESO dumped ZoneData'!$A$3:$D$9995,3,0)</f>
        <v>382</v>
      </c>
      <c r="D245" s="2" t="str">
        <f aca="false">VLOOKUP(A245,'ESO dumped ZoneData'!$A$3:$D$9995,4,0)</f>
        <v>Thizzrini Arena</v>
      </c>
      <c r="E245" s="2" t="str">
        <f aca="false" t="array" ref="E245:E245">IF(OR(EXACT(A245,'ESO Dungeon constants'!$D$3:$D$987)),"X","")</f>
        <v/>
      </c>
      <c r="F245" s="2" t="str">
        <f aca="false">IF(EXACT(A245,C245),"X","")</f>
        <v/>
      </c>
      <c r="G245" s="2" t="str">
        <f aca="false">IF(A245&lt;&gt;C245,VLOOKUP(C245,$A$2:$D$9949,4,0),"")</f>
        <v>Reaper's March</v>
      </c>
      <c r="H245" s="2" t="n">
        <f aca="false">A245</f>
        <v>459</v>
      </c>
      <c r="I245" s="2" t="n">
        <f aca="false">C245</f>
        <v>382</v>
      </c>
      <c r="J245" s="0" t="n">
        <v>0</v>
      </c>
      <c r="K245" s="2" t="str">
        <f aca="false">VLOOKUP(J245,'LibSets constants'!$A$4:$B$1000,2,0)</f>
        <v>DLC_BASE_GAME</v>
      </c>
      <c r="L245" s="2" t="str">
        <f aca="false">VLOOKUP(J245,'LibSets constants'!$A$4:$C$1000,3,0)</f>
        <v>Included in base game</v>
      </c>
    </row>
    <row r="246" customFormat="false" ht="15" hidden="false" customHeight="false" outlineLevel="0" collapsed="false">
      <c r="A246" s="21" t="n">
        <v>460</v>
      </c>
      <c r="B246" s="1" t="n">
        <f aca="false">VLOOKUP(A246,'ESO dumped ZoneData'!$A$3:$D$9995,2,0)</f>
        <v>245</v>
      </c>
      <c r="C246" s="1" t="n">
        <f aca="false">VLOOKUP(A246,'ESO dumped ZoneData'!$A$3:$D$9995,3,0)</f>
        <v>382</v>
      </c>
      <c r="D246" s="2" t="str">
        <f aca="false">VLOOKUP(A246,'ESO dumped ZoneData'!$A$3:$D$9995,4,0)</f>
        <v>The Demi-Plane of Jode</v>
      </c>
      <c r="E246" s="2" t="str">
        <f aca="false" t="array" ref="E246:E246">IF(OR(EXACT(A246,'ESO Dungeon constants'!$D$3:$D$987)),"X","")</f>
        <v/>
      </c>
      <c r="F246" s="2" t="str">
        <f aca="false">IF(EXACT(A246,C246),"X","")</f>
        <v/>
      </c>
      <c r="G246" s="2" t="str">
        <f aca="false">IF(A246&lt;&gt;C246,VLOOKUP(C246,$A$2:$D$9949,4,0),"")</f>
        <v>Reaper's March</v>
      </c>
      <c r="H246" s="2" t="n">
        <f aca="false">A246</f>
        <v>460</v>
      </c>
      <c r="I246" s="2" t="n">
        <f aca="false">C246</f>
        <v>382</v>
      </c>
      <c r="J246" s="0" t="n">
        <v>0</v>
      </c>
      <c r="K246" s="2" t="str">
        <f aca="false">VLOOKUP(J246,'LibSets constants'!$A$4:$B$1000,2,0)</f>
        <v>DLC_BASE_GAME</v>
      </c>
      <c r="L246" s="2" t="str">
        <f aca="false">VLOOKUP(J246,'LibSets constants'!$A$4:$C$1000,3,0)</f>
        <v>Included in base game</v>
      </c>
    </row>
    <row r="247" customFormat="false" ht="15" hidden="false" customHeight="false" outlineLevel="0" collapsed="false">
      <c r="A247" s="21" t="n">
        <v>461</v>
      </c>
      <c r="B247" s="1" t="n">
        <f aca="false">VLOOKUP(A247,'ESO dumped ZoneData'!$A$3:$D$9995,2,0)</f>
        <v>246</v>
      </c>
      <c r="C247" s="1" t="n">
        <f aca="false">VLOOKUP(A247,'ESO dumped ZoneData'!$A$3:$D$9995,3,0)</f>
        <v>382</v>
      </c>
      <c r="D247" s="2" t="str">
        <f aca="false">VLOOKUP(A247,'ESO dumped ZoneData'!$A$3:$D$9995,4,0)</f>
        <v>Den of Lorkhaj</v>
      </c>
      <c r="E247" s="2" t="str">
        <f aca="false" t="array" ref="E247:E247">IF(OR(EXACT(A247,'ESO Dungeon constants'!$D$3:$D$987)),"X","")</f>
        <v/>
      </c>
      <c r="F247" s="2" t="str">
        <f aca="false">IF(EXACT(A247,C247),"X","")</f>
        <v/>
      </c>
      <c r="G247" s="2" t="str">
        <f aca="false">IF(A247&lt;&gt;C247,VLOOKUP(C247,$A$2:$D$9949,4,0),"")</f>
        <v>Reaper's March</v>
      </c>
      <c r="H247" s="2" t="n">
        <f aca="false">A247</f>
        <v>461</v>
      </c>
      <c r="I247" s="2" t="n">
        <f aca="false">C247</f>
        <v>382</v>
      </c>
      <c r="J247" s="0" t="n">
        <v>0</v>
      </c>
      <c r="K247" s="2" t="str">
        <f aca="false">VLOOKUP(J247,'LibSets constants'!$A$4:$B$1000,2,0)</f>
        <v>DLC_BASE_GAME</v>
      </c>
      <c r="L247" s="2" t="str">
        <f aca="false">VLOOKUP(J247,'LibSets constants'!$A$4:$C$1000,3,0)</f>
        <v>Included in base game</v>
      </c>
    </row>
    <row r="248" customFormat="false" ht="15" hidden="false" customHeight="false" outlineLevel="0" collapsed="false">
      <c r="A248" s="21" t="n">
        <v>462</v>
      </c>
      <c r="B248" s="1" t="n">
        <f aca="false">VLOOKUP(A248,'ESO dumped ZoneData'!$A$3:$D$9995,2,0)</f>
        <v>247</v>
      </c>
      <c r="C248" s="1" t="n">
        <f aca="false">VLOOKUP(A248,'ESO dumped ZoneData'!$A$3:$D$9995,3,0)</f>
        <v>382</v>
      </c>
      <c r="D248" s="2" t="str">
        <f aca="false">VLOOKUP(A248,'ESO dumped ZoneData'!$A$3:$D$9995,4,0)</f>
        <v>Thibaut's Cairn</v>
      </c>
      <c r="E248" s="2" t="str">
        <f aca="false" t="array" ref="E248:E248">IF(OR(EXACT(A248,'ESO Dungeon constants'!$D$3:$D$987)),"X","")</f>
        <v/>
      </c>
      <c r="F248" s="2" t="str">
        <f aca="false">IF(EXACT(A248,C248),"X","")</f>
        <v/>
      </c>
      <c r="G248" s="2" t="str">
        <f aca="false">IF(A248&lt;&gt;C248,VLOOKUP(C248,$A$2:$D$9949,4,0),"")</f>
        <v>Reaper's March</v>
      </c>
      <c r="H248" s="2" t="n">
        <f aca="false">A248</f>
        <v>462</v>
      </c>
      <c r="I248" s="2" t="n">
        <f aca="false">C248</f>
        <v>382</v>
      </c>
      <c r="J248" s="0" t="n">
        <v>0</v>
      </c>
      <c r="K248" s="2" t="str">
        <f aca="false">VLOOKUP(J248,'LibSets constants'!$A$4:$B$1000,2,0)</f>
        <v>DLC_BASE_GAME</v>
      </c>
      <c r="L248" s="2" t="str">
        <f aca="false">VLOOKUP(J248,'LibSets constants'!$A$4:$C$1000,3,0)</f>
        <v>Included in base game</v>
      </c>
    </row>
    <row r="249" customFormat="false" ht="15" hidden="false" customHeight="false" outlineLevel="0" collapsed="false">
      <c r="A249" s="21" t="n">
        <v>463</v>
      </c>
      <c r="B249" s="1" t="n">
        <f aca="false">VLOOKUP(A249,'ESO dumped ZoneData'!$A$3:$D$9995,2,0)</f>
        <v>248</v>
      </c>
      <c r="C249" s="1" t="n">
        <f aca="false">VLOOKUP(A249,'ESO dumped ZoneData'!$A$3:$D$9995,3,0)</f>
        <v>382</v>
      </c>
      <c r="D249" s="2" t="str">
        <f aca="false">VLOOKUP(A249,'ESO dumped ZoneData'!$A$3:$D$9995,4,0)</f>
        <v>Kuna's Delve</v>
      </c>
      <c r="E249" s="2" t="str">
        <f aca="false" t="array" ref="E249:E249">IF(OR(EXACT(A249,'ESO Dungeon constants'!$D$3:$D$987)),"X","")</f>
        <v/>
      </c>
      <c r="F249" s="2" t="str">
        <f aca="false">IF(EXACT(A249,C249),"X","")</f>
        <v/>
      </c>
      <c r="G249" s="2" t="str">
        <f aca="false">IF(A249&lt;&gt;C249,VLOOKUP(C249,$A$2:$D$9949,4,0),"")</f>
        <v>Reaper's March</v>
      </c>
      <c r="H249" s="2" t="n">
        <f aca="false">A249</f>
        <v>463</v>
      </c>
      <c r="I249" s="2" t="n">
        <f aca="false">C249</f>
        <v>382</v>
      </c>
      <c r="J249" s="0" t="n">
        <v>0</v>
      </c>
      <c r="K249" s="2" t="str">
        <f aca="false">VLOOKUP(J249,'LibSets constants'!$A$4:$B$1000,2,0)</f>
        <v>DLC_BASE_GAME</v>
      </c>
      <c r="L249" s="2" t="str">
        <f aca="false">VLOOKUP(J249,'LibSets constants'!$A$4:$C$1000,3,0)</f>
        <v>Included in base game</v>
      </c>
    </row>
    <row r="250" customFormat="false" ht="15" hidden="false" customHeight="false" outlineLevel="0" collapsed="false">
      <c r="A250" s="21" t="n">
        <v>464</v>
      </c>
      <c r="B250" s="1" t="n">
        <f aca="false">VLOOKUP(A250,'ESO dumped ZoneData'!$A$3:$D$9995,2,0)</f>
        <v>249</v>
      </c>
      <c r="C250" s="1" t="n">
        <f aca="false">VLOOKUP(A250,'ESO dumped ZoneData'!$A$3:$D$9995,3,0)</f>
        <v>382</v>
      </c>
      <c r="D250" s="2" t="str">
        <f aca="false">VLOOKUP(A250,'ESO dumped ZoneData'!$A$3:$D$9995,4,0)</f>
        <v>Fardir's Folly</v>
      </c>
      <c r="E250" s="2" t="str">
        <f aca="false" t="array" ref="E250:E250">IF(OR(EXACT(A250,'ESO Dungeon constants'!$D$3:$D$987)),"X","")</f>
        <v/>
      </c>
      <c r="F250" s="2" t="str">
        <f aca="false">IF(EXACT(A250,C250),"X","")</f>
        <v/>
      </c>
      <c r="G250" s="2" t="str">
        <f aca="false">IF(A250&lt;&gt;C250,VLOOKUP(C250,$A$2:$D$9949,4,0),"")</f>
        <v>Reaper's March</v>
      </c>
      <c r="H250" s="2" t="n">
        <f aca="false">A250</f>
        <v>464</v>
      </c>
      <c r="I250" s="2" t="n">
        <f aca="false">C250</f>
        <v>382</v>
      </c>
      <c r="J250" s="0" t="n">
        <v>0</v>
      </c>
      <c r="K250" s="2" t="str">
        <f aca="false">VLOOKUP(J250,'LibSets constants'!$A$4:$B$1000,2,0)</f>
        <v>DLC_BASE_GAME</v>
      </c>
      <c r="L250" s="2" t="str">
        <f aca="false">VLOOKUP(J250,'LibSets constants'!$A$4:$C$1000,3,0)</f>
        <v>Included in base game</v>
      </c>
    </row>
    <row r="251" customFormat="false" ht="15" hidden="false" customHeight="false" outlineLevel="0" collapsed="false">
      <c r="A251" s="21" t="n">
        <v>465</v>
      </c>
      <c r="B251" s="1" t="n">
        <f aca="false">VLOOKUP(A251,'ESO dumped ZoneData'!$A$3:$D$9995,2,0)</f>
        <v>250</v>
      </c>
      <c r="C251" s="1" t="n">
        <f aca="false">VLOOKUP(A251,'ESO dumped ZoneData'!$A$3:$D$9995,3,0)</f>
        <v>382</v>
      </c>
      <c r="D251" s="2" t="str">
        <f aca="false">VLOOKUP(A251,'ESO dumped ZoneData'!$A$3:$D$9995,4,0)</f>
        <v>Claw's Strike</v>
      </c>
      <c r="E251" s="2" t="str">
        <f aca="false" t="array" ref="E251:E251">IF(OR(EXACT(A251,'ESO Dungeon constants'!$D$3:$D$987)),"X","")</f>
        <v/>
      </c>
      <c r="F251" s="2" t="str">
        <f aca="false">IF(EXACT(A251,C251),"X","")</f>
        <v/>
      </c>
      <c r="G251" s="2" t="str">
        <f aca="false">IF(A251&lt;&gt;C251,VLOOKUP(C251,$A$2:$D$9949,4,0),"")</f>
        <v>Reaper's March</v>
      </c>
      <c r="H251" s="2" t="n">
        <f aca="false">A251</f>
        <v>465</v>
      </c>
      <c r="I251" s="2" t="n">
        <f aca="false">C251</f>
        <v>382</v>
      </c>
      <c r="J251" s="0" t="n">
        <v>0</v>
      </c>
      <c r="K251" s="2" t="str">
        <f aca="false">VLOOKUP(J251,'LibSets constants'!$A$4:$B$1000,2,0)</f>
        <v>DLC_BASE_GAME</v>
      </c>
      <c r="L251" s="2" t="str">
        <f aca="false">VLOOKUP(J251,'LibSets constants'!$A$4:$C$1000,3,0)</f>
        <v>Included in base game</v>
      </c>
    </row>
    <row r="252" customFormat="false" ht="15" hidden="false" customHeight="false" outlineLevel="0" collapsed="false">
      <c r="A252" s="21" t="n">
        <v>466</v>
      </c>
      <c r="B252" s="1" t="n">
        <f aca="false">VLOOKUP(A252,'ESO dumped ZoneData'!$A$3:$D$9995,2,0)</f>
        <v>251</v>
      </c>
      <c r="C252" s="1" t="n">
        <f aca="false">VLOOKUP(A252,'ESO dumped ZoneData'!$A$3:$D$9995,3,0)</f>
        <v>382</v>
      </c>
      <c r="D252" s="2" t="str">
        <f aca="false">VLOOKUP(A252,'ESO dumped ZoneData'!$A$3:$D$9995,4,0)</f>
        <v>Weeping Wind Cave</v>
      </c>
      <c r="E252" s="2" t="str">
        <f aca="false" t="array" ref="E252:E252">IF(OR(EXACT(A252,'ESO Dungeon constants'!$D$3:$D$987)),"X","")</f>
        <v/>
      </c>
      <c r="F252" s="2" t="str">
        <f aca="false">IF(EXACT(A252,C252),"X","")</f>
        <v/>
      </c>
      <c r="G252" s="2" t="str">
        <f aca="false">IF(A252&lt;&gt;C252,VLOOKUP(C252,$A$2:$D$9949,4,0),"")</f>
        <v>Reaper's March</v>
      </c>
      <c r="H252" s="2" t="n">
        <f aca="false">A252</f>
        <v>466</v>
      </c>
      <c r="I252" s="2" t="n">
        <f aca="false">C252</f>
        <v>382</v>
      </c>
      <c r="J252" s="0" t="n">
        <v>0</v>
      </c>
      <c r="K252" s="2" t="str">
        <f aca="false">VLOOKUP(J252,'LibSets constants'!$A$4:$B$1000,2,0)</f>
        <v>DLC_BASE_GAME</v>
      </c>
      <c r="L252" s="2" t="str">
        <f aca="false">VLOOKUP(J252,'LibSets constants'!$A$4:$C$1000,3,0)</f>
        <v>Included in base game</v>
      </c>
    </row>
    <row r="253" customFormat="false" ht="15" hidden="false" customHeight="false" outlineLevel="0" collapsed="false">
      <c r="A253" s="21" t="n">
        <v>467</v>
      </c>
      <c r="B253" s="1" t="n">
        <f aca="false">VLOOKUP(A253,'ESO dumped ZoneData'!$A$3:$D$9995,2,0)</f>
        <v>252</v>
      </c>
      <c r="C253" s="1" t="n">
        <f aca="false">VLOOKUP(A253,'ESO dumped ZoneData'!$A$3:$D$9995,3,0)</f>
        <v>382</v>
      </c>
      <c r="D253" s="2" t="str">
        <f aca="false">VLOOKUP(A253,'ESO dumped ZoneData'!$A$3:$D$9995,4,0)</f>
        <v>Jode's Light</v>
      </c>
      <c r="E253" s="2" t="str">
        <f aca="false" t="array" ref="E253:E253">IF(OR(EXACT(A253,'ESO Dungeon constants'!$D$3:$D$987)),"X","")</f>
        <v/>
      </c>
      <c r="F253" s="2" t="str">
        <f aca="false">IF(EXACT(A253,C253),"X","")</f>
        <v/>
      </c>
      <c r="G253" s="2" t="str">
        <f aca="false">IF(A253&lt;&gt;C253,VLOOKUP(C253,$A$2:$D$9949,4,0),"")</f>
        <v>Reaper's March</v>
      </c>
      <c r="H253" s="2" t="n">
        <f aca="false">A253</f>
        <v>467</v>
      </c>
      <c r="I253" s="2" t="n">
        <f aca="false">C253</f>
        <v>382</v>
      </c>
      <c r="J253" s="0" t="n">
        <v>0</v>
      </c>
      <c r="K253" s="2" t="str">
        <f aca="false">VLOOKUP(J253,'LibSets constants'!$A$4:$B$1000,2,0)</f>
        <v>DLC_BASE_GAME</v>
      </c>
      <c r="L253" s="2" t="str">
        <f aca="false">VLOOKUP(J253,'LibSets constants'!$A$4:$C$1000,3,0)</f>
        <v>Included in base game</v>
      </c>
    </row>
    <row r="254" customFormat="false" ht="15" hidden="false" customHeight="false" outlineLevel="0" collapsed="false">
      <c r="A254" s="21" t="n">
        <v>468</v>
      </c>
      <c r="B254" s="1" t="n">
        <f aca="false">VLOOKUP(A254,'ESO dumped ZoneData'!$A$3:$D$9995,2,0)</f>
        <v>253</v>
      </c>
      <c r="C254" s="1" t="n">
        <f aca="false">VLOOKUP(A254,'ESO dumped ZoneData'!$A$3:$D$9995,3,0)</f>
        <v>58</v>
      </c>
      <c r="D254" s="2" t="str">
        <f aca="false">VLOOKUP(A254,'ESO dumped ZoneData'!$A$3:$D$9995,4,0)</f>
        <v>Dead Man's Drop</v>
      </c>
      <c r="E254" s="2" t="str">
        <f aca="false" t="array" ref="E254:E254">IF(OR(EXACT(A254,'ESO Dungeon constants'!$D$3:$D$987)),"X","")</f>
        <v/>
      </c>
      <c r="F254" s="2" t="str">
        <f aca="false">IF(EXACT(A254,C254),"X","")</f>
        <v/>
      </c>
      <c r="G254" s="2" t="str">
        <f aca="false">IF(A254&lt;&gt;C254,VLOOKUP(C254,$A$2:$D$9949,4,0),"")</f>
        <v>Malabal Tor</v>
      </c>
      <c r="H254" s="2" t="n">
        <f aca="false">A254</f>
        <v>468</v>
      </c>
      <c r="I254" s="2" t="n">
        <f aca="false">C254</f>
        <v>58</v>
      </c>
      <c r="J254" s="0" t="n">
        <v>0</v>
      </c>
      <c r="K254" s="2" t="str">
        <f aca="false">VLOOKUP(J254,'LibSets constants'!$A$4:$B$1000,2,0)</f>
        <v>DLC_BASE_GAME</v>
      </c>
      <c r="L254" s="2" t="str">
        <f aca="false">VLOOKUP(J254,'LibSets constants'!$A$4:$C$1000,3,0)</f>
        <v>Included in base game</v>
      </c>
    </row>
    <row r="255" customFormat="false" ht="15" hidden="false" customHeight="false" outlineLevel="0" collapsed="false">
      <c r="A255" s="21" t="n">
        <v>469</v>
      </c>
      <c r="B255" s="1" t="n">
        <f aca="false">VLOOKUP(A255,'ESO dumped ZoneData'!$A$3:$D$9995,2,0)</f>
        <v>254</v>
      </c>
      <c r="C255" s="1" t="n">
        <f aca="false">VLOOKUP(A255,'ESO dumped ZoneData'!$A$3:$D$9995,3,0)</f>
        <v>58</v>
      </c>
      <c r="D255" s="2" t="str">
        <f aca="false">VLOOKUP(A255,'ESO dumped ZoneData'!$A$3:$D$9995,4,0)</f>
        <v>Tomb of Apostates</v>
      </c>
      <c r="E255" s="2" t="str">
        <f aca="false" t="array" ref="E255:E255">IF(OR(EXACT(A255,'ESO Dungeon constants'!$D$3:$D$987)),"X","")</f>
        <v/>
      </c>
      <c r="F255" s="2" t="str">
        <f aca="false">IF(EXACT(A255,C255),"X","")</f>
        <v/>
      </c>
      <c r="G255" s="2" t="str">
        <f aca="false">IF(A255&lt;&gt;C255,VLOOKUP(C255,$A$2:$D$9949,4,0),"")</f>
        <v>Malabal Tor</v>
      </c>
      <c r="H255" s="2" t="n">
        <f aca="false">A255</f>
        <v>469</v>
      </c>
      <c r="I255" s="2" t="n">
        <f aca="false">C255</f>
        <v>58</v>
      </c>
      <c r="J255" s="0" t="n">
        <v>0</v>
      </c>
      <c r="K255" s="2" t="str">
        <f aca="false">VLOOKUP(J255,'LibSets constants'!$A$4:$B$1000,2,0)</f>
        <v>DLC_BASE_GAME</v>
      </c>
      <c r="L255" s="2" t="str">
        <f aca="false">VLOOKUP(J255,'LibSets constants'!$A$4:$C$1000,3,0)</f>
        <v>Included in base game</v>
      </c>
    </row>
    <row r="256" customFormat="false" ht="15" hidden="false" customHeight="false" outlineLevel="0" collapsed="false">
      <c r="A256" s="21" t="n">
        <v>470</v>
      </c>
      <c r="B256" s="1" t="n">
        <f aca="false">VLOOKUP(A256,'ESO dumped ZoneData'!$A$3:$D$9995,2,0)</f>
        <v>255</v>
      </c>
      <c r="C256" s="1" t="n">
        <f aca="false">VLOOKUP(A256,'ESO dumped ZoneData'!$A$3:$D$9995,3,0)</f>
        <v>58</v>
      </c>
      <c r="D256" s="2" t="str">
        <f aca="false">VLOOKUP(A256,'ESO dumped ZoneData'!$A$3:$D$9995,4,0)</f>
        <v>Hoarvor Pit</v>
      </c>
      <c r="E256" s="2" t="str">
        <f aca="false" t="array" ref="E256:E256">IF(OR(EXACT(A256,'ESO Dungeon constants'!$D$3:$D$987)),"X","")</f>
        <v/>
      </c>
      <c r="F256" s="2" t="str">
        <f aca="false">IF(EXACT(A256,C256),"X","")</f>
        <v/>
      </c>
      <c r="G256" s="2" t="str">
        <f aca="false">IF(A256&lt;&gt;C256,VLOOKUP(C256,$A$2:$D$9949,4,0),"")</f>
        <v>Malabal Tor</v>
      </c>
      <c r="H256" s="2" t="n">
        <f aca="false">A256</f>
        <v>470</v>
      </c>
      <c r="I256" s="2" t="n">
        <f aca="false">C256</f>
        <v>58</v>
      </c>
      <c r="J256" s="0" t="n">
        <v>0</v>
      </c>
      <c r="K256" s="2" t="str">
        <f aca="false">VLOOKUP(J256,'LibSets constants'!$A$4:$B$1000,2,0)</f>
        <v>DLC_BASE_GAME</v>
      </c>
      <c r="L256" s="2" t="str">
        <f aca="false">VLOOKUP(J256,'LibSets constants'!$A$4:$C$1000,3,0)</f>
        <v>Included in base game</v>
      </c>
    </row>
    <row r="257" customFormat="false" ht="15" hidden="false" customHeight="false" outlineLevel="0" collapsed="false">
      <c r="A257" s="21" t="n">
        <v>471</v>
      </c>
      <c r="B257" s="1" t="n">
        <f aca="false">VLOOKUP(A257,'ESO dumped ZoneData'!$A$3:$D$9995,2,0)</f>
        <v>256</v>
      </c>
      <c r="C257" s="1" t="n">
        <f aca="false">VLOOKUP(A257,'ESO dumped ZoneData'!$A$3:$D$9995,3,0)</f>
        <v>58</v>
      </c>
      <c r="D257" s="2" t="str">
        <f aca="false">VLOOKUP(A257,'ESO dumped ZoneData'!$A$3:$D$9995,4,0)</f>
        <v>Shael Ruins</v>
      </c>
      <c r="E257" s="2" t="str">
        <f aca="false" t="array" ref="E257:E257">IF(OR(EXACT(A257,'ESO Dungeon constants'!$D$3:$D$987)),"X","")</f>
        <v/>
      </c>
      <c r="F257" s="2" t="str">
        <f aca="false">IF(EXACT(A257,C257),"X","")</f>
        <v/>
      </c>
      <c r="G257" s="2" t="str">
        <f aca="false">IF(A257&lt;&gt;C257,VLOOKUP(C257,$A$2:$D$9949,4,0),"")</f>
        <v>Malabal Tor</v>
      </c>
      <c r="H257" s="2" t="n">
        <f aca="false">A257</f>
        <v>471</v>
      </c>
      <c r="I257" s="2" t="n">
        <f aca="false">C257</f>
        <v>58</v>
      </c>
      <c r="J257" s="0" t="n">
        <v>0</v>
      </c>
      <c r="K257" s="2" t="str">
        <f aca="false">VLOOKUP(J257,'LibSets constants'!$A$4:$B$1000,2,0)</f>
        <v>DLC_BASE_GAME</v>
      </c>
      <c r="L257" s="2" t="str">
        <f aca="false">VLOOKUP(J257,'LibSets constants'!$A$4:$C$1000,3,0)</f>
        <v>Included in base game</v>
      </c>
    </row>
    <row r="258" customFormat="false" ht="15" hidden="false" customHeight="false" outlineLevel="0" collapsed="false">
      <c r="A258" s="21" t="n">
        <v>472</v>
      </c>
      <c r="B258" s="1" t="n">
        <f aca="false">VLOOKUP(A258,'ESO dumped ZoneData'!$A$3:$D$9995,2,0)</f>
        <v>257</v>
      </c>
      <c r="C258" s="1" t="n">
        <f aca="false">VLOOKUP(A258,'ESO dumped ZoneData'!$A$3:$D$9995,3,0)</f>
        <v>58</v>
      </c>
      <c r="D258" s="2" t="str">
        <f aca="false">VLOOKUP(A258,'ESO dumped ZoneData'!$A$3:$D$9995,4,0)</f>
        <v>Roots of Silvenar</v>
      </c>
      <c r="E258" s="2" t="str">
        <f aca="false" t="array" ref="E258:E258">IF(OR(EXACT(A258,'ESO Dungeon constants'!$D$3:$D$987)),"X","")</f>
        <v/>
      </c>
      <c r="F258" s="2" t="str">
        <f aca="false">IF(EXACT(A258,C258),"X","")</f>
        <v/>
      </c>
      <c r="G258" s="2" t="str">
        <f aca="false">IF(A258&lt;&gt;C258,VLOOKUP(C258,$A$2:$D$9949,4,0),"")</f>
        <v>Malabal Tor</v>
      </c>
      <c r="H258" s="2" t="n">
        <f aca="false">A258</f>
        <v>472</v>
      </c>
      <c r="I258" s="2" t="n">
        <f aca="false">C258</f>
        <v>58</v>
      </c>
      <c r="J258" s="0" t="n">
        <v>0</v>
      </c>
      <c r="K258" s="2" t="str">
        <f aca="false">VLOOKUP(J258,'LibSets constants'!$A$4:$B$1000,2,0)</f>
        <v>DLC_BASE_GAME</v>
      </c>
      <c r="L258" s="2" t="str">
        <f aca="false">VLOOKUP(J258,'LibSets constants'!$A$4:$C$1000,3,0)</f>
        <v>Included in base game</v>
      </c>
    </row>
    <row r="259" customFormat="false" ht="15" hidden="false" customHeight="false" outlineLevel="0" collapsed="false">
      <c r="A259" s="21" t="n">
        <v>473</v>
      </c>
      <c r="B259" s="1" t="n">
        <f aca="false">VLOOKUP(A259,'ESO dumped ZoneData'!$A$3:$D$9995,2,0)</f>
        <v>258</v>
      </c>
      <c r="C259" s="1" t="n">
        <f aca="false">VLOOKUP(A259,'ESO dumped ZoneData'!$A$3:$D$9995,3,0)</f>
        <v>58</v>
      </c>
      <c r="D259" s="2" t="str">
        <f aca="false">VLOOKUP(A259,'ESO dumped ZoneData'!$A$3:$D$9995,4,0)</f>
        <v>Black Vine Ruins</v>
      </c>
      <c r="E259" s="2" t="str">
        <f aca="false" t="array" ref="E259:E259">IF(OR(EXACT(A259,'ESO Dungeon constants'!$D$3:$D$987)),"X","")</f>
        <v/>
      </c>
      <c r="F259" s="2" t="str">
        <f aca="false">IF(EXACT(A259,C259),"X","")</f>
        <v/>
      </c>
      <c r="G259" s="2" t="str">
        <f aca="false">IF(A259&lt;&gt;C259,VLOOKUP(C259,$A$2:$D$9949,4,0),"")</f>
        <v>Malabal Tor</v>
      </c>
      <c r="H259" s="2" t="n">
        <f aca="false">A259</f>
        <v>473</v>
      </c>
      <c r="I259" s="2" t="n">
        <f aca="false">C259</f>
        <v>58</v>
      </c>
      <c r="J259" s="0" t="n">
        <v>0</v>
      </c>
      <c r="K259" s="2" t="str">
        <f aca="false">VLOOKUP(J259,'LibSets constants'!$A$4:$B$1000,2,0)</f>
        <v>DLC_BASE_GAME</v>
      </c>
      <c r="L259" s="2" t="str">
        <f aca="false">VLOOKUP(J259,'LibSets constants'!$A$4:$C$1000,3,0)</f>
        <v>Included in base game</v>
      </c>
    </row>
    <row r="260" customFormat="false" ht="15" hidden="false" customHeight="false" outlineLevel="0" collapsed="false">
      <c r="A260" s="21" t="n">
        <v>475</v>
      </c>
      <c r="B260" s="1" t="n">
        <f aca="false">VLOOKUP(A260,'ESO dumped ZoneData'!$A$3:$D$9995,2,0)</f>
        <v>259</v>
      </c>
      <c r="C260" s="1" t="n">
        <f aca="false">VLOOKUP(A260,'ESO dumped ZoneData'!$A$3:$D$9995,3,0)</f>
        <v>383</v>
      </c>
      <c r="D260" s="2" t="str">
        <f aca="false">VLOOKUP(A260,'ESO dumped ZoneData'!$A$3:$D$9995,4,0)</f>
        <v>The Scuttle Pit</v>
      </c>
      <c r="E260" s="2" t="str">
        <f aca="false" t="array" ref="E260:E260">IF(OR(EXACT(A260,'ESO Dungeon constants'!$D$3:$D$987)),"X","")</f>
        <v/>
      </c>
      <c r="F260" s="2" t="str">
        <f aca="false">IF(EXACT(A260,C260),"X","")</f>
        <v/>
      </c>
      <c r="G260" s="2" t="str">
        <f aca="false">IF(A260&lt;&gt;C260,VLOOKUP(C260,$A$2:$D$9949,4,0),"")</f>
        <v>Grahtwood</v>
      </c>
      <c r="H260" s="2" t="n">
        <f aca="false">A260</f>
        <v>475</v>
      </c>
      <c r="I260" s="2" t="n">
        <f aca="false">C260</f>
        <v>383</v>
      </c>
      <c r="J260" s="0" t="n">
        <v>0</v>
      </c>
      <c r="K260" s="2" t="str">
        <f aca="false">VLOOKUP(J260,'LibSets constants'!$A$4:$B$1000,2,0)</f>
        <v>DLC_BASE_GAME</v>
      </c>
      <c r="L260" s="2" t="str">
        <f aca="false">VLOOKUP(J260,'LibSets constants'!$A$4:$C$1000,3,0)</f>
        <v>Included in base game</v>
      </c>
    </row>
    <row r="261" customFormat="false" ht="15" hidden="false" customHeight="false" outlineLevel="0" collapsed="false">
      <c r="A261" s="21" t="n">
        <v>477</v>
      </c>
      <c r="B261" s="1" t="n">
        <f aca="false">VLOOKUP(A261,'ESO dumped ZoneData'!$A$3:$D$9995,2,0)</f>
        <v>260</v>
      </c>
      <c r="C261" s="1" t="n">
        <f aca="false">VLOOKUP(A261,'ESO dumped ZoneData'!$A$3:$D$9995,3,0)</f>
        <v>383</v>
      </c>
      <c r="D261" s="2" t="str">
        <f aca="false">VLOOKUP(A261,'ESO dumped ZoneData'!$A$3:$D$9995,4,0)</f>
        <v>Vinedeath Cave</v>
      </c>
      <c r="E261" s="2" t="str">
        <f aca="false" t="array" ref="E261:E261">IF(OR(EXACT(A261,'ESO Dungeon constants'!$D$3:$D$987)),"X","")</f>
        <v/>
      </c>
      <c r="F261" s="2" t="str">
        <f aca="false">IF(EXACT(A261,C261),"X","")</f>
        <v/>
      </c>
      <c r="G261" s="2" t="str">
        <f aca="false">IF(A261&lt;&gt;C261,VLOOKUP(C261,$A$2:$D$9949,4,0),"")</f>
        <v>Grahtwood</v>
      </c>
      <c r="H261" s="2" t="n">
        <f aca="false">A261</f>
        <v>477</v>
      </c>
      <c r="I261" s="2" t="n">
        <f aca="false">C261</f>
        <v>383</v>
      </c>
      <c r="J261" s="0" t="n">
        <v>0</v>
      </c>
      <c r="K261" s="2" t="str">
        <f aca="false">VLOOKUP(J261,'LibSets constants'!$A$4:$B$1000,2,0)</f>
        <v>DLC_BASE_GAME</v>
      </c>
      <c r="L261" s="2" t="str">
        <f aca="false">VLOOKUP(J261,'LibSets constants'!$A$4:$C$1000,3,0)</f>
        <v>Included in base game</v>
      </c>
    </row>
    <row r="262" customFormat="false" ht="15" hidden="false" customHeight="false" outlineLevel="0" collapsed="false">
      <c r="A262" s="21" t="n">
        <v>478</v>
      </c>
      <c r="B262" s="1" t="n">
        <f aca="false">VLOOKUP(A262,'ESO dumped ZoneData'!$A$3:$D$9995,2,0)</f>
        <v>261</v>
      </c>
      <c r="C262" s="1" t="n">
        <f aca="false">VLOOKUP(A262,'ESO dumped ZoneData'!$A$3:$D$9995,3,0)</f>
        <v>383</v>
      </c>
      <c r="D262" s="2" t="str">
        <f aca="false">VLOOKUP(A262,'ESO dumped ZoneData'!$A$3:$D$9995,4,0)</f>
        <v>Wormroot Depths</v>
      </c>
      <c r="E262" s="2" t="str">
        <f aca="false" t="array" ref="E262:E262">IF(OR(EXACT(A262,'ESO Dungeon constants'!$D$3:$D$987)),"X","")</f>
        <v/>
      </c>
      <c r="F262" s="2" t="str">
        <f aca="false">IF(EXACT(A262,C262),"X","")</f>
        <v/>
      </c>
      <c r="G262" s="2" t="str">
        <f aca="false">IF(A262&lt;&gt;C262,VLOOKUP(C262,$A$2:$D$9949,4,0),"")</f>
        <v>Grahtwood</v>
      </c>
      <c r="H262" s="2" t="n">
        <f aca="false">A262</f>
        <v>478</v>
      </c>
      <c r="I262" s="2" t="n">
        <f aca="false">C262</f>
        <v>383</v>
      </c>
      <c r="J262" s="0" t="n">
        <v>0</v>
      </c>
      <c r="K262" s="2" t="str">
        <f aca="false">VLOOKUP(J262,'LibSets constants'!$A$4:$B$1000,2,0)</f>
        <v>DLC_BASE_GAME</v>
      </c>
      <c r="L262" s="2" t="str">
        <f aca="false">VLOOKUP(J262,'LibSets constants'!$A$4:$C$1000,3,0)</f>
        <v>Included in base game</v>
      </c>
    </row>
    <row r="263" customFormat="false" ht="15" hidden="false" customHeight="false" outlineLevel="0" collapsed="false">
      <c r="A263" s="21" t="n">
        <v>480</v>
      </c>
      <c r="B263" s="1" t="n">
        <f aca="false">VLOOKUP(A263,'ESO dumped ZoneData'!$A$3:$D$9995,2,0)</f>
        <v>262</v>
      </c>
      <c r="C263" s="1" t="n">
        <f aca="false">VLOOKUP(A263,'ESO dumped ZoneData'!$A$3:$D$9995,3,0)</f>
        <v>103</v>
      </c>
      <c r="D263" s="2" t="str">
        <f aca="false">VLOOKUP(A263,'ESO dumped ZoneData'!$A$3:$D$9995,4,0)</f>
        <v>Snapleg Cave</v>
      </c>
      <c r="E263" s="2" t="str">
        <f aca="false" t="array" ref="E263:E263">IF(OR(EXACT(A263,'ESO Dungeon constants'!$D$3:$D$987)),"X","")</f>
        <v/>
      </c>
      <c r="F263" s="2" t="str">
        <f aca="false">IF(EXACT(A263,C263),"X","")</f>
        <v/>
      </c>
      <c r="G263" s="2" t="str">
        <f aca="false">IF(A263&lt;&gt;C263,VLOOKUP(C263,$A$2:$D$9949,4,0),"")</f>
        <v>The Rift</v>
      </c>
      <c r="H263" s="2" t="n">
        <f aca="false">A263</f>
        <v>480</v>
      </c>
      <c r="I263" s="2" t="n">
        <f aca="false">C263</f>
        <v>103</v>
      </c>
      <c r="J263" s="0" t="n">
        <v>0</v>
      </c>
      <c r="K263" s="2" t="str">
        <f aca="false">VLOOKUP(J263,'LibSets constants'!$A$4:$B$1000,2,0)</f>
        <v>DLC_BASE_GAME</v>
      </c>
      <c r="L263" s="2" t="str">
        <f aca="false">VLOOKUP(J263,'LibSets constants'!$A$4:$C$1000,3,0)</f>
        <v>Included in base game</v>
      </c>
    </row>
    <row r="264" customFormat="false" ht="15" hidden="false" customHeight="false" outlineLevel="0" collapsed="false">
      <c r="A264" s="21" t="n">
        <v>481</v>
      </c>
      <c r="B264" s="1" t="n">
        <f aca="false">VLOOKUP(A264,'ESO dumped ZoneData'!$A$3:$D$9995,2,0)</f>
        <v>263</v>
      </c>
      <c r="C264" s="1" t="n">
        <f aca="false">VLOOKUP(A264,'ESO dumped ZoneData'!$A$3:$D$9995,3,0)</f>
        <v>103</v>
      </c>
      <c r="D264" s="2" t="str">
        <f aca="false">VLOOKUP(A264,'ESO dumped ZoneData'!$A$3:$D$9995,4,0)</f>
        <v>Fort Greenwall</v>
      </c>
      <c r="E264" s="2" t="str">
        <f aca="false" t="array" ref="E264:E264">IF(OR(EXACT(A264,'ESO Dungeon constants'!$D$3:$D$987)),"X","")</f>
        <v/>
      </c>
      <c r="F264" s="2" t="str">
        <f aca="false">IF(EXACT(A264,C264),"X","")</f>
        <v/>
      </c>
      <c r="G264" s="2" t="str">
        <f aca="false">IF(A264&lt;&gt;C264,VLOOKUP(C264,$A$2:$D$9949,4,0),"")</f>
        <v>The Rift</v>
      </c>
      <c r="H264" s="2" t="n">
        <f aca="false">A264</f>
        <v>481</v>
      </c>
      <c r="I264" s="2" t="n">
        <f aca="false">C264</f>
        <v>103</v>
      </c>
      <c r="J264" s="0" t="n">
        <v>0</v>
      </c>
      <c r="K264" s="2" t="str">
        <f aca="false">VLOOKUP(J264,'LibSets constants'!$A$4:$B$1000,2,0)</f>
        <v>DLC_BASE_GAME</v>
      </c>
      <c r="L264" s="2" t="str">
        <f aca="false">VLOOKUP(J264,'LibSets constants'!$A$4:$C$1000,3,0)</f>
        <v>Included in base game</v>
      </c>
    </row>
    <row r="265" customFormat="false" ht="15" hidden="false" customHeight="false" outlineLevel="0" collapsed="false">
      <c r="A265" s="21" t="n">
        <v>482</v>
      </c>
      <c r="B265" s="1" t="n">
        <f aca="false">VLOOKUP(A265,'ESO dumped ZoneData'!$A$3:$D$9995,2,0)</f>
        <v>264</v>
      </c>
      <c r="C265" s="1" t="n">
        <f aca="false">VLOOKUP(A265,'ESO dumped ZoneData'!$A$3:$D$9995,3,0)</f>
        <v>103</v>
      </c>
      <c r="D265" s="2" t="str">
        <f aca="false">VLOOKUP(A265,'ESO dumped ZoneData'!$A$3:$D$9995,4,0)</f>
        <v>Shroud Hearth Barrow</v>
      </c>
      <c r="E265" s="2" t="str">
        <f aca="false" t="array" ref="E265:E265">IF(OR(EXACT(A265,'ESO Dungeon constants'!$D$3:$D$987)),"X","")</f>
        <v/>
      </c>
      <c r="F265" s="2" t="str">
        <f aca="false">IF(EXACT(A265,C265),"X","")</f>
        <v/>
      </c>
      <c r="G265" s="2" t="str">
        <f aca="false">IF(A265&lt;&gt;C265,VLOOKUP(C265,$A$2:$D$9949,4,0),"")</f>
        <v>The Rift</v>
      </c>
      <c r="H265" s="2" t="n">
        <f aca="false">A265</f>
        <v>482</v>
      </c>
      <c r="I265" s="2" t="n">
        <f aca="false">C265</f>
        <v>103</v>
      </c>
      <c r="J265" s="0" t="n">
        <v>0</v>
      </c>
      <c r="K265" s="2" t="str">
        <f aca="false">VLOOKUP(J265,'LibSets constants'!$A$4:$B$1000,2,0)</f>
        <v>DLC_BASE_GAME</v>
      </c>
      <c r="L265" s="2" t="str">
        <f aca="false">VLOOKUP(J265,'LibSets constants'!$A$4:$C$1000,3,0)</f>
        <v>Included in base game</v>
      </c>
    </row>
    <row r="266" customFormat="false" ht="15" hidden="false" customHeight="false" outlineLevel="0" collapsed="false">
      <c r="A266" s="21" t="n">
        <v>484</v>
      </c>
      <c r="B266" s="1" t="n">
        <f aca="false">VLOOKUP(A266,'ESO dumped ZoneData'!$A$3:$D$9995,2,0)</f>
        <v>265</v>
      </c>
      <c r="C266" s="1" t="n">
        <f aca="false">VLOOKUP(A266,'ESO dumped ZoneData'!$A$3:$D$9995,3,0)</f>
        <v>103</v>
      </c>
      <c r="D266" s="2" t="str">
        <f aca="false">VLOOKUP(A266,'ESO dumped ZoneData'!$A$3:$D$9995,4,0)</f>
        <v>Faldar's Tooth</v>
      </c>
      <c r="E266" s="2" t="str">
        <f aca="false" t="array" ref="E266:E266">IF(OR(EXACT(A266,'ESO Dungeon constants'!$D$3:$D$987)),"X","")</f>
        <v/>
      </c>
      <c r="F266" s="2" t="str">
        <f aca="false">IF(EXACT(A266,C266),"X","")</f>
        <v/>
      </c>
      <c r="G266" s="2" t="str">
        <f aca="false">IF(A266&lt;&gt;C266,VLOOKUP(C266,$A$2:$D$9949,4,0),"")</f>
        <v>The Rift</v>
      </c>
      <c r="H266" s="2" t="n">
        <f aca="false">A266</f>
        <v>484</v>
      </c>
      <c r="I266" s="2" t="n">
        <f aca="false">C266</f>
        <v>103</v>
      </c>
      <c r="J266" s="0" t="n">
        <v>0</v>
      </c>
      <c r="K266" s="2" t="str">
        <f aca="false">VLOOKUP(J266,'LibSets constants'!$A$4:$B$1000,2,0)</f>
        <v>DLC_BASE_GAME</v>
      </c>
      <c r="L266" s="2" t="str">
        <f aca="false">VLOOKUP(J266,'LibSets constants'!$A$4:$C$1000,3,0)</f>
        <v>Included in base game</v>
      </c>
    </row>
    <row r="267" customFormat="false" ht="15" hidden="false" customHeight="false" outlineLevel="0" collapsed="false">
      <c r="A267" s="21" t="n">
        <v>485</v>
      </c>
      <c r="B267" s="1" t="n">
        <f aca="false">VLOOKUP(A267,'ESO dumped ZoneData'!$A$3:$D$9995,2,0)</f>
        <v>266</v>
      </c>
      <c r="C267" s="1" t="n">
        <f aca="false">VLOOKUP(A267,'ESO dumped ZoneData'!$A$3:$D$9995,3,0)</f>
        <v>103</v>
      </c>
      <c r="D267" s="2" t="str">
        <f aca="false">VLOOKUP(A267,'ESO dumped ZoneData'!$A$3:$D$9995,4,0)</f>
        <v>Broken Helm Hollow</v>
      </c>
      <c r="E267" s="2" t="str">
        <f aca="false" t="array" ref="E267:E267">IF(OR(EXACT(A267,'ESO Dungeon constants'!$D$3:$D$987)),"X","")</f>
        <v/>
      </c>
      <c r="F267" s="2" t="str">
        <f aca="false">IF(EXACT(A267,C267),"X","")</f>
        <v/>
      </c>
      <c r="G267" s="2" t="str">
        <f aca="false">IF(A267&lt;&gt;C267,VLOOKUP(C267,$A$2:$D$9949,4,0),"")</f>
        <v>The Rift</v>
      </c>
      <c r="H267" s="2" t="n">
        <f aca="false">A267</f>
        <v>485</v>
      </c>
      <c r="I267" s="2" t="n">
        <f aca="false">C267</f>
        <v>103</v>
      </c>
      <c r="J267" s="0" t="n">
        <v>0</v>
      </c>
      <c r="K267" s="2" t="str">
        <f aca="false">VLOOKUP(J267,'LibSets constants'!$A$4:$B$1000,2,0)</f>
        <v>DLC_BASE_GAME</v>
      </c>
      <c r="L267" s="2" t="str">
        <f aca="false">VLOOKUP(J267,'LibSets constants'!$A$4:$C$1000,3,0)</f>
        <v>Included in base game</v>
      </c>
    </row>
    <row r="268" customFormat="false" ht="15" hidden="false" customHeight="false" outlineLevel="0" collapsed="false">
      <c r="A268" s="21" t="n">
        <v>486</v>
      </c>
      <c r="B268" s="1" t="n">
        <f aca="false">VLOOKUP(A268,'ESO dumped ZoneData'!$A$3:$D$9995,2,0)</f>
        <v>267</v>
      </c>
      <c r="C268" s="1" t="n">
        <f aca="false">VLOOKUP(A268,'ESO dumped ZoneData'!$A$3:$D$9995,3,0)</f>
        <v>381</v>
      </c>
      <c r="D268" s="2" t="str">
        <f aca="false">VLOOKUP(A268,'ESO dumped ZoneData'!$A$3:$D$9995,4,0)</f>
        <v>Toothmaul Gully</v>
      </c>
      <c r="E268" s="2" t="str">
        <f aca="false" t="array" ref="E268:E268">IF(OR(EXACT(A268,'ESO Dungeon constants'!$D$3:$D$987)),"X","")</f>
        <v/>
      </c>
      <c r="F268" s="2" t="str">
        <f aca="false">IF(EXACT(A268,C268),"X","")</f>
        <v/>
      </c>
      <c r="G268" s="2" t="str">
        <f aca="false">IF(A268&lt;&gt;C268,VLOOKUP(C268,$A$2:$D$9949,4,0),"")</f>
        <v>Auridon</v>
      </c>
      <c r="H268" s="2" t="n">
        <f aca="false">A268</f>
        <v>486</v>
      </c>
      <c r="I268" s="2" t="n">
        <f aca="false">C268</f>
        <v>381</v>
      </c>
      <c r="J268" s="0" t="n">
        <v>0</v>
      </c>
      <c r="K268" s="2" t="str">
        <f aca="false">VLOOKUP(J268,'LibSets constants'!$A$4:$B$1000,2,0)</f>
        <v>DLC_BASE_GAME</v>
      </c>
      <c r="L268" s="2" t="str">
        <f aca="false">VLOOKUP(J268,'LibSets constants'!$A$4:$C$1000,3,0)</f>
        <v>Included in base game</v>
      </c>
    </row>
    <row r="269" customFormat="false" ht="15" hidden="false" customHeight="false" outlineLevel="0" collapsed="false">
      <c r="A269" s="21" t="n">
        <v>487</v>
      </c>
      <c r="B269" s="1" t="n">
        <f aca="false">VLOOKUP(A269,'ESO dumped ZoneData'!$A$3:$D$9995,2,0)</f>
        <v>268</v>
      </c>
      <c r="C269" s="1" t="n">
        <f aca="false">VLOOKUP(A269,'ESO dumped ZoneData'!$A$3:$D$9995,3,0)</f>
        <v>382</v>
      </c>
      <c r="D269" s="2" t="str">
        <f aca="false">VLOOKUP(A269,'ESO dumped ZoneData'!$A$3:$D$9995,4,0)</f>
        <v>The Vile Manse</v>
      </c>
      <c r="E269" s="2" t="str">
        <f aca="false" t="array" ref="E269:E269">IF(OR(EXACT(A269,'ESO Dungeon constants'!$D$3:$D$987)),"X","")</f>
        <v/>
      </c>
      <c r="F269" s="2" t="str">
        <f aca="false">IF(EXACT(A269,C269),"X","")</f>
        <v/>
      </c>
      <c r="G269" s="2" t="str">
        <f aca="false">IF(A269&lt;&gt;C269,VLOOKUP(C269,$A$2:$D$9949,4,0),"")</f>
        <v>Reaper's March</v>
      </c>
      <c r="H269" s="2" t="n">
        <f aca="false">A269</f>
        <v>487</v>
      </c>
      <c r="I269" s="2" t="n">
        <f aca="false">C269</f>
        <v>382</v>
      </c>
      <c r="J269" s="0" t="n">
        <v>0</v>
      </c>
      <c r="K269" s="2" t="str">
        <f aca="false">VLOOKUP(J269,'LibSets constants'!$A$4:$B$1000,2,0)</f>
        <v>DLC_BASE_GAME</v>
      </c>
      <c r="L269" s="2" t="str">
        <f aca="false">VLOOKUP(J269,'LibSets constants'!$A$4:$C$1000,3,0)</f>
        <v>Included in base game</v>
      </c>
    </row>
    <row r="270" customFormat="false" ht="15" hidden="false" customHeight="false" outlineLevel="0" collapsed="false">
      <c r="A270" s="21" t="n">
        <v>492</v>
      </c>
      <c r="B270" s="1" t="n">
        <f aca="false">VLOOKUP(A270,'ESO dumped ZoneData'!$A$3:$D$9995,2,0)</f>
        <v>269</v>
      </c>
      <c r="C270" s="1" t="n">
        <f aca="false">VLOOKUP(A270,'ESO dumped ZoneData'!$A$3:$D$9995,3,0)</f>
        <v>41</v>
      </c>
      <c r="D270" s="2" t="str">
        <f aca="false">VLOOKUP(A270,'ESO dumped ZoneData'!$A$3:$D$9995,4,0)</f>
        <v>Tormented Spire Summit</v>
      </c>
      <c r="E270" s="2" t="str">
        <f aca="false" t="array" ref="E270:E270">IF(OR(EXACT(A270,'ESO Dungeon constants'!$D$3:$D$987)),"X","")</f>
        <v/>
      </c>
      <c r="F270" s="2" t="str">
        <f aca="false">IF(EXACT(A270,C270),"X","")</f>
        <v/>
      </c>
      <c r="G270" s="2" t="str">
        <f aca="false">IF(A270&lt;&gt;C270,VLOOKUP(C270,$A$2:$D$9949,4,0),"")</f>
        <v>Stonefalls</v>
      </c>
      <c r="H270" s="2" t="n">
        <f aca="false">A270</f>
        <v>492</v>
      </c>
      <c r="I270" s="2" t="n">
        <f aca="false">C270</f>
        <v>41</v>
      </c>
      <c r="J270" s="0" t="n">
        <v>0</v>
      </c>
      <c r="K270" s="2" t="str">
        <f aca="false">VLOOKUP(J270,'LibSets constants'!$A$4:$B$1000,2,0)</f>
        <v>DLC_BASE_GAME</v>
      </c>
      <c r="L270" s="2" t="str">
        <f aca="false">VLOOKUP(J270,'LibSets constants'!$A$4:$C$1000,3,0)</f>
        <v>Included in base game</v>
      </c>
    </row>
    <row r="271" customFormat="false" ht="15" hidden="false" customHeight="false" outlineLevel="0" collapsed="false">
      <c r="A271" s="21" t="n">
        <v>493</v>
      </c>
      <c r="B271" s="1" t="n">
        <f aca="false">VLOOKUP(A271,'ESO dumped ZoneData'!$A$3:$D$9995,2,0)</f>
        <v>270</v>
      </c>
      <c r="C271" s="1" t="n">
        <f aca="false">VLOOKUP(A271,'ESO dumped ZoneData'!$A$3:$D$9995,3,0)</f>
        <v>181</v>
      </c>
      <c r="D271" s="2" t="str">
        <f aca="false">VLOOKUP(A271,'ESO dumped ZoneData'!$A$3:$D$9995,4,0)</f>
        <v>Breakneck Cave</v>
      </c>
      <c r="E271" s="2" t="str">
        <f aca="false" t="array" ref="E271:E271">IF(OR(EXACT(A271,'ESO Dungeon constants'!$D$3:$D$987)),"X","")</f>
        <v/>
      </c>
      <c r="F271" s="2" t="str">
        <f aca="false">IF(EXACT(A271,C271),"X","")</f>
        <v/>
      </c>
      <c r="G271" s="2" t="str">
        <f aca="false">IF(A271&lt;&gt;C271,VLOOKUP(C271,$A$2:$D$9949,4,0),"")</f>
        <v>Cyrodiil</v>
      </c>
      <c r="H271" s="2" t="n">
        <f aca="false">A271</f>
        <v>493</v>
      </c>
      <c r="I271" s="2" t="n">
        <f aca="false">C271</f>
        <v>181</v>
      </c>
      <c r="J271" s="0" t="n">
        <v>0</v>
      </c>
      <c r="K271" s="2" t="str">
        <f aca="false">VLOOKUP(J271,'LibSets constants'!$A$4:$B$1000,2,0)</f>
        <v>DLC_BASE_GAME</v>
      </c>
      <c r="L271" s="2" t="str">
        <f aca="false">VLOOKUP(J271,'LibSets constants'!$A$4:$C$1000,3,0)</f>
        <v>Included in base game</v>
      </c>
    </row>
    <row r="272" customFormat="false" ht="15" hidden="false" customHeight="false" outlineLevel="0" collapsed="false">
      <c r="A272" s="21" t="n">
        <v>494</v>
      </c>
      <c r="B272" s="1" t="n">
        <f aca="false">VLOOKUP(A272,'ESO dumped ZoneData'!$A$3:$D$9995,2,0)</f>
        <v>271</v>
      </c>
      <c r="C272" s="1" t="n">
        <f aca="false">VLOOKUP(A272,'ESO dumped ZoneData'!$A$3:$D$9995,3,0)</f>
        <v>181</v>
      </c>
      <c r="D272" s="2" t="str">
        <f aca="false">VLOOKUP(A272,'ESO dumped ZoneData'!$A$3:$D$9995,4,0)</f>
        <v>Capstone Cave</v>
      </c>
      <c r="E272" s="2" t="str">
        <f aca="false" t="array" ref="E272:E272">IF(OR(EXACT(A272,'ESO Dungeon constants'!$D$3:$D$987)),"X","")</f>
        <v/>
      </c>
      <c r="F272" s="2" t="str">
        <f aca="false">IF(EXACT(A272,C272),"X","")</f>
        <v/>
      </c>
      <c r="G272" s="2" t="str">
        <f aca="false">IF(A272&lt;&gt;C272,VLOOKUP(C272,$A$2:$D$9949,4,0),"")</f>
        <v>Cyrodiil</v>
      </c>
      <c r="H272" s="2" t="n">
        <f aca="false">A272</f>
        <v>494</v>
      </c>
      <c r="I272" s="2" t="n">
        <f aca="false">C272</f>
        <v>181</v>
      </c>
      <c r="J272" s="0" t="n">
        <v>0</v>
      </c>
      <c r="K272" s="2" t="str">
        <f aca="false">VLOOKUP(J272,'LibSets constants'!$A$4:$B$1000,2,0)</f>
        <v>DLC_BASE_GAME</v>
      </c>
      <c r="L272" s="2" t="str">
        <f aca="false">VLOOKUP(J272,'LibSets constants'!$A$4:$C$1000,3,0)</f>
        <v>Included in base game</v>
      </c>
    </row>
    <row r="273" customFormat="false" ht="15" hidden="false" customHeight="false" outlineLevel="0" collapsed="false">
      <c r="A273" s="21" t="n">
        <v>495</v>
      </c>
      <c r="B273" s="1" t="n">
        <f aca="false">VLOOKUP(A273,'ESO dumped ZoneData'!$A$3:$D$9995,2,0)</f>
        <v>272</v>
      </c>
      <c r="C273" s="1" t="n">
        <f aca="false">VLOOKUP(A273,'ESO dumped ZoneData'!$A$3:$D$9995,3,0)</f>
        <v>181</v>
      </c>
      <c r="D273" s="2" t="str">
        <f aca="false">VLOOKUP(A273,'ESO dumped ZoneData'!$A$3:$D$9995,4,0)</f>
        <v>Cracked Wood Cave</v>
      </c>
      <c r="E273" s="2" t="str">
        <f aca="false" t="array" ref="E273:E273">IF(OR(EXACT(A273,'ESO Dungeon constants'!$D$3:$D$987)),"X","")</f>
        <v/>
      </c>
      <c r="F273" s="2" t="str">
        <f aca="false">IF(EXACT(A273,C273),"X","")</f>
        <v/>
      </c>
      <c r="G273" s="2" t="str">
        <f aca="false">IF(A273&lt;&gt;C273,VLOOKUP(C273,$A$2:$D$9949,4,0),"")</f>
        <v>Cyrodiil</v>
      </c>
      <c r="H273" s="2" t="n">
        <f aca="false">A273</f>
        <v>495</v>
      </c>
      <c r="I273" s="2" t="n">
        <f aca="false">C273</f>
        <v>181</v>
      </c>
      <c r="J273" s="0" t="n">
        <v>0</v>
      </c>
      <c r="K273" s="2" t="str">
        <f aca="false">VLOOKUP(J273,'LibSets constants'!$A$4:$B$1000,2,0)</f>
        <v>DLC_BASE_GAME</v>
      </c>
      <c r="L273" s="2" t="str">
        <f aca="false">VLOOKUP(J273,'LibSets constants'!$A$4:$C$1000,3,0)</f>
        <v>Included in base game</v>
      </c>
    </row>
    <row r="274" customFormat="false" ht="15" hidden="false" customHeight="false" outlineLevel="0" collapsed="false">
      <c r="A274" s="21" t="n">
        <v>496</v>
      </c>
      <c r="B274" s="1" t="n">
        <f aca="false">VLOOKUP(A274,'ESO dumped ZoneData'!$A$3:$D$9995,2,0)</f>
        <v>273</v>
      </c>
      <c r="C274" s="1" t="n">
        <f aca="false">VLOOKUP(A274,'ESO dumped ZoneData'!$A$3:$D$9995,3,0)</f>
        <v>181</v>
      </c>
      <c r="D274" s="2" t="str">
        <f aca="false">VLOOKUP(A274,'ESO dumped ZoneData'!$A$3:$D$9995,4,0)</f>
        <v>Echo Cave</v>
      </c>
      <c r="E274" s="2" t="str">
        <f aca="false" t="array" ref="E274:E274">IF(OR(EXACT(A274,'ESO Dungeon constants'!$D$3:$D$987)),"X","")</f>
        <v/>
      </c>
      <c r="F274" s="2" t="str">
        <f aca="false">IF(EXACT(A274,C274),"X","")</f>
        <v/>
      </c>
      <c r="G274" s="2" t="str">
        <f aca="false">IF(A274&lt;&gt;C274,VLOOKUP(C274,$A$2:$D$9949,4,0),"")</f>
        <v>Cyrodiil</v>
      </c>
      <c r="H274" s="2" t="n">
        <f aca="false">A274</f>
        <v>496</v>
      </c>
      <c r="I274" s="2" t="n">
        <f aca="false">C274</f>
        <v>181</v>
      </c>
      <c r="J274" s="0" t="n">
        <v>0</v>
      </c>
      <c r="K274" s="2" t="str">
        <f aca="false">VLOOKUP(J274,'LibSets constants'!$A$4:$B$1000,2,0)</f>
        <v>DLC_BASE_GAME</v>
      </c>
      <c r="L274" s="2" t="str">
        <f aca="false">VLOOKUP(J274,'LibSets constants'!$A$4:$C$1000,3,0)</f>
        <v>Included in base game</v>
      </c>
    </row>
    <row r="275" customFormat="false" ht="15" hidden="false" customHeight="false" outlineLevel="0" collapsed="false">
      <c r="A275" s="21" t="n">
        <v>497</v>
      </c>
      <c r="B275" s="1" t="n">
        <f aca="false">VLOOKUP(A275,'ESO dumped ZoneData'!$A$3:$D$9995,2,0)</f>
        <v>274</v>
      </c>
      <c r="C275" s="1" t="n">
        <f aca="false">VLOOKUP(A275,'ESO dumped ZoneData'!$A$3:$D$9995,3,0)</f>
        <v>181</v>
      </c>
      <c r="D275" s="2" t="str">
        <f aca="false">VLOOKUP(A275,'ESO dumped ZoneData'!$A$3:$D$9995,4,0)</f>
        <v>Haynote Cave</v>
      </c>
      <c r="E275" s="2" t="str">
        <f aca="false" t="array" ref="E275:E275">IF(OR(EXACT(A275,'ESO Dungeon constants'!$D$3:$D$987)),"X","")</f>
        <v/>
      </c>
      <c r="F275" s="2" t="str">
        <f aca="false">IF(EXACT(A275,C275),"X","")</f>
        <v/>
      </c>
      <c r="G275" s="2" t="str">
        <f aca="false">IF(A275&lt;&gt;C275,VLOOKUP(C275,$A$2:$D$9949,4,0),"")</f>
        <v>Cyrodiil</v>
      </c>
      <c r="H275" s="2" t="n">
        <f aca="false">A275</f>
        <v>497</v>
      </c>
      <c r="I275" s="2" t="n">
        <f aca="false">C275</f>
        <v>181</v>
      </c>
      <c r="J275" s="0" t="n">
        <v>0</v>
      </c>
      <c r="K275" s="2" t="str">
        <f aca="false">VLOOKUP(J275,'LibSets constants'!$A$4:$B$1000,2,0)</f>
        <v>DLC_BASE_GAME</v>
      </c>
      <c r="L275" s="2" t="str">
        <f aca="false">VLOOKUP(J275,'LibSets constants'!$A$4:$C$1000,3,0)</f>
        <v>Included in base game</v>
      </c>
    </row>
    <row r="276" customFormat="false" ht="15" hidden="false" customHeight="false" outlineLevel="0" collapsed="false">
      <c r="A276" s="21" t="n">
        <v>498</v>
      </c>
      <c r="B276" s="1" t="n">
        <f aca="false">VLOOKUP(A276,'ESO dumped ZoneData'!$A$3:$D$9995,2,0)</f>
        <v>275</v>
      </c>
      <c r="C276" s="1" t="n">
        <f aca="false">VLOOKUP(A276,'ESO dumped ZoneData'!$A$3:$D$9995,3,0)</f>
        <v>181</v>
      </c>
      <c r="D276" s="2" t="str">
        <f aca="false">VLOOKUP(A276,'ESO dumped ZoneData'!$A$3:$D$9995,4,0)</f>
        <v>Kingscrest Cavern</v>
      </c>
      <c r="E276" s="2" t="str">
        <f aca="false" t="array" ref="E276:E276">IF(OR(EXACT(A276,'ESO Dungeon constants'!$D$3:$D$987)),"X","")</f>
        <v/>
      </c>
      <c r="F276" s="2" t="str">
        <f aca="false">IF(EXACT(A276,C276),"X","")</f>
        <v/>
      </c>
      <c r="G276" s="2" t="str">
        <f aca="false">IF(A276&lt;&gt;C276,VLOOKUP(C276,$A$2:$D$9949,4,0),"")</f>
        <v>Cyrodiil</v>
      </c>
      <c r="H276" s="2" t="n">
        <f aca="false">A276</f>
        <v>498</v>
      </c>
      <c r="I276" s="2" t="n">
        <f aca="false">C276</f>
        <v>181</v>
      </c>
      <c r="J276" s="0" t="n">
        <v>0</v>
      </c>
      <c r="K276" s="2" t="str">
        <f aca="false">VLOOKUP(J276,'LibSets constants'!$A$4:$B$1000,2,0)</f>
        <v>DLC_BASE_GAME</v>
      </c>
      <c r="L276" s="2" t="str">
        <f aca="false">VLOOKUP(J276,'LibSets constants'!$A$4:$C$1000,3,0)</f>
        <v>Included in base game</v>
      </c>
    </row>
    <row r="277" customFormat="false" ht="15" hidden="false" customHeight="false" outlineLevel="0" collapsed="false">
      <c r="A277" s="21" t="n">
        <v>499</v>
      </c>
      <c r="B277" s="1" t="n">
        <f aca="false">VLOOKUP(A277,'ESO dumped ZoneData'!$A$3:$D$9995,2,0)</f>
        <v>276</v>
      </c>
      <c r="C277" s="1" t="n">
        <f aca="false">VLOOKUP(A277,'ESO dumped ZoneData'!$A$3:$D$9995,3,0)</f>
        <v>181</v>
      </c>
      <c r="D277" s="2" t="str">
        <f aca="false">VLOOKUP(A277,'ESO dumped ZoneData'!$A$3:$D$9995,4,0)</f>
        <v>Lipsand Tarn</v>
      </c>
      <c r="E277" s="2" t="str">
        <f aca="false" t="array" ref="E277:E277">IF(OR(EXACT(A277,'ESO Dungeon constants'!$D$3:$D$987)),"X","")</f>
        <v/>
      </c>
      <c r="F277" s="2" t="str">
        <f aca="false">IF(EXACT(A277,C277),"X","")</f>
        <v/>
      </c>
      <c r="G277" s="2" t="str">
        <f aca="false">IF(A277&lt;&gt;C277,VLOOKUP(C277,$A$2:$D$9949,4,0),"")</f>
        <v>Cyrodiil</v>
      </c>
      <c r="H277" s="2" t="n">
        <f aca="false">A277</f>
        <v>499</v>
      </c>
      <c r="I277" s="2" t="n">
        <f aca="false">C277</f>
        <v>181</v>
      </c>
      <c r="J277" s="0" t="n">
        <v>0</v>
      </c>
      <c r="K277" s="2" t="str">
        <f aca="false">VLOOKUP(J277,'LibSets constants'!$A$4:$B$1000,2,0)</f>
        <v>DLC_BASE_GAME</v>
      </c>
      <c r="L277" s="2" t="str">
        <f aca="false">VLOOKUP(J277,'LibSets constants'!$A$4:$C$1000,3,0)</f>
        <v>Included in base game</v>
      </c>
    </row>
    <row r="278" customFormat="false" ht="15" hidden="false" customHeight="false" outlineLevel="0" collapsed="false">
      <c r="A278" s="21" t="n">
        <v>500</v>
      </c>
      <c r="B278" s="1" t="n">
        <f aca="false">VLOOKUP(A278,'ESO dumped ZoneData'!$A$3:$D$9995,2,0)</f>
        <v>277</v>
      </c>
      <c r="C278" s="1" t="n">
        <f aca="false">VLOOKUP(A278,'ESO dumped ZoneData'!$A$3:$D$9995,3,0)</f>
        <v>181</v>
      </c>
      <c r="D278" s="2" t="str">
        <f aca="false">VLOOKUP(A278,'ESO dumped ZoneData'!$A$3:$D$9995,4,0)</f>
        <v>Muck Valley Cavern</v>
      </c>
      <c r="E278" s="2" t="str">
        <f aca="false" t="array" ref="E278:E278">IF(OR(EXACT(A278,'ESO Dungeon constants'!$D$3:$D$987)),"X","")</f>
        <v/>
      </c>
      <c r="F278" s="2" t="str">
        <f aca="false">IF(EXACT(A278,C278),"X","")</f>
        <v/>
      </c>
      <c r="G278" s="2" t="str">
        <f aca="false">IF(A278&lt;&gt;C278,VLOOKUP(C278,$A$2:$D$9949,4,0),"")</f>
        <v>Cyrodiil</v>
      </c>
      <c r="H278" s="2" t="n">
        <f aca="false">A278</f>
        <v>500</v>
      </c>
      <c r="I278" s="2" t="n">
        <f aca="false">C278</f>
        <v>181</v>
      </c>
      <c r="J278" s="0" t="n">
        <v>0</v>
      </c>
      <c r="K278" s="2" t="str">
        <f aca="false">VLOOKUP(J278,'LibSets constants'!$A$4:$B$1000,2,0)</f>
        <v>DLC_BASE_GAME</v>
      </c>
      <c r="L278" s="2" t="str">
        <f aca="false">VLOOKUP(J278,'LibSets constants'!$A$4:$C$1000,3,0)</f>
        <v>Included in base game</v>
      </c>
    </row>
    <row r="279" customFormat="false" ht="15" hidden="false" customHeight="false" outlineLevel="0" collapsed="false">
      <c r="A279" s="21" t="n">
        <v>501</v>
      </c>
      <c r="B279" s="1" t="n">
        <f aca="false">VLOOKUP(A279,'ESO dumped ZoneData'!$A$3:$D$9995,2,0)</f>
        <v>278</v>
      </c>
      <c r="C279" s="1" t="n">
        <f aca="false">VLOOKUP(A279,'ESO dumped ZoneData'!$A$3:$D$9995,3,0)</f>
        <v>181</v>
      </c>
      <c r="D279" s="2" t="str">
        <f aca="false">VLOOKUP(A279,'ESO dumped ZoneData'!$A$3:$D$9995,4,0)</f>
        <v>Newt Cave</v>
      </c>
      <c r="E279" s="2" t="str">
        <f aca="false" t="array" ref="E279:E279">IF(OR(EXACT(A279,'ESO Dungeon constants'!$D$3:$D$987)),"X","")</f>
        <v/>
      </c>
      <c r="F279" s="2" t="str">
        <f aca="false">IF(EXACT(A279,C279),"X","")</f>
        <v/>
      </c>
      <c r="G279" s="2" t="str">
        <f aca="false">IF(A279&lt;&gt;C279,VLOOKUP(C279,$A$2:$D$9949,4,0),"")</f>
        <v>Cyrodiil</v>
      </c>
      <c r="H279" s="2" t="n">
        <f aca="false">A279</f>
        <v>501</v>
      </c>
      <c r="I279" s="2" t="n">
        <f aca="false">C279</f>
        <v>181</v>
      </c>
      <c r="J279" s="0" t="n">
        <v>0</v>
      </c>
      <c r="K279" s="2" t="str">
        <f aca="false">VLOOKUP(J279,'LibSets constants'!$A$4:$B$1000,2,0)</f>
        <v>DLC_BASE_GAME</v>
      </c>
      <c r="L279" s="2" t="str">
        <f aca="false">VLOOKUP(J279,'LibSets constants'!$A$4:$C$1000,3,0)</f>
        <v>Included in base game</v>
      </c>
    </row>
    <row r="280" customFormat="false" ht="15" hidden="false" customHeight="false" outlineLevel="0" collapsed="false">
      <c r="A280" s="21" t="n">
        <v>502</v>
      </c>
      <c r="B280" s="1" t="n">
        <f aca="false">VLOOKUP(A280,'ESO dumped ZoneData'!$A$3:$D$9995,2,0)</f>
        <v>279</v>
      </c>
      <c r="C280" s="1" t="n">
        <f aca="false">VLOOKUP(A280,'ESO dumped ZoneData'!$A$3:$D$9995,3,0)</f>
        <v>181</v>
      </c>
      <c r="D280" s="2" t="str">
        <f aca="false">VLOOKUP(A280,'ESO dumped ZoneData'!$A$3:$D$9995,4,0)</f>
        <v>Nisin Cave</v>
      </c>
      <c r="E280" s="2" t="str">
        <f aca="false" t="array" ref="E280:E280">IF(OR(EXACT(A280,'ESO Dungeon constants'!$D$3:$D$987)),"X","")</f>
        <v/>
      </c>
      <c r="F280" s="2" t="str">
        <f aca="false">IF(EXACT(A280,C280),"X","")</f>
        <v/>
      </c>
      <c r="G280" s="2" t="str">
        <f aca="false">IF(A280&lt;&gt;C280,VLOOKUP(C280,$A$2:$D$9949,4,0),"")</f>
        <v>Cyrodiil</v>
      </c>
      <c r="H280" s="2" t="n">
        <f aca="false">A280</f>
        <v>502</v>
      </c>
      <c r="I280" s="2" t="n">
        <f aca="false">C280</f>
        <v>181</v>
      </c>
      <c r="J280" s="0" t="n">
        <v>0</v>
      </c>
      <c r="K280" s="2" t="str">
        <f aca="false">VLOOKUP(J280,'LibSets constants'!$A$4:$B$1000,2,0)</f>
        <v>DLC_BASE_GAME</v>
      </c>
      <c r="L280" s="2" t="str">
        <f aca="false">VLOOKUP(J280,'LibSets constants'!$A$4:$C$1000,3,0)</f>
        <v>Included in base game</v>
      </c>
    </row>
    <row r="281" customFormat="false" ht="15" hidden="false" customHeight="false" outlineLevel="0" collapsed="false">
      <c r="A281" s="21" t="n">
        <v>503</v>
      </c>
      <c r="B281" s="1" t="n">
        <f aca="false">VLOOKUP(A281,'ESO dumped ZoneData'!$A$3:$D$9995,2,0)</f>
        <v>280</v>
      </c>
      <c r="C281" s="1" t="n">
        <f aca="false">VLOOKUP(A281,'ESO dumped ZoneData'!$A$3:$D$9995,3,0)</f>
        <v>181</v>
      </c>
      <c r="D281" s="2" t="str">
        <f aca="false">VLOOKUP(A281,'ESO dumped ZoneData'!$A$3:$D$9995,4,0)</f>
        <v>Pothole Caverns</v>
      </c>
      <c r="E281" s="2" t="str">
        <f aca="false" t="array" ref="E281:E281">IF(OR(EXACT(A281,'ESO Dungeon constants'!$D$3:$D$987)),"X","")</f>
        <v/>
      </c>
      <c r="F281" s="2" t="str">
        <f aca="false">IF(EXACT(A281,C281),"X","")</f>
        <v/>
      </c>
      <c r="G281" s="2" t="str">
        <f aca="false">IF(A281&lt;&gt;C281,VLOOKUP(C281,$A$2:$D$9949,4,0),"")</f>
        <v>Cyrodiil</v>
      </c>
      <c r="H281" s="2" t="n">
        <f aca="false">A281</f>
        <v>503</v>
      </c>
      <c r="I281" s="2" t="n">
        <f aca="false">C281</f>
        <v>181</v>
      </c>
      <c r="J281" s="0" t="n">
        <v>0</v>
      </c>
      <c r="K281" s="2" t="str">
        <f aca="false">VLOOKUP(J281,'LibSets constants'!$A$4:$B$1000,2,0)</f>
        <v>DLC_BASE_GAME</v>
      </c>
      <c r="L281" s="2" t="str">
        <f aca="false">VLOOKUP(J281,'LibSets constants'!$A$4:$C$1000,3,0)</f>
        <v>Included in base game</v>
      </c>
    </row>
    <row r="282" customFormat="false" ht="15" hidden="false" customHeight="false" outlineLevel="0" collapsed="false">
      <c r="A282" s="21" t="n">
        <v>504</v>
      </c>
      <c r="B282" s="1" t="n">
        <f aca="false">VLOOKUP(A282,'ESO dumped ZoneData'!$A$3:$D$9995,2,0)</f>
        <v>281</v>
      </c>
      <c r="C282" s="1" t="n">
        <f aca="false">VLOOKUP(A282,'ESO dumped ZoneData'!$A$3:$D$9995,3,0)</f>
        <v>181</v>
      </c>
      <c r="D282" s="2" t="str">
        <f aca="false">VLOOKUP(A282,'ESO dumped ZoneData'!$A$3:$D$9995,4,0)</f>
        <v>Quickwater Cave</v>
      </c>
      <c r="E282" s="2" t="str">
        <f aca="false" t="array" ref="E282:E282">IF(OR(EXACT(A282,'ESO Dungeon constants'!$D$3:$D$987)),"X","")</f>
        <v/>
      </c>
      <c r="F282" s="2" t="str">
        <f aca="false">IF(EXACT(A282,C282),"X","")</f>
        <v/>
      </c>
      <c r="G282" s="2" t="str">
        <f aca="false">IF(A282&lt;&gt;C282,VLOOKUP(C282,$A$2:$D$9949,4,0),"")</f>
        <v>Cyrodiil</v>
      </c>
      <c r="H282" s="2" t="n">
        <f aca="false">A282</f>
        <v>504</v>
      </c>
      <c r="I282" s="2" t="n">
        <f aca="false">C282</f>
        <v>181</v>
      </c>
      <c r="J282" s="0" t="n">
        <v>0</v>
      </c>
      <c r="K282" s="2" t="str">
        <f aca="false">VLOOKUP(J282,'LibSets constants'!$A$4:$B$1000,2,0)</f>
        <v>DLC_BASE_GAME</v>
      </c>
      <c r="L282" s="2" t="str">
        <f aca="false">VLOOKUP(J282,'LibSets constants'!$A$4:$C$1000,3,0)</f>
        <v>Included in base game</v>
      </c>
    </row>
    <row r="283" customFormat="false" ht="15" hidden="false" customHeight="false" outlineLevel="0" collapsed="false">
      <c r="A283" s="21" t="n">
        <v>505</v>
      </c>
      <c r="B283" s="1" t="n">
        <f aca="false">VLOOKUP(A283,'ESO dumped ZoneData'!$A$3:$D$9995,2,0)</f>
        <v>282</v>
      </c>
      <c r="C283" s="1" t="n">
        <f aca="false">VLOOKUP(A283,'ESO dumped ZoneData'!$A$3:$D$9995,3,0)</f>
        <v>181</v>
      </c>
      <c r="D283" s="2" t="str">
        <f aca="false">VLOOKUP(A283,'ESO dumped ZoneData'!$A$3:$D$9995,4,0)</f>
        <v>Red Ruby Cave</v>
      </c>
      <c r="E283" s="2" t="str">
        <f aca="false" t="array" ref="E283:E283">IF(OR(EXACT(A283,'ESO Dungeon constants'!$D$3:$D$987)),"X","")</f>
        <v/>
      </c>
      <c r="F283" s="2" t="str">
        <f aca="false">IF(EXACT(A283,C283),"X","")</f>
        <v/>
      </c>
      <c r="G283" s="2" t="str">
        <f aca="false">IF(A283&lt;&gt;C283,VLOOKUP(C283,$A$2:$D$9949,4,0),"")</f>
        <v>Cyrodiil</v>
      </c>
      <c r="H283" s="2" t="n">
        <f aca="false">A283</f>
        <v>505</v>
      </c>
      <c r="I283" s="2" t="n">
        <f aca="false">C283</f>
        <v>181</v>
      </c>
      <c r="J283" s="0" t="n">
        <v>0</v>
      </c>
      <c r="K283" s="2" t="str">
        <f aca="false">VLOOKUP(J283,'LibSets constants'!$A$4:$B$1000,2,0)</f>
        <v>DLC_BASE_GAME</v>
      </c>
      <c r="L283" s="2" t="str">
        <f aca="false">VLOOKUP(J283,'LibSets constants'!$A$4:$C$1000,3,0)</f>
        <v>Included in base game</v>
      </c>
    </row>
    <row r="284" customFormat="false" ht="15" hidden="false" customHeight="false" outlineLevel="0" collapsed="false">
      <c r="A284" s="21" t="n">
        <v>506</v>
      </c>
      <c r="B284" s="1" t="n">
        <f aca="false">VLOOKUP(A284,'ESO dumped ZoneData'!$A$3:$D$9995,2,0)</f>
        <v>283</v>
      </c>
      <c r="C284" s="1" t="n">
        <f aca="false">VLOOKUP(A284,'ESO dumped ZoneData'!$A$3:$D$9995,3,0)</f>
        <v>181</v>
      </c>
      <c r="D284" s="2" t="str">
        <f aca="false">VLOOKUP(A284,'ESO dumped ZoneData'!$A$3:$D$9995,4,0)</f>
        <v>Serpent Hollow Cave</v>
      </c>
      <c r="E284" s="2" t="str">
        <f aca="false" t="array" ref="E284:E284">IF(OR(EXACT(A284,'ESO Dungeon constants'!$D$3:$D$987)),"X","")</f>
        <v/>
      </c>
      <c r="F284" s="2" t="str">
        <f aca="false">IF(EXACT(A284,C284),"X","")</f>
        <v/>
      </c>
      <c r="G284" s="2" t="str">
        <f aca="false">IF(A284&lt;&gt;C284,VLOOKUP(C284,$A$2:$D$9949,4,0),"")</f>
        <v>Cyrodiil</v>
      </c>
      <c r="H284" s="2" t="n">
        <f aca="false">A284</f>
        <v>506</v>
      </c>
      <c r="I284" s="2" t="n">
        <f aca="false">C284</f>
        <v>181</v>
      </c>
      <c r="J284" s="0" t="n">
        <v>0</v>
      </c>
      <c r="K284" s="2" t="str">
        <f aca="false">VLOOKUP(J284,'LibSets constants'!$A$4:$B$1000,2,0)</f>
        <v>DLC_BASE_GAME</v>
      </c>
      <c r="L284" s="2" t="str">
        <f aca="false">VLOOKUP(J284,'LibSets constants'!$A$4:$C$1000,3,0)</f>
        <v>Included in base game</v>
      </c>
    </row>
    <row r="285" customFormat="false" ht="15" hidden="false" customHeight="false" outlineLevel="0" collapsed="false">
      <c r="A285" s="21" t="n">
        <v>507</v>
      </c>
      <c r="B285" s="1" t="n">
        <f aca="false">VLOOKUP(A285,'ESO dumped ZoneData'!$A$3:$D$9995,2,0)</f>
        <v>284</v>
      </c>
      <c r="C285" s="1" t="n">
        <f aca="false">VLOOKUP(A285,'ESO dumped ZoneData'!$A$3:$D$9995,3,0)</f>
        <v>181</v>
      </c>
      <c r="D285" s="2" t="str">
        <f aca="false">VLOOKUP(A285,'ESO dumped ZoneData'!$A$3:$D$9995,4,0)</f>
        <v>Bloodmayne Cave</v>
      </c>
      <c r="E285" s="2" t="str">
        <f aca="false" t="array" ref="E285:E285">IF(OR(EXACT(A285,'ESO Dungeon constants'!$D$3:$D$987)),"X","")</f>
        <v/>
      </c>
      <c r="F285" s="2" t="str">
        <f aca="false">IF(EXACT(A285,C285),"X","")</f>
        <v/>
      </c>
      <c r="G285" s="2" t="str">
        <f aca="false">IF(A285&lt;&gt;C285,VLOOKUP(C285,$A$2:$D$9949,4,0),"")</f>
        <v>Cyrodiil</v>
      </c>
      <c r="H285" s="2" t="n">
        <f aca="false">A285</f>
        <v>507</v>
      </c>
      <c r="I285" s="2" t="n">
        <f aca="false">C285</f>
        <v>181</v>
      </c>
      <c r="J285" s="0" t="n">
        <v>0</v>
      </c>
      <c r="K285" s="2" t="str">
        <f aca="false">VLOOKUP(J285,'LibSets constants'!$A$4:$B$1000,2,0)</f>
        <v>DLC_BASE_GAME</v>
      </c>
      <c r="L285" s="2" t="str">
        <f aca="false">VLOOKUP(J285,'LibSets constants'!$A$4:$C$1000,3,0)</f>
        <v>Included in base game</v>
      </c>
    </row>
    <row r="286" customFormat="false" ht="15" hidden="false" customHeight="false" outlineLevel="0" collapsed="false">
      <c r="A286" s="21" t="n">
        <v>508</v>
      </c>
      <c r="B286" s="1" t="n">
        <f aca="false">VLOOKUP(A286,'ESO dumped ZoneData'!$A$3:$D$9995,2,0)</f>
        <v>285</v>
      </c>
      <c r="C286" s="1" t="n">
        <f aca="false">VLOOKUP(A286,'ESO dumped ZoneData'!$A$3:$D$9995,3,0)</f>
        <v>849</v>
      </c>
      <c r="D286" s="2" t="str">
        <f aca="false">VLOOKUP(A286,'ESO dumped ZoneData'!$A$3:$D$9995,4,0)</f>
        <v>Foyada Quarry</v>
      </c>
      <c r="E286" s="2" t="str">
        <f aca="false" t="array" ref="E286:E286">IF(OR(EXACT(A286,'ESO Dungeon constants'!$D$3:$D$987)),"X","")</f>
        <v/>
      </c>
      <c r="F286" s="2" t="str">
        <f aca="false">IF(EXACT(A286,C286),"X","")</f>
        <v/>
      </c>
      <c r="G286" s="2" t="str">
        <f aca="false">IF(A286&lt;&gt;C286,VLOOKUP(C286,$A$2:$D$9949,4,0),"")</f>
        <v>Vvardenfell</v>
      </c>
      <c r="H286" s="2" t="n">
        <f aca="false">A286</f>
        <v>508</v>
      </c>
      <c r="I286" s="2" t="n">
        <f aca="false">C286</f>
        <v>849</v>
      </c>
      <c r="J286" s="0" t="n">
        <v>6</v>
      </c>
      <c r="K286" s="2" t="str">
        <f aca="false">VLOOKUP(J286,'LibSets constants'!$A$4:$B$1000,2,0)</f>
        <v>DLC_MORROWIND</v>
      </c>
      <c r="L286" s="2" t="str">
        <f aca="false">VLOOKUP(J286,'LibSets constants'!$A$4:$C$1000,3,0)</f>
        <v>Morrowind</v>
      </c>
    </row>
    <row r="287" customFormat="false" ht="15" hidden="false" customHeight="false" outlineLevel="0" collapsed="false">
      <c r="A287" s="21" t="n">
        <v>509</v>
      </c>
      <c r="B287" s="1" t="n">
        <f aca="false">VLOOKUP(A287,'ESO dumped ZoneData'!$A$3:$D$9995,2,0)</f>
        <v>286</v>
      </c>
      <c r="C287" s="1" t="n">
        <f aca="false">VLOOKUP(A287,'ESO dumped ZoneData'!$A$3:$D$9995,3,0)</f>
        <v>849</v>
      </c>
      <c r="D287" s="2" t="str">
        <f aca="false">VLOOKUP(A287,'ESO dumped ZoneData'!$A$3:$D$9995,4,0)</f>
        <v>Ald Carac</v>
      </c>
      <c r="E287" s="2" t="str">
        <f aca="false" t="array" ref="E287:E287">IF(OR(EXACT(A287,'ESO Dungeon constants'!$D$3:$D$987)),"X","")</f>
        <v/>
      </c>
      <c r="F287" s="2" t="str">
        <f aca="false">IF(EXACT(A287,C287),"X","")</f>
        <v/>
      </c>
      <c r="G287" s="2" t="str">
        <f aca="false">IF(A287&lt;&gt;C287,VLOOKUP(C287,$A$2:$D$9949,4,0),"")</f>
        <v>Vvardenfell</v>
      </c>
      <c r="H287" s="2" t="n">
        <f aca="false">A287</f>
        <v>509</v>
      </c>
      <c r="I287" s="2" t="n">
        <f aca="false">C287</f>
        <v>849</v>
      </c>
      <c r="J287" s="0" t="n">
        <v>6</v>
      </c>
      <c r="K287" s="2" t="str">
        <f aca="false">VLOOKUP(J287,'LibSets constants'!$A$4:$B$1000,2,0)</f>
        <v>DLC_MORROWIND</v>
      </c>
      <c r="L287" s="2" t="str">
        <f aca="false">VLOOKUP(J287,'LibSets constants'!$A$4:$C$1000,3,0)</f>
        <v>Morrowind</v>
      </c>
    </row>
    <row r="288" customFormat="false" ht="15" hidden="false" customHeight="false" outlineLevel="0" collapsed="false">
      <c r="A288" s="21" t="n">
        <v>510</v>
      </c>
      <c r="B288" s="1" t="n">
        <f aca="false">VLOOKUP(A288,'ESO dumped ZoneData'!$A$3:$D$9995,2,0)</f>
        <v>287</v>
      </c>
      <c r="C288" s="1" t="n">
        <f aca="false">VLOOKUP(A288,'ESO dumped ZoneData'!$A$3:$D$9995,3,0)</f>
        <v>849</v>
      </c>
      <c r="D288" s="2" t="str">
        <f aca="false">VLOOKUP(A288,'ESO dumped ZoneData'!$A$3:$D$9995,4,0)</f>
        <v>Ularra</v>
      </c>
      <c r="E288" s="2" t="str">
        <f aca="false" t="array" ref="E288:E288">IF(OR(EXACT(A288,'ESO Dungeon constants'!$D$3:$D$987)),"X","")</f>
        <v/>
      </c>
      <c r="F288" s="2" t="str">
        <f aca="false">IF(EXACT(A288,C288),"X","")</f>
        <v/>
      </c>
      <c r="G288" s="2" t="str">
        <f aca="false">IF(A288&lt;&gt;C288,VLOOKUP(C288,$A$2:$D$9949,4,0),"")</f>
        <v>Vvardenfell</v>
      </c>
      <c r="H288" s="2" t="n">
        <f aca="false">A288</f>
        <v>510</v>
      </c>
      <c r="I288" s="2" t="n">
        <f aca="false">C288</f>
        <v>849</v>
      </c>
      <c r="J288" s="0" t="n">
        <v>6</v>
      </c>
      <c r="K288" s="2" t="str">
        <f aca="false">VLOOKUP(J288,'LibSets constants'!$A$4:$B$1000,2,0)</f>
        <v>DLC_MORROWIND</v>
      </c>
      <c r="L288" s="2" t="str">
        <f aca="false">VLOOKUP(J288,'LibSets constants'!$A$4:$C$1000,3,0)</f>
        <v>Morrowind</v>
      </c>
    </row>
    <row r="289" customFormat="false" ht="15" hidden="false" customHeight="false" outlineLevel="0" collapsed="false">
      <c r="A289" s="21" t="n">
        <v>511</v>
      </c>
      <c r="B289" s="1" t="n">
        <f aca="false">VLOOKUP(A289,'ESO dumped ZoneData'!$A$3:$D$9995,2,0)</f>
        <v>288</v>
      </c>
      <c r="C289" s="1" t="n">
        <f aca="false">VLOOKUP(A289,'ESO dumped ZoneData'!$A$3:$D$9995,3,0)</f>
        <v>511</v>
      </c>
      <c r="D289" s="2" t="str">
        <f aca="false">VLOOKUP(A289,'ESO dumped ZoneData'!$A$3:$D$9995,4,0)</f>
        <v>Arcane University</v>
      </c>
      <c r="E289" s="2" t="str">
        <f aca="false" t="array" ref="E289:E289">IF(OR(EXACT(A289,'ESO Dungeon constants'!$D$3:$D$987)),"X","")</f>
        <v/>
      </c>
      <c r="F289" s="2" t="str">
        <f aca="false">IF(EXACT(A289,C289),"X","")</f>
        <v>X</v>
      </c>
      <c r="G289" s="2" t="str">
        <f aca="false">IF(A289&lt;&gt;C289,VLOOKUP(C289,$A$2:$D$9949,4,0),"")</f>
        <v/>
      </c>
      <c r="H289" s="2" t="n">
        <f aca="false">A289</f>
        <v>511</v>
      </c>
      <c r="I289" s="2" t="n">
        <f aca="false">C289</f>
        <v>511</v>
      </c>
      <c r="J289" s="0" t="n">
        <v>0</v>
      </c>
      <c r="K289" s="2" t="str">
        <f aca="false">VLOOKUP(J289,'LibSets constants'!$A$4:$B$1000,2,0)</f>
        <v>DLC_BASE_GAME</v>
      </c>
      <c r="L289" s="2" t="str">
        <f aca="false">VLOOKUP(J289,'LibSets constants'!$A$4:$C$1000,3,0)</f>
        <v>Included in base game</v>
      </c>
    </row>
    <row r="290" customFormat="false" ht="15" hidden="false" customHeight="false" outlineLevel="0" collapsed="false">
      <c r="A290" s="21" t="n">
        <v>512</v>
      </c>
      <c r="B290" s="1" t="n">
        <f aca="false">VLOOKUP(A290,'ESO dumped ZoneData'!$A$3:$D$9995,2,0)</f>
        <v>289</v>
      </c>
      <c r="C290" s="1" t="n">
        <f aca="false">VLOOKUP(A290,'ESO dumped ZoneData'!$A$3:$D$9995,3,0)</f>
        <v>512</v>
      </c>
      <c r="D290" s="2" t="str">
        <f aca="false">VLOOKUP(A290,'ESO dumped ZoneData'!$A$3:$D$9995,4,0)</f>
        <v>Deeping Drome</v>
      </c>
      <c r="E290" s="2" t="str">
        <f aca="false" t="array" ref="E290:E290">IF(OR(EXACT(A290,'ESO Dungeon constants'!$D$3:$D$987)),"X","")</f>
        <v/>
      </c>
      <c r="F290" s="2" t="str">
        <f aca="false">IF(EXACT(A290,C290),"X","")</f>
        <v>X</v>
      </c>
      <c r="G290" s="2" t="str">
        <f aca="false">IF(A290&lt;&gt;C290,VLOOKUP(C290,$A$2:$D$9949,4,0),"")</f>
        <v/>
      </c>
      <c r="H290" s="2" t="n">
        <f aca="false">A290</f>
        <v>512</v>
      </c>
      <c r="I290" s="2" t="n">
        <f aca="false">C290</f>
        <v>512</v>
      </c>
      <c r="J290" s="0" t="n">
        <v>0</v>
      </c>
      <c r="K290" s="2" t="str">
        <f aca="false">VLOOKUP(J290,'LibSets constants'!$A$4:$B$1000,2,0)</f>
        <v>DLC_BASE_GAME</v>
      </c>
      <c r="L290" s="2" t="str">
        <f aca="false">VLOOKUP(J290,'LibSets constants'!$A$4:$C$1000,3,0)</f>
        <v>Included in base game</v>
      </c>
    </row>
    <row r="291" customFormat="false" ht="15" hidden="false" customHeight="false" outlineLevel="0" collapsed="false">
      <c r="A291" s="21" t="n">
        <v>513</v>
      </c>
      <c r="B291" s="1" t="n">
        <f aca="false">VLOOKUP(A291,'ESO dumped ZoneData'!$A$3:$D$9995,2,0)</f>
        <v>290</v>
      </c>
      <c r="C291" s="1" t="n">
        <f aca="false">VLOOKUP(A291,'ESO dumped ZoneData'!$A$3:$D$9995,3,0)</f>
        <v>513</v>
      </c>
      <c r="D291" s="2" t="str">
        <f aca="false">VLOOKUP(A291,'ESO dumped ZoneData'!$A$3:$D$9995,4,0)</f>
        <v>Mor Khazgur</v>
      </c>
      <c r="E291" s="2" t="str">
        <f aca="false" t="array" ref="E291:E291">IF(OR(EXACT(A291,'ESO Dungeon constants'!$D$3:$D$987)),"X","")</f>
        <v/>
      </c>
      <c r="F291" s="2" t="str">
        <f aca="false">IF(EXACT(A291,C291),"X","")</f>
        <v>X</v>
      </c>
      <c r="G291" s="2" t="str">
        <f aca="false">IF(A291&lt;&gt;C291,VLOOKUP(C291,$A$2:$D$9949,4,0),"")</f>
        <v/>
      </c>
      <c r="H291" s="2" t="n">
        <f aca="false">A291</f>
        <v>513</v>
      </c>
      <c r="I291" s="2" t="n">
        <f aca="false">C291</f>
        <v>513</v>
      </c>
      <c r="J291" s="0" t="n">
        <v>0</v>
      </c>
      <c r="K291" s="2" t="str">
        <f aca="false">VLOOKUP(J291,'LibSets constants'!$A$4:$B$1000,2,0)</f>
        <v>DLC_BASE_GAME</v>
      </c>
      <c r="L291" s="2" t="str">
        <f aca="false">VLOOKUP(J291,'LibSets constants'!$A$4:$C$1000,3,0)</f>
        <v>Included in base game</v>
      </c>
    </row>
    <row r="292" customFormat="false" ht="15" hidden="false" customHeight="false" outlineLevel="0" collapsed="false">
      <c r="A292" s="21" t="n">
        <v>514</v>
      </c>
      <c r="B292" s="1" t="n">
        <f aca="false">VLOOKUP(A292,'ESO dumped ZoneData'!$A$3:$D$9995,2,0)</f>
        <v>291</v>
      </c>
      <c r="C292" s="1" t="n">
        <f aca="false">VLOOKUP(A292,'ESO dumped ZoneData'!$A$3:$D$9995,3,0)</f>
        <v>514</v>
      </c>
      <c r="D292" s="2" t="str">
        <f aca="false">VLOOKUP(A292,'ESO dumped ZoneData'!$A$3:$D$9995,4,0)</f>
        <v>Istirus Outpost</v>
      </c>
      <c r="E292" s="2" t="str">
        <f aca="false" t="array" ref="E292:E292">IF(OR(EXACT(A292,'ESO Dungeon constants'!$D$3:$D$987)),"X","")</f>
        <v/>
      </c>
      <c r="F292" s="2" t="str">
        <f aca="false">IF(EXACT(A292,C292),"X","")</f>
        <v>X</v>
      </c>
      <c r="G292" s="2" t="str">
        <f aca="false">IF(A292&lt;&gt;C292,VLOOKUP(C292,$A$2:$D$9949,4,0),"")</f>
        <v/>
      </c>
      <c r="H292" s="2" t="n">
        <f aca="false">A292</f>
        <v>514</v>
      </c>
      <c r="I292" s="2" t="n">
        <f aca="false">C292</f>
        <v>514</v>
      </c>
      <c r="J292" s="0" t="n">
        <v>0</v>
      </c>
      <c r="K292" s="2" t="str">
        <f aca="false">VLOOKUP(J292,'LibSets constants'!$A$4:$B$1000,2,0)</f>
        <v>DLC_BASE_GAME</v>
      </c>
      <c r="L292" s="2" t="str">
        <f aca="false">VLOOKUP(J292,'LibSets constants'!$A$4:$C$1000,3,0)</f>
        <v>Included in base game</v>
      </c>
    </row>
    <row r="293" customFormat="false" ht="15" hidden="false" customHeight="false" outlineLevel="0" collapsed="false">
      <c r="A293" s="21" t="n">
        <v>515</v>
      </c>
      <c r="B293" s="1" t="n">
        <f aca="false">VLOOKUP(A293,'ESO dumped ZoneData'!$A$3:$D$9995,2,0)</f>
        <v>292</v>
      </c>
      <c r="C293" s="1" t="n">
        <f aca="false">VLOOKUP(A293,'ESO dumped ZoneData'!$A$3:$D$9995,3,0)</f>
        <v>515</v>
      </c>
      <c r="D293" s="2" t="str">
        <f aca="false">VLOOKUP(A293,'ESO dumped ZoneData'!$A$3:$D$9995,4,0)</f>
        <v>Istirus Outpost Arena</v>
      </c>
      <c r="E293" s="2" t="str">
        <f aca="false" t="array" ref="E293:E293">IF(OR(EXACT(A293,'ESO Dungeon constants'!$D$3:$D$987)),"X","")</f>
        <v/>
      </c>
      <c r="F293" s="2" t="str">
        <f aca="false">IF(EXACT(A293,C293),"X","")</f>
        <v>X</v>
      </c>
      <c r="G293" s="2" t="str">
        <f aca="false">IF(A293&lt;&gt;C293,VLOOKUP(C293,$A$2:$D$9949,4,0),"")</f>
        <v/>
      </c>
      <c r="H293" s="2" t="n">
        <f aca="false">A293</f>
        <v>515</v>
      </c>
      <c r="I293" s="2" t="n">
        <f aca="false">C293</f>
        <v>515</v>
      </c>
      <c r="J293" s="0" t="n">
        <v>15</v>
      </c>
      <c r="K293" s="2" t="str">
        <f aca="false">VLOOKUP(J293,'LibSets constants'!$A$4:$B$1000,2,0)</f>
        <v>DLC_SCALEBREAKER</v>
      </c>
      <c r="L293" s="2" t="str">
        <f aca="false">VLOOKUP(J293,'LibSets constants'!$A$4:$C$1000,3,0)</f>
        <v>Scalebraker</v>
      </c>
    </row>
    <row r="294" customFormat="false" ht="15" hidden="false" customHeight="false" outlineLevel="0" collapsed="false">
      <c r="A294" s="21" t="n">
        <v>516</v>
      </c>
      <c r="B294" s="1" t="n">
        <f aca="false">VLOOKUP(A294,'ESO dumped ZoneData'!$A$3:$D$9995,2,0)</f>
        <v>293</v>
      </c>
      <c r="C294" s="1" t="n">
        <f aca="false">VLOOKUP(A294,'ESO dumped ZoneData'!$A$3:$D$9995,3,0)</f>
        <v>516</v>
      </c>
      <c r="D294" s="2" t="str">
        <f aca="false">VLOOKUP(A294,'ESO dumped ZoneData'!$A$3:$D$9995,4,0)</f>
        <v>Ald Carac</v>
      </c>
      <c r="E294" s="2" t="str">
        <f aca="false" t="array" ref="E294:E294">IF(OR(EXACT(A294,'ESO Dungeon constants'!$D$3:$D$987)),"X","")</f>
        <v/>
      </c>
      <c r="F294" s="2" t="str">
        <f aca="false">IF(EXACT(A294,C294),"X","")</f>
        <v>X</v>
      </c>
      <c r="G294" s="2" t="str">
        <f aca="false">IF(A294&lt;&gt;C294,VLOOKUP(C294,$A$2:$D$9949,4,0),"")</f>
        <v/>
      </c>
      <c r="H294" s="2" t="n">
        <f aca="false">A294</f>
        <v>516</v>
      </c>
      <c r="I294" s="2" t="n">
        <f aca="false">C294</f>
        <v>516</v>
      </c>
      <c r="J294" s="0" t="n">
        <v>0</v>
      </c>
      <c r="K294" s="2" t="str">
        <f aca="false">VLOOKUP(J294,'LibSets constants'!$A$4:$B$1000,2,0)</f>
        <v>DLC_BASE_GAME</v>
      </c>
      <c r="L294" s="2" t="str">
        <f aca="false">VLOOKUP(J294,'LibSets constants'!$A$4:$C$1000,3,0)</f>
        <v>Included in base game</v>
      </c>
    </row>
    <row r="295" customFormat="false" ht="15" hidden="false" customHeight="false" outlineLevel="0" collapsed="false">
      <c r="A295" s="21" t="n">
        <v>517</v>
      </c>
      <c r="B295" s="1" t="n">
        <f aca="false">VLOOKUP(A295,'ESO dumped ZoneData'!$A$3:$D$9995,2,0)</f>
        <v>294</v>
      </c>
      <c r="C295" s="1" t="n">
        <f aca="false">VLOOKUP(A295,'ESO dumped ZoneData'!$A$3:$D$9995,3,0)</f>
        <v>517</v>
      </c>
      <c r="D295" s="2" t="str">
        <f aca="false">VLOOKUP(A295,'ESO dumped ZoneData'!$A$3:$D$9995,4,0)</f>
        <v>Eld Angavar</v>
      </c>
      <c r="E295" s="2" t="str">
        <f aca="false" t="array" ref="E295:E295">IF(OR(EXACT(A295,'ESO Dungeon constants'!$D$3:$D$987)),"X","")</f>
        <v/>
      </c>
      <c r="F295" s="2" t="str">
        <f aca="false">IF(EXACT(A295,C295),"X","")</f>
        <v>X</v>
      </c>
      <c r="G295" s="2" t="str">
        <f aca="false">IF(A295&lt;&gt;C295,VLOOKUP(C295,$A$2:$D$9949,4,0),"")</f>
        <v/>
      </c>
      <c r="H295" s="2" t="n">
        <f aca="false">A295</f>
        <v>517</v>
      </c>
      <c r="I295" s="2" t="n">
        <f aca="false">C295</f>
        <v>517</v>
      </c>
      <c r="J295" s="0" t="n">
        <v>0</v>
      </c>
      <c r="K295" s="2" t="str">
        <f aca="false">VLOOKUP(J295,'LibSets constants'!$A$4:$B$1000,2,0)</f>
        <v>DLC_BASE_GAME</v>
      </c>
      <c r="L295" s="2" t="str">
        <f aca="false">VLOOKUP(J295,'LibSets constants'!$A$4:$C$1000,3,0)</f>
        <v>Included in base game</v>
      </c>
    </row>
    <row r="296" customFormat="false" ht="15" hidden="false" customHeight="false" outlineLevel="0" collapsed="false">
      <c r="A296" s="21" t="n">
        <v>518</v>
      </c>
      <c r="B296" s="1" t="n">
        <f aca="false">VLOOKUP(A296,'ESO dumped ZoneData'!$A$3:$D$9995,2,0)</f>
        <v>295</v>
      </c>
      <c r="C296" s="1" t="n">
        <f aca="false">VLOOKUP(A296,'ESO dumped ZoneData'!$A$3:$D$9995,3,0)</f>
        <v>518</v>
      </c>
      <c r="D296" s="2" t="str">
        <f aca="false">VLOOKUP(A296,'ESO dumped ZoneData'!$A$3:$D$9995,4,0)</f>
        <v>Eld Angavar</v>
      </c>
      <c r="E296" s="2" t="str">
        <f aca="false" t="array" ref="E296:E296">IF(OR(EXACT(A296,'ESO Dungeon constants'!$D$3:$D$987)),"X","")</f>
        <v/>
      </c>
      <c r="F296" s="2" t="str">
        <f aca="false">IF(EXACT(A296,C296),"X","")</f>
        <v>X</v>
      </c>
      <c r="G296" s="2" t="str">
        <f aca="false">IF(A296&lt;&gt;C296,VLOOKUP(C296,$A$2:$D$9949,4,0),"")</f>
        <v/>
      </c>
      <c r="H296" s="2" t="n">
        <f aca="false">A296</f>
        <v>518</v>
      </c>
      <c r="I296" s="2" t="n">
        <f aca="false">C296</f>
        <v>518</v>
      </c>
      <c r="J296" s="0" t="n">
        <v>0</v>
      </c>
      <c r="K296" s="2" t="str">
        <f aca="false">VLOOKUP(J296,'LibSets constants'!$A$4:$B$1000,2,0)</f>
        <v>DLC_BASE_GAME</v>
      </c>
      <c r="L296" s="2" t="str">
        <f aca="false">VLOOKUP(J296,'LibSets constants'!$A$4:$C$1000,3,0)</f>
        <v>Included in base game</v>
      </c>
    </row>
    <row r="297" customFormat="false" ht="15" hidden="false" customHeight="false" outlineLevel="0" collapsed="false">
      <c r="A297" s="21" t="n">
        <v>525</v>
      </c>
      <c r="B297" s="1" t="n">
        <f aca="false">VLOOKUP(A297,'ESO dumped ZoneData'!$A$3:$D$9995,2,0)</f>
        <v>296</v>
      </c>
      <c r="C297" s="1" t="n">
        <f aca="false">VLOOKUP(A297,'ESO dumped ZoneData'!$A$3:$D$9995,3,0)</f>
        <v>181</v>
      </c>
      <c r="D297" s="2" t="str">
        <f aca="false">VLOOKUP(A297,'ESO dumped ZoneData'!$A$3:$D$9995,4,0)</f>
        <v>Cheesemonger Hollow</v>
      </c>
      <c r="E297" s="2" t="str">
        <f aca="false" t="array" ref="E297:E297">IF(OR(EXACT(A297,'ESO Dungeon constants'!$D$3:$D$987)),"X","")</f>
        <v/>
      </c>
      <c r="F297" s="2" t="str">
        <f aca="false">IF(EXACT(A297,C297),"X","")</f>
        <v/>
      </c>
      <c r="G297" s="2" t="str">
        <f aca="false">IF(A297&lt;&gt;C297,VLOOKUP(C297,$A$2:$D$9949,4,0),"")</f>
        <v>Cyrodiil</v>
      </c>
      <c r="H297" s="2" t="n">
        <f aca="false">A297</f>
        <v>525</v>
      </c>
      <c r="I297" s="2" t="n">
        <f aca="false">C297</f>
        <v>181</v>
      </c>
      <c r="J297" s="0" t="n">
        <v>0</v>
      </c>
      <c r="K297" s="2" t="str">
        <f aca="false">VLOOKUP(J297,'LibSets constants'!$A$4:$B$1000,2,0)</f>
        <v>DLC_BASE_GAME</v>
      </c>
      <c r="L297" s="2" t="str">
        <f aca="false">VLOOKUP(J297,'LibSets constants'!$A$4:$C$1000,3,0)</f>
        <v>Included in base game</v>
      </c>
    </row>
    <row r="298" customFormat="false" ht="15" hidden="false" customHeight="false" outlineLevel="0" collapsed="false">
      <c r="A298" s="21" t="n">
        <v>526</v>
      </c>
      <c r="B298" s="1" t="n">
        <f aca="false">VLOOKUP(A298,'ESO dumped ZoneData'!$A$3:$D$9995,2,0)</f>
        <v>297</v>
      </c>
      <c r="C298" s="1" t="n">
        <f aca="false">VLOOKUP(A298,'ESO dumped ZoneData'!$A$3:$D$9995,3,0)</f>
        <v>382</v>
      </c>
      <c r="D298" s="2" t="str">
        <f aca="false">VLOOKUP(A298,'ESO dumped ZoneData'!$A$3:$D$9995,4,0)</f>
        <v>Greenhill Catacombs</v>
      </c>
      <c r="E298" s="2" t="str">
        <f aca="false" t="array" ref="E298:E298">IF(OR(EXACT(A298,'ESO Dungeon constants'!$D$3:$D$987)),"X","")</f>
        <v/>
      </c>
      <c r="F298" s="2" t="str">
        <f aca="false">IF(EXACT(A298,C298),"X","")</f>
        <v/>
      </c>
      <c r="G298" s="2" t="str">
        <f aca="false">IF(A298&lt;&gt;C298,VLOOKUP(C298,$A$2:$D$9949,4,0),"")</f>
        <v>Reaper's March</v>
      </c>
      <c r="H298" s="2" t="n">
        <f aca="false">A298</f>
        <v>526</v>
      </c>
      <c r="I298" s="2" t="n">
        <f aca="false">C298</f>
        <v>382</v>
      </c>
      <c r="J298" s="0" t="n">
        <v>0</v>
      </c>
      <c r="K298" s="2" t="str">
        <f aca="false">VLOOKUP(J298,'LibSets constants'!$A$4:$B$1000,2,0)</f>
        <v>DLC_BASE_GAME</v>
      </c>
      <c r="L298" s="2" t="str">
        <f aca="false">VLOOKUP(J298,'LibSets constants'!$A$4:$C$1000,3,0)</f>
        <v>Included in base game</v>
      </c>
    </row>
    <row r="299" customFormat="false" ht="15" hidden="false" customHeight="false" outlineLevel="0" collapsed="false">
      <c r="A299" s="21" t="n">
        <v>527</v>
      </c>
      <c r="B299" s="1" t="n">
        <f aca="false">VLOOKUP(A299,'ESO dumped ZoneData'!$A$3:$D$9995,2,0)</f>
        <v>298</v>
      </c>
      <c r="C299" s="1" t="n">
        <f aca="false">VLOOKUP(A299,'ESO dumped ZoneData'!$A$3:$D$9995,3,0)</f>
        <v>199</v>
      </c>
      <c r="D299" s="2" t="str">
        <f aca="false">VLOOKUP(A299,'ESO dumped ZoneData'!$A$3:$D$9995,4,0)</f>
        <v>Sancre Tor</v>
      </c>
      <c r="E299" s="2" t="str">
        <f aca="false" t="array" ref="E299:E299">IF(OR(EXACT(A299,'ESO Dungeon constants'!$D$3:$D$987)),"X","")</f>
        <v/>
      </c>
      <c r="F299" s="2" t="str">
        <f aca="false">IF(EXACT(A299,C299),"X","")</f>
        <v/>
      </c>
      <c r="G299" s="2" t="str">
        <f aca="false">IF(A299&lt;&gt;C299,VLOOKUP(C299,$A$2:$D$9949,4,0),"")</f>
        <v>The Harborage</v>
      </c>
      <c r="H299" s="2" t="n">
        <f aca="false">A299</f>
        <v>527</v>
      </c>
      <c r="I299" s="2" t="n">
        <f aca="false">C299</f>
        <v>199</v>
      </c>
      <c r="J299" s="0" t="n">
        <v>0</v>
      </c>
      <c r="K299" s="2" t="str">
        <f aca="false">VLOOKUP(J299,'LibSets constants'!$A$4:$B$1000,2,0)</f>
        <v>DLC_BASE_GAME</v>
      </c>
      <c r="L299" s="2" t="str">
        <f aca="false">VLOOKUP(J299,'LibSets constants'!$A$4:$C$1000,3,0)</f>
        <v>Included in base game</v>
      </c>
    </row>
    <row r="300" customFormat="false" ht="15" hidden="false" customHeight="false" outlineLevel="0" collapsed="false">
      <c r="A300" s="21" t="n">
        <v>529</v>
      </c>
      <c r="B300" s="1" t="n">
        <f aca="false">VLOOKUP(A300,'ESO dumped ZoneData'!$A$3:$D$9995,2,0)</f>
        <v>299</v>
      </c>
      <c r="C300" s="1" t="n">
        <f aca="false">VLOOKUP(A300,'ESO dumped ZoneData'!$A$3:$D$9995,3,0)</f>
        <v>267</v>
      </c>
      <c r="D300" s="2" t="str">
        <f aca="false">VLOOKUP(A300,'ESO dumped ZoneData'!$A$3:$D$9995,4,0)</f>
        <v>Eyevea Mages Guild</v>
      </c>
      <c r="E300" s="2" t="str">
        <f aca="false" t="array" ref="E300:E300">IF(OR(EXACT(A300,'ESO Dungeon constants'!$D$3:$D$987)),"X","")</f>
        <v/>
      </c>
      <c r="F300" s="2" t="str">
        <f aca="false">IF(EXACT(A300,C300),"X","")</f>
        <v/>
      </c>
      <c r="G300" s="2" t="str">
        <f aca="false">IF(A300&lt;&gt;C300,VLOOKUP(C300,$A$2:$D$9949,4,0),"")</f>
        <v>Eyevea</v>
      </c>
      <c r="H300" s="2" t="n">
        <f aca="false">A300</f>
        <v>529</v>
      </c>
      <c r="I300" s="2" t="n">
        <f aca="false">C300</f>
        <v>267</v>
      </c>
      <c r="J300" s="0" t="n">
        <v>0</v>
      </c>
      <c r="K300" s="2" t="str">
        <f aca="false">VLOOKUP(J300,'LibSets constants'!$A$4:$B$1000,2,0)</f>
        <v>DLC_BASE_GAME</v>
      </c>
      <c r="L300" s="2" t="str">
        <f aca="false">VLOOKUP(J300,'LibSets constants'!$A$4:$C$1000,3,0)</f>
        <v>Included in base game</v>
      </c>
    </row>
    <row r="301" customFormat="false" ht="15" hidden="false" customHeight="false" outlineLevel="0" collapsed="false">
      <c r="A301" s="21" t="n">
        <v>530</v>
      </c>
      <c r="B301" s="1" t="n">
        <f aca="false">VLOOKUP(A301,'ESO dumped ZoneData'!$A$3:$D$9995,2,0)</f>
        <v>300</v>
      </c>
      <c r="C301" s="1" t="n">
        <f aca="false">VLOOKUP(A301,'ESO dumped ZoneData'!$A$3:$D$9995,3,0)</f>
        <v>347</v>
      </c>
      <c r="D301" s="2" t="str">
        <f aca="false">VLOOKUP(A301,'ESO dumped ZoneData'!$A$3:$D$9995,4,0)</f>
        <v>Haj Uxith Corridors</v>
      </c>
      <c r="E301" s="2" t="str">
        <f aca="false" t="array" ref="E301:E301">IF(OR(EXACT(A301,'ESO Dungeon constants'!$D$3:$D$987)),"X","")</f>
        <v/>
      </c>
      <c r="F301" s="2" t="str">
        <f aca="false">IF(EXACT(A301,C301),"X","")</f>
        <v/>
      </c>
      <c r="G301" s="2" t="str">
        <f aca="false">IF(A301&lt;&gt;C301,VLOOKUP(C301,$A$2:$D$9949,4,0),"")</f>
        <v>Coldharbour</v>
      </c>
      <c r="H301" s="2" t="n">
        <f aca="false">A301</f>
        <v>530</v>
      </c>
      <c r="I301" s="2" t="n">
        <f aca="false">C301</f>
        <v>347</v>
      </c>
      <c r="J301" s="0" t="n">
        <v>0</v>
      </c>
      <c r="K301" s="2" t="str">
        <f aca="false">VLOOKUP(J301,'LibSets constants'!$A$4:$B$1000,2,0)</f>
        <v>DLC_BASE_GAME</v>
      </c>
      <c r="L301" s="2" t="str">
        <f aca="false">VLOOKUP(J301,'LibSets constants'!$A$4:$C$1000,3,0)</f>
        <v>Included in base game</v>
      </c>
    </row>
    <row r="302" customFormat="false" ht="15" hidden="false" customHeight="false" outlineLevel="0" collapsed="false">
      <c r="A302" s="21" t="n">
        <v>531</v>
      </c>
      <c r="B302" s="1" t="n">
        <f aca="false">VLOOKUP(A302,'ESO dumped ZoneData'!$A$3:$D$9995,2,0)</f>
        <v>301</v>
      </c>
      <c r="C302" s="1" t="n">
        <f aca="false">VLOOKUP(A302,'ESO dumped ZoneData'!$A$3:$D$9995,3,0)</f>
        <v>181</v>
      </c>
      <c r="D302" s="2" t="str">
        <f aca="false">VLOOKUP(A302,'ESO dumped ZoneData'!$A$3:$D$9995,4,0)</f>
        <v>Toadstool Hollow</v>
      </c>
      <c r="E302" s="2" t="str">
        <f aca="false" t="array" ref="E302:E302">IF(OR(EXACT(A302,'ESO Dungeon constants'!$D$3:$D$987)),"X","")</f>
        <v/>
      </c>
      <c r="F302" s="2" t="str">
        <f aca="false">IF(EXACT(A302,C302),"X","")</f>
        <v/>
      </c>
      <c r="G302" s="2" t="str">
        <f aca="false">IF(A302&lt;&gt;C302,VLOOKUP(C302,$A$2:$D$9949,4,0),"")</f>
        <v>Cyrodiil</v>
      </c>
      <c r="H302" s="2" t="n">
        <f aca="false">A302</f>
        <v>531</v>
      </c>
      <c r="I302" s="2" t="n">
        <f aca="false">C302</f>
        <v>181</v>
      </c>
      <c r="J302" s="0" t="n">
        <v>0</v>
      </c>
      <c r="K302" s="2" t="str">
        <f aca="false">VLOOKUP(J302,'LibSets constants'!$A$4:$B$1000,2,0)</f>
        <v>DLC_BASE_GAME</v>
      </c>
      <c r="L302" s="2" t="str">
        <f aca="false">VLOOKUP(J302,'LibSets constants'!$A$4:$C$1000,3,0)</f>
        <v>Included in base game</v>
      </c>
    </row>
    <row r="303" customFormat="false" ht="15" hidden="false" customHeight="false" outlineLevel="0" collapsed="false">
      <c r="A303" s="21" t="n">
        <v>532</v>
      </c>
      <c r="B303" s="1" t="n">
        <f aca="false">VLOOKUP(A303,'ESO dumped ZoneData'!$A$3:$D$9995,2,0)</f>
        <v>302</v>
      </c>
      <c r="C303" s="1" t="n">
        <f aca="false">VLOOKUP(A303,'ESO dumped ZoneData'!$A$3:$D$9995,3,0)</f>
        <v>181</v>
      </c>
      <c r="D303" s="2" t="str">
        <f aca="false">VLOOKUP(A303,'ESO dumped ZoneData'!$A$3:$D$9995,4,0)</f>
        <v>Vahtacen</v>
      </c>
      <c r="E303" s="2" t="str">
        <f aca="false" t="array" ref="E303:E303">IF(OR(EXACT(A303,'ESO Dungeon constants'!$D$3:$D$987)),"X","")</f>
        <v/>
      </c>
      <c r="F303" s="2" t="str">
        <f aca="false">IF(EXACT(A303,C303),"X","")</f>
        <v/>
      </c>
      <c r="G303" s="2" t="str">
        <f aca="false">IF(A303&lt;&gt;C303,VLOOKUP(C303,$A$2:$D$9949,4,0),"")</f>
        <v>Cyrodiil</v>
      </c>
      <c r="H303" s="2" t="n">
        <f aca="false">A303</f>
        <v>532</v>
      </c>
      <c r="I303" s="2" t="n">
        <f aca="false">C303</f>
        <v>181</v>
      </c>
      <c r="J303" s="0" t="n">
        <v>0</v>
      </c>
      <c r="K303" s="2" t="str">
        <f aca="false">VLOOKUP(J303,'LibSets constants'!$A$4:$B$1000,2,0)</f>
        <v>DLC_BASE_GAME</v>
      </c>
      <c r="L303" s="2" t="str">
        <f aca="false">VLOOKUP(J303,'LibSets constants'!$A$4:$C$1000,3,0)</f>
        <v>Included in base game</v>
      </c>
    </row>
    <row r="304" customFormat="false" ht="15" hidden="false" customHeight="false" outlineLevel="0" collapsed="false">
      <c r="A304" s="21" t="n">
        <v>533</v>
      </c>
      <c r="B304" s="1" t="n">
        <f aca="false">VLOOKUP(A304,'ESO dumped ZoneData'!$A$3:$D$9995,2,0)</f>
        <v>303</v>
      </c>
      <c r="C304" s="1" t="n">
        <f aca="false">VLOOKUP(A304,'ESO dumped ZoneData'!$A$3:$D$9995,3,0)</f>
        <v>181</v>
      </c>
      <c r="D304" s="2" t="str">
        <f aca="false">VLOOKUP(A304,'ESO dumped ZoneData'!$A$3:$D$9995,4,0)</f>
        <v>Underpall Cave</v>
      </c>
      <c r="E304" s="2" t="str">
        <f aca="false" t="array" ref="E304:E304">IF(OR(EXACT(A304,'ESO Dungeon constants'!$D$3:$D$987)),"X","")</f>
        <v/>
      </c>
      <c r="F304" s="2" t="str">
        <f aca="false">IF(EXACT(A304,C304),"X","")</f>
        <v/>
      </c>
      <c r="G304" s="2" t="str">
        <f aca="false">IF(A304&lt;&gt;C304,VLOOKUP(C304,$A$2:$D$9949,4,0),"")</f>
        <v>Cyrodiil</v>
      </c>
      <c r="H304" s="2" t="n">
        <f aca="false">A304</f>
        <v>533</v>
      </c>
      <c r="I304" s="2" t="n">
        <f aca="false">C304</f>
        <v>181</v>
      </c>
      <c r="J304" s="0" t="n">
        <v>0</v>
      </c>
      <c r="K304" s="2" t="str">
        <f aca="false">VLOOKUP(J304,'LibSets constants'!$A$4:$B$1000,2,0)</f>
        <v>DLC_BASE_GAME</v>
      </c>
      <c r="L304" s="2" t="str">
        <f aca="false">VLOOKUP(J304,'LibSets constants'!$A$4:$C$1000,3,0)</f>
        <v>Included in base game</v>
      </c>
    </row>
    <row r="305" customFormat="false" ht="15" hidden="false" customHeight="false" outlineLevel="0" collapsed="false">
      <c r="A305" s="21" t="n">
        <v>534</v>
      </c>
      <c r="B305" s="1" t="n">
        <f aca="false">VLOOKUP(A305,'ESO dumped ZoneData'!$A$3:$D$9995,2,0)</f>
        <v>304</v>
      </c>
      <c r="C305" s="1" t="n">
        <f aca="false">VLOOKUP(A305,'ESO dumped ZoneData'!$A$3:$D$9995,3,0)</f>
        <v>534</v>
      </c>
      <c r="D305" s="2" t="str">
        <f aca="false">VLOOKUP(A305,'ESO dumped ZoneData'!$A$3:$D$9995,4,0)</f>
        <v>Stros M'Kai</v>
      </c>
      <c r="E305" s="2" t="str">
        <f aca="false" t="array" ref="E305:E305">IF(OR(EXACT(A305,'ESO Dungeon constants'!$D$3:$D$987)),"X","")</f>
        <v/>
      </c>
      <c r="F305" s="2" t="str">
        <f aca="false">IF(EXACT(A305,C305),"X","")</f>
        <v>X</v>
      </c>
      <c r="G305" s="2" t="str">
        <f aca="false">IF(A305&lt;&gt;C305,VLOOKUP(C305,$A$2:$D$9949,4,0),"")</f>
        <v/>
      </c>
      <c r="H305" s="2" t="n">
        <f aca="false">A305</f>
        <v>534</v>
      </c>
      <c r="I305" s="2" t="n">
        <f aca="false">C305</f>
        <v>534</v>
      </c>
      <c r="J305" s="0" t="n">
        <v>0</v>
      </c>
      <c r="K305" s="2" t="str">
        <f aca="false">VLOOKUP(J305,'LibSets constants'!$A$4:$B$1000,2,0)</f>
        <v>DLC_BASE_GAME</v>
      </c>
      <c r="L305" s="2" t="str">
        <f aca="false">VLOOKUP(J305,'LibSets constants'!$A$4:$C$1000,3,0)</f>
        <v>Included in base game</v>
      </c>
    </row>
    <row r="306" customFormat="false" ht="15" hidden="false" customHeight="false" outlineLevel="0" collapsed="false">
      <c r="A306" s="21" t="n">
        <v>535</v>
      </c>
      <c r="B306" s="1" t="n">
        <f aca="false">VLOOKUP(A306,'ESO dumped ZoneData'!$A$3:$D$9995,2,0)</f>
        <v>305</v>
      </c>
      <c r="C306" s="1" t="n">
        <f aca="false">VLOOKUP(A306,'ESO dumped ZoneData'!$A$3:$D$9995,3,0)</f>
        <v>535</v>
      </c>
      <c r="D306" s="2" t="str">
        <f aca="false">VLOOKUP(A306,'ESO dumped ZoneData'!$A$3:$D$9995,4,0)</f>
        <v>Betnikh</v>
      </c>
      <c r="E306" s="2" t="str">
        <f aca="false" t="array" ref="E306:E306">IF(OR(EXACT(A306,'ESO Dungeon constants'!$D$3:$D$987)),"X","")</f>
        <v/>
      </c>
      <c r="F306" s="2" t="str">
        <f aca="false">IF(EXACT(A306,C306),"X","")</f>
        <v>X</v>
      </c>
      <c r="G306" s="2" t="str">
        <f aca="false">IF(A306&lt;&gt;C306,VLOOKUP(C306,$A$2:$D$9949,4,0),"")</f>
        <v/>
      </c>
      <c r="H306" s="2" t="n">
        <f aca="false">A306</f>
        <v>535</v>
      </c>
      <c r="I306" s="2" t="n">
        <f aca="false">C306</f>
        <v>535</v>
      </c>
      <c r="J306" s="0" t="n">
        <v>0</v>
      </c>
      <c r="K306" s="2" t="str">
        <f aca="false">VLOOKUP(J306,'LibSets constants'!$A$4:$B$1000,2,0)</f>
        <v>DLC_BASE_GAME</v>
      </c>
      <c r="L306" s="2" t="str">
        <f aca="false">VLOOKUP(J306,'LibSets constants'!$A$4:$C$1000,3,0)</f>
        <v>Included in base game</v>
      </c>
    </row>
    <row r="307" customFormat="false" ht="15" hidden="false" customHeight="false" outlineLevel="0" collapsed="false">
      <c r="A307" s="21" t="n">
        <v>537</v>
      </c>
      <c r="B307" s="1" t="n">
        <f aca="false">VLOOKUP(A307,'ESO dumped ZoneData'!$A$3:$D$9995,2,0)</f>
        <v>306</v>
      </c>
      <c r="C307" s="1" t="n">
        <f aca="false">VLOOKUP(A307,'ESO dumped ZoneData'!$A$3:$D$9995,3,0)</f>
        <v>537</v>
      </c>
      <c r="D307" s="2" t="str">
        <f aca="false">VLOOKUP(A307,'ESO dumped ZoneData'!$A$3:$D$9995,4,0)</f>
        <v>Khenarthi's Roost</v>
      </c>
      <c r="E307" s="2" t="str">
        <f aca="false" t="array" ref="E307:E307">IF(OR(EXACT(A307,'ESO Dungeon constants'!$D$3:$D$987)),"X","")</f>
        <v/>
      </c>
      <c r="F307" s="2" t="str">
        <f aca="false">IF(EXACT(A307,C307),"X","")</f>
        <v>X</v>
      </c>
      <c r="G307" s="2" t="str">
        <f aca="false">IF(A307&lt;&gt;C307,VLOOKUP(C307,$A$2:$D$9949,4,0),"")</f>
        <v/>
      </c>
      <c r="H307" s="2" t="n">
        <f aca="false">A307</f>
        <v>537</v>
      </c>
      <c r="I307" s="2" t="n">
        <f aca="false">C307</f>
        <v>537</v>
      </c>
      <c r="J307" s="0" t="n">
        <v>0</v>
      </c>
      <c r="K307" s="2" t="str">
        <f aca="false">VLOOKUP(J307,'LibSets constants'!$A$4:$B$1000,2,0)</f>
        <v>DLC_BASE_GAME</v>
      </c>
      <c r="L307" s="2" t="str">
        <f aca="false">VLOOKUP(J307,'LibSets constants'!$A$4:$C$1000,3,0)</f>
        <v>Included in base game</v>
      </c>
    </row>
    <row r="308" customFormat="false" ht="15" hidden="false" customHeight="false" outlineLevel="0" collapsed="false">
      <c r="A308" s="21" t="n">
        <v>539</v>
      </c>
      <c r="B308" s="1" t="n">
        <f aca="false">VLOOKUP(A308,'ESO dumped ZoneData'!$A$3:$D$9995,2,0)</f>
        <v>307</v>
      </c>
      <c r="C308" s="1" t="n">
        <f aca="false">VLOOKUP(A308,'ESO dumped ZoneData'!$A$3:$D$9995,3,0)</f>
        <v>535</v>
      </c>
      <c r="D308" s="2" t="str">
        <f aca="false">VLOOKUP(A308,'ESO dumped ZoneData'!$A$3:$D$9995,4,0)</f>
        <v>Carzog's Demise</v>
      </c>
      <c r="E308" s="2" t="str">
        <f aca="false" t="array" ref="E308:E308">IF(OR(EXACT(A308,'ESO Dungeon constants'!$D$3:$D$987)),"X","")</f>
        <v/>
      </c>
      <c r="F308" s="2" t="str">
        <f aca="false">IF(EXACT(A308,C308),"X","")</f>
        <v/>
      </c>
      <c r="G308" s="2" t="str">
        <f aca="false">IF(A308&lt;&gt;C308,VLOOKUP(C308,$A$2:$D$9949,4,0),"")</f>
        <v>Betnikh</v>
      </c>
      <c r="H308" s="2" t="n">
        <f aca="false">A308</f>
        <v>539</v>
      </c>
      <c r="I308" s="2" t="n">
        <f aca="false">C308</f>
        <v>535</v>
      </c>
      <c r="J308" s="0" t="n">
        <v>0</v>
      </c>
      <c r="K308" s="2" t="str">
        <f aca="false">VLOOKUP(J308,'LibSets constants'!$A$4:$B$1000,2,0)</f>
        <v>DLC_BASE_GAME</v>
      </c>
      <c r="L308" s="2" t="str">
        <f aca="false">VLOOKUP(J308,'LibSets constants'!$A$4:$C$1000,3,0)</f>
        <v>Included in base game</v>
      </c>
    </row>
    <row r="309" customFormat="false" ht="15" hidden="false" customHeight="false" outlineLevel="0" collapsed="false">
      <c r="A309" s="21" t="n">
        <v>541</v>
      </c>
      <c r="B309" s="1" t="n">
        <f aca="false">VLOOKUP(A309,'ESO dumped ZoneData'!$A$3:$D$9995,2,0)</f>
        <v>308</v>
      </c>
      <c r="C309" s="1" t="n">
        <f aca="false">VLOOKUP(A309,'ESO dumped ZoneData'!$A$3:$D$9995,3,0)</f>
        <v>267</v>
      </c>
      <c r="D309" s="2" t="str">
        <f aca="false">VLOOKUP(A309,'ESO dumped ZoneData'!$A$3:$D$9995,4,0)</f>
        <v>Glade of the Divines</v>
      </c>
      <c r="E309" s="2" t="str">
        <f aca="false" t="array" ref="E309:E309">IF(OR(EXACT(A309,'ESO Dungeon constants'!$D$3:$D$987)),"X","")</f>
        <v/>
      </c>
      <c r="F309" s="2" t="str">
        <f aca="false">IF(EXACT(A309,C309),"X","")</f>
        <v/>
      </c>
      <c r="G309" s="2" t="str">
        <f aca="false">IF(A309&lt;&gt;C309,VLOOKUP(C309,$A$2:$D$9949,4,0),"")</f>
        <v>Eyevea</v>
      </c>
      <c r="H309" s="2" t="n">
        <f aca="false">A309</f>
        <v>541</v>
      </c>
      <c r="I309" s="2" t="n">
        <f aca="false">C309</f>
        <v>267</v>
      </c>
      <c r="J309" s="0" t="n">
        <v>0</v>
      </c>
      <c r="K309" s="2" t="str">
        <f aca="false">VLOOKUP(J309,'LibSets constants'!$A$4:$B$1000,2,0)</f>
        <v>DLC_BASE_GAME</v>
      </c>
      <c r="L309" s="2" t="str">
        <f aca="false">VLOOKUP(J309,'LibSets constants'!$A$4:$C$1000,3,0)</f>
        <v>Included in base game</v>
      </c>
    </row>
    <row r="310" customFormat="false" ht="15" hidden="false" customHeight="false" outlineLevel="0" collapsed="false">
      <c r="A310" s="21" t="n">
        <v>542</v>
      </c>
      <c r="B310" s="1" t="n">
        <f aca="false">VLOOKUP(A310,'ESO dumped ZoneData'!$A$3:$D$9995,2,0)</f>
        <v>309</v>
      </c>
      <c r="C310" s="1" t="n">
        <f aca="false">VLOOKUP(A310,'ESO dumped ZoneData'!$A$3:$D$9995,3,0)</f>
        <v>208</v>
      </c>
      <c r="D310" s="2" t="str">
        <f aca="false">VLOOKUP(A310,'ESO dumped ZoneData'!$A$3:$D$9995,4,0)</f>
        <v>Buraniim</v>
      </c>
      <c r="E310" s="2" t="str">
        <f aca="false" t="array" ref="E310:E310">IF(OR(EXACT(A310,'ESO Dungeon constants'!$D$3:$D$987)),"X","")</f>
        <v/>
      </c>
      <c r="F310" s="2" t="str">
        <f aca="false">IF(EXACT(A310,C310),"X","")</f>
        <v/>
      </c>
      <c r="G310" s="2" t="str">
        <f aca="false">IF(A310&lt;&gt;C310,VLOOKUP(C310,$A$2:$D$9949,4,0),"")</f>
        <v>The Earth Forge</v>
      </c>
      <c r="H310" s="2" t="n">
        <f aca="false">A310</f>
        <v>542</v>
      </c>
      <c r="I310" s="2" t="n">
        <f aca="false">C310</f>
        <v>208</v>
      </c>
      <c r="J310" s="0" t="n">
        <v>0</v>
      </c>
      <c r="K310" s="2" t="str">
        <f aca="false">VLOOKUP(J310,'LibSets constants'!$A$4:$B$1000,2,0)</f>
        <v>DLC_BASE_GAME</v>
      </c>
      <c r="L310" s="2" t="str">
        <f aca="false">VLOOKUP(J310,'LibSets constants'!$A$4:$C$1000,3,0)</f>
        <v>Included in base game</v>
      </c>
    </row>
    <row r="311" customFormat="false" ht="15" hidden="false" customHeight="false" outlineLevel="0" collapsed="false">
      <c r="A311" s="21" t="n">
        <v>543</v>
      </c>
      <c r="B311" s="1" t="n">
        <f aca="false">VLOOKUP(A311,'ESO dumped ZoneData'!$A$3:$D$9995,2,0)</f>
        <v>310</v>
      </c>
      <c r="C311" s="1" t="n">
        <f aca="false">VLOOKUP(A311,'ESO dumped ZoneData'!$A$3:$D$9995,3,0)</f>
        <v>208</v>
      </c>
      <c r="D311" s="2" t="str">
        <f aca="false">VLOOKUP(A311,'ESO dumped ZoneData'!$A$3:$D$9995,4,0)</f>
        <v>Dourstone Vault</v>
      </c>
      <c r="E311" s="2" t="str">
        <f aca="false" t="array" ref="E311:E311">IF(OR(EXACT(A311,'ESO Dungeon constants'!$D$3:$D$987)),"X","")</f>
        <v/>
      </c>
      <c r="F311" s="2" t="str">
        <f aca="false">IF(EXACT(A311,C311),"X","")</f>
        <v/>
      </c>
      <c r="G311" s="2" t="str">
        <f aca="false">IF(A311&lt;&gt;C311,VLOOKUP(C311,$A$2:$D$9949,4,0),"")</f>
        <v>The Earth Forge</v>
      </c>
      <c r="H311" s="2" t="n">
        <f aca="false">A311</f>
        <v>543</v>
      </c>
      <c r="I311" s="2" t="n">
        <f aca="false">C311</f>
        <v>208</v>
      </c>
      <c r="J311" s="0" t="n">
        <v>0</v>
      </c>
      <c r="K311" s="2" t="str">
        <f aca="false">VLOOKUP(J311,'LibSets constants'!$A$4:$B$1000,2,0)</f>
        <v>DLC_BASE_GAME</v>
      </c>
      <c r="L311" s="2" t="str">
        <f aca="false">VLOOKUP(J311,'LibSets constants'!$A$4:$C$1000,3,0)</f>
        <v>Included in base game</v>
      </c>
    </row>
    <row r="312" customFormat="false" ht="15" hidden="false" customHeight="false" outlineLevel="0" collapsed="false">
      <c r="A312" s="21" t="n">
        <v>544</v>
      </c>
      <c r="B312" s="1" t="n">
        <f aca="false">VLOOKUP(A312,'ESO dumped ZoneData'!$A$3:$D$9995,2,0)</f>
        <v>311</v>
      </c>
      <c r="C312" s="1" t="n">
        <f aca="false">VLOOKUP(A312,'ESO dumped ZoneData'!$A$3:$D$9995,3,0)</f>
        <v>208</v>
      </c>
      <c r="D312" s="2" t="str">
        <f aca="false">VLOOKUP(A312,'ESO dumped ZoneData'!$A$3:$D$9995,4,0)</f>
        <v>Stonefang Cavern</v>
      </c>
      <c r="E312" s="2" t="str">
        <f aca="false" t="array" ref="E312:E312">IF(OR(EXACT(A312,'ESO Dungeon constants'!$D$3:$D$987)),"X","")</f>
        <v/>
      </c>
      <c r="F312" s="2" t="str">
        <f aca="false">IF(EXACT(A312,C312),"X","")</f>
        <v/>
      </c>
      <c r="G312" s="2" t="str">
        <f aca="false">IF(A312&lt;&gt;C312,VLOOKUP(C312,$A$2:$D$9949,4,0),"")</f>
        <v>The Earth Forge</v>
      </c>
      <c r="H312" s="2" t="n">
        <f aca="false">A312</f>
        <v>544</v>
      </c>
      <c r="I312" s="2" t="n">
        <f aca="false">C312</f>
        <v>208</v>
      </c>
      <c r="J312" s="0" t="n">
        <v>0</v>
      </c>
      <c r="K312" s="2" t="str">
        <f aca="false">VLOOKUP(J312,'LibSets constants'!$A$4:$B$1000,2,0)</f>
        <v>DLC_BASE_GAME</v>
      </c>
      <c r="L312" s="2" t="str">
        <f aca="false">VLOOKUP(J312,'LibSets constants'!$A$4:$C$1000,3,0)</f>
        <v>Included in base game</v>
      </c>
    </row>
    <row r="313" customFormat="false" ht="15" hidden="false" customHeight="false" outlineLevel="0" collapsed="false">
      <c r="A313" s="21" t="n">
        <v>545</v>
      </c>
      <c r="B313" s="1" t="n">
        <f aca="false">VLOOKUP(A313,'ESO dumped ZoneData'!$A$3:$D$9995,2,0)</f>
        <v>312</v>
      </c>
      <c r="C313" s="1" t="n">
        <f aca="false">VLOOKUP(A313,'ESO dumped ZoneData'!$A$3:$D$9995,3,0)</f>
        <v>19</v>
      </c>
      <c r="D313" s="2" t="str">
        <f aca="false">VLOOKUP(A313,'ESO dumped ZoneData'!$A$3:$D$9995,4,0)</f>
        <v>Alcaire Keep</v>
      </c>
      <c r="E313" s="2" t="str">
        <f aca="false" t="array" ref="E313:E313">IF(OR(EXACT(A313,'ESO Dungeon constants'!$D$3:$D$987)),"X","")</f>
        <v/>
      </c>
      <c r="F313" s="2" t="str">
        <f aca="false">IF(EXACT(A313,C313),"X","")</f>
        <v/>
      </c>
      <c r="G313" s="2" t="str">
        <f aca="false">IF(A313&lt;&gt;C313,VLOOKUP(C313,$A$2:$D$9949,4,0),"")</f>
        <v>Stormhaven</v>
      </c>
      <c r="H313" s="2" t="n">
        <f aca="false">A313</f>
        <v>545</v>
      </c>
      <c r="I313" s="2" t="n">
        <f aca="false">C313</f>
        <v>19</v>
      </c>
      <c r="J313" s="0" t="n">
        <v>0</v>
      </c>
      <c r="K313" s="2" t="str">
        <f aca="false">VLOOKUP(J313,'LibSets constants'!$A$4:$B$1000,2,0)</f>
        <v>DLC_BASE_GAME</v>
      </c>
      <c r="L313" s="2" t="str">
        <f aca="false">VLOOKUP(J313,'LibSets constants'!$A$4:$C$1000,3,0)</f>
        <v>Included in base game</v>
      </c>
    </row>
    <row r="314" customFormat="false" ht="15" hidden="false" customHeight="false" outlineLevel="0" collapsed="false">
      <c r="A314" s="21" t="n">
        <v>546</v>
      </c>
      <c r="B314" s="1" t="n">
        <f aca="false">VLOOKUP(A314,'ESO dumped ZoneData'!$A$3:$D$9995,2,0)</f>
        <v>313</v>
      </c>
      <c r="C314" s="1" t="n">
        <f aca="false">VLOOKUP(A314,'ESO dumped ZoneData'!$A$3:$D$9995,3,0)</f>
        <v>19</v>
      </c>
      <c r="D314" s="2" t="str">
        <f aca="false">VLOOKUP(A314,'ESO dumped ZoneData'!$A$3:$D$9995,4,0)</f>
        <v>Wayrest Castle</v>
      </c>
      <c r="E314" s="2" t="str">
        <f aca="false" t="array" ref="E314:E314">IF(OR(EXACT(A314,'ESO Dungeon constants'!$D$3:$D$987)),"X","")</f>
        <v/>
      </c>
      <c r="F314" s="2" t="str">
        <f aca="false">IF(EXACT(A314,C314),"X","")</f>
        <v/>
      </c>
      <c r="G314" s="2" t="str">
        <f aca="false">IF(A314&lt;&gt;C314,VLOOKUP(C314,$A$2:$D$9949,4,0),"")</f>
        <v>Stormhaven</v>
      </c>
      <c r="H314" s="2" t="n">
        <f aca="false">A314</f>
        <v>546</v>
      </c>
      <c r="I314" s="2" t="n">
        <f aca="false">C314</f>
        <v>19</v>
      </c>
      <c r="J314" s="0" t="n">
        <v>0</v>
      </c>
      <c r="K314" s="2" t="str">
        <f aca="false">VLOOKUP(J314,'LibSets constants'!$A$4:$B$1000,2,0)</f>
        <v>DLC_BASE_GAME</v>
      </c>
      <c r="L314" s="2" t="str">
        <f aca="false">VLOOKUP(J314,'LibSets constants'!$A$4:$C$1000,3,0)</f>
        <v>Included in base game</v>
      </c>
    </row>
    <row r="315" customFormat="false" ht="15" hidden="false" customHeight="false" outlineLevel="0" collapsed="false">
      <c r="A315" s="21" t="n">
        <v>547</v>
      </c>
      <c r="B315" s="1" t="n">
        <f aca="false">VLOOKUP(A315,'ESO dumped ZoneData'!$A$3:$D$9995,2,0)</f>
        <v>314</v>
      </c>
      <c r="C315" s="1" t="n">
        <f aca="false">VLOOKUP(A315,'ESO dumped ZoneData'!$A$3:$D$9995,3,0)</f>
        <v>108</v>
      </c>
      <c r="D315" s="2" t="str">
        <f aca="false">VLOOKUP(A315,'ESO dumped ZoneData'!$A$3:$D$9995,4,0)</f>
        <v>Shrouded Hollow</v>
      </c>
      <c r="E315" s="2" t="str">
        <f aca="false" t="array" ref="E315:E315">IF(OR(EXACT(A315,'ESO Dungeon constants'!$D$3:$D$987)),"X","")</f>
        <v/>
      </c>
      <c r="F315" s="2" t="str">
        <f aca="false">IF(EXACT(A315,C315),"X","")</f>
        <v/>
      </c>
      <c r="G315" s="2" t="str">
        <f aca="false">IF(A315&lt;&gt;C315,VLOOKUP(C315,$A$2:$D$9949,4,0),"")</f>
        <v>Greenshade</v>
      </c>
      <c r="H315" s="2" t="n">
        <f aca="false">A315</f>
        <v>547</v>
      </c>
      <c r="I315" s="2" t="n">
        <f aca="false">C315</f>
        <v>108</v>
      </c>
      <c r="J315" s="0" t="n">
        <v>0</v>
      </c>
      <c r="K315" s="2" t="str">
        <f aca="false">VLOOKUP(J315,'LibSets constants'!$A$4:$B$1000,2,0)</f>
        <v>DLC_BASE_GAME</v>
      </c>
      <c r="L315" s="2" t="str">
        <f aca="false">VLOOKUP(J315,'LibSets constants'!$A$4:$C$1000,3,0)</f>
        <v>Included in base game</v>
      </c>
    </row>
    <row r="316" customFormat="false" ht="15" hidden="false" customHeight="false" outlineLevel="0" collapsed="false">
      <c r="A316" s="21" t="n">
        <v>548</v>
      </c>
      <c r="B316" s="1" t="n">
        <f aca="false">VLOOKUP(A316,'ESO dumped ZoneData'!$A$3:$D$9995,2,0)</f>
        <v>315</v>
      </c>
      <c r="C316" s="1" t="n">
        <f aca="false">VLOOKUP(A316,'ESO dumped ZoneData'!$A$3:$D$9995,3,0)</f>
        <v>108</v>
      </c>
      <c r="D316" s="2" t="str">
        <f aca="false">VLOOKUP(A316,'ESO dumped ZoneData'!$A$3:$D$9995,4,0)</f>
        <v>Silatar</v>
      </c>
      <c r="E316" s="2" t="str">
        <f aca="false" t="array" ref="E316:E316">IF(OR(EXACT(A316,'ESO Dungeon constants'!$D$3:$D$987)),"X","")</f>
        <v/>
      </c>
      <c r="F316" s="2" t="str">
        <f aca="false">IF(EXACT(A316,C316),"X","")</f>
        <v/>
      </c>
      <c r="G316" s="2" t="str">
        <f aca="false">IF(A316&lt;&gt;C316,VLOOKUP(C316,$A$2:$D$9949,4,0),"")</f>
        <v>Greenshade</v>
      </c>
      <c r="H316" s="2" t="n">
        <f aca="false">A316</f>
        <v>548</v>
      </c>
      <c r="I316" s="2" t="n">
        <f aca="false">C316</f>
        <v>108</v>
      </c>
      <c r="J316" s="0" t="n">
        <v>0</v>
      </c>
      <c r="K316" s="2" t="str">
        <f aca="false">VLOOKUP(J316,'LibSets constants'!$A$4:$B$1000,2,0)</f>
        <v>DLC_BASE_GAME</v>
      </c>
      <c r="L316" s="2" t="str">
        <f aca="false">VLOOKUP(J316,'LibSets constants'!$A$4:$C$1000,3,0)</f>
        <v>Included in base game</v>
      </c>
    </row>
    <row r="317" customFormat="false" ht="15" hidden="false" customHeight="false" outlineLevel="0" collapsed="false">
      <c r="A317" s="21" t="n">
        <v>549</v>
      </c>
      <c r="B317" s="1" t="n">
        <f aca="false">VLOOKUP(A317,'ESO dumped ZoneData'!$A$3:$D$9995,2,0)</f>
        <v>316</v>
      </c>
      <c r="C317" s="1" t="n">
        <f aca="false">VLOOKUP(A317,'ESO dumped ZoneData'!$A$3:$D$9995,3,0)</f>
        <v>383</v>
      </c>
      <c r="D317" s="2" t="str">
        <f aca="false">VLOOKUP(A317,'ESO dumped ZoneData'!$A$3:$D$9995,4,0)</f>
        <v>The Middens</v>
      </c>
      <c r="E317" s="2" t="str">
        <f aca="false" t="array" ref="E317:E317">IF(OR(EXACT(A317,'ESO Dungeon constants'!$D$3:$D$987)),"X","")</f>
        <v/>
      </c>
      <c r="F317" s="2" t="str">
        <f aca="false">IF(EXACT(A317,C317),"X","")</f>
        <v/>
      </c>
      <c r="G317" s="2" t="str">
        <f aca="false">IF(A317&lt;&gt;C317,VLOOKUP(C317,$A$2:$D$9949,4,0),"")</f>
        <v>Grahtwood</v>
      </c>
      <c r="H317" s="2" t="n">
        <f aca="false">A317</f>
        <v>549</v>
      </c>
      <c r="I317" s="2" t="n">
        <f aca="false">C317</f>
        <v>383</v>
      </c>
      <c r="J317" s="0" t="n">
        <v>0</v>
      </c>
      <c r="K317" s="2" t="str">
        <f aca="false">VLOOKUP(J317,'LibSets constants'!$A$4:$B$1000,2,0)</f>
        <v>DLC_BASE_GAME</v>
      </c>
      <c r="L317" s="2" t="str">
        <f aca="false">VLOOKUP(J317,'LibSets constants'!$A$4:$C$1000,3,0)</f>
        <v>Included in base game</v>
      </c>
    </row>
    <row r="318" customFormat="false" ht="15" hidden="false" customHeight="false" outlineLevel="0" collapsed="false">
      <c r="A318" s="21" t="n">
        <v>551</v>
      </c>
      <c r="B318" s="1" t="n">
        <f aca="false">VLOOKUP(A318,'ESO dumped ZoneData'!$A$3:$D$9995,2,0)</f>
        <v>317</v>
      </c>
      <c r="C318" s="1" t="n">
        <f aca="false">VLOOKUP(A318,'ESO dumped ZoneData'!$A$3:$D$9995,3,0)</f>
        <v>108</v>
      </c>
      <c r="D318" s="2" t="str">
        <f aca="false">VLOOKUP(A318,'ESO dumped ZoneData'!$A$3:$D$9995,4,0)</f>
        <v>Imperial Underground</v>
      </c>
      <c r="E318" s="2" t="str">
        <f aca="false" t="array" ref="E318:E318">IF(OR(EXACT(A318,'ESO Dungeon constants'!$D$3:$D$987)),"X","")</f>
        <v/>
      </c>
      <c r="F318" s="2" t="str">
        <f aca="false">IF(EXACT(A318,C318),"X","")</f>
        <v/>
      </c>
      <c r="G318" s="2" t="str">
        <f aca="false">IF(A318&lt;&gt;C318,VLOOKUP(C318,$A$2:$D$9949,4,0),"")</f>
        <v>Greenshade</v>
      </c>
      <c r="H318" s="2" t="n">
        <f aca="false">A318</f>
        <v>551</v>
      </c>
      <c r="I318" s="2" t="n">
        <f aca="false">C318</f>
        <v>108</v>
      </c>
      <c r="J318" s="0" t="n">
        <v>0</v>
      </c>
      <c r="K318" s="2" t="str">
        <f aca="false">VLOOKUP(J318,'LibSets constants'!$A$4:$B$1000,2,0)</f>
        <v>DLC_BASE_GAME</v>
      </c>
      <c r="L318" s="2" t="str">
        <f aca="false">VLOOKUP(J318,'LibSets constants'!$A$4:$C$1000,3,0)</f>
        <v>Included in base game</v>
      </c>
    </row>
    <row r="319" customFormat="false" ht="15" hidden="false" customHeight="false" outlineLevel="0" collapsed="false">
      <c r="A319" s="21" t="n">
        <v>552</v>
      </c>
      <c r="B319" s="1" t="n">
        <f aca="false">VLOOKUP(A319,'ESO dumped ZoneData'!$A$3:$D$9995,2,0)</f>
        <v>318</v>
      </c>
      <c r="C319" s="1" t="n">
        <f aca="false">VLOOKUP(A319,'ESO dumped ZoneData'!$A$3:$D$9995,3,0)</f>
        <v>108</v>
      </c>
      <c r="D319" s="2" t="str">
        <f aca="false">VLOOKUP(A319,'ESO dumped ZoneData'!$A$3:$D$9995,4,0)</f>
        <v>Shademist Enclave</v>
      </c>
      <c r="E319" s="2" t="str">
        <f aca="false" t="array" ref="E319:E319">IF(OR(EXACT(A319,'ESO Dungeon constants'!$D$3:$D$987)),"X","")</f>
        <v/>
      </c>
      <c r="F319" s="2" t="str">
        <f aca="false">IF(EXACT(A319,C319),"X","")</f>
        <v/>
      </c>
      <c r="G319" s="2" t="str">
        <f aca="false">IF(A319&lt;&gt;C319,VLOOKUP(C319,$A$2:$D$9949,4,0),"")</f>
        <v>Greenshade</v>
      </c>
      <c r="H319" s="2" t="n">
        <f aca="false">A319</f>
        <v>552</v>
      </c>
      <c r="I319" s="2" t="n">
        <f aca="false">C319</f>
        <v>108</v>
      </c>
      <c r="J319" s="0" t="n">
        <v>0</v>
      </c>
      <c r="K319" s="2" t="str">
        <f aca="false">VLOOKUP(J319,'LibSets constants'!$A$4:$B$1000,2,0)</f>
        <v>DLC_BASE_GAME</v>
      </c>
      <c r="L319" s="2" t="str">
        <f aca="false">VLOOKUP(J319,'LibSets constants'!$A$4:$C$1000,3,0)</f>
        <v>Included in base game</v>
      </c>
    </row>
    <row r="320" customFormat="false" ht="15" hidden="false" customHeight="false" outlineLevel="0" collapsed="false">
      <c r="A320" s="21" t="n">
        <v>553</v>
      </c>
      <c r="B320" s="1" t="n">
        <f aca="false">VLOOKUP(A320,'ESO dumped ZoneData'!$A$3:$D$9995,2,0)</f>
        <v>319</v>
      </c>
      <c r="C320" s="1" t="n">
        <f aca="false">VLOOKUP(A320,'ESO dumped ZoneData'!$A$3:$D$9995,3,0)</f>
        <v>108</v>
      </c>
      <c r="D320" s="2" t="str">
        <f aca="false">VLOOKUP(A320,'ESO dumped ZoneData'!$A$3:$D$9995,4,0)</f>
        <v>Ilmyris</v>
      </c>
      <c r="E320" s="2" t="str">
        <f aca="false" t="array" ref="E320:E320">IF(OR(EXACT(A320,'ESO Dungeon constants'!$D$3:$D$987)),"X","")</f>
        <v/>
      </c>
      <c r="F320" s="2" t="str">
        <f aca="false">IF(EXACT(A320,C320),"X","")</f>
        <v/>
      </c>
      <c r="G320" s="2" t="str">
        <f aca="false">IF(A320&lt;&gt;C320,VLOOKUP(C320,$A$2:$D$9949,4,0),"")</f>
        <v>Greenshade</v>
      </c>
      <c r="H320" s="2" t="n">
        <f aca="false">A320</f>
        <v>553</v>
      </c>
      <c r="I320" s="2" t="n">
        <f aca="false">C320</f>
        <v>108</v>
      </c>
      <c r="J320" s="0" t="n">
        <v>0</v>
      </c>
      <c r="K320" s="2" t="str">
        <f aca="false">VLOOKUP(J320,'LibSets constants'!$A$4:$B$1000,2,0)</f>
        <v>DLC_BASE_GAME</v>
      </c>
      <c r="L320" s="2" t="str">
        <f aca="false">VLOOKUP(J320,'LibSets constants'!$A$4:$C$1000,3,0)</f>
        <v>Included in base game</v>
      </c>
    </row>
    <row r="321" customFormat="false" ht="15" hidden="false" customHeight="false" outlineLevel="0" collapsed="false">
      <c r="A321" s="21" t="n">
        <v>554</v>
      </c>
      <c r="B321" s="1" t="n">
        <f aca="false">VLOOKUP(A321,'ESO dumped ZoneData'!$A$3:$D$9995,2,0)</f>
        <v>320</v>
      </c>
      <c r="C321" s="1" t="n">
        <f aca="false">VLOOKUP(A321,'ESO dumped ZoneData'!$A$3:$D$9995,3,0)</f>
        <v>108</v>
      </c>
      <c r="D321" s="2" t="str">
        <f aca="false">VLOOKUP(A321,'ESO dumped ZoneData'!$A$3:$D$9995,4,0)</f>
        <v>Serpent's Grotto</v>
      </c>
      <c r="E321" s="2" t="str">
        <f aca="false" t="array" ref="E321:E321">IF(OR(EXACT(A321,'ESO Dungeon constants'!$D$3:$D$987)),"X","")</f>
        <v/>
      </c>
      <c r="F321" s="2" t="str">
        <f aca="false">IF(EXACT(A321,C321),"X","")</f>
        <v/>
      </c>
      <c r="G321" s="2" t="str">
        <f aca="false">IF(A321&lt;&gt;C321,VLOOKUP(C321,$A$2:$D$9949,4,0),"")</f>
        <v>Greenshade</v>
      </c>
      <c r="H321" s="2" t="n">
        <f aca="false">A321</f>
        <v>554</v>
      </c>
      <c r="I321" s="2" t="n">
        <f aca="false">C321</f>
        <v>108</v>
      </c>
      <c r="J321" s="0" t="n">
        <v>0</v>
      </c>
      <c r="K321" s="2" t="str">
        <f aca="false">VLOOKUP(J321,'LibSets constants'!$A$4:$B$1000,2,0)</f>
        <v>DLC_BASE_GAME</v>
      </c>
      <c r="L321" s="2" t="str">
        <f aca="false">VLOOKUP(J321,'LibSets constants'!$A$4:$C$1000,3,0)</f>
        <v>Included in base game</v>
      </c>
    </row>
    <row r="322" customFormat="false" ht="15" hidden="false" customHeight="false" outlineLevel="0" collapsed="false">
      <c r="A322" s="21" t="n">
        <v>555</v>
      </c>
      <c r="B322" s="1" t="n">
        <f aca="false">VLOOKUP(A322,'ESO dumped ZoneData'!$A$3:$D$9995,2,0)</f>
        <v>321</v>
      </c>
      <c r="C322" s="1" t="n">
        <f aca="false">VLOOKUP(A322,'ESO dumped ZoneData'!$A$3:$D$9995,3,0)</f>
        <v>108</v>
      </c>
      <c r="D322" s="2" t="str">
        <f aca="false">VLOOKUP(A322,'ESO dumped ZoneData'!$A$3:$D$9995,4,0)</f>
        <v>Abecean Sea</v>
      </c>
      <c r="E322" s="2" t="str">
        <f aca="false" t="array" ref="E322:E322">IF(OR(EXACT(A322,'ESO Dungeon constants'!$D$3:$D$987)),"X","")</f>
        <v/>
      </c>
      <c r="F322" s="2" t="str">
        <f aca="false">IF(EXACT(A322,C322),"X","")</f>
        <v/>
      </c>
      <c r="G322" s="2" t="str">
        <f aca="false">IF(A322&lt;&gt;C322,VLOOKUP(C322,$A$2:$D$9949,4,0),"")</f>
        <v>Greenshade</v>
      </c>
      <c r="H322" s="2" t="n">
        <f aca="false">A322</f>
        <v>555</v>
      </c>
      <c r="I322" s="2" t="n">
        <f aca="false">C322</f>
        <v>108</v>
      </c>
      <c r="J322" s="0" t="n">
        <v>0</v>
      </c>
      <c r="K322" s="2" t="str">
        <f aca="false">VLOOKUP(J322,'LibSets constants'!$A$4:$B$1000,2,0)</f>
        <v>DLC_BASE_GAME</v>
      </c>
      <c r="L322" s="2" t="str">
        <f aca="false">VLOOKUP(J322,'LibSets constants'!$A$4:$C$1000,3,0)</f>
        <v>Included in base game</v>
      </c>
    </row>
    <row r="323" customFormat="false" ht="15" hidden="false" customHeight="false" outlineLevel="0" collapsed="false">
      <c r="A323" s="21" t="n">
        <v>556</v>
      </c>
      <c r="B323" s="1" t="n">
        <f aca="false">VLOOKUP(A323,'ESO dumped ZoneData'!$A$3:$D$9995,2,0)</f>
        <v>322</v>
      </c>
      <c r="C323" s="1" t="n">
        <f aca="false">VLOOKUP(A323,'ESO dumped ZoneData'!$A$3:$D$9995,3,0)</f>
        <v>108</v>
      </c>
      <c r="D323" s="2" t="str">
        <f aca="false">VLOOKUP(A323,'ESO dumped ZoneData'!$A$3:$D$9995,4,0)</f>
        <v>Nereid Temple Cave</v>
      </c>
      <c r="E323" s="2" t="str">
        <f aca="false" t="array" ref="E323:E323">IF(OR(EXACT(A323,'ESO Dungeon constants'!$D$3:$D$987)),"X","")</f>
        <v/>
      </c>
      <c r="F323" s="2" t="str">
        <f aca="false">IF(EXACT(A323,C323),"X","")</f>
        <v/>
      </c>
      <c r="G323" s="2" t="str">
        <f aca="false">IF(A323&lt;&gt;C323,VLOOKUP(C323,$A$2:$D$9949,4,0),"")</f>
        <v>Greenshade</v>
      </c>
      <c r="H323" s="2" t="n">
        <f aca="false">A323</f>
        <v>556</v>
      </c>
      <c r="I323" s="2" t="n">
        <f aca="false">C323</f>
        <v>108</v>
      </c>
      <c r="J323" s="0" t="n">
        <v>0</v>
      </c>
      <c r="K323" s="2" t="str">
        <f aca="false">VLOOKUP(J323,'LibSets constants'!$A$4:$B$1000,2,0)</f>
        <v>DLC_BASE_GAME</v>
      </c>
      <c r="L323" s="2" t="str">
        <f aca="false">VLOOKUP(J323,'LibSets constants'!$A$4:$C$1000,3,0)</f>
        <v>Included in base game</v>
      </c>
    </row>
    <row r="324" customFormat="false" ht="15" hidden="false" customHeight="false" outlineLevel="0" collapsed="false">
      <c r="A324" s="21" t="n">
        <v>557</v>
      </c>
      <c r="B324" s="1" t="n">
        <f aca="false">VLOOKUP(A324,'ESO dumped ZoneData'!$A$3:$D$9995,2,0)</f>
        <v>323</v>
      </c>
      <c r="C324" s="1" t="n">
        <f aca="false">VLOOKUP(A324,'ESO dumped ZoneData'!$A$3:$D$9995,3,0)</f>
        <v>347</v>
      </c>
      <c r="D324" s="2" t="str">
        <f aca="false">VLOOKUP(A324,'ESO dumped ZoneData'!$A$3:$D$9995,4,0)</f>
        <v>Village of the Lost</v>
      </c>
      <c r="E324" s="2" t="str">
        <f aca="false" t="array" ref="E324:E324">IF(OR(EXACT(A324,'ESO Dungeon constants'!$D$3:$D$987)),"X","")</f>
        <v/>
      </c>
      <c r="F324" s="2" t="str">
        <f aca="false">IF(EXACT(A324,C324),"X","")</f>
        <v/>
      </c>
      <c r="G324" s="2" t="str">
        <f aca="false">IF(A324&lt;&gt;C324,VLOOKUP(C324,$A$2:$D$9949,4,0),"")</f>
        <v>Coldharbour</v>
      </c>
      <c r="H324" s="2" t="n">
        <f aca="false">A324</f>
        <v>557</v>
      </c>
      <c r="I324" s="2" t="n">
        <f aca="false">C324</f>
        <v>347</v>
      </c>
      <c r="J324" s="0" t="n">
        <v>0</v>
      </c>
      <c r="K324" s="2" t="str">
        <f aca="false">VLOOKUP(J324,'LibSets constants'!$A$4:$B$1000,2,0)</f>
        <v>DLC_BASE_GAME</v>
      </c>
      <c r="L324" s="2" t="str">
        <f aca="false">VLOOKUP(J324,'LibSets constants'!$A$4:$C$1000,3,0)</f>
        <v>Included in base game</v>
      </c>
    </row>
    <row r="325" customFormat="false" ht="15" hidden="false" customHeight="false" outlineLevel="0" collapsed="false">
      <c r="A325" s="21" t="n">
        <v>558</v>
      </c>
      <c r="B325" s="1" t="n">
        <f aca="false">VLOOKUP(A325,'ESO dumped ZoneData'!$A$3:$D$9995,2,0)</f>
        <v>324</v>
      </c>
      <c r="C325" s="1" t="n">
        <f aca="false">VLOOKUP(A325,'ESO dumped ZoneData'!$A$3:$D$9995,3,0)</f>
        <v>108</v>
      </c>
      <c r="D325" s="2" t="str">
        <f aca="false">VLOOKUP(A325,'ESO dumped ZoneData'!$A$3:$D$9995,4,0)</f>
        <v>Hectahame Grotto</v>
      </c>
      <c r="E325" s="2" t="str">
        <f aca="false" t="array" ref="E325:E325">IF(OR(EXACT(A325,'ESO Dungeon constants'!$D$3:$D$987)),"X","")</f>
        <v/>
      </c>
      <c r="F325" s="2" t="str">
        <f aca="false">IF(EXACT(A325,C325),"X","")</f>
        <v/>
      </c>
      <c r="G325" s="2" t="str">
        <f aca="false">IF(A325&lt;&gt;C325,VLOOKUP(C325,$A$2:$D$9949,4,0),"")</f>
        <v>Greenshade</v>
      </c>
      <c r="H325" s="2" t="n">
        <f aca="false">A325</f>
        <v>558</v>
      </c>
      <c r="I325" s="2" t="n">
        <f aca="false">C325</f>
        <v>108</v>
      </c>
      <c r="J325" s="0" t="n">
        <v>0</v>
      </c>
      <c r="K325" s="2" t="str">
        <f aca="false">VLOOKUP(J325,'LibSets constants'!$A$4:$B$1000,2,0)</f>
        <v>DLC_BASE_GAME</v>
      </c>
      <c r="L325" s="2" t="str">
        <f aca="false">VLOOKUP(J325,'LibSets constants'!$A$4:$C$1000,3,0)</f>
        <v>Included in base game</v>
      </c>
    </row>
    <row r="326" customFormat="false" ht="15" hidden="false" customHeight="false" outlineLevel="0" collapsed="false">
      <c r="A326" s="21" t="n">
        <v>559</v>
      </c>
      <c r="B326" s="1" t="n">
        <f aca="false">VLOOKUP(A326,'ESO dumped ZoneData'!$A$3:$D$9995,2,0)</f>
        <v>325</v>
      </c>
      <c r="C326" s="1" t="n">
        <f aca="false">VLOOKUP(A326,'ESO dumped ZoneData'!$A$3:$D$9995,3,0)</f>
        <v>108</v>
      </c>
      <c r="D326" s="2" t="str">
        <f aca="false">VLOOKUP(A326,'ESO dumped ZoneData'!$A$3:$D$9995,4,0)</f>
        <v>Valenheart</v>
      </c>
      <c r="E326" s="2" t="str">
        <f aca="false" t="array" ref="E326:E326">IF(OR(EXACT(A326,'ESO Dungeon constants'!$D$3:$D$987)),"X","")</f>
        <v/>
      </c>
      <c r="F326" s="2" t="str">
        <f aca="false">IF(EXACT(A326,C326),"X","")</f>
        <v/>
      </c>
      <c r="G326" s="2" t="str">
        <f aca="false">IF(A326&lt;&gt;C326,VLOOKUP(C326,$A$2:$D$9949,4,0),"")</f>
        <v>Greenshade</v>
      </c>
      <c r="H326" s="2" t="n">
        <f aca="false">A326</f>
        <v>559</v>
      </c>
      <c r="I326" s="2" t="n">
        <f aca="false">C326</f>
        <v>108</v>
      </c>
      <c r="J326" s="0" t="n">
        <v>0</v>
      </c>
      <c r="K326" s="2" t="str">
        <f aca="false">VLOOKUP(J326,'LibSets constants'!$A$4:$B$1000,2,0)</f>
        <v>DLC_BASE_GAME</v>
      </c>
      <c r="L326" s="2" t="str">
        <f aca="false">VLOOKUP(J326,'LibSets constants'!$A$4:$C$1000,3,0)</f>
        <v>Included in base game</v>
      </c>
    </row>
    <row r="327" customFormat="false" ht="15" hidden="false" customHeight="false" outlineLevel="0" collapsed="false">
      <c r="A327" s="21" t="n">
        <v>560</v>
      </c>
      <c r="B327" s="1" t="n">
        <f aca="false">VLOOKUP(A327,'ESO dumped ZoneData'!$A$3:$D$9995,2,0)</f>
        <v>326</v>
      </c>
      <c r="C327" s="1" t="n">
        <f aca="false">VLOOKUP(A327,'ESO dumped ZoneData'!$A$3:$D$9995,3,0)</f>
        <v>103</v>
      </c>
      <c r="D327" s="2" t="str">
        <f aca="false">VLOOKUP(A327,'ESO dumped ZoneData'!$A$3:$D$9995,4,0)</f>
        <v>Nimalten Barrow</v>
      </c>
      <c r="E327" s="2" t="str">
        <f aca="false" t="array" ref="E327:E327">IF(OR(EXACT(A327,'ESO Dungeon constants'!$D$3:$D$987)),"X","")</f>
        <v/>
      </c>
      <c r="F327" s="2" t="str">
        <f aca="false">IF(EXACT(A327,C327),"X","")</f>
        <v/>
      </c>
      <c r="G327" s="2" t="str">
        <f aca="false">IF(A327&lt;&gt;C327,VLOOKUP(C327,$A$2:$D$9949,4,0),"")</f>
        <v>The Rift</v>
      </c>
      <c r="H327" s="2" t="n">
        <f aca="false">A327</f>
        <v>560</v>
      </c>
      <c r="I327" s="2" t="n">
        <f aca="false">C327</f>
        <v>103</v>
      </c>
      <c r="J327" s="0" t="n">
        <v>0</v>
      </c>
      <c r="K327" s="2" t="str">
        <f aca="false">VLOOKUP(J327,'LibSets constants'!$A$4:$B$1000,2,0)</f>
        <v>DLC_BASE_GAME</v>
      </c>
      <c r="L327" s="2" t="str">
        <f aca="false">VLOOKUP(J327,'LibSets constants'!$A$4:$C$1000,3,0)</f>
        <v>Included in base game</v>
      </c>
    </row>
    <row r="328" customFormat="false" ht="15" hidden="false" customHeight="false" outlineLevel="0" collapsed="false">
      <c r="A328" s="21" t="n">
        <v>561</v>
      </c>
      <c r="B328" s="1" t="n">
        <f aca="false">VLOOKUP(A328,'ESO dumped ZoneData'!$A$3:$D$9995,2,0)</f>
        <v>327</v>
      </c>
      <c r="C328" s="1" t="n">
        <f aca="false">VLOOKUP(A328,'ESO dumped ZoneData'!$A$3:$D$9995,3,0)</f>
        <v>108</v>
      </c>
      <c r="D328" s="2" t="str">
        <f aca="false">VLOOKUP(A328,'ESO dumped ZoneData'!$A$3:$D$9995,4,0)</f>
        <v>Isles of Torment</v>
      </c>
      <c r="E328" s="2" t="str">
        <f aca="false" t="array" ref="E328:E328">IF(OR(EXACT(A328,'ESO Dungeon constants'!$D$3:$D$987)),"X","")</f>
        <v/>
      </c>
      <c r="F328" s="2" t="str">
        <f aca="false">IF(EXACT(A328,C328),"X","")</f>
        <v/>
      </c>
      <c r="G328" s="2" t="str">
        <f aca="false">IF(A328&lt;&gt;C328,VLOOKUP(C328,$A$2:$D$9949,4,0),"")</f>
        <v>Greenshade</v>
      </c>
      <c r="H328" s="2" t="n">
        <f aca="false">A328</f>
        <v>561</v>
      </c>
      <c r="I328" s="2" t="n">
        <f aca="false">C328</f>
        <v>108</v>
      </c>
      <c r="J328" s="0" t="n">
        <v>0</v>
      </c>
      <c r="K328" s="2" t="str">
        <f aca="false">VLOOKUP(J328,'LibSets constants'!$A$4:$B$1000,2,0)</f>
        <v>DLC_BASE_GAME</v>
      </c>
      <c r="L328" s="2" t="str">
        <f aca="false">VLOOKUP(J328,'LibSets constants'!$A$4:$C$1000,3,0)</f>
        <v>Included in base game</v>
      </c>
    </row>
    <row r="329" customFormat="false" ht="15" hidden="false" customHeight="false" outlineLevel="0" collapsed="false">
      <c r="A329" s="21" t="n">
        <v>562</v>
      </c>
      <c r="B329" s="1" t="n">
        <f aca="false">VLOOKUP(A329,'ESO dumped ZoneData'!$A$3:$D$9995,2,0)</f>
        <v>328</v>
      </c>
      <c r="C329" s="1" t="n">
        <f aca="false">VLOOKUP(A329,'ESO dumped ZoneData'!$A$3:$D$9995,3,0)</f>
        <v>382</v>
      </c>
      <c r="D329" s="2" t="str">
        <f aca="false">VLOOKUP(A329,'ESO dumped ZoneData'!$A$3:$D$9995,4,0)</f>
        <v>Khaj Rawlith</v>
      </c>
      <c r="E329" s="2" t="str">
        <f aca="false" t="array" ref="E329:E329">IF(OR(EXACT(A329,'ESO Dungeon constants'!$D$3:$D$987)),"X","")</f>
        <v/>
      </c>
      <c r="F329" s="2" t="str">
        <f aca="false">IF(EXACT(A329,C329),"X","")</f>
        <v/>
      </c>
      <c r="G329" s="2" t="str">
        <f aca="false">IF(A329&lt;&gt;C329,VLOOKUP(C329,$A$2:$D$9949,4,0),"")</f>
        <v>Reaper's March</v>
      </c>
      <c r="H329" s="2" t="n">
        <f aca="false">A329</f>
        <v>562</v>
      </c>
      <c r="I329" s="2" t="n">
        <f aca="false">C329</f>
        <v>382</v>
      </c>
      <c r="J329" s="0" t="n">
        <v>0</v>
      </c>
      <c r="K329" s="2" t="str">
        <f aca="false">VLOOKUP(J329,'LibSets constants'!$A$4:$B$1000,2,0)</f>
        <v>DLC_BASE_GAME</v>
      </c>
      <c r="L329" s="2" t="str">
        <f aca="false">VLOOKUP(J329,'LibSets constants'!$A$4:$C$1000,3,0)</f>
        <v>Included in base game</v>
      </c>
    </row>
    <row r="330" customFormat="false" ht="15" hidden="false" customHeight="false" outlineLevel="0" collapsed="false">
      <c r="A330" s="21" t="n">
        <v>565</v>
      </c>
      <c r="B330" s="1" t="n">
        <f aca="false">VLOOKUP(A330,'ESO dumped ZoneData'!$A$3:$D$9995,2,0)</f>
        <v>329</v>
      </c>
      <c r="C330" s="1" t="n">
        <f aca="false">VLOOKUP(A330,'ESO dumped ZoneData'!$A$3:$D$9995,3,0)</f>
        <v>382</v>
      </c>
      <c r="D330" s="2" t="str">
        <f aca="false">VLOOKUP(A330,'ESO dumped ZoneData'!$A$3:$D$9995,4,0)</f>
        <v>Ren-dro Caverns</v>
      </c>
      <c r="E330" s="2" t="str">
        <f aca="false" t="array" ref="E330:E330">IF(OR(EXACT(A330,'ESO Dungeon constants'!$D$3:$D$987)),"X","")</f>
        <v/>
      </c>
      <c r="F330" s="2" t="str">
        <f aca="false">IF(EXACT(A330,C330),"X","")</f>
        <v/>
      </c>
      <c r="G330" s="2" t="str">
        <f aca="false">IF(A330&lt;&gt;C330,VLOOKUP(C330,$A$2:$D$9949,4,0),"")</f>
        <v>Reaper's March</v>
      </c>
      <c r="H330" s="2" t="n">
        <f aca="false">A330</f>
        <v>565</v>
      </c>
      <c r="I330" s="2" t="n">
        <f aca="false">C330</f>
        <v>382</v>
      </c>
      <c r="J330" s="0" t="n">
        <v>0</v>
      </c>
      <c r="K330" s="2" t="str">
        <f aca="false">VLOOKUP(J330,'LibSets constants'!$A$4:$B$1000,2,0)</f>
        <v>DLC_BASE_GAME</v>
      </c>
      <c r="L330" s="2" t="str">
        <f aca="false">VLOOKUP(J330,'LibSets constants'!$A$4:$C$1000,3,0)</f>
        <v>Included in base game</v>
      </c>
    </row>
    <row r="331" customFormat="false" ht="15" hidden="false" customHeight="false" outlineLevel="0" collapsed="false">
      <c r="A331" s="21" t="n">
        <v>566</v>
      </c>
      <c r="B331" s="1" t="n">
        <f aca="false">VLOOKUP(A331,'ESO dumped ZoneData'!$A$3:$D$9995,2,0)</f>
        <v>330</v>
      </c>
      <c r="C331" s="1" t="n">
        <f aca="false">VLOOKUP(A331,'ESO dumped ZoneData'!$A$3:$D$9995,3,0)</f>
        <v>3</v>
      </c>
      <c r="D331" s="2" t="str">
        <f aca="false">VLOOKUP(A331,'ESO dumped ZoneData'!$A$3:$D$9995,4,0)</f>
        <v>Heart of the Wyrd Tree</v>
      </c>
      <c r="E331" s="2" t="str">
        <f aca="false" t="array" ref="E331:E331">IF(OR(EXACT(A331,'ESO Dungeon constants'!$D$3:$D$987)),"X","")</f>
        <v/>
      </c>
      <c r="F331" s="2" t="str">
        <f aca="false">IF(EXACT(A331,C331),"X","")</f>
        <v/>
      </c>
      <c r="G331" s="2" t="str">
        <f aca="false">IF(A331&lt;&gt;C331,VLOOKUP(C331,$A$2:$D$9949,4,0),"")</f>
        <v>Glenumbra</v>
      </c>
      <c r="H331" s="2" t="n">
        <f aca="false">A331</f>
        <v>566</v>
      </c>
      <c r="I331" s="2" t="n">
        <f aca="false">C331</f>
        <v>3</v>
      </c>
      <c r="J331" s="0" t="n">
        <v>0</v>
      </c>
      <c r="K331" s="2" t="str">
        <f aca="false">VLOOKUP(J331,'LibSets constants'!$A$4:$B$1000,2,0)</f>
        <v>DLC_BASE_GAME</v>
      </c>
      <c r="L331" s="2" t="str">
        <f aca="false">VLOOKUP(J331,'LibSets constants'!$A$4:$C$1000,3,0)</f>
        <v>Included in base game</v>
      </c>
    </row>
    <row r="332" customFormat="false" ht="15" hidden="false" customHeight="false" outlineLevel="0" collapsed="false">
      <c r="A332" s="21" t="n">
        <v>567</v>
      </c>
      <c r="B332" s="1" t="n">
        <f aca="false">VLOOKUP(A332,'ESO dumped ZoneData'!$A$3:$D$9995,2,0)</f>
        <v>331</v>
      </c>
      <c r="C332" s="1" t="n">
        <f aca="false">VLOOKUP(A332,'ESO dumped ZoneData'!$A$3:$D$9995,3,0)</f>
        <v>103</v>
      </c>
      <c r="D332" s="2" t="str">
        <f aca="false">VLOOKUP(A332,'ESO dumped ZoneData'!$A$3:$D$9995,4,0)</f>
        <v>The Hunting Grounds</v>
      </c>
      <c r="E332" s="2" t="str">
        <f aca="false" t="array" ref="E332:E332">IF(OR(EXACT(A332,'ESO Dungeon constants'!$D$3:$D$987)),"X","")</f>
        <v/>
      </c>
      <c r="F332" s="2" t="str">
        <f aca="false">IF(EXACT(A332,C332),"X","")</f>
        <v/>
      </c>
      <c r="G332" s="2" t="str">
        <f aca="false">IF(A332&lt;&gt;C332,VLOOKUP(C332,$A$2:$D$9949,4,0),"")</f>
        <v>The Rift</v>
      </c>
      <c r="H332" s="2" t="n">
        <f aca="false">A332</f>
        <v>567</v>
      </c>
      <c r="I332" s="2" t="n">
        <f aca="false">C332</f>
        <v>103</v>
      </c>
      <c r="J332" s="0" t="n">
        <v>0</v>
      </c>
      <c r="K332" s="2" t="str">
        <f aca="false">VLOOKUP(J332,'LibSets constants'!$A$4:$B$1000,2,0)</f>
        <v>DLC_BASE_GAME</v>
      </c>
      <c r="L332" s="2" t="str">
        <f aca="false">VLOOKUP(J332,'LibSets constants'!$A$4:$C$1000,3,0)</f>
        <v>Included in base game</v>
      </c>
    </row>
    <row r="333" customFormat="false" ht="15" hidden="false" customHeight="false" outlineLevel="0" collapsed="false">
      <c r="A333" s="21" t="n">
        <v>569</v>
      </c>
      <c r="B333" s="1" t="n">
        <f aca="false">VLOOKUP(A333,'ESO dumped ZoneData'!$A$3:$D$9995,2,0)</f>
        <v>332</v>
      </c>
      <c r="C333" s="1" t="n">
        <f aca="false">VLOOKUP(A333,'ESO dumped ZoneData'!$A$3:$D$9995,3,0)</f>
        <v>104</v>
      </c>
      <c r="D333" s="2" t="str">
        <f aca="false">VLOOKUP(A333,'ESO dumped ZoneData'!$A$3:$D$9995,4,0)</f>
        <v>Ash'abah Pass</v>
      </c>
      <c r="E333" s="2" t="str">
        <f aca="false" t="array" ref="E333:E333">IF(OR(EXACT(A333,'ESO Dungeon constants'!$D$3:$D$987)),"X","")</f>
        <v/>
      </c>
      <c r="F333" s="2" t="str">
        <f aca="false">IF(EXACT(A333,C333),"X","")</f>
        <v/>
      </c>
      <c r="G333" s="2" t="str">
        <f aca="false">IF(A333&lt;&gt;C333,VLOOKUP(C333,$A$2:$D$9949,4,0),"")</f>
        <v>Alik'r Desert</v>
      </c>
      <c r="H333" s="2" t="n">
        <f aca="false">A333</f>
        <v>569</v>
      </c>
      <c r="I333" s="2" t="n">
        <f aca="false">C333</f>
        <v>104</v>
      </c>
      <c r="J333" s="0" t="n">
        <v>0</v>
      </c>
      <c r="K333" s="2" t="str">
        <f aca="false">VLOOKUP(J333,'LibSets constants'!$A$4:$B$1000,2,0)</f>
        <v>DLC_BASE_GAME</v>
      </c>
      <c r="L333" s="2" t="str">
        <f aca="false">VLOOKUP(J333,'LibSets constants'!$A$4:$C$1000,3,0)</f>
        <v>Included in base game</v>
      </c>
    </row>
    <row r="334" customFormat="false" ht="15" hidden="false" customHeight="false" outlineLevel="0" collapsed="false">
      <c r="A334" s="21" t="n">
        <v>570</v>
      </c>
      <c r="B334" s="1" t="n">
        <f aca="false">VLOOKUP(A334,'ESO dumped ZoneData'!$A$3:$D$9995,2,0)</f>
        <v>333</v>
      </c>
      <c r="C334" s="1" t="n">
        <f aca="false">VLOOKUP(A334,'ESO dumped ZoneData'!$A$3:$D$9995,3,0)</f>
        <v>104</v>
      </c>
      <c r="D334" s="2" t="str">
        <f aca="false">VLOOKUP(A334,'ESO dumped ZoneData'!$A$3:$D$9995,4,0)</f>
        <v>Tu'whacca's Sanctum</v>
      </c>
      <c r="E334" s="2" t="str">
        <f aca="false" t="array" ref="E334:E334">IF(OR(EXACT(A334,'ESO Dungeon constants'!$D$3:$D$987)),"X","")</f>
        <v/>
      </c>
      <c r="F334" s="2" t="str">
        <f aca="false">IF(EXACT(A334,C334),"X","")</f>
        <v/>
      </c>
      <c r="G334" s="2" t="str">
        <f aca="false">IF(A334&lt;&gt;C334,VLOOKUP(C334,$A$2:$D$9949,4,0),"")</f>
        <v>Alik'r Desert</v>
      </c>
      <c r="H334" s="2" t="n">
        <f aca="false">A334</f>
        <v>570</v>
      </c>
      <c r="I334" s="2" t="n">
        <f aca="false">C334</f>
        <v>104</v>
      </c>
      <c r="J334" s="0" t="n">
        <v>0</v>
      </c>
      <c r="K334" s="2" t="str">
        <f aca="false">VLOOKUP(J334,'LibSets constants'!$A$4:$B$1000,2,0)</f>
        <v>DLC_BASE_GAME</v>
      </c>
      <c r="L334" s="2" t="str">
        <f aca="false">VLOOKUP(J334,'LibSets constants'!$A$4:$C$1000,3,0)</f>
        <v>Included in base game</v>
      </c>
    </row>
    <row r="335" customFormat="false" ht="15" hidden="false" customHeight="false" outlineLevel="0" collapsed="false">
      <c r="A335" s="21" t="n">
        <v>571</v>
      </c>
      <c r="B335" s="1" t="n">
        <f aca="false">VLOOKUP(A335,'ESO dumped ZoneData'!$A$3:$D$9995,2,0)</f>
        <v>334</v>
      </c>
      <c r="C335" s="1" t="n">
        <f aca="false">VLOOKUP(A335,'ESO dumped ZoneData'!$A$3:$D$9995,3,0)</f>
        <v>104</v>
      </c>
      <c r="D335" s="2" t="str">
        <f aca="false">VLOOKUP(A335,'ESO dumped ZoneData'!$A$3:$D$9995,4,0)</f>
        <v>Suturah's Crypt</v>
      </c>
      <c r="E335" s="2" t="str">
        <f aca="false" t="array" ref="E335:E335">IF(OR(EXACT(A335,'ESO Dungeon constants'!$D$3:$D$987)),"X","")</f>
        <v/>
      </c>
      <c r="F335" s="2" t="str">
        <f aca="false">IF(EXACT(A335,C335),"X","")</f>
        <v/>
      </c>
      <c r="G335" s="2" t="str">
        <f aca="false">IF(A335&lt;&gt;C335,VLOOKUP(C335,$A$2:$D$9949,4,0),"")</f>
        <v>Alik'r Desert</v>
      </c>
      <c r="H335" s="2" t="n">
        <f aca="false">A335</f>
        <v>571</v>
      </c>
      <c r="I335" s="2" t="n">
        <f aca="false">C335</f>
        <v>104</v>
      </c>
      <c r="J335" s="0" t="n">
        <v>0</v>
      </c>
      <c r="K335" s="2" t="str">
        <f aca="false">VLOOKUP(J335,'LibSets constants'!$A$4:$B$1000,2,0)</f>
        <v>DLC_BASE_GAME</v>
      </c>
      <c r="L335" s="2" t="str">
        <f aca="false">VLOOKUP(J335,'LibSets constants'!$A$4:$C$1000,3,0)</f>
        <v>Included in base game</v>
      </c>
    </row>
    <row r="336" customFormat="false" ht="15" hidden="false" customHeight="false" outlineLevel="0" collapsed="false">
      <c r="A336" s="21" t="n">
        <v>572</v>
      </c>
      <c r="B336" s="1" t="n">
        <f aca="false">VLOOKUP(A336,'ESO dumped ZoneData'!$A$3:$D$9995,2,0)</f>
        <v>335</v>
      </c>
      <c r="C336" s="1" t="n">
        <f aca="false">VLOOKUP(A336,'ESO dumped ZoneData'!$A$3:$D$9995,3,0)</f>
        <v>572</v>
      </c>
      <c r="D336" s="2" t="str">
        <f aca="false">VLOOKUP(A336,'ESO dumped ZoneData'!$A$3:$D$9995,4,0)</f>
        <v>Stirk</v>
      </c>
      <c r="E336" s="2" t="str">
        <f aca="false" t="array" ref="E336:E336">IF(OR(EXACT(A336,'ESO Dungeon constants'!$D$3:$D$987)),"X","")</f>
        <v/>
      </c>
      <c r="F336" s="2" t="str">
        <f aca="false">IF(EXACT(A336,C336),"X","")</f>
        <v>X</v>
      </c>
      <c r="G336" s="2" t="str">
        <f aca="false">IF(A336&lt;&gt;C336,VLOOKUP(C336,$A$2:$D$9949,4,0),"")</f>
        <v/>
      </c>
      <c r="H336" s="2" t="n">
        <f aca="false">A336</f>
        <v>572</v>
      </c>
      <c r="I336" s="2" t="n">
        <f aca="false">C336</f>
        <v>572</v>
      </c>
      <c r="J336" s="0" t="n">
        <v>0</v>
      </c>
      <c r="K336" s="2" t="str">
        <f aca="false">VLOOKUP(J336,'LibSets constants'!$A$4:$B$1000,2,0)</f>
        <v>DLC_BASE_GAME</v>
      </c>
      <c r="L336" s="2" t="str">
        <f aca="false">VLOOKUP(J336,'LibSets constants'!$A$4:$C$1000,3,0)</f>
        <v>Included in base game</v>
      </c>
    </row>
    <row r="337" customFormat="false" ht="15" hidden="false" customHeight="false" outlineLevel="0" collapsed="false">
      <c r="A337" s="21" t="n">
        <v>573</v>
      </c>
      <c r="B337" s="1" t="n">
        <f aca="false">VLOOKUP(A337,'ESO dumped ZoneData'!$A$3:$D$9995,2,0)</f>
        <v>336</v>
      </c>
      <c r="C337" s="1" t="n">
        <f aca="false">VLOOKUP(A337,'ESO dumped ZoneData'!$A$3:$D$9995,3,0)</f>
        <v>199</v>
      </c>
      <c r="D337" s="2" t="str">
        <f aca="false">VLOOKUP(A337,'ESO dumped ZoneData'!$A$3:$D$9995,4,0)</f>
        <v>The Worm's Retreat</v>
      </c>
      <c r="E337" s="2" t="str">
        <f aca="false" t="array" ref="E337:E337">IF(OR(EXACT(A337,'ESO Dungeon constants'!$D$3:$D$987)),"X","")</f>
        <v/>
      </c>
      <c r="F337" s="2" t="str">
        <f aca="false">IF(EXACT(A337,C337),"X","")</f>
        <v/>
      </c>
      <c r="G337" s="2" t="str">
        <f aca="false">IF(A337&lt;&gt;C337,VLOOKUP(C337,$A$2:$D$9949,4,0),"")</f>
        <v>The Harborage</v>
      </c>
      <c r="H337" s="2" t="n">
        <f aca="false">A337</f>
        <v>573</v>
      </c>
      <c r="I337" s="2" t="n">
        <f aca="false">C337</f>
        <v>199</v>
      </c>
      <c r="J337" s="0" t="n">
        <v>0</v>
      </c>
      <c r="K337" s="2" t="str">
        <f aca="false">VLOOKUP(J337,'LibSets constants'!$A$4:$B$1000,2,0)</f>
        <v>DLC_BASE_GAME</v>
      </c>
      <c r="L337" s="2" t="str">
        <f aca="false">VLOOKUP(J337,'LibSets constants'!$A$4:$C$1000,3,0)</f>
        <v>Included in base game</v>
      </c>
    </row>
    <row r="338" customFormat="false" ht="15" hidden="false" customHeight="false" outlineLevel="0" collapsed="false">
      <c r="A338" s="21" t="n">
        <v>574</v>
      </c>
      <c r="B338" s="1" t="n">
        <f aca="false">VLOOKUP(A338,'ESO dumped ZoneData'!$A$3:$D$9995,2,0)</f>
        <v>337</v>
      </c>
      <c r="C338" s="1" t="n">
        <f aca="false">VLOOKUP(A338,'ESO dumped ZoneData'!$A$3:$D$9995,3,0)</f>
        <v>199</v>
      </c>
      <c r="D338" s="2" t="str">
        <f aca="false">VLOOKUP(A338,'ESO dumped ZoneData'!$A$3:$D$9995,4,0)</f>
        <v>The Valley of Blades</v>
      </c>
      <c r="E338" s="2" t="str">
        <f aca="false" t="array" ref="E338:E338">IF(OR(EXACT(A338,'ESO Dungeon constants'!$D$3:$D$987)),"X","")</f>
        <v/>
      </c>
      <c r="F338" s="2" t="str">
        <f aca="false">IF(EXACT(A338,C338),"X","")</f>
        <v/>
      </c>
      <c r="G338" s="2" t="str">
        <f aca="false">IF(A338&lt;&gt;C338,VLOOKUP(C338,$A$2:$D$9949,4,0),"")</f>
        <v>The Harborage</v>
      </c>
      <c r="H338" s="2" t="n">
        <f aca="false">A338</f>
        <v>574</v>
      </c>
      <c r="I338" s="2" t="n">
        <f aca="false">C338</f>
        <v>199</v>
      </c>
      <c r="J338" s="0" t="n">
        <v>0</v>
      </c>
      <c r="K338" s="2" t="str">
        <f aca="false">VLOOKUP(J338,'LibSets constants'!$A$4:$B$1000,2,0)</f>
        <v>DLC_BASE_GAME</v>
      </c>
      <c r="L338" s="2" t="str">
        <f aca="false">VLOOKUP(J338,'LibSets constants'!$A$4:$C$1000,3,0)</f>
        <v>Included in base game</v>
      </c>
    </row>
    <row r="339" customFormat="false" ht="15" hidden="false" customHeight="false" outlineLevel="0" collapsed="false">
      <c r="A339" s="21" t="n">
        <v>575</v>
      </c>
      <c r="B339" s="1" t="n">
        <f aca="false">VLOOKUP(A339,'ESO dumped ZoneData'!$A$3:$D$9995,2,0)</f>
        <v>338</v>
      </c>
      <c r="C339" s="1" t="n">
        <f aca="false">VLOOKUP(A339,'ESO dumped ZoneData'!$A$3:$D$9995,3,0)</f>
        <v>108</v>
      </c>
      <c r="D339" s="2" t="str">
        <f aca="false">VLOOKUP(A339,'ESO dumped ZoneData'!$A$3:$D$9995,4,0)</f>
        <v>Carac Dena</v>
      </c>
      <c r="E339" s="2" t="str">
        <f aca="false" t="array" ref="E339:E339">IF(OR(EXACT(A339,'ESO Dungeon constants'!$D$3:$D$987)),"X","")</f>
        <v/>
      </c>
      <c r="F339" s="2" t="str">
        <f aca="false">IF(EXACT(A339,C339),"X","")</f>
        <v/>
      </c>
      <c r="G339" s="2" t="str">
        <f aca="false">IF(A339&lt;&gt;C339,VLOOKUP(C339,$A$2:$D$9949,4,0),"")</f>
        <v>Greenshade</v>
      </c>
      <c r="H339" s="2" t="n">
        <f aca="false">A339</f>
        <v>575</v>
      </c>
      <c r="I339" s="2" t="n">
        <f aca="false">C339</f>
        <v>108</v>
      </c>
      <c r="J339" s="0" t="n">
        <v>0</v>
      </c>
      <c r="K339" s="2" t="str">
        <f aca="false">VLOOKUP(J339,'LibSets constants'!$A$4:$B$1000,2,0)</f>
        <v>DLC_BASE_GAME</v>
      </c>
      <c r="L339" s="2" t="str">
        <f aca="false">VLOOKUP(J339,'LibSets constants'!$A$4:$C$1000,3,0)</f>
        <v>Included in base game</v>
      </c>
    </row>
    <row r="340" customFormat="false" ht="15" hidden="false" customHeight="false" outlineLevel="0" collapsed="false">
      <c r="A340" s="21" t="n">
        <v>576</v>
      </c>
      <c r="B340" s="1" t="n">
        <f aca="false">VLOOKUP(A340,'ESO dumped ZoneData'!$A$3:$D$9995,2,0)</f>
        <v>339</v>
      </c>
      <c r="C340" s="1" t="n">
        <f aca="false">VLOOKUP(A340,'ESO dumped ZoneData'!$A$3:$D$9995,3,0)</f>
        <v>108</v>
      </c>
      <c r="D340" s="2" t="str">
        <f aca="false">VLOOKUP(A340,'ESO dumped ZoneData'!$A$3:$D$9995,4,0)</f>
        <v>Gurzag's Mine</v>
      </c>
      <c r="E340" s="2" t="str">
        <f aca="false" t="array" ref="E340:E340">IF(OR(EXACT(A340,'ESO Dungeon constants'!$D$3:$D$987)),"X","")</f>
        <v/>
      </c>
      <c r="F340" s="2" t="str">
        <f aca="false">IF(EXACT(A340,C340),"X","")</f>
        <v/>
      </c>
      <c r="G340" s="2" t="str">
        <f aca="false">IF(A340&lt;&gt;C340,VLOOKUP(C340,$A$2:$D$9949,4,0),"")</f>
        <v>Greenshade</v>
      </c>
      <c r="H340" s="2" t="n">
        <f aca="false">A340</f>
        <v>576</v>
      </c>
      <c r="I340" s="2" t="n">
        <f aca="false">C340</f>
        <v>108</v>
      </c>
      <c r="J340" s="0" t="n">
        <v>0</v>
      </c>
      <c r="K340" s="2" t="str">
        <f aca="false">VLOOKUP(J340,'LibSets constants'!$A$4:$B$1000,2,0)</f>
        <v>DLC_BASE_GAME</v>
      </c>
      <c r="L340" s="2" t="str">
        <f aca="false">VLOOKUP(J340,'LibSets constants'!$A$4:$C$1000,3,0)</f>
        <v>Included in base game</v>
      </c>
    </row>
    <row r="341" customFormat="false" ht="15" hidden="false" customHeight="false" outlineLevel="0" collapsed="false">
      <c r="A341" s="21" t="n">
        <v>577</v>
      </c>
      <c r="B341" s="1" t="n">
        <f aca="false">VLOOKUP(A341,'ESO dumped ZoneData'!$A$3:$D$9995,2,0)</f>
        <v>340</v>
      </c>
      <c r="C341" s="1" t="n">
        <f aca="false">VLOOKUP(A341,'ESO dumped ZoneData'!$A$3:$D$9995,3,0)</f>
        <v>108</v>
      </c>
      <c r="D341" s="2" t="str">
        <f aca="false">VLOOKUP(A341,'ESO dumped ZoneData'!$A$3:$D$9995,4,0)</f>
        <v>The Underroot</v>
      </c>
      <c r="E341" s="2" t="str">
        <f aca="false" t="array" ref="E341:E341">IF(OR(EXACT(A341,'ESO Dungeon constants'!$D$3:$D$987)),"X","")</f>
        <v/>
      </c>
      <c r="F341" s="2" t="str">
        <f aca="false">IF(EXACT(A341,C341),"X","")</f>
        <v/>
      </c>
      <c r="G341" s="2" t="str">
        <f aca="false">IF(A341&lt;&gt;C341,VLOOKUP(C341,$A$2:$D$9949,4,0),"")</f>
        <v>Greenshade</v>
      </c>
      <c r="H341" s="2" t="n">
        <f aca="false">A341</f>
        <v>577</v>
      </c>
      <c r="I341" s="2" t="n">
        <f aca="false">C341</f>
        <v>108</v>
      </c>
      <c r="J341" s="0" t="n">
        <v>0</v>
      </c>
      <c r="K341" s="2" t="str">
        <f aca="false">VLOOKUP(J341,'LibSets constants'!$A$4:$B$1000,2,0)</f>
        <v>DLC_BASE_GAME</v>
      </c>
      <c r="L341" s="2" t="str">
        <f aca="false">VLOOKUP(J341,'LibSets constants'!$A$4:$C$1000,3,0)</f>
        <v>Included in base game</v>
      </c>
    </row>
    <row r="342" customFormat="false" ht="15" hidden="false" customHeight="false" outlineLevel="0" collapsed="false">
      <c r="A342" s="21" t="n">
        <v>578</v>
      </c>
      <c r="B342" s="1" t="n">
        <f aca="false">VLOOKUP(A342,'ESO dumped ZoneData'!$A$3:$D$9995,2,0)</f>
        <v>341</v>
      </c>
      <c r="C342" s="1" t="n">
        <f aca="false">VLOOKUP(A342,'ESO dumped ZoneData'!$A$3:$D$9995,3,0)</f>
        <v>108</v>
      </c>
      <c r="D342" s="2" t="str">
        <f aca="false">VLOOKUP(A342,'ESO dumped ZoneData'!$A$3:$D$9995,4,0)</f>
        <v>Naril Nagaia</v>
      </c>
      <c r="E342" s="2" t="str">
        <f aca="false" t="array" ref="E342:E342">IF(OR(EXACT(A342,'ESO Dungeon constants'!$D$3:$D$987)),"X","")</f>
        <v/>
      </c>
      <c r="F342" s="2" t="str">
        <f aca="false">IF(EXACT(A342,C342),"X","")</f>
        <v/>
      </c>
      <c r="G342" s="2" t="str">
        <f aca="false">IF(A342&lt;&gt;C342,VLOOKUP(C342,$A$2:$D$9949,4,0),"")</f>
        <v>Greenshade</v>
      </c>
      <c r="H342" s="2" t="n">
        <f aca="false">A342</f>
        <v>578</v>
      </c>
      <c r="I342" s="2" t="n">
        <f aca="false">C342</f>
        <v>108</v>
      </c>
      <c r="J342" s="0" t="n">
        <v>0</v>
      </c>
      <c r="K342" s="2" t="str">
        <f aca="false">VLOOKUP(J342,'LibSets constants'!$A$4:$B$1000,2,0)</f>
        <v>DLC_BASE_GAME</v>
      </c>
      <c r="L342" s="2" t="str">
        <f aca="false">VLOOKUP(J342,'LibSets constants'!$A$4:$C$1000,3,0)</f>
        <v>Included in base game</v>
      </c>
    </row>
    <row r="343" customFormat="false" ht="15" hidden="false" customHeight="false" outlineLevel="0" collapsed="false">
      <c r="A343" s="21" t="n">
        <v>579</v>
      </c>
      <c r="B343" s="1" t="n">
        <f aca="false">VLOOKUP(A343,'ESO dumped ZoneData'!$A$3:$D$9995,2,0)</f>
        <v>342</v>
      </c>
      <c r="C343" s="1" t="n">
        <f aca="false">VLOOKUP(A343,'ESO dumped ZoneData'!$A$3:$D$9995,3,0)</f>
        <v>108</v>
      </c>
      <c r="D343" s="2" t="str">
        <f aca="false">VLOOKUP(A343,'ESO dumped ZoneData'!$A$3:$D$9995,4,0)</f>
        <v>Harridan's Lair</v>
      </c>
      <c r="E343" s="2" t="str">
        <f aca="false" t="array" ref="E343:E343">IF(OR(EXACT(A343,'ESO Dungeon constants'!$D$3:$D$987)),"X","")</f>
        <v/>
      </c>
      <c r="F343" s="2" t="str">
        <f aca="false">IF(EXACT(A343,C343),"X","")</f>
        <v/>
      </c>
      <c r="G343" s="2" t="str">
        <f aca="false">IF(A343&lt;&gt;C343,VLOOKUP(C343,$A$2:$D$9949,4,0),"")</f>
        <v>Greenshade</v>
      </c>
      <c r="H343" s="2" t="n">
        <f aca="false">A343</f>
        <v>579</v>
      </c>
      <c r="I343" s="2" t="n">
        <f aca="false">C343</f>
        <v>108</v>
      </c>
      <c r="J343" s="0" t="n">
        <v>0</v>
      </c>
      <c r="K343" s="2" t="str">
        <f aca="false">VLOOKUP(J343,'LibSets constants'!$A$4:$B$1000,2,0)</f>
        <v>DLC_BASE_GAME</v>
      </c>
      <c r="L343" s="2" t="str">
        <f aca="false">VLOOKUP(J343,'LibSets constants'!$A$4:$C$1000,3,0)</f>
        <v>Included in base game</v>
      </c>
    </row>
    <row r="344" customFormat="false" ht="15" hidden="false" customHeight="false" outlineLevel="0" collapsed="false">
      <c r="A344" s="21" t="n">
        <v>580</v>
      </c>
      <c r="B344" s="1" t="n">
        <f aca="false">VLOOKUP(A344,'ESO dumped ZoneData'!$A$3:$D$9995,2,0)</f>
        <v>343</v>
      </c>
      <c r="C344" s="1" t="n">
        <f aca="false">VLOOKUP(A344,'ESO dumped ZoneData'!$A$3:$D$9995,3,0)</f>
        <v>108</v>
      </c>
      <c r="D344" s="2" t="str">
        <f aca="false">VLOOKUP(A344,'ESO dumped ZoneData'!$A$3:$D$9995,4,0)</f>
        <v>Barrow Trench</v>
      </c>
      <c r="E344" s="2" t="str">
        <f aca="false" t="array" ref="E344:E344">IF(OR(EXACT(A344,'ESO Dungeon constants'!$D$3:$D$987)),"X","")</f>
        <v/>
      </c>
      <c r="F344" s="2" t="str">
        <f aca="false">IF(EXACT(A344,C344),"X","")</f>
        <v/>
      </c>
      <c r="G344" s="2" t="str">
        <f aca="false">IF(A344&lt;&gt;C344,VLOOKUP(C344,$A$2:$D$9949,4,0),"")</f>
        <v>Greenshade</v>
      </c>
      <c r="H344" s="2" t="n">
        <f aca="false">A344</f>
        <v>580</v>
      </c>
      <c r="I344" s="2" t="n">
        <f aca="false">C344</f>
        <v>108</v>
      </c>
      <c r="J344" s="0" t="n">
        <v>0</v>
      </c>
      <c r="K344" s="2" t="str">
        <f aca="false">VLOOKUP(J344,'LibSets constants'!$A$4:$B$1000,2,0)</f>
        <v>DLC_BASE_GAME</v>
      </c>
      <c r="L344" s="2" t="str">
        <f aca="false">VLOOKUP(J344,'LibSets constants'!$A$4:$C$1000,3,0)</f>
        <v>Included in base game</v>
      </c>
    </row>
    <row r="345" customFormat="false" ht="15" hidden="false" customHeight="false" outlineLevel="0" collapsed="false">
      <c r="A345" s="21" t="n">
        <v>581</v>
      </c>
      <c r="B345" s="1" t="n">
        <f aca="false">VLOOKUP(A345,'ESO dumped ZoneData'!$A$3:$D$9995,2,0)</f>
        <v>344</v>
      </c>
      <c r="C345" s="1" t="n">
        <f aca="false">VLOOKUP(A345,'ESO dumped ZoneData'!$A$3:$D$9995,3,0)</f>
        <v>199</v>
      </c>
      <c r="D345" s="2" t="str">
        <f aca="false">VLOOKUP(A345,'ESO dumped ZoneData'!$A$3:$D$9995,4,0)</f>
        <v>Heart's Grief</v>
      </c>
      <c r="E345" s="2" t="str">
        <f aca="false" t="array" ref="E345:E345">IF(OR(EXACT(A345,'ESO Dungeon constants'!$D$3:$D$987)),"X","")</f>
        <v/>
      </c>
      <c r="F345" s="2" t="str">
        <f aca="false">IF(EXACT(A345,C345),"X","")</f>
        <v/>
      </c>
      <c r="G345" s="2" t="str">
        <f aca="false">IF(A345&lt;&gt;C345,VLOOKUP(C345,$A$2:$D$9949,4,0),"")</f>
        <v>The Harborage</v>
      </c>
      <c r="H345" s="2" t="n">
        <f aca="false">A345</f>
        <v>581</v>
      </c>
      <c r="I345" s="2" t="n">
        <f aca="false">C345</f>
        <v>199</v>
      </c>
      <c r="J345" s="0" t="n">
        <v>0</v>
      </c>
      <c r="K345" s="2" t="str">
        <f aca="false">VLOOKUP(J345,'LibSets constants'!$A$4:$B$1000,2,0)</f>
        <v>DLC_BASE_GAME</v>
      </c>
      <c r="L345" s="2" t="str">
        <f aca="false">VLOOKUP(J345,'LibSets constants'!$A$4:$C$1000,3,0)</f>
        <v>Included in base game</v>
      </c>
    </row>
    <row r="346" customFormat="false" ht="15" hidden="false" customHeight="false" outlineLevel="0" collapsed="false">
      <c r="A346" s="21" t="n">
        <v>582</v>
      </c>
      <c r="B346" s="1" t="n">
        <f aca="false">VLOOKUP(A346,'ESO dumped ZoneData'!$A$3:$D$9995,2,0)</f>
        <v>345</v>
      </c>
      <c r="C346" s="1" t="n">
        <f aca="false">VLOOKUP(A346,'ESO dumped ZoneData'!$A$3:$D$9995,3,0)</f>
        <v>381</v>
      </c>
      <c r="D346" s="2" t="str">
        <f aca="false">VLOOKUP(A346,'ESO dumped ZoneData'!$A$3:$D$9995,4,0)</f>
        <v>Temple of Auri-El</v>
      </c>
      <c r="E346" s="2" t="str">
        <f aca="false" t="array" ref="E346:E346">IF(OR(EXACT(A346,'ESO Dungeon constants'!$D$3:$D$987)),"X","")</f>
        <v/>
      </c>
      <c r="F346" s="2" t="str">
        <f aca="false">IF(EXACT(A346,C346),"X","")</f>
        <v/>
      </c>
      <c r="G346" s="2" t="str">
        <f aca="false">IF(A346&lt;&gt;C346,VLOOKUP(C346,$A$2:$D$9949,4,0),"")</f>
        <v>Auridon</v>
      </c>
      <c r="H346" s="2" t="n">
        <f aca="false">A346</f>
        <v>582</v>
      </c>
      <c r="I346" s="2" t="n">
        <f aca="false">C346</f>
        <v>381</v>
      </c>
      <c r="J346" s="0" t="n">
        <v>0</v>
      </c>
      <c r="K346" s="2" t="str">
        <f aca="false">VLOOKUP(J346,'LibSets constants'!$A$4:$B$1000,2,0)</f>
        <v>DLC_BASE_GAME</v>
      </c>
      <c r="L346" s="2" t="str">
        <f aca="false">VLOOKUP(J346,'LibSets constants'!$A$4:$C$1000,3,0)</f>
        <v>Included in base game</v>
      </c>
    </row>
    <row r="347" customFormat="false" ht="15" hidden="false" customHeight="false" outlineLevel="0" collapsed="false">
      <c r="A347" s="21" t="n">
        <v>584</v>
      </c>
      <c r="B347" s="1" t="n">
        <f aca="false">VLOOKUP(A347,'ESO dumped ZoneData'!$A$3:$D$9995,2,0)</f>
        <v>346</v>
      </c>
      <c r="C347" s="1" t="n">
        <f aca="false">VLOOKUP(A347,'ESO dumped ZoneData'!$A$3:$D$9995,3,0)</f>
        <v>584</v>
      </c>
      <c r="D347" s="2" t="str">
        <f aca="false">VLOOKUP(A347,'ESO dumped ZoneData'!$A$3:$D$9995,4,0)</f>
        <v>Imperial City</v>
      </c>
      <c r="E347" s="2" t="str">
        <f aca="false" t="array" ref="E347:E347">IF(OR(EXACT(A347,'ESO Dungeon constants'!$D$3:$D$987)),"X","")</f>
        <v/>
      </c>
      <c r="F347" s="2" t="str">
        <f aca="false">IF(EXACT(A347,C347),"X","")</f>
        <v>X</v>
      </c>
      <c r="G347" s="2" t="str">
        <f aca="false">IF(A347&lt;&gt;C347,VLOOKUP(C347,$A$2:$D$9949,4,0),"")</f>
        <v/>
      </c>
      <c r="H347" s="2" t="n">
        <f aca="false">A347</f>
        <v>584</v>
      </c>
      <c r="I347" s="2" t="n">
        <f aca="false">C347</f>
        <v>584</v>
      </c>
      <c r="J347" s="0" t="n">
        <v>1</v>
      </c>
      <c r="K347" s="2" t="str">
        <f aca="false">VLOOKUP(J347,'LibSets constants'!$A$4:$B$1000,2,0)</f>
        <v>DLC_IMPERIAL_CITY</v>
      </c>
      <c r="L347" s="2" t="str">
        <f aca="false">VLOOKUP(J347,'LibSets constants'!$A$4:$C$1000,3,0)</f>
        <v>Imperial City</v>
      </c>
    </row>
    <row r="348" customFormat="false" ht="15" hidden="false" customHeight="false" outlineLevel="0" collapsed="false">
      <c r="A348" s="21" t="n">
        <v>585</v>
      </c>
      <c r="B348" s="1" t="n">
        <f aca="false">VLOOKUP(A348,'ESO dumped ZoneData'!$A$3:$D$9995,2,0)</f>
        <v>347</v>
      </c>
      <c r="C348" s="1" t="n">
        <f aca="false">VLOOKUP(A348,'ESO dumped ZoneData'!$A$3:$D$9995,3,0)</f>
        <v>92</v>
      </c>
      <c r="D348" s="2" t="str">
        <f aca="false">VLOOKUP(A348,'ESO dumped ZoneData'!$A$3:$D$9995,4,0)</f>
        <v>Nchu Duabthar Threshold</v>
      </c>
      <c r="E348" s="2" t="str">
        <f aca="false" t="array" ref="E348:E348">IF(OR(EXACT(A348,'ESO Dungeon constants'!$D$3:$D$987)),"X","")</f>
        <v/>
      </c>
      <c r="F348" s="2" t="str">
        <f aca="false">IF(EXACT(A348,C348),"X","")</f>
        <v/>
      </c>
      <c r="G348" s="2" t="str">
        <f aca="false">IF(A348&lt;&gt;C348,VLOOKUP(C348,$A$2:$D$9949,4,0),"")</f>
        <v>Bangkorai</v>
      </c>
      <c r="H348" s="2" t="n">
        <f aca="false">A348</f>
        <v>585</v>
      </c>
      <c r="I348" s="2" t="n">
        <f aca="false">C348</f>
        <v>92</v>
      </c>
      <c r="J348" s="0" t="n">
        <v>0</v>
      </c>
      <c r="K348" s="2" t="str">
        <f aca="false">VLOOKUP(J348,'LibSets constants'!$A$4:$B$1000,2,0)</f>
        <v>DLC_BASE_GAME</v>
      </c>
      <c r="L348" s="2" t="str">
        <f aca="false">VLOOKUP(J348,'LibSets constants'!$A$4:$C$1000,3,0)</f>
        <v>Included in base game</v>
      </c>
    </row>
    <row r="349" customFormat="false" ht="15" hidden="false" customHeight="false" outlineLevel="0" collapsed="false">
      <c r="A349" s="21" t="n">
        <v>586</v>
      </c>
      <c r="B349" s="1" t="n">
        <f aca="false">VLOOKUP(A349,'ESO dumped ZoneData'!$A$3:$D$9995,2,0)</f>
        <v>348</v>
      </c>
      <c r="C349" s="1" t="n">
        <f aca="false">VLOOKUP(A349,'ESO dumped ZoneData'!$A$3:$D$9995,3,0)</f>
        <v>586</v>
      </c>
      <c r="D349" s="2" t="str">
        <f aca="false">VLOOKUP(A349,'ESO dumped ZoneData'!$A$3:$D$9995,4,0)</f>
        <v>The Wailing Prison</v>
      </c>
      <c r="E349" s="2" t="str">
        <f aca="false" t="array" ref="E349:E349">IF(OR(EXACT(A349,'ESO Dungeon constants'!$D$3:$D$987)),"X","")</f>
        <v/>
      </c>
      <c r="F349" s="2" t="str">
        <f aca="false">IF(EXACT(A349,C349),"X","")</f>
        <v>X</v>
      </c>
      <c r="G349" s="2" t="str">
        <f aca="false">IF(A349&lt;&gt;C349,VLOOKUP(C349,$A$2:$D$9949,4,0),"")</f>
        <v/>
      </c>
      <c r="H349" s="2" t="n">
        <f aca="false">A349</f>
        <v>586</v>
      </c>
      <c r="I349" s="2" t="n">
        <f aca="false">C349</f>
        <v>586</v>
      </c>
      <c r="J349" s="0" t="n">
        <v>0</v>
      </c>
      <c r="K349" s="2" t="str">
        <f aca="false">VLOOKUP(J349,'LibSets constants'!$A$4:$B$1000,2,0)</f>
        <v>DLC_BASE_GAME</v>
      </c>
      <c r="L349" s="2" t="str">
        <f aca="false">VLOOKUP(J349,'LibSets constants'!$A$4:$C$1000,3,0)</f>
        <v>Included in base game</v>
      </c>
    </row>
    <row r="350" customFormat="false" ht="15" hidden="false" customHeight="false" outlineLevel="0" collapsed="false">
      <c r="A350" s="21" t="n">
        <v>587</v>
      </c>
      <c r="B350" s="1" t="n">
        <f aca="false">VLOOKUP(A350,'ESO dumped ZoneData'!$A$3:$D$9995,2,0)</f>
        <v>349</v>
      </c>
      <c r="C350" s="1" t="n">
        <f aca="false">VLOOKUP(A350,'ESO dumped ZoneData'!$A$3:$D$9995,3,0)</f>
        <v>20</v>
      </c>
      <c r="D350" s="2" t="str">
        <f aca="false">VLOOKUP(A350,'ESO dumped ZoneData'!$A$3:$D$9995,4,0)</f>
        <v>Fevered Mews</v>
      </c>
      <c r="E350" s="2" t="str">
        <f aca="false" t="array" ref="E350:E350">IF(OR(EXACT(A350,'ESO Dungeon constants'!$D$3:$D$987)),"X","")</f>
        <v/>
      </c>
      <c r="F350" s="2" t="str">
        <f aca="false">IF(EXACT(A350,C350),"X","")</f>
        <v/>
      </c>
      <c r="G350" s="2" t="str">
        <f aca="false">IF(A350&lt;&gt;C350,VLOOKUP(C350,$A$2:$D$9949,4,0),"")</f>
        <v>Rivenspire</v>
      </c>
      <c r="H350" s="2" t="n">
        <f aca="false">A350</f>
        <v>587</v>
      </c>
      <c r="I350" s="2" t="n">
        <f aca="false">C350</f>
        <v>20</v>
      </c>
      <c r="J350" s="0" t="n">
        <v>0</v>
      </c>
      <c r="K350" s="2" t="str">
        <f aca="false">VLOOKUP(J350,'LibSets constants'!$A$4:$B$1000,2,0)</f>
        <v>DLC_BASE_GAME</v>
      </c>
      <c r="L350" s="2" t="str">
        <f aca="false">VLOOKUP(J350,'LibSets constants'!$A$4:$C$1000,3,0)</f>
        <v>Included in base game</v>
      </c>
    </row>
    <row r="351" customFormat="false" ht="15" hidden="false" customHeight="false" outlineLevel="0" collapsed="false">
      <c r="A351" s="21" t="n">
        <v>588</v>
      </c>
      <c r="B351" s="1" t="n">
        <f aca="false">VLOOKUP(A351,'ESO dumped ZoneData'!$A$3:$D$9995,2,0)</f>
        <v>350</v>
      </c>
      <c r="C351" s="1" t="n">
        <f aca="false">VLOOKUP(A351,'ESO dumped ZoneData'!$A$3:$D$9995,3,0)</f>
        <v>20</v>
      </c>
      <c r="D351" s="2" t="str">
        <f aca="false">VLOOKUP(A351,'ESO dumped ZoneData'!$A$3:$D$9995,4,0)</f>
        <v>Doomcrag</v>
      </c>
      <c r="E351" s="2" t="str">
        <f aca="false" t="array" ref="E351:E351">IF(OR(EXACT(A351,'ESO Dungeon constants'!$D$3:$D$987)),"X","")</f>
        <v/>
      </c>
      <c r="F351" s="2" t="str">
        <f aca="false">IF(EXACT(A351,C351),"X","")</f>
        <v/>
      </c>
      <c r="G351" s="2" t="str">
        <f aca="false">IF(A351&lt;&gt;C351,VLOOKUP(C351,$A$2:$D$9949,4,0),"")</f>
        <v>Rivenspire</v>
      </c>
      <c r="H351" s="2" t="n">
        <f aca="false">A351</f>
        <v>588</v>
      </c>
      <c r="I351" s="2" t="n">
        <f aca="false">C351</f>
        <v>20</v>
      </c>
      <c r="J351" s="0" t="n">
        <v>0</v>
      </c>
      <c r="K351" s="2" t="str">
        <f aca="false">VLOOKUP(J351,'LibSets constants'!$A$4:$B$1000,2,0)</f>
        <v>DLC_BASE_GAME</v>
      </c>
      <c r="L351" s="2" t="str">
        <f aca="false">VLOOKUP(J351,'LibSets constants'!$A$4:$C$1000,3,0)</f>
        <v>Included in base game</v>
      </c>
    </row>
    <row r="352" customFormat="false" ht="15" hidden="false" customHeight="false" outlineLevel="0" collapsed="false">
      <c r="A352" s="21" t="n">
        <v>589</v>
      </c>
      <c r="B352" s="1" t="n">
        <f aca="false">VLOOKUP(A352,'ESO dumped ZoneData'!$A$3:$D$9995,2,0)</f>
        <v>351</v>
      </c>
      <c r="C352" s="1" t="n">
        <f aca="false">VLOOKUP(A352,'ESO dumped ZoneData'!$A$3:$D$9995,3,0)</f>
        <v>20</v>
      </c>
      <c r="D352" s="2" t="str">
        <f aca="false">VLOOKUP(A352,'ESO dumped ZoneData'!$A$3:$D$9995,4,0)</f>
        <v>Northpoint</v>
      </c>
      <c r="E352" s="2" t="str">
        <f aca="false" t="array" ref="E352:E352">IF(OR(EXACT(A352,'ESO Dungeon constants'!$D$3:$D$987)),"X","")</f>
        <v/>
      </c>
      <c r="F352" s="2" t="str">
        <f aca="false">IF(EXACT(A352,C352),"X","")</f>
        <v/>
      </c>
      <c r="G352" s="2" t="str">
        <f aca="false">IF(A352&lt;&gt;C352,VLOOKUP(C352,$A$2:$D$9949,4,0),"")</f>
        <v>Rivenspire</v>
      </c>
      <c r="H352" s="2" t="n">
        <f aca="false">A352</f>
        <v>589</v>
      </c>
      <c r="I352" s="2" t="n">
        <f aca="false">C352</f>
        <v>20</v>
      </c>
      <c r="J352" s="0" t="n">
        <v>0</v>
      </c>
      <c r="K352" s="2" t="str">
        <f aca="false">VLOOKUP(J352,'LibSets constants'!$A$4:$B$1000,2,0)</f>
        <v>DLC_BASE_GAME</v>
      </c>
      <c r="L352" s="2" t="str">
        <f aca="false">VLOOKUP(J352,'LibSets constants'!$A$4:$C$1000,3,0)</f>
        <v>Included in base game</v>
      </c>
    </row>
    <row r="353" customFormat="false" ht="15" hidden="false" customHeight="false" outlineLevel="0" collapsed="false">
      <c r="A353" s="21" t="n">
        <v>590</v>
      </c>
      <c r="B353" s="1" t="n">
        <f aca="false">VLOOKUP(A353,'ESO dumped ZoneData'!$A$3:$D$9995,2,0)</f>
        <v>352</v>
      </c>
      <c r="C353" s="1" t="n">
        <f aca="false">VLOOKUP(A353,'ESO dumped ZoneData'!$A$3:$D$9995,3,0)</f>
        <v>20</v>
      </c>
      <c r="D353" s="2" t="str">
        <f aca="false">VLOOKUP(A353,'ESO dumped ZoneData'!$A$3:$D$9995,4,0)</f>
        <v>Edrald Undercroft</v>
      </c>
      <c r="E353" s="2" t="str">
        <f aca="false" t="array" ref="E353:E353">IF(OR(EXACT(A353,'ESO Dungeon constants'!$D$3:$D$987)),"X","")</f>
        <v/>
      </c>
      <c r="F353" s="2" t="str">
        <f aca="false">IF(EXACT(A353,C353),"X","")</f>
        <v/>
      </c>
      <c r="G353" s="2" t="str">
        <f aca="false">IF(A353&lt;&gt;C353,VLOOKUP(C353,$A$2:$D$9949,4,0),"")</f>
        <v>Rivenspire</v>
      </c>
      <c r="H353" s="2" t="n">
        <f aca="false">A353</f>
        <v>590</v>
      </c>
      <c r="I353" s="2" t="n">
        <f aca="false">C353</f>
        <v>20</v>
      </c>
      <c r="J353" s="0" t="n">
        <v>0</v>
      </c>
      <c r="K353" s="2" t="str">
        <f aca="false">VLOOKUP(J353,'LibSets constants'!$A$4:$B$1000,2,0)</f>
        <v>DLC_BASE_GAME</v>
      </c>
      <c r="L353" s="2" t="str">
        <f aca="false">VLOOKUP(J353,'LibSets constants'!$A$4:$C$1000,3,0)</f>
        <v>Included in base game</v>
      </c>
    </row>
    <row r="354" customFormat="false" ht="15" hidden="false" customHeight="false" outlineLevel="0" collapsed="false">
      <c r="A354" s="21" t="n">
        <v>591</v>
      </c>
      <c r="B354" s="1" t="n">
        <f aca="false">VLOOKUP(A354,'ESO dumped ZoneData'!$A$3:$D$9995,2,0)</f>
        <v>353</v>
      </c>
      <c r="C354" s="1" t="n">
        <f aca="false">VLOOKUP(A354,'ESO dumped ZoneData'!$A$3:$D$9995,3,0)</f>
        <v>20</v>
      </c>
      <c r="D354" s="2" t="str">
        <f aca="false">VLOOKUP(A354,'ESO dumped ZoneData'!$A$3:$D$9995,4,0)</f>
        <v>Lorkrata Ruins</v>
      </c>
      <c r="E354" s="2" t="str">
        <f aca="false" t="array" ref="E354:E354">IF(OR(EXACT(A354,'ESO Dungeon constants'!$D$3:$D$987)),"X","")</f>
        <v/>
      </c>
      <c r="F354" s="2" t="str">
        <f aca="false">IF(EXACT(A354,C354),"X","")</f>
        <v/>
      </c>
      <c r="G354" s="2" t="str">
        <f aca="false">IF(A354&lt;&gt;C354,VLOOKUP(C354,$A$2:$D$9949,4,0),"")</f>
        <v>Rivenspire</v>
      </c>
      <c r="H354" s="2" t="n">
        <f aca="false">A354</f>
        <v>591</v>
      </c>
      <c r="I354" s="2" t="n">
        <f aca="false">C354</f>
        <v>20</v>
      </c>
      <c r="J354" s="0" t="n">
        <v>0</v>
      </c>
      <c r="K354" s="2" t="str">
        <f aca="false">VLOOKUP(J354,'LibSets constants'!$A$4:$B$1000,2,0)</f>
        <v>DLC_BASE_GAME</v>
      </c>
      <c r="L354" s="2" t="str">
        <f aca="false">VLOOKUP(J354,'LibSets constants'!$A$4:$C$1000,3,0)</f>
        <v>Included in base game</v>
      </c>
    </row>
    <row r="355" customFormat="false" ht="15" hidden="false" customHeight="false" outlineLevel="0" collapsed="false">
      <c r="A355" s="21" t="n">
        <v>592</v>
      </c>
      <c r="B355" s="1" t="n">
        <f aca="false">VLOOKUP(A355,'ESO dumped ZoneData'!$A$3:$D$9995,2,0)</f>
        <v>354</v>
      </c>
      <c r="C355" s="1" t="n">
        <f aca="false">VLOOKUP(A355,'ESO dumped ZoneData'!$A$3:$D$9995,3,0)</f>
        <v>20</v>
      </c>
      <c r="D355" s="2" t="str">
        <f aca="false">VLOOKUP(A355,'ESO dumped ZoneData'!$A$3:$D$9995,4,0)</f>
        <v>Shadowfate Cavern</v>
      </c>
      <c r="E355" s="2" t="str">
        <f aca="false" t="array" ref="E355:E355">IF(OR(EXACT(A355,'ESO Dungeon constants'!$D$3:$D$987)),"X","")</f>
        <v/>
      </c>
      <c r="F355" s="2" t="str">
        <f aca="false">IF(EXACT(A355,C355),"X","")</f>
        <v/>
      </c>
      <c r="G355" s="2" t="str">
        <f aca="false">IF(A355&lt;&gt;C355,VLOOKUP(C355,$A$2:$D$9949,4,0),"")</f>
        <v>Rivenspire</v>
      </c>
      <c r="H355" s="2" t="n">
        <f aca="false">A355</f>
        <v>592</v>
      </c>
      <c r="I355" s="2" t="n">
        <f aca="false">C355</f>
        <v>20</v>
      </c>
      <c r="J355" s="0" t="n">
        <v>0</v>
      </c>
      <c r="K355" s="2" t="str">
        <f aca="false">VLOOKUP(J355,'LibSets constants'!$A$4:$B$1000,2,0)</f>
        <v>DLC_BASE_GAME</v>
      </c>
      <c r="L355" s="2" t="str">
        <f aca="false">VLOOKUP(J355,'LibSets constants'!$A$4:$C$1000,3,0)</f>
        <v>Included in base game</v>
      </c>
    </row>
    <row r="356" customFormat="false" ht="15" hidden="false" customHeight="false" outlineLevel="0" collapsed="false">
      <c r="A356" s="21" t="n">
        <v>593</v>
      </c>
      <c r="B356" s="1" t="n">
        <f aca="false">VLOOKUP(A356,'ESO dumped ZoneData'!$A$3:$D$9995,2,0)</f>
        <v>355</v>
      </c>
      <c r="C356" s="1" t="n">
        <f aca="false">VLOOKUP(A356,'ESO dumped ZoneData'!$A$3:$D$9995,3,0)</f>
        <v>92</v>
      </c>
      <c r="D356" s="2" t="str">
        <f aca="false">VLOOKUP(A356,'ESO dumped ZoneData'!$A$3:$D$9995,4,0)</f>
        <v>Bangkorai Garrison</v>
      </c>
      <c r="E356" s="2" t="str">
        <f aca="false" t="array" ref="E356:E356">IF(OR(EXACT(A356,'ESO Dungeon constants'!$D$3:$D$987)),"X","")</f>
        <v/>
      </c>
      <c r="F356" s="2" t="str">
        <f aca="false">IF(EXACT(A356,C356),"X","")</f>
        <v/>
      </c>
      <c r="G356" s="2" t="str">
        <f aca="false">IF(A356&lt;&gt;C356,VLOOKUP(C356,$A$2:$D$9949,4,0),"")</f>
        <v>Bangkorai</v>
      </c>
      <c r="H356" s="2" t="n">
        <f aca="false">A356</f>
        <v>593</v>
      </c>
      <c r="I356" s="2" t="n">
        <f aca="false">C356</f>
        <v>92</v>
      </c>
      <c r="J356" s="0" t="n">
        <v>0</v>
      </c>
      <c r="K356" s="2" t="str">
        <f aca="false">VLOOKUP(J356,'LibSets constants'!$A$4:$B$1000,2,0)</f>
        <v>DLC_BASE_GAME</v>
      </c>
      <c r="L356" s="2" t="str">
        <f aca="false">VLOOKUP(J356,'LibSets constants'!$A$4:$C$1000,3,0)</f>
        <v>Included in base game</v>
      </c>
    </row>
    <row r="357" customFormat="false" ht="15" hidden="false" customHeight="false" outlineLevel="0" collapsed="false">
      <c r="A357" s="21" t="n">
        <v>594</v>
      </c>
      <c r="B357" s="1" t="n">
        <f aca="false">VLOOKUP(A357,'ESO dumped ZoneData'!$A$3:$D$9995,2,0)</f>
        <v>356</v>
      </c>
      <c r="C357" s="1" t="n">
        <f aca="false">VLOOKUP(A357,'ESO dumped ZoneData'!$A$3:$D$9995,3,0)</f>
        <v>92</v>
      </c>
      <c r="D357" s="2" t="str">
        <f aca="false">VLOOKUP(A357,'ESO dumped ZoneData'!$A$3:$D$9995,4,0)</f>
        <v>The Far Shores</v>
      </c>
      <c r="E357" s="2" t="str">
        <f aca="false" t="array" ref="E357:E357">IF(OR(EXACT(A357,'ESO Dungeon constants'!$D$3:$D$987)),"X","")</f>
        <v/>
      </c>
      <c r="F357" s="2" t="str">
        <f aca="false">IF(EXACT(A357,C357),"X","")</f>
        <v/>
      </c>
      <c r="G357" s="2" t="str">
        <f aca="false">IF(A357&lt;&gt;C357,VLOOKUP(C357,$A$2:$D$9949,4,0),"")</f>
        <v>Bangkorai</v>
      </c>
      <c r="H357" s="2" t="n">
        <f aca="false">A357</f>
        <v>594</v>
      </c>
      <c r="I357" s="2" t="n">
        <f aca="false">C357</f>
        <v>92</v>
      </c>
      <c r="J357" s="0" t="n">
        <v>0</v>
      </c>
      <c r="K357" s="2" t="str">
        <f aca="false">VLOOKUP(J357,'LibSets constants'!$A$4:$B$1000,2,0)</f>
        <v>DLC_BASE_GAME</v>
      </c>
      <c r="L357" s="2" t="str">
        <f aca="false">VLOOKUP(J357,'LibSets constants'!$A$4:$C$1000,3,0)</f>
        <v>Included in base game</v>
      </c>
    </row>
    <row r="358" customFormat="false" ht="15" hidden="false" customHeight="false" outlineLevel="0" collapsed="false">
      <c r="A358" s="21" t="n">
        <v>595</v>
      </c>
      <c r="B358" s="1" t="n">
        <f aca="false">VLOOKUP(A358,'ESO dumped ZoneData'!$A$3:$D$9995,2,0)</f>
        <v>357</v>
      </c>
      <c r="C358" s="1" t="n">
        <f aca="false">VLOOKUP(A358,'ESO dumped ZoneData'!$A$3:$D$9995,3,0)</f>
        <v>208</v>
      </c>
      <c r="D358" s="2" t="str">
        <f aca="false">VLOOKUP(A358,'ESO dumped ZoneData'!$A$3:$D$9995,4,0)</f>
        <v>Abagarlas</v>
      </c>
      <c r="E358" s="2" t="str">
        <f aca="false" t="array" ref="E358:E358">IF(OR(EXACT(A358,'ESO Dungeon constants'!$D$3:$D$987)),"X","")</f>
        <v/>
      </c>
      <c r="F358" s="2" t="str">
        <f aca="false">IF(EXACT(A358,C358),"X","")</f>
        <v/>
      </c>
      <c r="G358" s="2" t="str">
        <f aca="false">IF(A358&lt;&gt;C358,VLOOKUP(C358,$A$2:$D$9949,4,0),"")</f>
        <v>The Earth Forge</v>
      </c>
      <c r="H358" s="2" t="n">
        <f aca="false">A358</f>
        <v>595</v>
      </c>
      <c r="I358" s="2" t="n">
        <f aca="false">C358</f>
        <v>208</v>
      </c>
      <c r="J358" s="0" t="n">
        <v>0</v>
      </c>
      <c r="K358" s="2" t="str">
        <f aca="false">VLOOKUP(J358,'LibSets constants'!$A$4:$B$1000,2,0)</f>
        <v>DLC_BASE_GAME</v>
      </c>
      <c r="L358" s="2" t="str">
        <f aca="false">VLOOKUP(J358,'LibSets constants'!$A$4:$C$1000,3,0)</f>
        <v>Included in base game</v>
      </c>
    </row>
    <row r="359" customFormat="false" ht="15" hidden="false" customHeight="false" outlineLevel="0" collapsed="false">
      <c r="A359" s="21" t="n">
        <v>596</v>
      </c>
      <c r="B359" s="1" t="n">
        <f aca="false">VLOOKUP(A359,'ESO dumped ZoneData'!$A$3:$D$9995,2,0)</f>
        <v>358</v>
      </c>
      <c r="C359" s="1" t="n">
        <f aca="false">VLOOKUP(A359,'ESO dumped ZoneData'!$A$3:$D$9995,3,0)</f>
        <v>103</v>
      </c>
      <c r="D359" s="2" t="str">
        <f aca="false">VLOOKUP(A359,'ESO dumped ZoneData'!$A$3:$D$9995,4,0)</f>
        <v>Blood Matron's Crypt</v>
      </c>
      <c r="E359" s="2" t="str">
        <f aca="false" t="array" ref="E359:E359">IF(OR(EXACT(A359,'ESO Dungeon constants'!$D$3:$D$987)),"X","")</f>
        <v/>
      </c>
      <c r="F359" s="2" t="str">
        <f aca="false">IF(EXACT(A359,C359),"X","")</f>
        <v/>
      </c>
      <c r="G359" s="2" t="str">
        <f aca="false">IF(A359&lt;&gt;C359,VLOOKUP(C359,$A$2:$D$9949,4,0),"")</f>
        <v>The Rift</v>
      </c>
      <c r="H359" s="2" t="n">
        <f aca="false">A359</f>
        <v>596</v>
      </c>
      <c r="I359" s="2" t="n">
        <f aca="false">C359</f>
        <v>103</v>
      </c>
      <c r="J359" s="0" t="n">
        <v>0</v>
      </c>
      <c r="K359" s="2" t="str">
        <f aca="false">VLOOKUP(J359,'LibSets constants'!$A$4:$B$1000,2,0)</f>
        <v>DLC_BASE_GAME</v>
      </c>
      <c r="L359" s="2" t="str">
        <f aca="false">VLOOKUP(J359,'LibSets constants'!$A$4:$C$1000,3,0)</f>
        <v>Included in base game</v>
      </c>
    </row>
    <row r="360" customFormat="false" ht="15" hidden="false" customHeight="false" outlineLevel="0" collapsed="false">
      <c r="A360" s="21" t="n">
        <v>598</v>
      </c>
      <c r="B360" s="1" t="n">
        <f aca="false">VLOOKUP(A360,'ESO dumped ZoneData'!$A$3:$D$9995,2,0)</f>
        <v>359</v>
      </c>
      <c r="C360" s="1" t="n">
        <f aca="false">VLOOKUP(A360,'ESO dumped ZoneData'!$A$3:$D$9995,3,0)</f>
        <v>199</v>
      </c>
      <c r="D360" s="2" t="str">
        <f aca="false">VLOOKUP(A360,'ESO dumped ZoneData'!$A$3:$D$9995,4,0)</f>
        <v>The Colored Rooms</v>
      </c>
      <c r="E360" s="2" t="str">
        <f aca="false" t="array" ref="E360:E360">IF(OR(EXACT(A360,'ESO Dungeon constants'!$D$3:$D$987)),"X","")</f>
        <v/>
      </c>
      <c r="F360" s="2" t="str">
        <f aca="false">IF(EXACT(A360,C360),"X","")</f>
        <v/>
      </c>
      <c r="G360" s="2" t="str">
        <f aca="false">IF(A360&lt;&gt;C360,VLOOKUP(C360,$A$2:$D$9949,4,0),"")</f>
        <v>The Harborage</v>
      </c>
      <c r="H360" s="2" t="n">
        <f aca="false">A360</f>
        <v>598</v>
      </c>
      <c r="I360" s="2" t="n">
        <f aca="false">C360</f>
        <v>199</v>
      </c>
      <c r="J360" s="0" t="n">
        <v>0</v>
      </c>
      <c r="K360" s="2" t="str">
        <f aca="false">VLOOKUP(J360,'LibSets constants'!$A$4:$B$1000,2,0)</f>
        <v>DLC_BASE_GAME</v>
      </c>
      <c r="L360" s="2" t="str">
        <f aca="false">VLOOKUP(J360,'LibSets constants'!$A$4:$C$1000,3,0)</f>
        <v>Included in base game</v>
      </c>
    </row>
    <row r="361" customFormat="false" ht="15" hidden="false" customHeight="false" outlineLevel="0" collapsed="false">
      <c r="A361" s="21" t="n">
        <v>599</v>
      </c>
      <c r="B361" s="1" t="n">
        <f aca="false">VLOOKUP(A361,'ESO dumped ZoneData'!$A$3:$D$9995,2,0)</f>
        <v>360</v>
      </c>
      <c r="C361" s="1" t="n">
        <f aca="false">VLOOKUP(A361,'ESO dumped ZoneData'!$A$3:$D$9995,3,0)</f>
        <v>572</v>
      </c>
      <c r="D361" s="2" t="str">
        <f aca="false">VLOOKUP(A361,'ESO dumped ZoneData'!$A$3:$D$9995,4,0)</f>
        <v>Elden Root</v>
      </c>
      <c r="E361" s="2" t="str">
        <f aca="false" t="array" ref="E361:E361">IF(OR(EXACT(A361,'ESO Dungeon constants'!$D$3:$D$987)),"X","")</f>
        <v/>
      </c>
      <c r="F361" s="2" t="str">
        <f aca="false">IF(EXACT(A361,C361),"X","")</f>
        <v/>
      </c>
      <c r="G361" s="2" t="str">
        <f aca="false">IF(A361&lt;&gt;C361,VLOOKUP(C361,$A$2:$D$9949,4,0),"")</f>
        <v>Stirk</v>
      </c>
      <c r="H361" s="2" t="n">
        <f aca="false">A361</f>
        <v>599</v>
      </c>
      <c r="I361" s="2" t="n">
        <f aca="false">C361</f>
        <v>572</v>
      </c>
      <c r="J361" s="0" t="n">
        <v>0</v>
      </c>
      <c r="K361" s="2" t="str">
        <f aca="false">VLOOKUP(J361,'LibSets constants'!$A$4:$B$1000,2,0)</f>
        <v>DLC_BASE_GAME</v>
      </c>
      <c r="L361" s="2" t="str">
        <f aca="false">VLOOKUP(J361,'LibSets constants'!$A$4:$C$1000,3,0)</f>
        <v>Included in base game</v>
      </c>
    </row>
    <row r="362" customFormat="false" ht="15" hidden="false" customHeight="false" outlineLevel="0" collapsed="false">
      <c r="A362" s="21" t="n">
        <v>600</v>
      </c>
      <c r="B362" s="1" t="n">
        <f aca="false">VLOOKUP(A362,'ESO dumped ZoneData'!$A$3:$D$9995,2,0)</f>
        <v>361</v>
      </c>
      <c r="C362" s="1" t="n">
        <f aca="false">VLOOKUP(A362,'ESO dumped ZoneData'!$A$3:$D$9995,3,0)</f>
        <v>572</v>
      </c>
      <c r="D362" s="2" t="str">
        <f aca="false">VLOOKUP(A362,'ESO dumped ZoneData'!$A$3:$D$9995,4,0)</f>
        <v>Mournhold</v>
      </c>
      <c r="E362" s="2" t="str">
        <f aca="false" t="array" ref="E362:E362">IF(OR(EXACT(A362,'ESO Dungeon constants'!$D$3:$D$987)),"X","")</f>
        <v/>
      </c>
      <c r="F362" s="2" t="str">
        <f aca="false">IF(EXACT(A362,C362),"X","")</f>
        <v/>
      </c>
      <c r="G362" s="2" t="str">
        <f aca="false">IF(A362&lt;&gt;C362,VLOOKUP(C362,$A$2:$D$9949,4,0),"")</f>
        <v>Stirk</v>
      </c>
      <c r="H362" s="2" t="n">
        <f aca="false">A362</f>
        <v>600</v>
      </c>
      <c r="I362" s="2" t="n">
        <f aca="false">C362</f>
        <v>572</v>
      </c>
      <c r="J362" s="0" t="n">
        <v>0</v>
      </c>
      <c r="K362" s="2" t="str">
        <f aca="false">VLOOKUP(J362,'LibSets constants'!$A$4:$B$1000,2,0)</f>
        <v>DLC_BASE_GAME</v>
      </c>
      <c r="L362" s="2" t="str">
        <f aca="false">VLOOKUP(J362,'LibSets constants'!$A$4:$C$1000,3,0)</f>
        <v>Included in base game</v>
      </c>
    </row>
    <row r="363" customFormat="false" ht="15" hidden="false" customHeight="false" outlineLevel="0" collapsed="false">
      <c r="A363" s="21" t="n">
        <v>601</v>
      </c>
      <c r="B363" s="1" t="n">
        <f aca="false">VLOOKUP(A363,'ESO dumped ZoneData'!$A$3:$D$9995,2,0)</f>
        <v>362</v>
      </c>
      <c r="C363" s="1" t="n">
        <f aca="false">VLOOKUP(A363,'ESO dumped ZoneData'!$A$3:$D$9995,3,0)</f>
        <v>572</v>
      </c>
      <c r="D363" s="2" t="str">
        <f aca="false">VLOOKUP(A363,'ESO dumped ZoneData'!$A$3:$D$9995,4,0)</f>
        <v>Wayrest</v>
      </c>
      <c r="E363" s="2" t="str">
        <f aca="false" t="array" ref="E363:E363">IF(OR(EXACT(A363,'ESO Dungeon constants'!$D$3:$D$987)),"X","")</f>
        <v/>
      </c>
      <c r="F363" s="2" t="str">
        <f aca="false">IF(EXACT(A363,C363),"X","")</f>
        <v/>
      </c>
      <c r="G363" s="2" t="str">
        <f aca="false">IF(A363&lt;&gt;C363,VLOOKUP(C363,$A$2:$D$9949,4,0),"")</f>
        <v>Stirk</v>
      </c>
      <c r="H363" s="2" t="n">
        <f aca="false">A363</f>
        <v>601</v>
      </c>
      <c r="I363" s="2" t="n">
        <f aca="false">C363</f>
        <v>572</v>
      </c>
      <c r="J363" s="0" t="n">
        <v>0</v>
      </c>
      <c r="K363" s="2" t="str">
        <f aca="false">VLOOKUP(J363,'LibSets constants'!$A$4:$B$1000,2,0)</f>
        <v>DLC_BASE_GAME</v>
      </c>
      <c r="L363" s="2" t="str">
        <f aca="false">VLOOKUP(J363,'LibSets constants'!$A$4:$C$1000,3,0)</f>
        <v>Included in base game</v>
      </c>
    </row>
    <row r="364" customFormat="false" ht="15" hidden="false" customHeight="false" outlineLevel="0" collapsed="false">
      <c r="A364" s="21" t="n">
        <v>628</v>
      </c>
      <c r="B364" s="1" t="n">
        <f aca="false">VLOOKUP(A364,'ESO dumped ZoneData'!$A$3:$D$9995,2,0)</f>
        <v>363</v>
      </c>
      <c r="C364" s="1" t="n">
        <f aca="false">VLOOKUP(A364,'ESO dumped ZoneData'!$A$3:$D$9995,3,0)</f>
        <v>20</v>
      </c>
      <c r="D364" s="2" t="str">
        <f aca="false">VLOOKUP(A364,'ESO dumped ZoneData'!$A$3:$D$9995,4,0)</f>
        <v>Doomcrag</v>
      </c>
      <c r="E364" s="2" t="str">
        <f aca="false" t="array" ref="E364:E364">IF(OR(EXACT(A364,'ESO Dungeon constants'!$D$3:$D$987)),"X","")</f>
        <v/>
      </c>
      <c r="F364" s="2" t="str">
        <f aca="false">IF(EXACT(A364,C364),"X","")</f>
        <v/>
      </c>
      <c r="G364" s="2" t="str">
        <f aca="false">IF(A364&lt;&gt;C364,VLOOKUP(C364,$A$2:$D$9949,4,0),"")</f>
        <v>Rivenspire</v>
      </c>
      <c r="H364" s="2" t="n">
        <f aca="false">A364</f>
        <v>628</v>
      </c>
      <c r="I364" s="2" t="n">
        <f aca="false">C364</f>
        <v>20</v>
      </c>
      <c r="J364" s="0" t="n">
        <v>0</v>
      </c>
      <c r="K364" s="2" t="str">
        <f aca="false">VLOOKUP(J364,'LibSets constants'!$A$4:$B$1000,2,0)</f>
        <v>DLC_BASE_GAME</v>
      </c>
      <c r="L364" s="2" t="str">
        <f aca="false">VLOOKUP(J364,'LibSets constants'!$A$4:$C$1000,3,0)</f>
        <v>Included in base game</v>
      </c>
    </row>
    <row r="365" customFormat="false" ht="15" hidden="false" customHeight="false" outlineLevel="0" collapsed="false">
      <c r="A365" s="21" t="n">
        <v>632</v>
      </c>
      <c r="B365" s="1" t="n">
        <f aca="false">VLOOKUP(A365,'ESO dumped ZoneData'!$A$3:$D$9995,2,0)</f>
        <v>364</v>
      </c>
      <c r="C365" s="1" t="n">
        <f aca="false">VLOOKUP(A365,'ESO dumped ZoneData'!$A$3:$D$9995,3,0)</f>
        <v>888</v>
      </c>
      <c r="D365" s="2" t="str">
        <f aca="false">VLOOKUP(A365,'ESO dumped ZoneData'!$A$3:$D$9995,4,0)</f>
        <v>Skyreach Hold</v>
      </c>
      <c r="E365" s="2" t="str">
        <f aca="false" t="array" ref="E365:E365">IF(OR(EXACT(A365,'ESO Dungeon constants'!$D$3:$D$987)),"X","")</f>
        <v/>
      </c>
      <c r="F365" s="2" t="str">
        <f aca="false">IF(EXACT(A365,C365),"X","")</f>
        <v/>
      </c>
      <c r="G365" s="2" t="str">
        <f aca="false">IF(A365&lt;&gt;C365,VLOOKUP(C365,$A$2:$D$9949,4,0),"")</f>
        <v>Craglorn</v>
      </c>
      <c r="H365" s="2" t="n">
        <f aca="false">A365</f>
        <v>632</v>
      </c>
      <c r="I365" s="2" t="n">
        <f aca="false">C365</f>
        <v>888</v>
      </c>
      <c r="J365" s="0" t="n">
        <v>0</v>
      </c>
      <c r="K365" s="2" t="str">
        <f aca="false">VLOOKUP(J365,'LibSets constants'!$A$4:$B$1000,2,0)</f>
        <v>DLC_BASE_GAME</v>
      </c>
      <c r="L365" s="2" t="str">
        <f aca="false">VLOOKUP(J365,'LibSets constants'!$A$4:$C$1000,3,0)</f>
        <v>Included in base game</v>
      </c>
    </row>
    <row r="366" customFormat="false" ht="15" hidden="false" customHeight="false" outlineLevel="0" collapsed="false">
      <c r="A366" s="21" t="n">
        <v>635</v>
      </c>
      <c r="B366" s="1" t="n">
        <f aca="false">VLOOKUP(A366,'ESO dumped ZoneData'!$A$3:$D$9995,2,0)</f>
        <v>365</v>
      </c>
      <c r="C366" s="1" t="n">
        <f aca="false">VLOOKUP(A366,'ESO dumped ZoneData'!$A$3:$D$9995,3,0)</f>
        <v>888</v>
      </c>
      <c r="D366" s="2" t="str">
        <f aca="false">VLOOKUP(A366,'ESO dumped ZoneData'!$A$3:$D$9995,4,0)</f>
        <v>Dragonstar Arena</v>
      </c>
      <c r="E366" s="2" t="str">
        <f aca="false" t="array" ref="E366:E366">IF(OR(EXACT(A366,'ESO Dungeon constants'!$D$3:$D$987)),"X","")</f>
        <v/>
      </c>
      <c r="F366" s="2" t="str">
        <f aca="false">IF(EXACT(A366,C366),"X","")</f>
        <v/>
      </c>
      <c r="G366" s="2" t="str">
        <f aca="false">IF(A366&lt;&gt;C366,VLOOKUP(C366,$A$2:$D$9949,4,0),"")</f>
        <v>Craglorn</v>
      </c>
      <c r="H366" s="2" t="n">
        <f aca="false">A366</f>
        <v>635</v>
      </c>
      <c r="I366" s="2" t="n">
        <f aca="false">C366</f>
        <v>888</v>
      </c>
      <c r="J366" s="0" t="n">
        <v>0</v>
      </c>
      <c r="K366" s="2" t="str">
        <f aca="false">VLOOKUP(J366,'LibSets constants'!$A$4:$B$1000,2,0)</f>
        <v>DLC_BASE_GAME</v>
      </c>
      <c r="L366" s="2" t="str">
        <f aca="false">VLOOKUP(J366,'LibSets constants'!$A$4:$C$1000,3,0)</f>
        <v>Included in base game</v>
      </c>
    </row>
    <row r="367" customFormat="false" ht="15" hidden="false" customHeight="false" outlineLevel="0" collapsed="false">
      <c r="A367" s="21" t="n">
        <v>636</v>
      </c>
      <c r="B367" s="1" t="n">
        <f aca="false">VLOOKUP(A367,'ESO dumped ZoneData'!$A$3:$D$9995,2,0)</f>
        <v>366</v>
      </c>
      <c r="C367" s="1" t="n">
        <f aca="false">VLOOKUP(A367,'ESO dumped ZoneData'!$A$3:$D$9995,3,0)</f>
        <v>888</v>
      </c>
      <c r="D367" s="2" t="str">
        <f aca="false">VLOOKUP(A367,'ESO dumped ZoneData'!$A$3:$D$9995,4,0)</f>
        <v>Hel Ra Citadel</v>
      </c>
      <c r="E367" s="2" t="str">
        <f aca="false" t="array" ref="E367:E367">IF(OR(EXACT(A367,'ESO Dungeon constants'!$D$3:$D$987)),"X","")</f>
        <v/>
      </c>
      <c r="F367" s="2" t="str">
        <f aca="false">IF(EXACT(A367,C367),"X","")</f>
        <v/>
      </c>
      <c r="G367" s="2" t="str">
        <f aca="false">IF(A367&lt;&gt;C367,VLOOKUP(C367,$A$2:$D$9949,4,0),"")</f>
        <v>Craglorn</v>
      </c>
      <c r="H367" s="2" t="n">
        <f aca="false">A367</f>
        <v>636</v>
      </c>
      <c r="I367" s="2" t="n">
        <f aca="false">C367</f>
        <v>888</v>
      </c>
      <c r="J367" s="0" t="n">
        <v>0</v>
      </c>
      <c r="K367" s="2" t="str">
        <f aca="false">VLOOKUP(J367,'LibSets constants'!$A$4:$B$1000,2,0)</f>
        <v>DLC_BASE_GAME</v>
      </c>
      <c r="L367" s="2" t="str">
        <f aca="false">VLOOKUP(J367,'LibSets constants'!$A$4:$C$1000,3,0)</f>
        <v>Included in base game</v>
      </c>
    </row>
    <row r="368" customFormat="false" ht="15" hidden="false" customHeight="false" outlineLevel="0" collapsed="false">
      <c r="A368" s="21" t="n">
        <v>637</v>
      </c>
      <c r="B368" s="1" t="n">
        <f aca="false">VLOOKUP(A368,'ESO dumped ZoneData'!$A$3:$D$9995,2,0)</f>
        <v>367</v>
      </c>
      <c r="C368" s="1" t="n">
        <f aca="false">VLOOKUP(A368,'ESO dumped ZoneData'!$A$3:$D$9995,3,0)</f>
        <v>57</v>
      </c>
      <c r="D368" s="2" t="str">
        <f aca="false">VLOOKUP(A368,'ESO dumped ZoneData'!$A$3:$D$9995,4,0)</f>
        <v>Quarantine Serk Catacombs</v>
      </c>
      <c r="E368" s="2" t="str">
        <f aca="false" t="array" ref="E368:E368">IF(OR(EXACT(A368,'ESO Dungeon constants'!$D$3:$D$987)),"X","")</f>
        <v/>
      </c>
      <c r="F368" s="2" t="str">
        <f aca="false">IF(EXACT(A368,C368),"X","")</f>
        <v/>
      </c>
      <c r="G368" s="2" t="str">
        <f aca="false">IF(A368&lt;&gt;C368,VLOOKUP(C368,$A$2:$D$9949,4,0),"")</f>
        <v>Deshaan</v>
      </c>
      <c r="H368" s="2" t="n">
        <f aca="false">A368</f>
        <v>637</v>
      </c>
      <c r="I368" s="2" t="n">
        <f aca="false">C368</f>
        <v>57</v>
      </c>
      <c r="J368" s="0" t="n">
        <v>0</v>
      </c>
      <c r="K368" s="2" t="str">
        <f aca="false">VLOOKUP(J368,'LibSets constants'!$A$4:$B$1000,2,0)</f>
        <v>DLC_BASE_GAME</v>
      </c>
      <c r="L368" s="2" t="str">
        <f aca="false">VLOOKUP(J368,'LibSets constants'!$A$4:$C$1000,3,0)</f>
        <v>Included in base game</v>
      </c>
    </row>
    <row r="369" customFormat="false" ht="15" hidden="false" customHeight="false" outlineLevel="0" collapsed="false">
      <c r="A369" s="21" t="n">
        <v>638</v>
      </c>
      <c r="B369" s="1" t="n">
        <f aca="false">VLOOKUP(A369,'ESO dumped ZoneData'!$A$3:$D$9995,2,0)</f>
        <v>368</v>
      </c>
      <c r="C369" s="1" t="n">
        <f aca="false">VLOOKUP(A369,'ESO dumped ZoneData'!$A$3:$D$9995,3,0)</f>
        <v>888</v>
      </c>
      <c r="D369" s="2" t="str">
        <f aca="false">VLOOKUP(A369,'ESO dumped ZoneData'!$A$3:$D$9995,4,0)</f>
        <v>Aetherian Archive</v>
      </c>
      <c r="E369" s="2" t="str">
        <f aca="false" t="array" ref="E369:E369">IF(OR(EXACT(A369,'ESO Dungeon constants'!$D$3:$D$987)),"X","")</f>
        <v/>
      </c>
      <c r="F369" s="2" t="str">
        <f aca="false">IF(EXACT(A369,C369),"X","")</f>
        <v/>
      </c>
      <c r="G369" s="2" t="str">
        <f aca="false">IF(A369&lt;&gt;C369,VLOOKUP(C369,$A$2:$D$9949,4,0),"")</f>
        <v>Craglorn</v>
      </c>
      <c r="H369" s="2" t="n">
        <f aca="false">A369</f>
        <v>638</v>
      </c>
      <c r="I369" s="2" t="n">
        <f aca="false">C369</f>
        <v>888</v>
      </c>
      <c r="J369" s="0" t="n">
        <v>0</v>
      </c>
      <c r="K369" s="2" t="str">
        <f aca="false">VLOOKUP(J369,'LibSets constants'!$A$4:$B$1000,2,0)</f>
        <v>DLC_BASE_GAME</v>
      </c>
      <c r="L369" s="2" t="str">
        <f aca="false">VLOOKUP(J369,'LibSets constants'!$A$4:$C$1000,3,0)</f>
        <v>Included in base game</v>
      </c>
    </row>
    <row r="370" customFormat="false" ht="15" hidden="false" customHeight="false" outlineLevel="0" collapsed="false">
      <c r="A370" s="21" t="n">
        <v>639</v>
      </c>
      <c r="B370" s="1" t="n">
        <f aca="false">VLOOKUP(A370,'ESO dumped ZoneData'!$A$3:$D$9995,2,0)</f>
        <v>369</v>
      </c>
      <c r="C370" s="1" t="n">
        <f aca="false">VLOOKUP(A370,'ESO dumped ZoneData'!$A$3:$D$9995,3,0)</f>
        <v>888</v>
      </c>
      <c r="D370" s="2" t="str">
        <f aca="false">VLOOKUP(A370,'ESO dumped ZoneData'!$A$3:$D$9995,4,0)</f>
        <v>Sanctum Ophidia</v>
      </c>
      <c r="E370" s="2" t="str">
        <f aca="false" t="array" ref="E370:E370">IF(OR(EXACT(A370,'ESO Dungeon constants'!$D$3:$D$987)),"X","")</f>
        <v/>
      </c>
      <c r="F370" s="2" t="str">
        <f aca="false">IF(EXACT(A370,C370),"X","")</f>
        <v/>
      </c>
      <c r="G370" s="2" t="str">
        <f aca="false">IF(A370&lt;&gt;C370,VLOOKUP(C370,$A$2:$D$9949,4,0),"")</f>
        <v>Craglorn</v>
      </c>
      <c r="H370" s="2" t="n">
        <f aca="false">A370</f>
        <v>639</v>
      </c>
      <c r="I370" s="2" t="n">
        <f aca="false">C370</f>
        <v>888</v>
      </c>
      <c r="J370" s="0" t="n">
        <v>0</v>
      </c>
      <c r="K370" s="2" t="str">
        <f aca="false">VLOOKUP(J370,'LibSets constants'!$A$4:$B$1000,2,0)</f>
        <v>DLC_BASE_GAME</v>
      </c>
      <c r="L370" s="2" t="str">
        <f aca="false">VLOOKUP(J370,'LibSets constants'!$A$4:$C$1000,3,0)</f>
        <v>Included in base game</v>
      </c>
    </row>
    <row r="371" customFormat="false" ht="15" hidden="false" customHeight="false" outlineLevel="0" collapsed="false">
      <c r="A371" s="21" t="n">
        <v>640</v>
      </c>
      <c r="B371" s="1" t="n">
        <f aca="false">VLOOKUP(A371,'ESO dumped ZoneData'!$A$3:$D$9995,2,0)</f>
        <v>370</v>
      </c>
      <c r="C371" s="1" t="n">
        <f aca="false">VLOOKUP(A371,'ESO dumped ZoneData'!$A$3:$D$9995,3,0)</f>
        <v>19</v>
      </c>
      <c r="D371" s="2" t="str">
        <f aca="false">VLOOKUP(A371,'ESO dumped ZoneData'!$A$3:$D$9995,4,0)</f>
        <v>Godrun's Dream</v>
      </c>
      <c r="E371" s="2" t="str">
        <f aca="false" t="array" ref="E371:E371">IF(OR(EXACT(A371,'ESO Dungeon constants'!$D$3:$D$987)),"X","")</f>
        <v/>
      </c>
      <c r="F371" s="2" t="str">
        <f aca="false">IF(EXACT(A371,C371),"X","")</f>
        <v/>
      </c>
      <c r="G371" s="2" t="str">
        <f aca="false">IF(A371&lt;&gt;C371,VLOOKUP(C371,$A$2:$D$9949,4,0),"")</f>
        <v>Stormhaven</v>
      </c>
      <c r="H371" s="2" t="n">
        <f aca="false">A371</f>
        <v>640</v>
      </c>
      <c r="I371" s="2" t="n">
        <f aca="false">C371</f>
        <v>19</v>
      </c>
      <c r="J371" s="0" t="n">
        <v>0</v>
      </c>
      <c r="K371" s="2" t="str">
        <f aca="false">VLOOKUP(J371,'LibSets constants'!$A$4:$B$1000,2,0)</f>
        <v>DLC_BASE_GAME</v>
      </c>
      <c r="L371" s="2" t="str">
        <f aca="false">VLOOKUP(J371,'LibSets constants'!$A$4:$C$1000,3,0)</f>
        <v>Included in base game</v>
      </c>
    </row>
    <row r="372" customFormat="false" ht="15" hidden="false" customHeight="false" outlineLevel="0" collapsed="false">
      <c r="A372" s="21" t="n">
        <v>641</v>
      </c>
      <c r="B372" s="1" t="n">
        <f aca="false">VLOOKUP(A372,'ESO dumped ZoneData'!$A$3:$D$9995,2,0)</f>
        <v>371</v>
      </c>
      <c r="C372" s="1" t="n">
        <f aca="false">VLOOKUP(A372,'ESO dumped ZoneData'!$A$3:$D$9995,3,0)</f>
        <v>3</v>
      </c>
      <c r="D372" s="2" t="str">
        <f aca="false">VLOOKUP(A372,'ESO dumped ZoneData'!$A$3:$D$9995,4,0)</f>
        <v>Themond Mine</v>
      </c>
      <c r="E372" s="2" t="str">
        <f aca="false" t="array" ref="E372:E372">IF(OR(EXACT(A372,'ESO Dungeon constants'!$D$3:$D$987)),"X","")</f>
        <v/>
      </c>
      <c r="F372" s="2" t="str">
        <f aca="false">IF(EXACT(A372,C372),"X","")</f>
        <v/>
      </c>
      <c r="G372" s="2" t="str">
        <f aca="false">IF(A372&lt;&gt;C372,VLOOKUP(C372,$A$2:$D$9949,4,0),"")</f>
        <v>Glenumbra</v>
      </c>
      <c r="H372" s="2" t="n">
        <f aca="false">A372</f>
        <v>641</v>
      </c>
      <c r="I372" s="2" t="n">
        <f aca="false">C372</f>
        <v>3</v>
      </c>
      <c r="J372" s="0" t="n">
        <v>0</v>
      </c>
      <c r="K372" s="2" t="str">
        <f aca="false">VLOOKUP(J372,'LibSets constants'!$A$4:$B$1000,2,0)</f>
        <v>DLC_BASE_GAME</v>
      </c>
      <c r="L372" s="2" t="str">
        <f aca="false">VLOOKUP(J372,'LibSets constants'!$A$4:$C$1000,3,0)</f>
        <v>Included in base game</v>
      </c>
    </row>
    <row r="373" customFormat="false" ht="15" hidden="false" customHeight="false" outlineLevel="0" collapsed="false">
      <c r="A373" s="21" t="n">
        <v>642</v>
      </c>
      <c r="B373" s="1" t="n">
        <f aca="false">VLOOKUP(A373,'ESO dumped ZoneData'!$A$3:$D$9995,2,0)</f>
        <v>372</v>
      </c>
      <c r="C373" s="1" t="n">
        <f aca="false">VLOOKUP(A373,'ESO dumped ZoneData'!$A$3:$D$9995,3,0)</f>
        <v>642</v>
      </c>
      <c r="D373" s="2" t="str">
        <f aca="false">VLOOKUP(A373,'ESO dumped ZoneData'!$A$3:$D$9995,4,0)</f>
        <v>The Earth Forge</v>
      </c>
      <c r="E373" s="2" t="str">
        <f aca="false" t="array" ref="E373:E373">IF(OR(EXACT(A373,'ESO Dungeon constants'!$D$3:$D$987)),"X","")</f>
        <v/>
      </c>
      <c r="F373" s="2" t="str">
        <f aca="false">IF(EXACT(A373,C373),"X","")</f>
        <v>X</v>
      </c>
      <c r="G373" s="2" t="str">
        <f aca="false">IF(A373&lt;&gt;C373,VLOOKUP(C373,$A$2:$D$9949,4,0),"")</f>
        <v/>
      </c>
      <c r="H373" s="2" t="n">
        <f aca="false">A373</f>
        <v>642</v>
      </c>
      <c r="I373" s="2" t="n">
        <f aca="false">C373</f>
        <v>642</v>
      </c>
      <c r="J373" s="0" t="n">
        <v>0</v>
      </c>
      <c r="K373" s="2" t="str">
        <f aca="false">VLOOKUP(J373,'LibSets constants'!$A$4:$B$1000,2,0)</f>
        <v>DLC_BASE_GAME</v>
      </c>
      <c r="L373" s="2" t="str">
        <f aca="false">VLOOKUP(J373,'LibSets constants'!$A$4:$C$1000,3,0)</f>
        <v>Included in base game</v>
      </c>
    </row>
    <row r="374" customFormat="false" ht="15" hidden="false" customHeight="false" outlineLevel="0" collapsed="false">
      <c r="A374" s="21" t="n">
        <v>643</v>
      </c>
      <c r="B374" s="1" t="n">
        <f aca="false">VLOOKUP(A374,'ESO dumped ZoneData'!$A$3:$D$9995,2,0)</f>
        <v>373</v>
      </c>
      <c r="C374" s="1" t="n">
        <f aca="false">VLOOKUP(A374,'ESO dumped ZoneData'!$A$3:$D$9995,3,0)</f>
        <v>584</v>
      </c>
      <c r="D374" s="2" t="str">
        <f aca="false">VLOOKUP(A374,'ESO dumped ZoneData'!$A$3:$D$9995,4,0)</f>
        <v>Imperial Sewers</v>
      </c>
      <c r="E374" s="2" t="str">
        <f aca="false" t="array" ref="E374:E374">IF(OR(EXACT(A374,'ESO Dungeon constants'!$D$3:$D$987)),"X","")</f>
        <v/>
      </c>
      <c r="F374" s="2" t="str">
        <f aca="false">IF(EXACT(A374,C374),"X","")</f>
        <v/>
      </c>
      <c r="G374" s="2" t="str">
        <f aca="false">IF(A374&lt;&gt;C374,VLOOKUP(C374,$A$2:$D$9949,4,0),"")</f>
        <v>Imperial City</v>
      </c>
      <c r="H374" s="2" t="n">
        <f aca="false">A374</f>
        <v>643</v>
      </c>
      <c r="I374" s="2" t="n">
        <f aca="false">C374</f>
        <v>584</v>
      </c>
      <c r="J374" s="0" t="n">
        <v>1</v>
      </c>
      <c r="K374" s="2" t="str">
        <f aca="false">VLOOKUP(J374,'LibSets constants'!$A$4:$B$1000,2,0)</f>
        <v>DLC_IMPERIAL_CITY</v>
      </c>
      <c r="L374" s="2" t="str">
        <f aca="false">VLOOKUP(J374,'LibSets constants'!$A$4:$C$1000,3,0)</f>
        <v>Imperial City</v>
      </c>
    </row>
    <row r="375" customFormat="false" ht="15" hidden="false" customHeight="false" outlineLevel="0" collapsed="false">
      <c r="A375" s="21" t="n">
        <v>649</v>
      </c>
      <c r="B375" s="1" t="n">
        <f aca="false">VLOOKUP(A375,'ESO dumped ZoneData'!$A$3:$D$9995,2,0)</f>
        <v>374</v>
      </c>
      <c r="C375" s="1" t="n">
        <f aca="false">VLOOKUP(A375,'ESO dumped ZoneData'!$A$3:$D$9995,3,0)</f>
        <v>584</v>
      </c>
      <c r="D375" s="2" t="str">
        <f aca="false">VLOOKUP(A375,'ESO dumped ZoneData'!$A$3:$D$9995,4,0)</f>
        <v>The Dragonfire Cathedral</v>
      </c>
      <c r="E375" s="2" t="str">
        <f aca="false" t="array" ref="E375:E375">IF(OR(EXACT(A375,'ESO Dungeon constants'!$D$3:$D$987)),"X","")</f>
        <v/>
      </c>
      <c r="F375" s="2" t="str">
        <f aca="false">IF(EXACT(A375,C375),"X","")</f>
        <v/>
      </c>
      <c r="G375" s="2" t="str">
        <f aca="false">IF(A375&lt;&gt;C375,VLOOKUP(C375,$A$2:$D$9949,4,0),"")</f>
        <v>Imperial City</v>
      </c>
      <c r="H375" s="2" t="n">
        <f aca="false">A375</f>
        <v>649</v>
      </c>
      <c r="I375" s="2" t="n">
        <f aca="false">C375</f>
        <v>584</v>
      </c>
      <c r="J375" s="0" t="n">
        <v>1</v>
      </c>
      <c r="K375" s="2" t="str">
        <f aca="false">VLOOKUP(J375,'LibSets constants'!$A$4:$B$1000,2,0)</f>
        <v>DLC_IMPERIAL_CITY</v>
      </c>
      <c r="L375" s="2" t="str">
        <f aca="false">VLOOKUP(J375,'LibSets constants'!$A$4:$C$1000,3,0)</f>
        <v>Imperial City</v>
      </c>
    </row>
    <row r="376" customFormat="false" ht="15" hidden="false" customHeight="false" outlineLevel="0" collapsed="false">
      <c r="A376" s="21" t="n">
        <v>676</v>
      </c>
      <c r="B376" s="1" t="n">
        <f aca="false">VLOOKUP(A376,'ESO dumped ZoneData'!$A$3:$D$9995,2,0)</f>
        <v>375</v>
      </c>
      <c r="C376" s="1" t="n">
        <f aca="false">VLOOKUP(A376,'ESO dumped ZoneData'!$A$3:$D$9995,3,0)</f>
        <v>816</v>
      </c>
      <c r="D376" s="2" t="str">
        <f aca="false">VLOOKUP(A376,'ESO dumped ZoneData'!$A$3:$D$9995,4,0)</f>
        <v>Shark's Teeth Grotto</v>
      </c>
      <c r="E376" s="2" t="str">
        <f aca="false" t="array" ref="E376:E376">IF(OR(EXACT(A376,'ESO Dungeon constants'!$D$3:$D$987)),"X","")</f>
        <v/>
      </c>
      <c r="F376" s="2" t="str">
        <f aca="false">IF(EXACT(A376,C376),"X","")</f>
        <v/>
      </c>
      <c r="G376" s="2" t="str">
        <f aca="false">IF(A376&lt;&gt;C376,VLOOKUP(C376,$A$2:$D$9949,4,0),"")</f>
        <v>Hew's Bane</v>
      </c>
      <c r="H376" s="2" t="n">
        <f aca="false">A376</f>
        <v>676</v>
      </c>
      <c r="I376" s="2" t="n">
        <f aca="false">C376</f>
        <v>816</v>
      </c>
      <c r="J376" s="0" t="n">
        <v>3</v>
      </c>
      <c r="K376" s="2" t="str">
        <f aca="false">VLOOKUP(J376,'LibSets constants'!$A$4:$B$1000,2,0)</f>
        <v>DLC_THIEVES_GUILD</v>
      </c>
      <c r="L376" s="2" t="str">
        <f aca="false">VLOOKUP(J376,'LibSets constants'!$A$4:$C$1000,3,0)</f>
        <v>Thieves Guild</v>
      </c>
    </row>
    <row r="377" customFormat="false" ht="15" hidden="false" customHeight="false" outlineLevel="0" collapsed="false">
      <c r="A377" s="21" t="n">
        <v>677</v>
      </c>
      <c r="B377" s="1" t="n">
        <f aca="false">VLOOKUP(A377,'ESO dumped ZoneData'!$A$3:$D$9995,2,0)</f>
        <v>376</v>
      </c>
      <c r="C377" s="1" t="n">
        <f aca="false">VLOOKUP(A377,'ESO dumped ZoneData'!$A$3:$D$9995,3,0)</f>
        <v>684</v>
      </c>
      <c r="D377" s="2" t="str">
        <f aca="false">VLOOKUP(A377,'ESO dumped ZoneData'!$A$3:$D$9995,4,0)</f>
        <v>Maelstrom Arena</v>
      </c>
      <c r="E377" s="2" t="str">
        <f aca="false" t="array" ref="E377:E377">IF(OR(EXACT(A377,'ESO Dungeon constants'!$D$3:$D$987)),"X","")</f>
        <v/>
      </c>
      <c r="F377" s="2" t="str">
        <f aca="false">IF(EXACT(A377,C377),"X","")</f>
        <v/>
      </c>
      <c r="G377" s="2" t="str">
        <f aca="false">IF(A377&lt;&gt;C377,VLOOKUP(C377,$A$2:$D$9949,4,0),"")</f>
        <v>Wrothgar</v>
      </c>
      <c r="H377" s="2" t="n">
        <f aca="false">A377</f>
        <v>677</v>
      </c>
      <c r="I377" s="2" t="n">
        <f aca="false">C377</f>
        <v>684</v>
      </c>
      <c r="J377" s="0" t="n">
        <v>2</v>
      </c>
      <c r="K377" s="2" t="str">
        <f aca="false">VLOOKUP(J377,'LibSets constants'!$A$4:$B$1000,2,0)</f>
        <v>DLC_ORSINIUM</v>
      </c>
      <c r="L377" s="2" t="str">
        <f aca="false">VLOOKUP(J377,'LibSets constants'!$A$4:$C$1000,3,0)</f>
        <v>Orsinium</v>
      </c>
    </row>
    <row r="378" customFormat="false" ht="15" hidden="false" customHeight="false" outlineLevel="0" collapsed="false">
      <c r="A378" s="21" t="n">
        <v>678</v>
      </c>
      <c r="B378" s="1" t="n">
        <f aca="false">VLOOKUP(A378,'ESO dumped ZoneData'!$A$3:$D$9995,2,0)</f>
        <v>377</v>
      </c>
      <c r="C378" s="1" t="n">
        <f aca="false">VLOOKUP(A378,'ESO dumped ZoneData'!$A$3:$D$9995,3,0)</f>
        <v>584</v>
      </c>
      <c r="D378" s="2" t="str">
        <f aca="false">VLOOKUP(A378,'ESO dumped ZoneData'!$A$3:$D$9995,4,0)</f>
        <v>Imperial City Prison</v>
      </c>
      <c r="E378" s="2" t="str">
        <f aca="false" t="array" ref="E378:E378">IF(OR(EXACT(A378,'ESO Dungeon constants'!$D$3:$D$987)),"X","")</f>
        <v/>
      </c>
      <c r="F378" s="2" t="str">
        <f aca="false">IF(EXACT(A378,C378),"X","")</f>
        <v/>
      </c>
      <c r="G378" s="2" t="str">
        <f aca="false">IF(A378&lt;&gt;C378,VLOOKUP(C378,$A$2:$D$9949,4,0),"")</f>
        <v>Imperial City</v>
      </c>
      <c r="H378" s="2" t="n">
        <f aca="false">A378</f>
        <v>678</v>
      </c>
      <c r="I378" s="2" t="n">
        <f aca="false">C378</f>
        <v>584</v>
      </c>
      <c r="J378" s="0" t="n">
        <v>1</v>
      </c>
      <c r="K378" s="2" t="str">
        <f aca="false">VLOOKUP(J378,'LibSets constants'!$A$4:$B$1000,2,0)</f>
        <v>DLC_IMPERIAL_CITY</v>
      </c>
      <c r="L378" s="2" t="str">
        <f aca="false">VLOOKUP(J378,'LibSets constants'!$A$4:$C$1000,3,0)</f>
        <v>Imperial City</v>
      </c>
    </row>
    <row r="379" customFormat="false" ht="15" hidden="false" customHeight="false" outlineLevel="0" collapsed="false">
      <c r="A379" s="21" t="n">
        <v>681</v>
      </c>
      <c r="B379" s="1" t="n">
        <f aca="false">VLOOKUP(A379,'ESO dumped ZoneData'!$A$3:$D$9995,2,0)</f>
        <v>378</v>
      </c>
      <c r="C379" s="1" t="n">
        <f aca="false">VLOOKUP(A379,'ESO dumped ZoneData'!$A$3:$D$9995,3,0)</f>
        <v>108</v>
      </c>
      <c r="D379" s="2" t="str">
        <f aca="false">VLOOKUP(A379,'ESO dumped ZoneData'!$A$3:$D$9995,4,0)</f>
        <v>City of Ash II</v>
      </c>
      <c r="E379" s="2" t="str">
        <f aca="false" t="array" ref="E379:E379">IF(OR(EXACT(A379,'ESO Dungeon constants'!$D$3:$D$987)),"X","")</f>
        <v/>
      </c>
      <c r="F379" s="2" t="str">
        <f aca="false">IF(EXACT(A379,C379),"X","")</f>
        <v/>
      </c>
      <c r="G379" s="2" t="str">
        <f aca="false">IF(A379&lt;&gt;C379,VLOOKUP(C379,$A$2:$D$9949,4,0),"")</f>
        <v>Greenshade</v>
      </c>
      <c r="H379" s="2" t="n">
        <f aca="false">A379</f>
        <v>681</v>
      </c>
      <c r="I379" s="2" t="n">
        <f aca="false">C379</f>
        <v>108</v>
      </c>
      <c r="J379" s="0" t="n">
        <v>0</v>
      </c>
      <c r="K379" s="2" t="str">
        <f aca="false">VLOOKUP(J379,'LibSets constants'!$A$4:$B$1000,2,0)</f>
        <v>DLC_BASE_GAME</v>
      </c>
      <c r="L379" s="2" t="str">
        <f aca="false">VLOOKUP(J379,'LibSets constants'!$A$4:$C$1000,3,0)</f>
        <v>Included in base game</v>
      </c>
    </row>
    <row r="380" customFormat="false" ht="15" hidden="false" customHeight="false" outlineLevel="0" collapsed="false">
      <c r="A380" s="21" t="n">
        <v>684</v>
      </c>
      <c r="B380" s="1" t="n">
        <f aca="false">VLOOKUP(A380,'ESO dumped ZoneData'!$A$3:$D$9995,2,0)</f>
        <v>379</v>
      </c>
      <c r="C380" s="1" t="n">
        <f aca="false">VLOOKUP(A380,'ESO dumped ZoneData'!$A$3:$D$9995,3,0)</f>
        <v>684</v>
      </c>
      <c r="D380" s="2" t="str">
        <f aca="false">VLOOKUP(A380,'ESO dumped ZoneData'!$A$3:$D$9995,4,0)</f>
        <v>Wrothgar</v>
      </c>
      <c r="E380" s="2" t="str">
        <f aca="false" t="array" ref="E380:E380">IF(OR(EXACT(A380,'ESO Dungeon constants'!$D$3:$D$987)),"X","")</f>
        <v/>
      </c>
      <c r="F380" s="2" t="str">
        <f aca="false">IF(EXACT(A380,C380),"X","")</f>
        <v>X</v>
      </c>
      <c r="G380" s="2" t="str">
        <f aca="false">IF(A380&lt;&gt;C380,VLOOKUP(C380,$A$2:$D$9949,4,0),"")</f>
        <v/>
      </c>
      <c r="H380" s="2" t="n">
        <f aca="false">A380</f>
        <v>684</v>
      </c>
      <c r="I380" s="2" t="n">
        <f aca="false">C380</f>
        <v>684</v>
      </c>
      <c r="J380" s="0" t="n">
        <v>2</v>
      </c>
      <c r="K380" s="2" t="str">
        <f aca="false">VLOOKUP(J380,'LibSets constants'!$A$4:$B$1000,2,0)</f>
        <v>DLC_ORSINIUM</v>
      </c>
      <c r="L380" s="2" t="str">
        <f aca="false">VLOOKUP(J380,'LibSets constants'!$A$4:$C$1000,3,0)</f>
        <v>Orsinium</v>
      </c>
    </row>
    <row r="381" customFormat="false" ht="15" hidden="false" customHeight="false" outlineLevel="0" collapsed="false">
      <c r="A381" s="21" t="n">
        <v>688</v>
      </c>
      <c r="B381" s="1" t="n">
        <f aca="false">VLOOKUP(A381,'ESO dumped ZoneData'!$A$3:$D$9995,2,0)</f>
        <v>380</v>
      </c>
      <c r="C381" s="1" t="n">
        <f aca="false">VLOOKUP(A381,'ESO dumped ZoneData'!$A$3:$D$9995,3,0)</f>
        <v>584</v>
      </c>
      <c r="D381" s="2" t="str">
        <f aca="false">VLOOKUP(A381,'ESO dumped ZoneData'!$A$3:$D$9995,4,0)</f>
        <v>White-Gold Tower</v>
      </c>
      <c r="E381" s="2" t="str">
        <f aca="false" t="array" ref="E381:E381">IF(OR(EXACT(A381,'ESO Dungeon constants'!$D$3:$D$987)),"X","")</f>
        <v/>
      </c>
      <c r="F381" s="2" t="str">
        <f aca="false">IF(EXACT(A381,C381),"X","")</f>
        <v/>
      </c>
      <c r="G381" s="2" t="str">
        <f aca="false">IF(A381&lt;&gt;C381,VLOOKUP(C381,$A$2:$D$9949,4,0),"")</f>
        <v>Imperial City</v>
      </c>
      <c r="H381" s="2" t="n">
        <f aca="false">A381</f>
        <v>688</v>
      </c>
      <c r="I381" s="2" t="n">
        <f aca="false">C381</f>
        <v>584</v>
      </c>
      <c r="J381" s="0" t="n">
        <v>1</v>
      </c>
      <c r="K381" s="2" t="str">
        <f aca="false">VLOOKUP(J381,'LibSets constants'!$A$4:$B$1000,2,0)</f>
        <v>DLC_IMPERIAL_CITY</v>
      </c>
      <c r="L381" s="2" t="str">
        <f aca="false">VLOOKUP(J381,'LibSets constants'!$A$4:$C$1000,3,0)</f>
        <v>Imperial City</v>
      </c>
    </row>
    <row r="382" customFormat="false" ht="15" hidden="false" customHeight="false" outlineLevel="0" collapsed="false">
      <c r="A382" s="21" t="n">
        <v>689</v>
      </c>
      <c r="B382" s="1" t="n">
        <f aca="false">VLOOKUP(A382,'ESO dumped ZoneData'!$A$3:$D$9995,2,0)</f>
        <v>381</v>
      </c>
      <c r="C382" s="1" t="n">
        <f aca="false">VLOOKUP(A382,'ESO dumped ZoneData'!$A$3:$D$9995,3,0)</f>
        <v>684</v>
      </c>
      <c r="D382" s="2" t="str">
        <f aca="false">VLOOKUP(A382,'ESO dumped ZoneData'!$A$3:$D$9995,4,0)</f>
        <v>Nikolvara's Kennel</v>
      </c>
      <c r="E382" s="2" t="str">
        <f aca="false" t="array" ref="E382:E382">IF(OR(EXACT(A382,'ESO Dungeon constants'!$D$3:$D$987)),"X","")</f>
        <v/>
      </c>
      <c r="F382" s="2" t="str">
        <f aca="false">IF(EXACT(A382,C382),"X","")</f>
        <v/>
      </c>
      <c r="G382" s="2" t="str">
        <f aca="false">IF(A382&lt;&gt;C382,VLOOKUP(C382,$A$2:$D$9949,4,0),"")</f>
        <v>Wrothgar</v>
      </c>
      <c r="H382" s="2" t="n">
        <f aca="false">A382</f>
        <v>689</v>
      </c>
      <c r="I382" s="2" t="n">
        <f aca="false">C382</f>
        <v>684</v>
      </c>
      <c r="J382" s="0" t="n">
        <v>2</v>
      </c>
      <c r="K382" s="2" t="str">
        <f aca="false">VLOOKUP(J382,'LibSets constants'!$A$4:$B$1000,2,0)</f>
        <v>DLC_ORSINIUM</v>
      </c>
      <c r="L382" s="2" t="str">
        <f aca="false">VLOOKUP(J382,'LibSets constants'!$A$4:$C$1000,3,0)</f>
        <v>Orsinium</v>
      </c>
    </row>
    <row r="383" customFormat="false" ht="15" hidden="false" customHeight="false" outlineLevel="0" collapsed="false">
      <c r="A383" s="21" t="n">
        <v>691</v>
      </c>
      <c r="B383" s="1" t="n">
        <f aca="false">VLOOKUP(A383,'ESO dumped ZoneData'!$A$3:$D$9995,2,0)</f>
        <v>382</v>
      </c>
      <c r="C383" s="1" t="n">
        <f aca="false">VLOOKUP(A383,'ESO dumped ZoneData'!$A$3:$D$9995,3,0)</f>
        <v>684</v>
      </c>
      <c r="D383" s="2" t="str">
        <f aca="false">VLOOKUP(A383,'ESO dumped ZoneData'!$A$3:$D$9995,4,0)</f>
        <v>Thukhozod's Sanctum</v>
      </c>
      <c r="E383" s="2" t="str">
        <f aca="false" t="array" ref="E383:E383">IF(OR(EXACT(A383,'ESO Dungeon constants'!$D$3:$D$987)),"X","")</f>
        <v/>
      </c>
      <c r="F383" s="2" t="str">
        <f aca="false">IF(EXACT(A383,C383),"X","")</f>
        <v/>
      </c>
      <c r="G383" s="2" t="str">
        <f aca="false">IF(A383&lt;&gt;C383,VLOOKUP(C383,$A$2:$D$9949,4,0),"")</f>
        <v>Wrothgar</v>
      </c>
      <c r="H383" s="2" t="n">
        <f aca="false">A383</f>
        <v>691</v>
      </c>
      <c r="I383" s="2" t="n">
        <f aca="false">C383</f>
        <v>684</v>
      </c>
      <c r="J383" s="0" t="n">
        <v>2</v>
      </c>
      <c r="K383" s="2" t="str">
        <f aca="false">VLOOKUP(J383,'LibSets constants'!$A$4:$B$1000,2,0)</f>
        <v>DLC_ORSINIUM</v>
      </c>
      <c r="L383" s="2" t="str">
        <f aca="false">VLOOKUP(J383,'LibSets constants'!$A$4:$C$1000,3,0)</f>
        <v>Orsinium</v>
      </c>
    </row>
    <row r="384" customFormat="false" ht="15" hidden="false" customHeight="false" outlineLevel="0" collapsed="false">
      <c r="A384" s="21" t="n">
        <v>692</v>
      </c>
      <c r="B384" s="1" t="n">
        <f aca="false">VLOOKUP(A384,'ESO dumped ZoneData'!$A$3:$D$9995,2,0)</f>
        <v>383</v>
      </c>
      <c r="C384" s="1" t="n">
        <f aca="false">VLOOKUP(A384,'ESO dumped ZoneData'!$A$3:$D$9995,3,0)</f>
        <v>684</v>
      </c>
      <c r="D384" s="2" t="str">
        <f aca="false">VLOOKUP(A384,'ESO dumped ZoneData'!$A$3:$D$9995,4,0)</f>
        <v>Watcher's Hold</v>
      </c>
      <c r="E384" s="2" t="str">
        <f aca="false" t="array" ref="E384:E384">IF(OR(EXACT(A384,'ESO Dungeon constants'!$D$3:$D$987)),"X","")</f>
        <v/>
      </c>
      <c r="F384" s="2" t="str">
        <f aca="false">IF(EXACT(A384,C384),"X","")</f>
        <v/>
      </c>
      <c r="G384" s="2" t="str">
        <f aca="false">IF(A384&lt;&gt;C384,VLOOKUP(C384,$A$2:$D$9949,4,0),"")</f>
        <v>Wrothgar</v>
      </c>
      <c r="H384" s="2" t="n">
        <f aca="false">A384</f>
        <v>692</v>
      </c>
      <c r="I384" s="2" t="n">
        <f aca="false">C384</f>
        <v>684</v>
      </c>
      <c r="J384" s="0" t="n">
        <v>2</v>
      </c>
      <c r="K384" s="2" t="str">
        <f aca="false">VLOOKUP(J384,'LibSets constants'!$A$4:$B$1000,2,0)</f>
        <v>DLC_ORSINIUM</v>
      </c>
      <c r="L384" s="2" t="str">
        <f aca="false">VLOOKUP(J384,'LibSets constants'!$A$4:$C$1000,3,0)</f>
        <v>Orsinium</v>
      </c>
    </row>
    <row r="385" customFormat="false" ht="15" hidden="false" customHeight="false" outlineLevel="0" collapsed="false">
      <c r="A385" s="21" t="n">
        <v>693</v>
      </c>
      <c r="B385" s="1" t="n">
        <f aca="false">VLOOKUP(A385,'ESO dumped ZoneData'!$A$3:$D$9995,2,0)</f>
        <v>384</v>
      </c>
      <c r="C385" s="1" t="n">
        <f aca="false">VLOOKUP(A385,'ESO dumped ZoneData'!$A$3:$D$9995,3,0)</f>
        <v>684</v>
      </c>
      <c r="D385" s="2" t="str">
        <f aca="false">VLOOKUP(A385,'ESO dumped ZoneData'!$A$3:$D$9995,4,0)</f>
        <v>Coldperch Cavern</v>
      </c>
      <c r="E385" s="2" t="str">
        <f aca="false" t="array" ref="E385:E385">IF(OR(EXACT(A385,'ESO Dungeon constants'!$D$3:$D$987)),"X","")</f>
        <v/>
      </c>
      <c r="F385" s="2" t="str">
        <f aca="false">IF(EXACT(A385,C385),"X","")</f>
        <v/>
      </c>
      <c r="G385" s="2" t="str">
        <f aca="false">IF(A385&lt;&gt;C385,VLOOKUP(C385,$A$2:$D$9949,4,0),"")</f>
        <v>Wrothgar</v>
      </c>
      <c r="H385" s="2" t="n">
        <f aca="false">A385</f>
        <v>693</v>
      </c>
      <c r="I385" s="2" t="n">
        <f aca="false">C385</f>
        <v>684</v>
      </c>
      <c r="J385" s="0" t="n">
        <v>2</v>
      </c>
      <c r="K385" s="2" t="str">
        <f aca="false">VLOOKUP(J385,'LibSets constants'!$A$4:$B$1000,2,0)</f>
        <v>DLC_ORSINIUM</v>
      </c>
      <c r="L385" s="2" t="str">
        <f aca="false">VLOOKUP(J385,'LibSets constants'!$A$4:$C$1000,3,0)</f>
        <v>Orsinium</v>
      </c>
    </row>
    <row r="386" customFormat="false" ht="15" hidden="false" customHeight="false" outlineLevel="0" collapsed="false">
      <c r="A386" s="21" t="n">
        <v>694</v>
      </c>
      <c r="B386" s="1" t="n">
        <f aca="false">VLOOKUP(A386,'ESO dumped ZoneData'!$A$3:$D$9995,2,0)</f>
        <v>385</v>
      </c>
      <c r="C386" s="1" t="n">
        <f aca="false">VLOOKUP(A386,'ESO dumped ZoneData'!$A$3:$D$9995,3,0)</f>
        <v>684</v>
      </c>
      <c r="D386" s="2" t="str">
        <f aca="false">VLOOKUP(A386,'ESO dumped ZoneData'!$A$3:$D$9995,4,0)</f>
        <v>Argent Mine</v>
      </c>
      <c r="E386" s="2" t="str">
        <f aca="false" t="array" ref="E386:E386">IF(OR(EXACT(A386,'ESO Dungeon constants'!$D$3:$D$987)),"X","")</f>
        <v/>
      </c>
      <c r="F386" s="2" t="str">
        <f aca="false">IF(EXACT(A386,C386),"X","")</f>
        <v/>
      </c>
      <c r="G386" s="2" t="str">
        <f aca="false">IF(A386&lt;&gt;C386,VLOOKUP(C386,$A$2:$D$9949,4,0),"")</f>
        <v>Wrothgar</v>
      </c>
      <c r="H386" s="2" t="n">
        <f aca="false">A386</f>
        <v>694</v>
      </c>
      <c r="I386" s="2" t="n">
        <f aca="false">C386</f>
        <v>684</v>
      </c>
      <c r="J386" s="0" t="n">
        <v>2</v>
      </c>
      <c r="K386" s="2" t="str">
        <f aca="false">VLOOKUP(J386,'LibSets constants'!$A$4:$B$1000,2,0)</f>
        <v>DLC_ORSINIUM</v>
      </c>
      <c r="L386" s="2" t="str">
        <f aca="false">VLOOKUP(J386,'LibSets constants'!$A$4:$C$1000,3,0)</f>
        <v>Orsinium</v>
      </c>
    </row>
    <row r="387" customFormat="false" ht="15" hidden="false" customHeight="false" outlineLevel="0" collapsed="false">
      <c r="A387" s="21" t="n">
        <v>695</v>
      </c>
      <c r="B387" s="1" t="n">
        <f aca="false">VLOOKUP(A387,'ESO dumped ZoneData'!$A$3:$D$9995,2,0)</f>
        <v>386</v>
      </c>
      <c r="C387" s="1" t="n">
        <f aca="false">VLOOKUP(A387,'ESO dumped ZoneData'!$A$3:$D$9995,3,0)</f>
        <v>684</v>
      </c>
      <c r="D387" s="2" t="str">
        <f aca="false">VLOOKUP(A387,'ESO dumped ZoneData'!$A$3:$D$9995,4,0)</f>
        <v>Coldwind's Den</v>
      </c>
      <c r="E387" s="2" t="str">
        <f aca="false" t="array" ref="E387:E387">IF(OR(EXACT(A387,'ESO Dungeon constants'!$D$3:$D$987)),"X","")</f>
        <v/>
      </c>
      <c r="F387" s="2" t="str">
        <f aca="false">IF(EXACT(A387,C387),"X","")</f>
        <v/>
      </c>
      <c r="G387" s="2" t="str">
        <f aca="false">IF(A387&lt;&gt;C387,VLOOKUP(C387,$A$2:$D$9949,4,0),"")</f>
        <v>Wrothgar</v>
      </c>
      <c r="H387" s="2" t="n">
        <f aca="false">A387</f>
        <v>695</v>
      </c>
      <c r="I387" s="2" t="n">
        <f aca="false">C387</f>
        <v>684</v>
      </c>
      <c r="J387" s="0" t="n">
        <v>2</v>
      </c>
      <c r="K387" s="2" t="str">
        <f aca="false">VLOOKUP(J387,'LibSets constants'!$A$4:$B$1000,2,0)</f>
        <v>DLC_ORSINIUM</v>
      </c>
      <c r="L387" s="2" t="str">
        <f aca="false">VLOOKUP(J387,'LibSets constants'!$A$4:$C$1000,3,0)</f>
        <v>Orsinium</v>
      </c>
    </row>
    <row r="388" customFormat="false" ht="15" hidden="false" customHeight="false" outlineLevel="0" collapsed="false">
      <c r="A388" s="21" t="n">
        <v>697</v>
      </c>
      <c r="B388" s="1" t="n">
        <f aca="false">VLOOKUP(A388,'ESO dumped ZoneData'!$A$3:$D$9995,2,0)</f>
        <v>387</v>
      </c>
      <c r="C388" s="1" t="n">
        <f aca="false">VLOOKUP(A388,'ESO dumped ZoneData'!$A$3:$D$9995,3,0)</f>
        <v>684</v>
      </c>
      <c r="D388" s="2" t="str">
        <f aca="false">VLOOKUP(A388,'ESO dumped ZoneData'!$A$3:$D$9995,4,0)</f>
        <v>Zthenganaz</v>
      </c>
      <c r="E388" s="2" t="str">
        <f aca="false" t="array" ref="E388:E388">IF(OR(EXACT(A388,'ESO Dungeon constants'!$D$3:$D$987)),"X","")</f>
        <v/>
      </c>
      <c r="F388" s="2" t="str">
        <f aca="false">IF(EXACT(A388,C388),"X","")</f>
        <v/>
      </c>
      <c r="G388" s="2" t="str">
        <f aca="false">IF(A388&lt;&gt;C388,VLOOKUP(C388,$A$2:$D$9949,4,0),"")</f>
        <v>Wrothgar</v>
      </c>
      <c r="H388" s="2" t="n">
        <f aca="false">A388</f>
        <v>697</v>
      </c>
      <c r="I388" s="2" t="n">
        <f aca="false">C388</f>
        <v>684</v>
      </c>
      <c r="J388" s="0" t="n">
        <v>2</v>
      </c>
      <c r="K388" s="2" t="str">
        <f aca="false">VLOOKUP(J388,'LibSets constants'!$A$4:$B$1000,2,0)</f>
        <v>DLC_ORSINIUM</v>
      </c>
      <c r="L388" s="2" t="str">
        <f aca="false">VLOOKUP(J388,'LibSets constants'!$A$4:$C$1000,3,0)</f>
        <v>Orsinium</v>
      </c>
    </row>
    <row r="389" customFormat="false" ht="15" hidden="false" customHeight="false" outlineLevel="0" collapsed="false">
      <c r="A389" s="21" t="n">
        <v>698</v>
      </c>
      <c r="B389" s="1" t="n">
        <f aca="false">VLOOKUP(A389,'ESO dumped ZoneData'!$A$3:$D$9995,2,0)</f>
        <v>388</v>
      </c>
      <c r="C389" s="1" t="n">
        <f aca="false">VLOOKUP(A389,'ESO dumped ZoneData'!$A$3:$D$9995,3,0)</f>
        <v>684</v>
      </c>
      <c r="D389" s="2" t="str">
        <f aca="false">VLOOKUP(A389,'ESO dumped ZoneData'!$A$3:$D$9995,4,0)</f>
        <v>Morkul Descent</v>
      </c>
      <c r="E389" s="2" t="str">
        <f aca="false" t="array" ref="E389:E389">IF(OR(EXACT(A389,'ESO Dungeon constants'!$D$3:$D$987)),"X","")</f>
        <v/>
      </c>
      <c r="F389" s="2" t="str">
        <f aca="false">IF(EXACT(A389,C389),"X","")</f>
        <v/>
      </c>
      <c r="G389" s="2" t="str">
        <f aca="false">IF(A389&lt;&gt;C389,VLOOKUP(C389,$A$2:$D$9949,4,0),"")</f>
        <v>Wrothgar</v>
      </c>
      <c r="H389" s="2" t="n">
        <f aca="false">A389</f>
        <v>698</v>
      </c>
      <c r="I389" s="2" t="n">
        <f aca="false">C389</f>
        <v>684</v>
      </c>
      <c r="J389" s="0" t="n">
        <v>2</v>
      </c>
      <c r="K389" s="2" t="str">
        <f aca="false">VLOOKUP(J389,'LibSets constants'!$A$4:$B$1000,2,0)</f>
        <v>DLC_ORSINIUM</v>
      </c>
      <c r="L389" s="2" t="str">
        <f aca="false">VLOOKUP(J389,'LibSets constants'!$A$4:$C$1000,3,0)</f>
        <v>Orsinium</v>
      </c>
    </row>
    <row r="390" customFormat="false" ht="15" hidden="false" customHeight="false" outlineLevel="0" collapsed="false">
      <c r="A390" s="21" t="n">
        <v>699</v>
      </c>
      <c r="B390" s="1" t="n">
        <f aca="false">VLOOKUP(A390,'ESO dumped ZoneData'!$A$3:$D$9995,2,0)</f>
        <v>389</v>
      </c>
      <c r="C390" s="1" t="n">
        <f aca="false">VLOOKUP(A390,'ESO dumped ZoneData'!$A$3:$D$9995,3,0)</f>
        <v>684</v>
      </c>
      <c r="D390" s="2" t="str">
        <f aca="false">VLOOKUP(A390,'ESO dumped ZoneData'!$A$3:$D$9995,4,0)</f>
        <v>Honor's Rest</v>
      </c>
      <c r="E390" s="2" t="str">
        <f aca="false" t="array" ref="E390:E390">IF(OR(EXACT(A390,'ESO Dungeon constants'!$D$3:$D$987)),"X","")</f>
        <v/>
      </c>
      <c r="F390" s="2" t="str">
        <f aca="false">IF(EXACT(A390,C390),"X","")</f>
        <v/>
      </c>
      <c r="G390" s="2" t="str">
        <f aca="false">IF(A390&lt;&gt;C390,VLOOKUP(C390,$A$2:$D$9949,4,0),"")</f>
        <v>Wrothgar</v>
      </c>
      <c r="H390" s="2" t="n">
        <f aca="false">A390</f>
        <v>699</v>
      </c>
      <c r="I390" s="2" t="n">
        <f aca="false">C390</f>
        <v>684</v>
      </c>
      <c r="J390" s="0" t="n">
        <v>2</v>
      </c>
      <c r="K390" s="2" t="str">
        <f aca="false">VLOOKUP(J390,'LibSets constants'!$A$4:$B$1000,2,0)</f>
        <v>DLC_ORSINIUM</v>
      </c>
      <c r="L390" s="2" t="str">
        <f aca="false">VLOOKUP(J390,'LibSets constants'!$A$4:$C$1000,3,0)</f>
        <v>Orsinium</v>
      </c>
    </row>
    <row r="391" customFormat="false" ht="15" hidden="false" customHeight="false" outlineLevel="0" collapsed="false">
      <c r="A391" s="21" t="n">
        <v>700</v>
      </c>
      <c r="B391" s="1" t="n">
        <f aca="false">VLOOKUP(A391,'ESO dumped ZoneData'!$A$3:$D$9995,2,0)</f>
        <v>390</v>
      </c>
      <c r="C391" s="1" t="n">
        <f aca="false">VLOOKUP(A391,'ESO dumped ZoneData'!$A$3:$D$9995,3,0)</f>
        <v>684</v>
      </c>
      <c r="D391" s="2" t="str">
        <f aca="false">VLOOKUP(A391,'ESO dumped ZoneData'!$A$3:$D$9995,4,0)</f>
        <v>Exile's Barrow</v>
      </c>
      <c r="E391" s="2" t="str">
        <f aca="false" t="array" ref="E391:E391">IF(OR(EXACT(A391,'ESO Dungeon constants'!$D$3:$D$987)),"X","")</f>
        <v/>
      </c>
      <c r="F391" s="2" t="str">
        <f aca="false">IF(EXACT(A391,C391),"X","")</f>
        <v/>
      </c>
      <c r="G391" s="2" t="str">
        <f aca="false">IF(A391&lt;&gt;C391,VLOOKUP(C391,$A$2:$D$9949,4,0),"")</f>
        <v>Wrothgar</v>
      </c>
      <c r="H391" s="2" t="n">
        <f aca="false">A391</f>
        <v>700</v>
      </c>
      <c r="I391" s="2" t="n">
        <f aca="false">C391</f>
        <v>684</v>
      </c>
      <c r="J391" s="0" t="n">
        <v>2</v>
      </c>
      <c r="K391" s="2" t="str">
        <f aca="false">VLOOKUP(J391,'LibSets constants'!$A$4:$B$1000,2,0)</f>
        <v>DLC_ORSINIUM</v>
      </c>
      <c r="L391" s="2" t="str">
        <f aca="false">VLOOKUP(J391,'LibSets constants'!$A$4:$C$1000,3,0)</f>
        <v>Orsinium</v>
      </c>
    </row>
    <row r="392" customFormat="false" ht="15" hidden="false" customHeight="false" outlineLevel="0" collapsed="false">
      <c r="A392" s="21" t="n">
        <v>701</v>
      </c>
      <c r="B392" s="1" t="n">
        <f aca="false">VLOOKUP(A392,'ESO dumped ZoneData'!$A$3:$D$9995,2,0)</f>
        <v>391</v>
      </c>
      <c r="C392" s="1" t="n">
        <f aca="false">VLOOKUP(A392,'ESO dumped ZoneData'!$A$3:$D$9995,3,0)</f>
        <v>684</v>
      </c>
      <c r="D392" s="2" t="str">
        <f aca="false">VLOOKUP(A392,'ESO dumped ZoneData'!$A$3:$D$9995,4,0)</f>
        <v>Graystone Quarry Depths</v>
      </c>
      <c r="E392" s="2" t="str">
        <f aca="false" t="array" ref="E392:E392">IF(OR(EXACT(A392,'ESO Dungeon constants'!$D$3:$D$987)),"X","")</f>
        <v/>
      </c>
      <c r="F392" s="2" t="str">
        <f aca="false">IF(EXACT(A392,C392),"X","")</f>
        <v/>
      </c>
      <c r="G392" s="2" t="str">
        <f aca="false">IF(A392&lt;&gt;C392,VLOOKUP(C392,$A$2:$D$9949,4,0),"")</f>
        <v>Wrothgar</v>
      </c>
      <c r="H392" s="2" t="n">
        <f aca="false">A392</f>
        <v>701</v>
      </c>
      <c r="I392" s="2" t="n">
        <f aca="false">C392</f>
        <v>684</v>
      </c>
      <c r="J392" s="0" t="n">
        <v>2</v>
      </c>
      <c r="K392" s="2" t="str">
        <f aca="false">VLOOKUP(J392,'LibSets constants'!$A$4:$B$1000,2,0)</f>
        <v>DLC_ORSINIUM</v>
      </c>
      <c r="L392" s="2" t="str">
        <f aca="false">VLOOKUP(J392,'LibSets constants'!$A$4:$C$1000,3,0)</f>
        <v>Orsinium</v>
      </c>
    </row>
    <row r="393" customFormat="false" ht="15" hidden="false" customHeight="false" outlineLevel="0" collapsed="false">
      <c r="A393" s="21" t="n">
        <v>702</v>
      </c>
      <c r="B393" s="1" t="n">
        <f aca="false">VLOOKUP(A393,'ESO dumped ZoneData'!$A$3:$D$9995,2,0)</f>
        <v>392</v>
      </c>
      <c r="C393" s="1" t="n">
        <f aca="false">VLOOKUP(A393,'ESO dumped ZoneData'!$A$3:$D$9995,3,0)</f>
        <v>684</v>
      </c>
      <c r="D393" s="2" t="str">
        <f aca="false">VLOOKUP(A393,'ESO dumped ZoneData'!$A$3:$D$9995,4,0)</f>
        <v>Frostbreak Fortress</v>
      </c>
      <c r="E393" s="2" t="str">
        <f aca="false" t="array" ref="E393:E393">IF(OR(EXACT(A393,'ESO Dungeon constants'!$D$3:$D$987)),"X","")</f>
        <v/>
      </c>
      <c r="F393" s="2" t="str">
        <f aca="false">IF(EXACT(A393,C393),"X","")</f>
        <v/>
      </c>
      <c r="G393" s="2" t="str">
        <f aca="false">IF(A393&lt;&gt;C393,VLOOKUP(C393,$A$2:$D$9949,4,0),"")</f>
        <v>Wrothgar</v>
      </c>
      <c r="H393" s="2" t="n">
        <f aca="false">A393</f>
        <v>702</v>
      </c>
      <c r="I393" s="2" t="n">
        <f aca="false">C393</f>
        <v>684</v>
      </c>
      <c r="J393" s="0" t="n">
        <v>2</v>
      </c>
      <c r="K393" s="2" t="str">
        <f aca="false">VLOOKUP(J393,'LibSets constants'!$A$4:$B$1000,2,0)</f>
        <v>DLC_ORSINIUM</v>
      </c>
      <c r="L393" s="2" t="str">
        <f aca="false">VLOOKUP(J393,'LibSets constants'!$A$4:$C$1000,3,0)</f>
        <v>Orsinium</v>
      </c>
    </row>
    <row r="394" customFormat="false" ht="15" hidden="false" customHeight="false" outlineLevel="0" collapsed="false">
      <c r="A394" s="21" t="n">
        <v>703</v>
      </c>
      <c r="B394" s="1" t="n">
        <f aca="false">VLOOKUP(A394,'ESO dumped ZoneData'!$A$3:$D$9995,2,0)</f>
        <v>393</v>
      </c>
      <c r="C394" s="1" t="n">
        <f aca="false">VLOOKUP(A394,'ESO dumped ZoneData'!$A$3:$D$9995,3,0)</f>
        <v>684</v>
      </c>
      <c r="D394" s="2" t="str">
        <f aca="false">VLOOKUP(A394,'ESO dumped ZoneData'!$A$3:$D$9995,4,0)</f>
        <v>Paragon's Remembrance</v>
      </c>
      <c r="E394" s="2" t="str">
        <f aca="false" t="array" ref="E394:E394">IF(OR(EXACT(A394,'ESO Dungeon constants'!$D$3:$D$987)),"X","")</f>
        <v/>
      </c>
      <c r="F394" s="2" t="str">
        <f aca="false">IF(EXACT(A394,C394),"X","")</f>
        <v/>
      </c>
      <c r="G394" s="2" t="str">
        <f aca="false">IF(A394&lt;&gt;C394,VLOOKUP(C394,$A$2:$D$9949,4,0),"")</f>
        <v>Wrothgar</v>
      </c>
      <c r="H394" s="2" t="n">
        <f aca="false">A394</f>
        <v>703</v>
      </c>
      <c r="I394" s="2" t="n">
        <f aca="false">C394</f>
        <v>684</v>
      </c>
      <c r="J394" s="0" t="n">
        <v>2</v>
      </c>
      <c r="K394" s="2" t="str">
        <f aca="false">VLOOKUP(J394,'LibSets constants'!$A$4:$B$1000,2,0)</f>
        <v>DLC_ORSINIUM</v>
      </c>
      <c r="L394" s="2" t="str">
        <f aca="false">VLOOKUP(J394,'LibSets constants'!$A$4:$C$1000,3,0)</f>
        <v>Orsinium</v>
      </c>
    </row>
    <row r="395" customFormat="false" ht="15" hidden="false" customHeight="false" outlineLevel="0" collapsed="false">
      <c r="A395" s="21" t="n">
        <v>704</v>
      </c>
      <c r="B395" s="1" t="n">
        <f aca="false">VLOOKUP(A395,'ESO dumped ZoneData'!$A$3:$D$9995,2,0)</f>
        <v>394</v>
      </c>
      <c r="C395" s="1" t="n">
        <f aca="false">VLOOKUP(A395,'ESO dumped ZoneData'!$A$3:$D$9995,3,0)</f>
        <v>684</v>
      </c>
      <c r="D395" s="2" t="str">
        <f aca="false">VLOOKUP(A395,'ESO dumped ZoneData'!$A$3:$D$9995,4,0)</f>
        <v>Bonerock Cavern</v>
      </c>
      <c r="E395" s="2" t="str">
        <f aca="false" t="array" ref="E395:E395">IF(OR(EXACT(A395,'ESO Dungeon constants'!$D$3:$D$987)),"X","")</f>
        <v/>
      </c>
      <c r="F395" s="2" t="str">
        <f aca="false">IF(EXACT(A395,C395),"X","")</f>
        <v/>
      </c>
      <c r="G395" s="2" t="str">
        <f aca="false">IF(A395&lt;&gt;C395,VLOOKUP(C395,$A$2:$D$9949,4,0),"")</f>
        <v>Wrothgar</v>
      </c>
      <c r="H395" s="2" t="n">
        <f aca="false">A395</f>
        <v>704</v>
      </c>
      <c r="I395" s="2" t="n">
        <f aca="false">C395</f>
        <v>684</v>
      </c>
      <c r="J395" s="0" t="n">
        <v>2</v>
      </c>
      <c r="K395" s="2" t="str">
        <f aca="false">VLOOKUP(J395,'LibSets constants'!$A$4:$B$1000,2,0)</f>
        <v>DLC_ORSINIUM</v>
      </c>
      <c r="L395" s="2" t="str">
        <f aca="false">VLOOKUP(J395,'LibSets constants'!$A$4:$C$1000,3,0)</f>
        <v>Orsinium</v>
      </c>
    </row>
    <row r="396" customFormat="false" ht="15" hidden="false" customHeight="false" outlineLevel="0" collapsed="false">
      <c r="A396" s="21" t="n">
        <v>705</v>
      </c>
      <c r="B396" s="1" t="n">
        <f aca="false">VLOOKUP(A396,'ESO dumped ZoneData'!$A$3:$D$9995,2,0)</f>
        <v>395</v>
      </c>
      <c r="C396" s="1" t="n">
        <f aca="false">VLOOKUP(A396,'ESO dumped ZoneData'!$A$3:$D$9995,3,0)</f>
        <v>684</v>
      </c>
      <c r="D396" s="2" t="str">
        <f aca="false">VLOOKUP(A396,'ESO dumped ZoneData'!$A$3:$D$9995,4,0)</f>
        <v>Rkindaleft</v>
      </c>
      <c r="E396" s="2" t="str">
        <f aca="false" t="array" ref="E396:E396">IF(OR(EXACT(A396,'ESO Dungeon constants'!$D$3:$D$987)),"X","")</f>
        <v/>
      </c>
      <c r="F396" s="2" t="str">
        <f aca="false">IF(EXACT(A396,C396),"X","")</f>
        <v/>
      </c>
      <c r="G396" s="2" t="str">
        <f aca="false">IF(A396&lt;&gt;C396,VLOOKUP(C396,$A$2:$D$9949,4,0),"")</f>
        <v>Wrothgar</v>
      </c>
      <c r="H396" s="2" t="n">
        <f aca="false">A396</f>
        <v>705</v>
      </c>
      <c r="I396" s="2" t="n">
        <f aca="false">C396</f>
        <v>684</v>
      </c>
      <c r="J396" s="0" t="n">
        <v>2</v>
      </c>
      <c r="K396" s="2" t="str">
        <f aca="false">VLOOKUP(J396,'LibSets constants'!$A$4:$B$1000,2,0)</f>
        <v>DLC_ORSINIUM</v>
      </c>
      <c r="L396" s="2" t="str">
        <f aca="false">VLOOKUP(J396,'LibSets constants'!$A$4:$C$1000,3,0)</f>
        <v>Orsinium</v>
      </c>
    </row>
    <row r="397" customFormat="false" ht="15" hidden="false" customHeight="false" outlineLevel="0" collapsed="false">
      <c r="A397" s="21" t="n">
        <v>706</v>
      </c>
      <c r="B397" s="1" t="n">
        <f aca="false">VLOOKUP(A397,'ESO dumped ZoneData'!$A$3:$D$9995,2,0)</f>
        <v>396</v>
      </c>
      <c r="C397" s="1" t="n">
        <f aca="false">VLOOKUP(A397,'ESO dumped ZoneData'!$A$3:$D$9995,3,0)</f>
        <v>684</v>
      </c>
      <c r="D397" s="2" t="str">
        <f aca="false">VLOOKUP(A397,'ESO dumped ZoneData'!$A$3:$D$9995,4,0)</f>
        <v>Old Orsinium</v>
      </c>
      <c r="E397" s="2" t="str">
        <f aca="false" t="array" ref="E397:E397">IF(OR(EXACT(A397,'ESO Dungeon constants'!$D$3:$D$987)),"X","")</f>
        <v/>
      </c>
      <c r="F397" s="2" t="str">
        <f aca="false">IF(EXACT(A397,C397),"X","")</f>
        <v/>
      </c>
      <c r="G397" s="2" t="str">
        <f aca="false">IF(A397&lt;&gt;C397,VLOOKUP(C397,$A$2:$D$9949,4,0),"")</f>
        <v>Wrothgar</v>
      </c>
      <c r="H397" s="2" t="n">
        <f aca="false">A397</f>
        <v>706</v>
      </c>
      <c r="I397" s="2" t="n">
        <f aca="false">C397</f>
        <v>684</v>
      </c>
      <c r="J397" s="0" t="n">
        <v>2</v>
      </c>
      <c r="K397" s="2" t="str">
        <f aca="false">VLOOKUP(J397,'LibSets constants'!$A$4:$B$1000,2,0)</f>
        <v>DLC_ORSINIUM</v>
      </c>
      <c r="L397" s="2" t="str">
        <f aca="false">VLOOKUP(J397,'LibSets constants'!$A$4:$C$1000,3,0)</f>
        <v>Orsinium</v>
      </c>
    </row>
    <row r="398" customFormat="false" ht="15" hidden="false" customHeight="false" outlineLevel="0" collapsed="false">
      <c r="A398" s="21" t="n">
        <v>707</v>
      </c>
      <c r="B398" s="1" t="n">
        <f aca="false">VLOOKUP(A398,'ESO dumped ZoneData'!$A$3:$D$9995,2,0)</f>
        <v>397</v>
      </c>
      <c r="C398" s="1" t="n">
        <f aca="false">VLOOKUP(A398,'ESO dumped ZoneData'!$A$3:$D$9995,3,0)</f>
        <v>684</v>
      </c>
      <c r="D398" s="2" t="str">
        <f aca="false">VLOOKUP(A398,'ESO dumped ZoneData'!$A$3:$D$9995,4,0)</f>
        <v>Ice-Heart's Lair</v>
      </c>
      <c r="E398" s="2" t="str">
        <f aca="false" t="array" ref="E398:E398">IF(OR(EXACT(A398,'ESO Dungeon constants'!$D$3:$D$987)),"X","")</f>
        <v/>
      </c>
      <c r="F398" s="2" t="str">
        <f aca="false">IF(EXACT(A398,C398),"X","")</f>
        <v/>
      </c>
      <c r="G398" s="2" t="str">
        <f aca="false">IF(A398&lt;&gt;C398,VLOOKUP(C398,$A$2:$D$9949,4,0),"")</f>
        <v>Wrothgar</v>
      </c>
      <c r="H398" s="2" t="n">
        <f aca="false">A398</f>
        <v>707</v>
      </c>
      <c r="I398" s="2" t="n">
        <f aca="false">C398</f>
        <v>684</v>
      </c>
      <c r="J398" s="0" t="n">
        <v>2</v>
      </c>
      <c r="K398" s="2" t="str">
        <f aca="false">VLOOKUP(J398,'LibSets constants'!$A$4:$B$1000,2,0)</f>
        <v>DLC_ORSINIUM</v>
      </c>
      <c r="L398" s="2" t="str">
        <f aca="false">VLOOKUP(J398,'LibSets constants'!$A$4:$C$1000,3,0)</f>
        <v>Orsinium</v>
      </c>
    </row>
    <row r="399" customFormat="false" ht="15" hidden="false" customHeight="false" outlineLevel="0" collapsed="false">
      <c r="A399" s="21" t="n">
        <v>708</v>
      </c>
      <c r="B399" s="1" t="n">
        <f aca="false">VLOOKUP(A399,'ESO dumped ZoneData'!$A$3:$D$9995,2,0)</f>
        <v>398</v>
      </c>
      <c r="C399" s="1" t="n">
        <f aca="false">VLOOKUP(A399,'ESO dumped ZoneData'!$A$3:$D$9995,3,0)</f>
        <v>684</v>
      </c>
      <c r="D399" s="2" t="str">
        <f aca="false">VLOOKUP(A399,'ESO dumped ZoneData'!$A$3:$D$9995,4,0)</f>
        <v>Temple Library</v>
      </c>
      <c r="E399" s="2" t="str">
        <f aca="false" t="array" ref="E399:E399">IF(OR(EXACT(A399,'ESO Dungeon constants'!$D$3:$D$987)),"X","")</f>
        <v/>
      </c>
      <c r="F399" s="2" t="str">
        <f aca="false">IF(EXACT(A399,C399),"X","")</f>
        <v/>
      </c>
      <c r="G399" s="2" t="str">
        <f aca="false">IF(A399&lt;&gt;C399,VLOOKUP(C399,$A$2:$D$9949,4,0),"")</f>
        <v>Wrothgar</v>
      </c>
      <c r="H399" s="2" t="n">
        <f aca="false">A399</f>
        <v>708</v>
      </c>
      <c r="I399" s="2" t="n">
        <f aca="false">C399</f>
        <v>684</v>
      </c>
      <c r="J399" s="0" t="n">
        <v>2</v>
      </c>
      <c r="K399" s="2" t="str">
        <f aca="false">VLOOKUP(J399,'LibSets constants'!$A$4:$B$1000,2,0)</f>
        <v>DLC_ORSINIUM</v>
      </c>
      <c r="L399" s="2" t="str">
        <f aca="false">VLOOKUP(J399,'LibSets constants'!$A$4:$C$1000,3,0)</f>
        <v>Orsinium</v>
      </c>
    </row>
    <row r="400" customFormat="false" ht="15" hidden="false" customHeight="false" outlineLevel="0" collapsed="false">
      <c r="A400" s="21" t="n">
        <v>710</v>
      </c>
      <c r="B400" s="1" t="n">
        <f aca="false">VLOOKUP(A400,'ESO dumped ZoneData'!$A$3:$D$9995,2,0)</f>
        <v>399</v>
      </c>
      <c r="C400" s="1" t="n">
        <f aca="false">VLOOKUP(A400,'ESO dumped ZoneData'!$A$3:$D$9995,3,0)</f>
        <v>684</v>
      </c>
      <c r="D400" s="2" t="str">
        <f aca="false">VLOOKUP(A400,'ESO dumped ZoneData'!$A$3:$D$9995,4,0)</f>
        <v>Fharun Prison</v>
      </c>
      <c r="E400" s="2" t="str">
        <f aca="false" t="array" ref="E400:E400">IF(OR(EXACT(A400,'ESO Dungeon constants'!$D$3:$D$987)),"X","")</f>
        <v/>
      </c>
      <c r="F400" s="2" t="str">
        <f aca="false">IF(EXACT(A400,C400),"X","")</f>
        <v/>
      </c>
      <c r="G400" s="2" t="str">
        <f aca="false">IF(A400&lt;&gt;C400,VLOOKUP(C400,$A$2:$D$9949,4,0),"")</f>
        <v>Wrothgar</v>
      </c>
      <c r="H400" s="2" t="n">
        <f aca="false">A400</f>
        <v>710</v>
      </c>
      <c r="I400" s="2" t="n">
        <f aca="false">C400</f>
        <v>684</v>
      </c>
      <c r="J400" s="0" t="n">
        <v>2</v>
      </c>
      <c r="K400" s="2" t="str">
        <f aca="false">VLOOKUP(J400,'LibSets constants'!$A$4:$B$1000,2,0)</f>
        <v>DLC_ORSINIUM</v>
      </c>
      <c r="L400" s="2" t="str">
        <f aca="false">VLOOKUP(J400,'LibSets constants'!$A$4:$C$1000,3,0)</f>
        <v>Orsinium</v>
      </c>
    </row>
    <row r="401" customFormat="false" ht="15" hidden="false" customHeight="false" outlineLevel="0" collapsed="false">
      <c r="A401" s="21" t="n">
        <v>711</v>
      </c>
      <c r="B401" s="1" t="n">
        <f aca="false">VLOOKUP(A401,'ESO dumped ZoneData'!$A$3:$D$9995,2,0)</f>
        <v>400</v>
      </c>
      <c r="C401" s="1" t="n">
        <f aca="false">VLOOKUP(A401,'ESO dumped ZoneData'!$A$3:$D$9995,3,0)</f>
        <v>684</v>
      </c>
      <c r="D401" s="2" t="str">
        <f aca="false">VLOOKUP(A401,'ESO dumped ZoneData'!$A$3:$D$9995,4,0)</f>
        <v>Temple Rectory</v>
      </c>
      <c r="E401" s="2" t="str">
        <f aca="false" t="array" ref="E401:E401">IF(OR(EXACT(A401,'ESO Dungeon constants'!$D$3:$D$987)),"X","")</f>
        <v/>
      </c>
      <c r="F401" s="2" t="str">
        <f aca="false">IF(EXACT(A401,C401),"X","")</f>
        <v/>
      </c>
      <c r="G401" s="2" t="str">
        <f aca="false">IF(A401&lt;&gt;C401,VLOOKUP(C401,$A$2:$D$9949,4,0),"")</f>
        <v>Wrothgar</v>
      </c>
      <c r="H401" s="2" t="n">
        <f aca="false">A401</f>
        <v>711</v>
      </c>
      <c r="I401" s="2" t="n">
        <f aca="false">C401</f>
        <v>684</v>
      </c>
      <c r="J401" s="0" t="n">
        <v>2</v>
      </c>
      <c r="K401" s="2" t="str">
        <f aca="false">VLOOKUP(J401,'LibSets constants'!$A$4:$B$1000,2,0)</f>
        <v>DLC_ORSINIUM</v>
      </c>
      <c r="L401" s="2" t="str">
        <f aca="false">VLOOKUP(J401,'LibSets constants'!$A$4:$C$1000,3,0)</f>
        <v>Orsinium</v>
      </c>
    </row>
    <row r="402" customFormat="false" ht="15" hidden="false" customHeight="false" outlineLevel="0" collapsed="false">
      <c r="A402" s="21" t="n">
        <v>712</v>
      </c>
      <c r="B402" s="1" t="n">
        <f aca="false">VLOOKUP(A402,'ESO dumped ZoneData'!$A$3:$D$9995,2,0)</f>
        <v>401</v>
      </c>
      <c r="C402" s="1" t="n">
        <f aca="false">VLOOKUP(A402,'ESO dumped ZoneData'!$A$3:$D$9995,3,0)</f>
        <v>684</v>
      </c>
      <c r="D402" s="2" t="str">
        <f aca="false">VLOOKUP(A402,'ESO dumped ZoneData'!$A$3:$D$9995,4,0)</f>
        <v>Chambers of Loyalty</v>
      </c>
      <c r="E402" s="2" t="str">
        <f aca="false" t="array" ref="E402:E402">IF(OR(EXACT(A402,'ESO Dungeon constants'!$D$3:$D$987)),"X","")</f>
        <v/>
      </c>
      <c r="F402" s="2" t="str">
        <f aca="false">IF(EXACT(A402,C402),"X","")</f>
        <v/>
      </c>
      <c r="G402" s="2" t="str">
        <f aca="false">IF(A402&lt;&gt;C402,VLOOKUP(C402,$A$2:$D$9949,4,0),"")</f>
        <v>Wrothgar</v>
      </c>
      <c r="H402" s="2" t="n">
        <f aca="false">A402</f>
        <v>712</v>
      </c>
      <c r="I402" s="2" t="n">
        <f aca="false">C402</f>
        <v>684</v>
      </c>
      <c r="J402" s="0" t="n">
        <v>2</v>
      </c>
      <c r="K402" s="2" t="str">
        <f aca="false">VLOOKUP(J402,'LibSets constants'!$A$4:$B$1000,2,0)</f>
        <v>DLC_ORSINIUM</v>
      </c>
      <c r="L402" s="2" t="str">
        <f aca="false">VLOOKUP(J402,'LibSets constants'!$A$4:$C$1000,3,0)</f>
        <v>Orsinium</v>
      </c>
    </row>
    <row r="403" customFormat="false" ht="15" hidden="false" customHeight="false" outlineLevel="0" collapsed="false">
      <c r="A403" s="21" t="n">
        <v>715</v>
      </c>
      <c r="B403" s="1" t="n">
        <f aca="false">VLOOKUP(A403,'ESO dumped ZoneData'!$A$3:$D$9995,2,0)</f>
        <v>402</v>
      </c>
      <c r="C403" s="1" t="n">
        <f aca="false">VLOOKUP(A403,'ESO dumped ZoneData'!$A$3:$D$9995,3,0)</f>
        <v>684</v>
      </c>
      <c r="D403" s="2" t="str">
        <f aca="false">VLOOKUP(A403,'ESO dumped ZoneData'!$A$3:$D$9995,4,0)</f>
        <v>Sanctum of Prowess</v>
      </c>
      <c r="E403" s="2" t="str">
        <f aca="false" t="array" ref="E403:E403">IF(OR(EXACT(A403,'ESO Dungeon constants'!$D$3:$D$987)),"X","")</f>
        <v/>
      </c>
      <c r="F403" s="2" t="str">
        <f aca="false">IF(EXACT(A403,C403),"X","")</f>
        <v/>
      </c>
      <c r="G403" s="2" t="str">
        <f aca="false">IF(A403&lt;&gt;C403,VLOOKUP(C403,$A$2:$D$9949,4,0),"")</f>
        <v>Wrothgar</v>
      </c>
      <c r="H403" s="2" t="n">
        <f aca="false">A403</f>
        <v>715</v>
      </c>
      <c r="I403" s="2" t="n">
        <f aca="false">C403</f>
        <v>684</v>
      </c>
      <c r="J403" s="0" t="n">
        <v>2</v>
      </c>
      <c r="K403" s="2" t="str">
        <f aca="false">VLOOKUP(J403,'LibSets constants'!$A$4:$B$1000,2,0)</f>
        <v>DLC_ORSINIUM</v>
      </c>
      <c r="L403" s="2" t="str">
        <f aca="false">VLOOKUP(J403,'LibSets constants'!$A$4:$C$1000,3,0)</f>
        <v>Orsinium</v>
      </c>
    </row>
    <row r="404" customFormat="false" ht="15" hidden="false" customHeight="false" outlineLevel="0" collapsed="false">
      <c r="A404" s="21" t="n">
        <v>719</v>
      </c>
      <c r="B404" s="1" t="n">
        <f aca="false">VLOOKUP(A404,'ESO dumped ZoneData'!$A$3:$D$9995,2,0)</f>
        <v>403</v>
      </c>
      <c r="C404" s="1" t="n">
        <f aca="false">VLOOKUP(A404,'ESO dumped ZoneData'!$A$3:$D$9995,3,0)</f>
        <v>1011</v>
      </c>
      <c r="D404" s="2" t="str">
        <f aca="false">VLOOKUP(A404,'ESO dumped ZoneData'!$A$3:$D$9995,4,0)</f>
        <v>Time-Lost Throne Room</v>
      </c>
      <c r="E404" s="2" t="str">
        <f aca="false" t="array" ref="E404:E404">IF(OR(EXACT(A404,'ESO Dungeon constants'!$D$3:$D$987)),"X","")</f>
        <v/>
      </c>
      <c r="F404" s="2" t="str">
        <f aca="false">IF(EXACT(A404,C404),"X","")</f>
        <v/>
      </c>
      <c r="G404" s="2" t="str">
        <f aca="false">IF(A404&lt;&gt;C404,VLOOKUP(C404,$A$2:$D$9949,4,0),"")</f>
        <v>Summerset</v>
      </c>
      <c r="H404" s="2" t="n">
        <f aca="false">A404</f>
        <v>719</v>
      </c>
      <c r="I404" s="2" t="n">
        <f aca="false">C404</f>
        <v>1011</v>
      </c>
      <c r="J404" s="0" t="n">
        <v>10</v>
      </c>
      <c r="K404" s="2" t="str">
        <f aca="false">VLOOKUP(J404,'LibSets constants'!$A$4:$B$1000,2,0)</f>
        <v>DLC_SUMMERSET</v>
      </c>
      <c r="L404" s="2" t="str">
        <f aca="false">VLOOKUP(J404,'LibSets constants'!$A$4:$C$1000,3,0)</f>
        <v>Summerset</v>
      </c>
    </row>
    <row r="405" customFormat="false" ht="15" hidden="false" customHeight="false" outlineLevel="0" collapsed="false">
      <c r="A405" s="21" t="n">
        <v>723</v>
      </c>
      <c r="B405" s="1" t="n">
        <f aca="false">VLOOKUP(A405,'ESO dumped ZoneData'!$A$3:$D$9995,2,0)</f>
        <v>404</v>
      </c>
      <c r="C405" s="1" t="n">
        <f aca="false">VLOOKUP(A405,'ESO dumped ZoneData'!$A$3:$D$9995,3,0)</f>
        <v>199</v>
      </c>
      <c r="D405" s="2" t="str">
        <f aca="false">VLOOKUP(A405,'ESO dumped ZoneData'!$A$3:$D$9995,4,0)</f>
        <v>Heart's Grief</v>
      </c>
      <c r="E405" s="2" t="str">
        <f aca="false" t="array" ref="E405:E405">IF(OR(EXACT(A405,'ESO Dungeon constants'!$D$3:$D$987)),"X","")</f>
        <v/>
      </c>
      <c r="F405" s="2" t="str">
        <f aca="false">IF(EXACT(A405,C405),"X","")</f>
        <v/>
      </c>
      <c r="G405" s="2" t="str">
        <f aca="false">IF(A405&lt;&gt;C405,VLOOKUP(C405,$A$2:$D$9949,4,0),"")</f>
        <v>The Harborage</v>
      </c>
      <c r="H405" s="2" t="n">
        <f aca="false">A405</f>
        <v>723</v>
      </c>
      <c r="I405" s="2" t="n">
        <f aca="false">C405</f>
        <v>199</v>
      </c>
      <c r="J405" s="0" t="n">
        <v>0</v>
      </c>
      <c r="K405" s="2" t="str">
        <f aca="false">VLOOKUP(J405,'LibSets constants'!$A$4:$B$1000,2,0)</f>
        <v>DLC_BASE_GAME</v>
      </c>
      <c r="L405" s="2" t="str">
        <f aca="false">VLOOKUP(J405,'LibSets constants'!$A$4:$C$1000,3,0)</f>
        <v>Included in base game</v>
      </c>
    </row>
    <row r="406" customFormat="false" ht="15" hidden="false" customHeight="false" outlineLevel="0" collapsed="false">
      <c r="A406" s="21" t="n">
        <v>724</v>
      </c>
      <c r="B406" s="1" t="n">
        <f aca="false">VLOOKUP(A406,'ESO dumped ZoneData'!$A$3:$D$9995,2,0)</f>
        <v>405</v>
      </c>
      <c r="C406" s="1" t="n">
        <f aca="false">VLOOKUP(A406,'ESO dumped ZoneData'!$A$3:$D$9995,3,0)</f>
        <v>684</v>
      </c>
      <c r="D406" s="2" t="str">
        <f aca="false">VLOOKUP(A406,'ESO dumped ZoneData'!$A$3:$D$9995,4,0)</f>
        <v>Sorrow</v>
      </c>
      <c r="E406" s="2" t="str">
        <f aca="false" t="array" ref="E406:E406">IF(OR(EXACT(A406,'ESO Dungeon constants'!$D$3:$D$987)),"X","")</f>
        <v/>
      </c>
      <c r="F406" s="2" t="str">
        <f aca="false">IF(EXACT(A406,C406),"X","")</f>
        <v/>
      </c>
      <c r="G406" s="2" t="str">
        <f aca="false">IF(A406&lt;&gt;C406,VLOOKUP(C406,$A$2:$D$9949,4,0),"")</f>
        <v>Wrothgar</v>
      </c>
      <c r="H406" s="2" t="n">
        <f aca="false">A406</f>
        <v>724</v>
      </c>
      <c r="I406" s="2" t="n">
        <f aca="false">C406</f>
        <v>684</v>
      </c>
      <c r="J406" s="0" t="n">
        <v>2</v>
      </c>
      <c r="K406" s="2" t="str">
        <f aca="false">VLOOKUP(J406,'LibSets constants'!$A$4:$B$1000,2,0)</f>
        <v>DLC_ORSINIUM</v>
      </c>
      <c r="L406" s="2" t="str">
        <f aca="false">VLOOKUP(J406,'LibSets constants'!$A$4:$C$1000,3,0)</f>
        <v>Orsinium</v>
      </c>
    </row>
    <row r="407" customFormat="false" ht="15" hidden="false" customHeight="false" outlineLevel="0" collapsed="false">
      <c r="A407" s="21" t="n">
        <v>725</v>
      </c>
      <c r="B407" s="1" t="n">
        <f aca="false">VLOOKUP(A407,'ESO dumped ZoneData'!$A$3:$D$9995,2,0)</f>
        <v>406</v>
      </c>
      <c r="C407" s="1" t="n">
        <f aca="false">VLOOKUP(A407,'ESO dumped ZoneData'!$A$3:$D$9995,3,0)</f>
        <v>816</v>
      </c>
      <c r="D407" s="2" t="str">
        <f aca="false">VLOOKUP(A407,'ESO dumped ZoneData'!$A$3:$D$9995,4,0)</f>
        <v>Maw of Lorkhaj</v>
      </c>
      <c r="E407" s="2" t="str">
        <f aca="false" t="array" ref="E407:E407">IF(OR(EXACT(A407,'ESO Dungeon constants'!$D$3:$D$987)),"X","")</f>
        <v/>
      </c>
      <c r="F407" s="2" t="str">
        <f aca="false">IF(EXACT(A407,C407),"X","")</f>
        <v/>
      </c>
      <c r="G407" s="2" t="str">
        <f aca="false">IF(A407&lt;&gt;C407,VLOOKUP(C407,$A$2:$D$9949,4,0),"")</f>
        <v>Hew's Bane</v>
      </c>
      <c r="H407" s="2" t="n">
        <f aca="false">A407</f>
        <v>725</v>
      </c>
      <c r="I407" s="2" t="n">
        <f aca="false">C407</f>
        <v>816</v>
      </c>
      <c r="J407" s="0" t="n">
        <v>3</v>
      </c>
      <c r="K407" s="2" t="str">
        <f aca="false">VLOOKUP(J407,'LibSets constants'!$A$4:$B$1000,2,0)</f>
        <v>DLC_THIEVES_GUILD</v>
      </c>
      <c r="L407" s="2" t="str">
        <f aca="false">VLOOKUP(J407,'LibSets constants'!$A$4:$C$1000,3,0)</f>
        <v>Thieves Guild</v>
      </c>
    </row>
    <row r="408" customFormat="false" ht="15" hidden="false" customHeight="false" outlineLevel="0" collapsed="false">
      <c r="A408" s="21" t="n">
        <v>726</v>
      </c>
      <c r="B408" s="1" t="n">
        <f aca="false">VLOOKUP(A408,'ESO dumped ZoneData'!$A$3:$D$9995,2,0)</f>
        <v>407</v>
      </c>
      <c r="C408" s="1" t="n">
        <f aca="false">VLOOKUP(A408,'ESO dumped ZoneData'!$A$3:$D$9995,3,0)</f>
        <v>726</v>
      </c>
      <c r="D408" s="2" t="str">
        <f aca="false">VLOOKUP(A408,'ESO dumped ZoneData'!$A$3:$D$9995,4,0)</f>
        <v>Murkmire</v>
      </c>
      <c r="E408" s="2" t="str">
        <f aca="false" t="array" ref="E408:E408">IF(OR(EXACT(A408,'ESO Dungeon constants'!$D$3:$D$987)),"X","")</f>
        <v/>
      </c>
      <c r="F408" s="2" t="str">
        <f aca="false">IF(EXACT(A408,C408),"X","")</f>
        <v>X</v>
      </c>
      <c r="G408" s="2" t="str">
        <f aca="false">IF(A408&lt;&gt;C408,VLOOKUP(C408,$A$2:$D$9949,4,0),"")</f>
        <v/>
      </c>
      <c r="H408" s="2" t="n">
        <f aca="false">A408</f>
        <v>726</v>
      </c>
      <c r="I408" s="2" t="n">
        <f aca="false">C408</f>
        <v>726</v>
      </c>
      <c r="J408" s="0" t="n">
        <v>12</v>
      </c>
      <c r="K408" s="2" t="str">
        <f aca="false">VLOOKUP(J408,'LibSets constants'!$A$4:$B$1000,2,0)</f>
        <v>DLC_MURKMIRE</v>
      </c>
      <c r="L408" s="2" t="str">
        <f aca="false">VLOOKUP(J408,'LibSets constants'!$A$4:$C$1000,3,0)</f>
        <v>Murkmire</v>
      </c>
    </row>
    <row r="409" customFormat="false" ht="15" hidden="false" customHeight="false" outlineLevel="0" collapsed="false">
      <c r="A409" s="21" t="n">
        <v>745</v>
      </c>
      <c r="B409" s="1" t="n">
        <f aca="false">VLOOKUP(A409,'ESO dumped ZoneData'!$A$3:$D$9995,2,0)</f>
        <v>408</v>
      </c>
      <c r="C409" s="1" t="n">
        <f aca="false">VLOOKUP(A409,'ESO dumped ZoneData'!$A$3:$D$9995,3,0)</f>
        <v>41</v>
      </c>
      <c r="D409" s="2" t="str">
        <f aca="false">VLOOKUP(A409,'ESO dumped ZoneData'!$A$3:$D$9995,4,0)</f>
        <v>Charred Ridge</v>
      </c>
      <c r="E409" s="2" t="str">
        <f aca="false" t="array" ref="E409:E409">IF(OR(EXACT(A409,'ESO Dungeon constants'!$D$3:$D$987)),"X","")</f>
        <v/>
      </c>
      <c r="F409" s="2" t="str">
        <f aca="false">IF(EXACT(A409,C409),"X","")</f>
        <v/>
      </c>
      <c r="G409" s="2" t="str">
        <f aca="false">IF(A409&lt;&gt;C409,VLOOKUP(C409,$A$2:$D$9949,4,0),"")</f>
        <v>Stonefalls</v>
      </c>
      <c r="H409" s="2" t="n">
        <f aca="false">A409</f>
        <v>745</v>
      </c>
      <c r="I409" s="2" t="n">
        <f aca="false">C409</f>
        <v>41</v>
      </c>
      <c r="J409" s="0" t="n">
        <v>0</v>
      </c>
      <c r="K409" s="2" t="str">
        <f aca="false">VLOOKUP(J409,'LibSets constants'!$A$4:$B$1000,2,0)</f>
        <v>DLC_BASE_GAME</v>
      </c>
      <c r="L409" s="2" t="str">
        <f aca="false">VLOOKUP(J409,'LibSets constants'!$A$4:$C$1000,3,0)</f>
        <v>Included in base game</v>
      </c>
    </row>
    <row r="410" customFormat="false" ht="15" hidden="false" customHeight="false" outlineLevel="0" collapsed="false">
      <c r="A410" s="21" t="n">
        <v>746</v>
      </c>
      <c r="B410" s="1" t="n">
        <f aca="false">VLOOKUP(A410,'ESO dumped ZoneData'!$A$3:$D$9995,2,0)</f>
        <v>409</v>
      </c>
      <c r="C410" s="1" t="n">
        <f aca="false">VLOOKUP(A410,'ESO dumped ZoneData'!$A$3:$D$9995,3,0)</f>
        <v>381</v>
      </c>
      <c r="D410" s="2" t="str">
        <f aca="false">VLOOKUP(A410,'ESO dumped ZoneData'!$A$3:$D$9995,4,0)</f>
        <v>Vulkhel Guard Outlaws Refuge</v>
      </c>
      <c r="E410" s="2" t="str">
        <f aca="false" t="array" ref="E410:E410">IF(OR(EXACT(A410,'ESO Dungeon constants'!$D$3:$D$987)),"X","")</f>
        <v/>
      </c>
      <c r="F410" s="2" t="str">
        <f aca="false">IF(EXACT(A410,C410),"X","")</f>
        <v/>
      </c>
      <c r="G410" s="2" t="str">
        <f aca="false">IF(A410&lt;&gt;C410,VLOOKUP(C410,$A$2:$D$9949,4,0),"")</f>
        <v>Auridon</v>
      </c>
      <c r="H410" s="2" t="n">
        <f aca="false">A410</f>
        <v>746</v>
      </c>
      <c r="I410" s="2" t="n">
        <f aca="false">C410</f>
        <v>381</v>
      </c>
      <c r="J410" s="0" t="n">
        <v>0</v>
      </c>
      <c r="K410" s="2" t="str">
        <f aca="false">VLOOKUP(J410,'LibSets constants'!$A$4:$B$1000,2,0)</f>
        <v>DLC_BASE_GAME</v>
      </c>
      <c r="L410" s="2" t="str">
        <f aca="false">VLOOKUP(J410,'LibSets constants'!$A$4:$C$1000,3,0)</f>
        <v>Included in base game</v>
      </c>
    </row>
    <row r="411" customFormat="false" ht="15" hidden="false" customHeight="false" outlineLevel="0" collapsed="false">
      <c r="A411" s="21" t="n">
        <v>747</v>
      </c>
      <c r="B411" s="1" t="n">
        <f aca="false">VLOOKUP(A411,'ESO dumped ZoneData'!$A$3:$D$9995,2,0)</f>
        <v>410</v>
      </c>
      <c r="C411" s="1" t="n">
        <f aca="false">VLOOKUP(A411,'ESO dumped ZoneData'!$A$3:$D$9995,3,0)</f>
        <v>383</v>
      </c>
      <c r="D411" s="2" t="str">
        <f aca="false">VLOOKUP(A411,'ESO dumped ZoneData'!$A$3:$D$9995,4,0)</f>
        <v>Elden Root Outlaws Refuge</v>
      </c>
      <c r="E411" s="2" t="str">
        <f aca="false" t="array" ref="E411:E411">IF(OR(EXACT(A411,'ESO Dungeon constants'!$D$3:$D$987)),"X","")</f>
        <v/>
      </c>
      <c r="F411" s="2" t="str">
        <f aca="false">IF(EXACT(A411,C411),"X","")</f>
        <v/>
      </c>
      <c r="G411" s="2" t="str">
        <f aca="false">IF(A411&lt;&gt;C411,VLOOKUP(C411,$A$2:$D$9949,4,0),"")</f>
        <v>Grahtwood</v>
      </c>
      <c r="H411" s="2" t="n">
        <f aca="false">A411</f>
        <v>747</v>
      </c>
      <c r="I411" s="2" t="n">
        <f aca="false">C411</f>
        <v>383</v>
      </c>
      <c r="J411" s="0" t="n">
        <v>0</v>
      </c>
      <c r="K411" s="2" t="str">
        <f aca="false">VLOOKUP(J411,'LibSets constants'!$A$4:$B$1000,2,0)</f>
        <v>DLC_BASE_GAME</v>
      </c>
      <c r="L411" s="2" t="str">
        <f aca="false">VLOOKUP(J411,'LibSets constants'!$A$4:$C$1000,3,0)</f>
        <v>Included in base game</v>
      </c>
    </row>
    <row r="412" customFormat="false" ht="15" hidden="false" customHeight="false" outlineLevel="0" collapsed="false">
      <c r="A412" s="21" t="n">
        <v>748</v>
      </c>
      <c r="B412" s="1" t="n">
        <f aca="false">VLOOKUP(A412,'ESO dumped ZoneData'!$A$3:$D$9995,2,0)</f>
        <v>411</v>
      </c>
      <c r="C412" s="1" t="n">
        <f aca="false">VLOOKUP(A412,'ESO dumped ZoneData'!$A$3:$D$9995,3,0)</f>
        <v>108</v>
      </c>
      <c r="D412" s="2" t="str">
        <f aca="false">VLOOKUP(A412,'ESO dumped ZoneData'!$A$3:$D$9995,4,0)</f>
        <v>Marbruk Outlaws Refuge</v>
      </c>
      <c r="E412" s="2" t="str">
        <f aca="false" t="array" ref="E412:E412">IF(OR(EXACT(A412,'ESO Dungeon constants'!$D$3:$D$987)),"X","")</f>
        <v/>
      </c>
      <c r="F412" s="2" t="str">
        <f aca="false">IF(EXACT(A412,C412),"X","")</f>
        <v/>
      </c>
      <c r="G412" s="2" t="str">
        <f aca="false">IF(A412&lt;&gt;C412,VLOOKUP(C412,$A$2:$D$9949,4,0),"")</f>
        <v>Greenshade</v>
      </c>
      <c r="H412" s="2" t="n">
        <f aca="false">A412</f>
        <v>748</v>
      </c>
      <c r="I412" s="2" t="n">
        <f aca="false">C412</f>
        <v>108</v>
      </c>
      <c r="J412" s="0" t="n">
        <v>0</v>
      </c>
      <c r="K412" s="2" t="str">
        <f aca="false">VLOOKUP(J412,'LibSets constants'!$A$4:$B$1000,2,0)</f>
        <v>DLC_BASE_GAME</v>
      </c>
      <c r="L412" s="2" t="str">
        <f aca="false">VLOOKUP(J412,'LibSets constants'!$A$4:$C$1000,3,0)</f>
        <v>Included in base game</v>
      </c>
    </row>
    <row r="413" customFormat="false" ht="15" hidden="false" customHeight="false" outlineLevel="0" collapsed="false">
      <c r="A413" s="21" t="n">
        <v>749</v>
      </c>
      <c r="B413" s="1" t="n">
        <f aca="false">VLOOKUP(A413,'ESO dumped ZoneData'!$A$3:$D$9995,2,0)</f>
        <v>412</v>
      </c>
      <c r="C413" s="1" t="n">
        <f aca="false">VLOOKUP(A413,'ESO dumped ZoneData'!$A$3:$D$9995,3,0)</f>
        <v>58</v>
      </c>
      <c r="D413" s="2" t="str">
        <f aca="false">VLOOKUP(A413,'ESO dumped ZoneData'!$A$3:$D$9995,4,0)</f>
        <v>Velyn Harbor Outlaws Refuge</v>
      </c>
      <c r="E413" s="2" t="str">
        <f aca="false" t="array" ref="E413:E413">IF(OR(EXACT(A413,'ESO Dungeon constants'!$D$3:$D$987)),"X","")</f>
        <v/>
      </c>
      <c r="F413" s="2" t="str">
        <f aca="false">IF(EXACT(A413,C413),"X","")</f>
        <v/>
      </c>
      <c r="G413" s="2" t="str">
        <f aca="false">IF(A413&lt;&gt;C413,VLOOKUP(C413,$A$2:$D$9949,4,0),"")</f>
        <v>Malabal Tor</v>
      </c>
      <c r="H413" s="2" t="n">
        <f aca="false">A413</f>
        <v>749</v>
      </c>
      <c r="I413" s="2" t="n">
        <f aca="false">C413</f>
        <v>58</v>
      </c>
      <c r="J413" s="0" t="n">
        <v>0</v>
      </c>
      <c r="K413" s="2" t="str">
        <f aca="false">VLOOKUP(J413,'LibSets constants'!$A$4:$B$1000,2,0)</f>
        <v>DLC_BASE_GAME</v>
      </c>
      <c r="L413" s="2" t="str">
        <f aca="false">VLOOKUP(J413,'LibSets constants'!$A$4:$C$1000,3,0)</f>
        <v>Included in base game</v>
      </c>
    </row>
    <row r="414" customFormat="false" ht="15" hidden="false" customHeight="false" outlineLevel="0" collapsed="false">
      <c r="A414" s="21" t="n">
        <v>750</v>
      </c>
      <c r="B414" s="1" t="n">
        <f aca="false">VLOOKUP(A414,'ESO dumped ZoneData'!$A$3:$D$9995,2,0)</f>
        <v>413</v>
      </c>
      <c r="C414" s="1" t="n">
        <f aca="false">VLOOKUP(A414,'ESO dumped ZoneData'!$A$3:$D$9995,3,0)</f>
        <v>382</v>
      </c>
      <c r="D414" s="2" t="str">
        <f aca="false">VLOOKUP(A414,'ESO dumped ZoneData'!$A$3:$D$9995,4,0)</f>
        <v>Rawl'kha Outlaws Refuge</v>
      </c>
      <c r="E414" s="2" t="str">
        <f aca="false" t="array" ref="E414:E414">IF(OR(EXACT(A414,'ESO Dungeon constants'!$D$3:$D$987)),"X","")</f>
        <v/>
      </c>
      <c r="F414" s="2" t="str">
        <f aca="false">IF(EXACT(A414,C414),"X","")</f>
        <v/>
      </c>
      <c r="G414" s="2" t="str">
        <f aca="false">IF(A414&lt;&gt;C414,VLOOKUP(C414,$A$2:$D$9949,4,0),"")</f>
        <v>Reaper's March</v>
      </c>
      <c r="H414" s="2" t="n">
        <f aca="false">A414</f>
        <v>750</v>
      </c>
      <c r="I414" s="2" t="n">
        <f aca="false">C414</f>
        <v>382</v>
      </c>
      <c r="J414" s="0" t="n">
        <v>0</v>
      </c>
      <c r="K414" s="2" t="str">
        <f aca="false">VLOOKUP(J414,'LibSets constants'!$A$4:$B$1000,2,0)</f>
        <v>DLC_BASE_GAME</v>
      </c>
      <c r="L414" s="2" t="str">
        <f aca="false">VLOOKUP(J414,'LibSets constants'!$A$4:$C$1000,3,0)</f>
        <v>Included in base game</v>
      </c>
    </row>
    <row r="415" customFormat="false" ht="15" hidden="false" customHeight="false" outlineLevel="0" collapsed="false">
      <c r="A415" s="21" t="n">
        <v>751</v>
      </c>
      <c r="B415" s="1" t="n">
        <f aca="false">VLOOKUP(A415,'ESO dumped ZoneData'!$A$3:$D$9995,2,0)</f>
        <v>414</v>
      </c>
      <c r="C415" s="1" t="n">
        <f aca="false">VLOOKUP(A415,'ESO dumped ZoneData'!$A$3:$D$9995,3,0)</f>
        <v>888</v>
      </c>
      <c r="D415" s="2" t="str">
        <f aca="false">VLOOKUP(A415,'ESO dumped ZoneData'!$A$3:$D$9995,4,0)</f>
        <v>Belkarth Outlaws Refuge</v>
      </c>
      <c r="E415" s="2" t="str">
        <f aca="false" t="array" ref="E415:E415">IF(OR(EXACT(A415,'ESO Dungeon constants'!$D$3:$D$987)),"X","")</f>
        <v/>
      </c>
      <c r="F415" s="2" t="str">
        <f aca="false">IF(EXACT(A415,C415),"X","")</f>
        <v/>
      </c>
      <c r="G415" s="2" t="str">
        <f aca="false">IF(A415&lt;&gt;C415,VLOOKUP(C415,$A$2:$D$9949,4,0),"")</f>
        <v>Craglorn</v>
      </c>
      <c r="H415" s="2" t="n">
        <f aca="false">A415</f>
        <v>751</v>
      </c>
      <c r="I415" s="2" t="n">
        <f aca="false">C415</f>
        <v>888</v>
      </c>
      <c r="J415" s="0" t="n">
        <v>0</v>
      </c>
      <c r="K415" s="2" t="str">
        <f aca="false">VLOOKUP(J415,'LibSets constants'!$A$4:$B$1000,2,0)</f>
        <v>DLC_BASE_GAME</v>
      </c>
      <c r="L415" s="2" t="str">
        <f aca="false">VLOOKUP(J415,'LibSets constants'!$A$4:$C$1000,3,0)</f>
        <v>Included in base game</v>
      </c>
    </row>
    <row r="416" customFormat="false" ht="15" hidden="false" customHeight="false" outlineLevel="0" collapsed="false">
      <c r="A416" s="21" t="n">
        <v>752</v>
      </c>
      <c r="B416" s="1" t="n">
        <f aca="false">VLOOKUP(A416,'ESO dumped ZoneData'!$A$3:$D$9995,2,0)</f>
        <v>415</v>
      </c>
      <c r="C416" s="1" t="n">
        <f aca="false">VLOOKUP(A416,'ESO dumped ZoneData'!$A$3:$D$9995,3,0)</f>
        <v>19</v>
      </c>
      <c r="D416" s="2" t="str">
        <f aca="false">VLOOKUP(A416,'ESO dumped ZoneData'!$A$3:$D$9995,4,0)</f>
        <v>Wayrest Outlaws Refuge</v>
      </c>
      <c r="E416" s="2" t="str">
        <f aca="false" t="array" ref="E416:E416">IF(OR(EXACT(A416,'ESO Dungeon constants'!$D$3:$D$987)),"X","")</f>
        <v/>
      </c>
      <c r="F416" s="2" t="str">
        <f aca="false">IF(EXACT(A416,C416),"X","")</f>
        <v/>
      </c>
      <c r="G416" s="2" t="str">
        <f aca="false">IF(A416&lt;&gt;C416,VLOOKUP(C416,$A$2:$D$9949,4,0),"")</f>
        <v>Stormhaven</v>
      </c>
      <c r="H416" s="2" t="n">
        <f aca="false">A416</f>
        <v>752</v>
      </c>
      <c r="I416" s="2" t="n">
        <f aca="false">C416</f>
        <v>19</v>
      </c>
      <c r="J416" s="0" t="n">
        <v>0</v>
      </c>
      <c r="K416" s="2" t="str">
        <f aca="false">VLOOKUP(J416,'LibSets constants'!$A$4:$B$1000,2,0)</f>
        <v>DLC_BASE_GAME</v>
      </c>
      <c r="L416" s="2" t="str">
        <f aca="false">VLOOKUP(J416,'LibSets constants'!$A$4:$C$1000,3,0)</f>
        <v>Included in base game</v>
      </c>
    </row>
    <row r="417" customFormat="false" ht="15" hidden="false" customHeight="false" outlineLevel="0" collapsed="false">
      <c r="A417" s="21" t="n">
        <v>753</v>
      </c>
      <c r="B417" s="1" t="n">
        <f aca="false">VLOOKUP(A417,'ESO dumped ZoneData'!$A$3:$D$9995,2,0)</f>
        <v>416</v>
      </c>
      <c r="C417" s="1" t="n">
        <f aca="false">VLOOKUP(A417,'ESO dumped ZoneData'!$A$3:$D$9995,3,0)</f>
        <v>3</v>
      </c>
      <c r="D417" s="2" t="str">
        <f aca="false">VLOOKUP(A417,'ESO dumped ZoneData'!$A$3:$D$9995,4,0)</f>
        <v>Daggerfall Outlaws Refuge</v>
      </c>
      <c r="E417" s="2" t="str">
        <f aca="false" t="array" ref="E417:E417">IF(OR(EXACT(A417,'ESO Dungeon constants'!$D$3:$D$987)),"X","")</f>
        <v/>
      </c>
      <c r="F417" s="2" t="str">
        <f aca="false">IF(EXACT(A417,C417),"X","")</f>
        <v/>
      </c>
      <c r="G417" s="2" t="str">
        <f aca="false">IF(A417&lt;&gt;C417,VLOOKUP(C417,$A$2:$D$9949,4,0),"")</f>
        <v>Glenumbra</v>
      </c>
      <c r="H417" s="2" t="n">
        <f aca="false">A417</f>
        <v>753</v>
      </c>
      <c r="I417" s="2" t="n">
        <f aca="false">C417</f>
        <v>3</v>
      </c>
      <c r="J417" s="0" t="n">
        <v>0</v>
      </c>
      <c r="K417" s="2" t="str">
        <f aca="false">VLOOKUP(J417,'LibSets constants'!$A$4:$B$1000,2,0)</f>
        <v>DLC_BASE_GAME</v>
      </c>
      <c r="L417" s="2" t="str">
        <f aca="false">VLOOKUP(J417,'LibSets constants'!$A$4:$C$1000,3,0)</f>
        <v>Included in base game</v>
      </c>
    </row>
    <row r="418" customFormat="false" ht="15" hidden="false" customHeight="false" outlineLevel="0" collapsed="false">
      <c r="A418" s="21" t="n">
        <v>754</v>
      </c>
      <c r="B418" s="1" t="n">
        <f aca="false">VLOOKUP(A418,'ESO dumped ZoneData'!$A$3:$D$9995,2,0)</f>
        <v>417</v>
      </c>
      <c r="C418" s="1" t="n">
        <f aca="false">VLOOKUP(A418,'ESO dumped ZoneData'!$A$3:$D$9995,3,0)</f>
        <v>92</v>
      </c>
      <c r="D418" s="2" t="str">
        <f aca="false">VLOOKUP(A418,'ESO dumped ZoneData'!$A$3:$D$9995,4,0)</f>
        <v>Evermore Outlaws Refuge</v>
      </c>
      <c r="E418" s="2" t="str">
        <f aca="false" t="array" ref="E418:E418">IF(OR(EXACT(A418,'ESO Dungeon constants'!$D$3:$D$987)),"X","")</f>
        <v/>
      </c>
      <c r="F418" s="2" t="str">
        <f aca="false">IF(EXACT(A418,C418),"X","")</f>
        <v/>
      </c>
      <c r="G418" s="2" t="str">
        <f aca="false">IF(A418&lt;&gt;C418,VLOOKUP(C418,$A$2:$D$9949,4,0),"")</f>
        <v>Bangkorai</v>
      </c>
      <c r="H418" s="2" t="n">
        <f aca="false">A418</f>
        <v>754</v>
      </c>
      <c r="I418" s="2" t="n">
        <f aca="false">C418</f>
        <v>92</v>
      </c>
      <c r="J418" s="0" t="n">
        <v>0</v>
      </c>
      <c r="K418" s="2" t="str">
        <f aca="false">VLOOKUP(J418,'LibSets constants'!$A$4:$B$1000,2,0)</f>
        <v>DLC_BASE_GAME</v>
      </c>
      <c r="L418" s="2" t="str">
        <f aca="false">VLOOKUP(J418,'LibSets constants'!$A$4:$C$1000,3,0)</f>
        <v>Included in base game</v>
      </c>
    </row>
    <row r="419" customFormat="false" ht="15" hidden="false" customHeight="false" outlineLevel="0" collapsed="false">
      <c r="A419" s="21" t="n">
        <v>755</v>
      </c>
      <c r="B419" s="1" t="n">
        <f aca="false">VLOOKUP(A419,'ESO dumped ZoneData'!$A$3:$D$9995,2,0)</f>
        <v>418</v>
      </c>
      <c r="C419" s="1" t="n">
        <f aca="false">VLOOKUP(A419,'ESO dumped ZoneData'!$A$3:$D$9995,3,0)</f>
        <v>20</v>
      </c>
      <c r="D419" s="2" t="str">
        <f aca="false">VLOOKUP(A419,'ESO dumped ZoneData'!$A$3:$D$9995,4,0)</f>
        <v>Shornhelm Outlaws Refuge</v>
      </c>
      <c r="E419" s="2" t="str">
        <f aca="false" t="array" ref="E419:E419">IF(OR(EXACT(A419,'ESO Dungeon constants'!$D$3:$D$987)),"X","")</f>
        <v/>
      </c>
      <c r="F419" s="2" t="str">
        <f aca="false">IF(EXACT(A419,C419),"X","")</f>
        <v/>
      </c>
      <c r="G419" s="2" t="str">
        <f aca="false">IF(A419&lt;&gt;C419,VLOOKUP(C419,$A$2:$D$9949,4,0),"")</f>
        <v>Rivenspire</v>
      </c>
      <c r="H419" s="2" t="n">
        <f aca="false">A419</f>
        <v>755</v>
      </c>
      <c r="I419" s="2" t="n">
        <f aca="false">C419</f>
        <v>20</v>
      </c>
      <c r="J419" s="0" t="n">
        <v>0</v>
      </c>
      <c r="K419" s="2" t="str">
        <f aca="false">VLOOKUP(J419,'LibSets constants'!$A$4:$B$1000,2,0)</f>
        <v>DLC_BASE_GAME</v>
      </c>
      <c r="L419" s="2" t="str">
        <f aca="false">VLOOKUP(J419,'LibSets constants'!$A$4:$C$1000,3,0)</f>
        <v>Included in base game</v>
      </c>
    </row>
    <row r="420" customFormat="false" ht="15" hidden="false" customHeight="false" outlineLevel="0" collapsed="false">
      <c r="A420" s="21" t="n">
        <v>756</v>
      </c>
      <c r="B420" s="1" t="n">
        <f aca="false">VLOOKUP(A420,'ESO dumped ZoneData'!$A$3:$D$9995,2,0)</f>
        <v>419</v>
      </c>
      <c r="C420" s="1" t="n">
        <f aca="false">VLOOKUP(A420,'ESO dumped ZoneData'!$A$3:$D$9995,3,0)</f>
        <v>104</v>
      </c>
      <c r="D420" s="2" t="str">
        <f aca="false">VLOOKUP(A420,'ESO dumped ZoneData'!$A$3:$D$9995,4,0)</f>
        <v>Sentinel Outlaws Refuge</v>
      </c>
      <c r="E420" s="2" t="str">
        <f aca="false" t="array" ref="E420:E420">IF(OR(EXACT(A420,'ESO Dungeon constants'!$D$3:$D$987)),"X","")</f>
        <v/>
      </c>
      <c r="F420" s="2" t="str">
        <f aca="false">IF(EXACT(A420,C420),"X","")</f>
        <v/>
      </c>
      <c r="G420" s="2" t="str">
        <f aca="false">IF(A420&lt;&gt;C420,VLOOKUP(C420,$A$2:$D$9949,4,0),"")</f>
        <v>Alik'r Desert</v>
      </c>
      <c r="H420" s="2" t="n">
        <f aca="false">A420</f>
        <v>756</v>
      </c>
      <c r="I420" s="2" t="n">
        <f aca="false">C420</f>
        <v>104</v>
      </c>
      <c r="J420" s="0" t="n">
        <v>0</v>
      </c>
      <c r="K420" s="2" t="str">
        <f aca="false">VLOOKUP(J420,'LibSets constants'!$A$4:$B$1000,2,0)</f>
        <v>DLC_BASE_GAME</v>
      </c>
      <c r="L420" s="2" t="str">
        <f aca="false">VLOOKUP(J420,'LibSets constants'!$A$4:$C$1000,3,0)</f>
        <v>Included in base game</v>
      </c>
    </row>
    <row r="421" customFormat="false" ht="15" hidden="false" customHeight="false" outlineLevel="0" collapsed="false">
      <c r="A421" s="21" t="n">
        <v>757</v>
      </c>
      <c r="B421" s="1" t="n">
        <f aca="false">VLOOKUP(A421,'ESO dumped ZoneData'!$A$3:$D$9995,2,0)</f>
        <v>420</v>
      </c>
      <c r="C421" s="1" t="n">
        <f aca="false">VLOOKUP(A421,'ESO dumped ZoneData'!$A$3:$D$9995,3,0)</f>
        <v>41</v>
      </c>
      <c r="D421" s="2" t="str">
        <f aca="false">VLOOKUP(A421,'ESO dumped ZoneData'!$A$3:$D$9995,4,0)</f>
        <v>Davon's Watch Outlaws Refuge</v>
      </c>
      <c r="E421" s="2" t="str">
        <f aca="false" t="array" ref="E421:E421">IF(OR(EXACT(A421,'ESO Dungeon constants'!$D$3:$D$987)),"X","")</f>
        <v/>
      </c>
      <c r="F421" s="2" t="str">
        <f aca="false">IF(EXACT(A421,C421),"X","")</f>
        <v/>
      </c>
      <c r="G421" s="2" t="str">
        <f aca="false">IF(A421&lt;&gt;C421,VLOOKUP(C421,$A$2:$D$9949,4,0),"")</f>
        <v>Stonefalls</v>
      </c>
      <c r="H421" s="2" t="n">
        <f aca="false">A421</f>
        <v>757</v>
      </c>
      <c r="I421" s="2" t="n">
        <f aca="false">C421</f>
        <v>41</v>
      </c>
      <c r="J421" s="0" t="n">
        <v>0</v>
      </c>
      <c r="K421" s="2" t="str">
        <f aca="false">VLOOKUP(J421,'LibSets constants'!$A$4:$B$1000,2,0)</f>
        <v>DLC_BASE_GAME</v>
      </c>
      <c r="L421" s="2" t="str">
        <f aca="false">VLOOKUP(J421,'LibSets constants'!$A$4:$C$1000,3,0)</f>
        <v>Included in base game</v>
      </c>
    </row>
    <row r="422" customFormat="false" ht="15" hidden="false" customHeight="false" outlineLevel="0" collapsed="false">
      <c r="A422" s="21" t="n">
        <v>758</v>
      </c>
      <c r="B422" s="1" t="n">
        <f aca="false">VLOOKUP(A422,'ESO dumped ZoneData'!$A$3:$D$9995,2,0)</f>
        <v>421</v>
      </c>
      <c r="C422" s="1" t="n">
        <f aca="false">VLOOKUP(A422,'ESO dumped ZoneData'!$A$3:$D$9995,3,0)</f>
        <v>101</v>
      </c>
      <c r="D422" s="2" t="str">
        <f aca="false">VLOOKUP(A422,'ESO dumped ZoneData'!$A$3:$D$9995,4,0)</f>
        <v>Windhelm Outlaws Refuge</v>
      </c>
      <c r="E422" s="2" t="str">
        <f aca="false" t="array" ref="E422:E422">IF(OR(EXACT(A422,'ESO Dungeon constants'!$D$3:$D$987)),"X","")</f>
        <v/>
      </c>
      <c r="F422" s="2" t="str">
        <f aca="false">IF(EXACT(A422,C422),"X","")</f>
        <v/>
      </c>
      <c r="G422" s="2" t="str">
        <f aca="false">IF(A422&lt;&gt;C422,VLOOKUP(C422,$A$2:$D$9949,4,0),"")</f>
        <v>Eastmarch</v>
      </c>
      <c r="H422" s="2" t="n">
        <f aca="false">A422</f>
        <v>758</v>
      </c>
      <c r="I422" s="2" t="n">
        <f aca="false">C422</f>
        <v>101</v>
      </c>
      <c r="J422" s="0" t="n">
        <v>0</v>
      </c>
      <c r="K422" s="2" t="str">
        <f aca="false">VLOOKUP(J422,'LibSets constants'!$A$4:$B$1000,2,0)</f>
        <v>DLC_BASE_GAME</v>
      </c>
      <c r="L422" s="2" t="str">
        <f aca="false">VLOOKUP(J422,'LibSets constants'!$A$4:$C$1000,3,0)</f>
        <v>Included in base game</v>
      </c>
    </row>
    <row r="423" customFormat="false" ht="15" hidden="false" customHeight="false" outlineLevel="0" collapsed="false">
      <c r="A423" s="21" t="n">
        <v>759</v>
      </c>
      <c r="B423" s="1" t="n">
        <f aca="false">VLOOKUP(A423,'ESO dumped ZoneData'!$A$3:$D$9995,2,0)</f>
        <v>422</v>
      </c>
      <c r="C423" s="1" t="n">
        <f aca="false">VLOOKUP(A423,'ESO dumped ZoneData'!$A$3:$D$9995,3,0)</f>
        <v>117</v>
      </c>
      <c r="D423" s="2" t="str">
        <f aca="false">VLOOKUP(A423,'ESO dumped ZoneData'!$A$3:$D$9995,4,0)</f>
        <v>Stormhold Outlaws Refuge</v>
      </c>
      <c r="E423" s="2" t="str">
        <f aca="false" t="array" ref="E423:E423">IF(OR(EXACT(A423,'ESO Dungeon constants'!$D$3:$D$987)),"X","")</f>
        <v/>
      </c>
      <c r="F423" s="2" t="str">
        <f aca="false">IF(EXACT(A423,C423),"X","")</f>
        <v/>
      </c>
      <c r="G423" s="2" t="str">
        <f aca="false">IF(A423&lt;&gt;C423,VLOOKUP(C423,$A$2:$D$9949,4,0),"")</f>
        <v>Shadowfen</v>
      </c>
      <c r="H423" s="2" t="n">
        <f aca="false">A423</f>
        <v>759</v>
      </c>
      <c r="I423" s="2" t="n">
        <f aca="false">C423</f>
        <v>117</v>
      </c>
      <c r="J423" s="0" t="n">
        <v>0</v>
      </c>
      <c r="K423" s="2" t="str">
        <f aca="false">VLOOKUP(J423,'LibSets constants'!$A$4:$B$1000,2,0)</f>
        <v>DLC_BASE_GAME</v>
      </c>
      <c r="L423" s="2" t="str">
        <f aca="false">VLOOKUP(J423,'LibSets constants'!$A$4:$C$1000,3,0)</f>
        <v>Included in base game</v>
      </c>
    </row>
    <row r="424" customFormat="false" ht="15" hidden="false" customHeight="false" outlineLevel="0" collapsed="false">
      <c r="A424" s="21" t="n">
        <v>760</v>
      </c>
      <c r="B424" s="1" t="n">
        <f aca="false">VLOOKUP(A424,'ESO dumped ZoneData'!$A$3:$D$9995,2,0)</f>
        <v>423</v>
      </c>
      <c r="C424" s="1" t="n">
        <f aca="false">VLOOKUP(A424,'ESO dumped ZoneData'!$A$3:$D$9995,3,0)</f>
        <v>57</v>
      </c>
      <c r="D424" s="2" t="str">
        <f aca="false">VLOOKUP(A424,'ESO dumped ZoneData'!$A$3:$D$9995,4,0)</f>
        <v>Mournhold Outlaws Refuge</v>
      </c>
      <c r="E424" s="2" t="str">
        <f aca="false" t="array" ref="E424:E424">IF(OR(EXACT(A424,'ESO Dungeon constants'!$D$3:$D$987)),"X","")</f>
        <v/>
      </c>
      <c r="F424" s="2" t="str">
        <f aca="false">IF(EXACT(A424,C424),"X","")</f>
        <v/>
      </c>
      <c r="G424" s="2" t="str">
        <f aca="false">IF(A424&lt;&gt;C424,VLOOKUP(C424,$A$2:$D$9949,4,0),"")</f>
        <v>Deshaan</v>
      </c>
      <c r="H424" s="2" t="n">
        <f aca="false">A424</f>
        <v>760</v>
      </c>
      <c r="I424" s="2" t="n">
        <f aca="false">C424</f>
        <v>57</v>
      </c>
      <c r="J424" s="0" t="n">
        <v>0</v>
      </c>
      <c r="K424" s="2" t="str">
        <f aca="false">VLOOKUP(J424,'LibSets constants'!$A$4:$B$1000,2,0)</f>
        <v>DLC_BASE_GAME</v>
      </c>
      <c r="L424" s="2" t="str">
        <f aca="false">VLOOKUP(J424,'LibSets constants'!$A$4:$C$1000,3,0)</f>
        <v>Included in base game</v>
      </c>
    </row>
    <row r="425" customFormat="false" ht="15" hidden="false" customHeight="false" outlineLevel="0" collapsed="false">
      <c r="A425" s="21" t="n">
        <v>761</v>
      </c>
      <c r="B425" s="1" t="n">
        <f aca="false">VLOOKUP(A425,'ESO dumped ZoneData'!$A$3:$D$9995,2,0)</f>
        <v>424</v>
      </c>
      <c r="C425" s="1" t="n">
        <f aca="false">VLOOKUP(A425,'ESO dumped ZoneData'!$A$3:$D$9995,3,0)</f>
        <v>103</v>
      </c>
      <c r="D425" s="2" t="str">
        <f aca="false">VLOOKUP(A425,'ESO dumped ZoneData'!$A$3:$D$9995,4,0)</f>
        <v>Riften Outlaws Refuge</v>
      </c>
      <c r="E425" s="2" t="str">
        <f aca="false" t="array" ref="E425:E425">IF(OR(EXACT(A425,'ESO Dungeon constants'!$D$3:$D$987)),"X","")</f>
        <v/>
      </c>
      <c r="F425" s="2" t="str">
        <f aca="false">IF(EXACT(A425,C425),"X","")</f>
        <v/>
      </c>
      <c r="G425" s="2" t="str">
        <f aca="false">IF(A425&lt;&gt;C425,VLOOKUP(C425,$A$2:$D$9949,4,0),"")</f>
        <v>The Rift</v>
      </c>
      <c r="H425" s="2" t="n">
        <f aca="false">A425</f>
        <v>761</v>
      </c>
      <c r="I425" s="2" t="n">
        <f aca="false">C425</f>
        <v>103</v>
      </c>
      <c r="J425" s="0" t="n">
        <v>0</v>
      </c>
      <c r="K425" s="2" t="str">
        <f aca="false">VLOOKUP(J425,'LibSets constants'!$A$4:$B$1000,2,0)</f>
        <v>DLC_BASE_GAME</v>
      </c>
      <c r="L425" s="2" t="str">
        <f aca="false">VLOOKUP(J425,'LibSets constants'!$A$4:$C$1000,3,0)</f>
        <v>Included in base game</v>
      </c>
    </row>
    <row r="426" customFormat="false" ht="15" hidden="false" customHeight="false" outlineLevel="0" collapsed="false">
      <c r="A426" s="21" t="n">
        <v>763</v>
      </c>
      <c r="B426" s="1" t="n">
        <f aca="false">VLOOKUP(A426,'ESO dumped ZoneData'!$A$3:$D$9995,2,0)</f>
        <v>425</v>
      </c>
      <c r="C426" s="1" t="n">
        <f aca="false">VLOOKUP(A426,'ESO dumped ZoneData'!$A$3:$D$9995,3,0)</f>
        <v>816</v>
      </c>
      <c r="D426" s="2" t="str">
        <f aca="false">VLOOKUP(A426,'ESO dumped ZoneData'!$A$3:$D$9995,4,0)</f>
        <v>Secluded Sewers</v>
      </c>
      <c r="E426" s="2" t="str">
        <f aca="false" t="array" ref="E426:E426">IF(OR(EXACT(A426,'ESO Dungeon constants'!$D$3:$D$987)),"X","")</f>
        <v/>
      </c>
      <c r="F426" s="2" t="str">
        <f aca="false">IF(EXACT(A426,C426),"X","")</f>
        <v/>
      </c>
      <c r="G426" s="2" t="str">
        <f aca="false">IF(A426&lt;&gt;C426,VLOOKUP(C426,$A$2:$D$9949,4,0),"")</f>
        <v>Hew's Bane</v>
      </c>
      <c r="H426" s="2" t="n">
        <f aca="false">A426</f>
        <v>763</v>
      </c>
      <c r="I426" s="2" t="n">
        <f aca="false">C426</f>
        <v>816</v>
      </c>
      <c r="J426" s="0" t="n">
        <v>3</v>
      </c>
      <c r="K426" s="2" t="str">
        <f aca="false">VLOOKUP(J426,'LibSets constants'!$A$4:$B$1000,2,0)</f>
        <v>DLC_THIEVES_GUILD</v>
      </c>
      <c r="L426" s="2" t="str">
        <f aca="false">VLOOKUP(J426,'LibSets constants'!$A$4:$C$1000,3,0)</f>
        <v>Thieves Guild</v>
      </c>
    </row>
    <row r="427" customFormat="false" ht="15" hidden="false" customHeight="false" outlineLevel="0" collapsed="false">
      <c r="A427" s="21" t="n">
        <v>764</v>
      </c>
      <c r="B427" s="1" t="n">
        <f aca="false">VLOOKUP(A427,'ESO dumped ZoneData'!$A$3:$D$9995,2,0)</f>
        <v>426</v>
      </c>
      <c r="C427" s="1" t="n">
        <f aca="false">VLOOKUP(A427,'ESO dumped ZoneData'!$A$3:$D$9995,3,0)</f>
        <v>816</v>
      </c>
      <c r="D427" s="2" t="str">
        <f aca="false">VLOOKUP(A427,'ESO dumped ZoneData'!$A$3:$D$9995,4,0)</f>
        <v>Underground Sepulcher</v>
      </c>
      <c r="E427" s="2" t="str">
        <f aca="false" t="array" ref="E427:E427">IF(OR(EXACT(A427,'ESO Dungeon constants'!$D$3:$D$987)),"X","")</f>
        <v/>
      </c>
      <c r="F427" s="2" t="str">
        <f aca="false">IF(EXACT(A427,C427),"X","")</f>
        <v/>
      </c>
      <c r="G427" s="2" t="str">
        <f aca="false">IF(A427&lt;&gt;C427,VLOOKUP(C427,$A$2:$D$9949,4,0),"")</f>
        <v>Hew's Bane</v>
      </c>
      <c r="H427" s="2" t="n">
        <f aca="false">A427</f>
        <v>764</v>
      </c>
      <c r="I427" s="2" t="n">
        <f aca="false">C427</f>
        <v>816</v>
      </c>
      <c r="J427" s="0" t="n">
        <v>3</v>
      </c>
      <c r="K427" s="2" t="str">
        <f aca="false">VLOOKUP(J427,'LibSets constants'!$A$4:$B$1000,2,0)</f>
        <v>DLC_THIEVES_GUILD</v>
      </c>
      <c r="L427" s="2" t="str">
        <f aca="false">VLOOKUP(J427,'LibSets constants'!$A$4:$C$1000,3,0)</f>
        <v>Thieves Guild</v>
      </c>
    </row>
    <row r="428" customFormat="false" ht="15" hidden="false" customHeight="false" outlineLevel="0" collapsed="false">
      <c r="A428" s="21" t="n">
        <v>765</v>
      </c>
      <c r="B428" s="1" t="n">
        <f aca="false">VLOOKUP(A428,'ESO dumped ZoneData'!$A$3:$D$9995,2,0)</f>
        <v>427</v>
      </c>
      <c r="C428" s="1" t="n">
        <f aca="false">VLOOKUP(A428,'ESO dumped ZoneData'!$A$3:$D$9995,3,0)</f>
        <v>823</v>
      </c>
      <c r="D428" s="2" t="str">
        <f aca="false">VLOOKUP(A428,'ESO dumped ZoneData'!$A$3:$D$9995,4,0)</f>
        <v>Smuggler's Den</v>
      </c>
      <c r="E428" s="2" t="str">
        <f aca="false" t="array" ref="E428:E428">IF(OR(EXACT(A428,'ESO Dungeon constants'!$D$3:$D$987)),"X","")</f>
        <v/>
      </c>
      <c r="F428" s="2" t="str">
        <f aca="false">IF(EXACT(A428,C428),"X","")</f>
        <v/>
      </c>
      <c r="G428" s="2" t="str">
        <f aca="false">IF(A428&lt;&gt;C428,VLOOKUP(C428,$A$2:$D$9949,4,0),"")</f>
        <v>Gold Coast</v>
      </c>
      <c r="H428" s="2" t="n">
        <f aca="false">A428</f>
        <v>765</v>
      </c>
      <c r="I428" s="2" t="n">
        <f aca="false">C428</f>
        <v>823</v>
      </c>
      <c r="J428" s="0" t="n">
        <v>4</v>
      </c>
      <c r="K428" s="2" t="str">
        <f aca="false">VLOOKUP(J428,'LibSets constants'!$A$4:$B$1000,2,0)</f>
        <v>DLC_DARK_BROTHERHOOD</v>
      </c>
      <c r="L428" s="2" t="str">
        <f aca="false">VLOOKUP(J428,'LibSets constants'!$A$4:$C$1000,3,0)</f>
        <v>Dark Brotherhood</v>
      </c>
    </row>
    <row r="429" customFormat="false" ht="15" hidden="false" customHeight="false" outlineLevel="0" collapsed="false">
      <c r="A429" s="21" t="n">
        <v>766</v>
      </c>
      <c r="B429" s="1" t="n">
        <f aca="false">VLOOKUP(A429,'ESO dumped ZoneData'!$A$3:$D$9995,2,0)</f>
        <v>428</v>
      </c>
      <c r="C429" s="1" t="n">
        <f aca="false">VLOOKUP(A429,'ESO dumped ZoneData'!$A$3:$D$9995,3,0)</f>
        <v>823</v>
      </c>
      <c r="D429" s="2" t="str">
        <f aca="false">VLOOKUP(A429,'ESO dumped ZoneData'!$A$3:$D$9995,4,0)</f>
        <v>Trader's Cove</v>
      </c>
      <c r="E429" s="2" t="str">
        <f aca="false" t="array" ref="E429:E429">IF(OR(EXACT(A429,'ESO Dungeon constants'!$D$3:$D$987)),"X","")</f>
        <v/>
      </c>
      <c r="F429" s="2" t="str">
        <f aca="false">IF(EXACT(A429,C429),"X","")</f>
        <v/>
      </c>
      <c r="G429" s="2" t="str">
        <f aca="false">IF(A429&lt;&gt;C429,VLOOKUP(C429,$A$2:$D$9949,4,0),"")</f>
        <v>Gold Coast</v>
      </c>
      <c r="H429" s="2" t="n">
        <f aca="false">A429</f>
        <v>766</v>
      </c>
      <c r="I429" s="2" t="n">
        <f aca="false">C429</f>
        <v>823</v>
      </c>
      <c r="J429" s="0" t="n">
        <v>4</v>
      </c>
      <c r="K429" s="2" t="str">
        <f aca="false">VLOOKUP(J429,'LibSets constants'!$A$4:$B$1000,2,0)</f>
        <v>DLC_DARK_BROTHERHOOD</v>
      </c>
      <c r="L429" s="2" t="str">
        <f aca="false">VLOOKUP(J429,'LibSets constants'!$A$4:$C$1000,3,0)</f>
        <v>Dark Brotherhood</v>
      </c>
    </row>
    <row r="430" customFormat="false" ht="15" hidden="false" customHeight="false" outlineLevel="0" collapsed="false">
      <c r="A430" s="21" t="n">
        <v>767</v>
      </c>
      <c r="B430" s="1" t="n">
        <f aca="false">VLOOKUP(A430,'ESO dumped ZoneData'!$A$3:$D$9995,2,0)</f>
        <v>429</v>
      </c>
      <c r="C430" s="1" t="n">
        <f aca="false">VLOOKUP(A430,'ESO dumped ZoneData'!$A$3:$D$9995,3,0)</f>
        <v>816</v>
      </c>
      <c r="D430" s="2" t="str">
        <f aca="false">VLOOKUP(A430,'ESO dumped ZoneData'!$A$3:$D$9995,4,0)</f>
        <v>Deadhollow Halls</v>
      </c>
      <c r="E430" s="2" t="str">
        <f aca="false" t="array" ref="E430:E430">IF(OR(EXACT(A430,'ESO Dungeon constants'!$D$3:$D$987)),"X","")</f>
        <v/>
      </c>
      <c r="F430" s="2" t="str">
        <f aca="false">IF(EXACT(A430,C430),"X","")</f>
        <v/>
      </c>
      <c r="G430" s="2" t="str">
        <f aca="false">IF(A430&lt;&gt;C430,VLOOKUP(C430,$A$2:$D$9949,4,0),"")</f>
        <v>Hew's Bane</v>
      </c>
      <c r="H430" s="2" t="n">
        <f aca="false">A430</f>
        <v>767</v>
      </c>
      <c r="I430" s="2" t="n">
        <f aca="false">C430</f>
        <v>816</v>
      </c>
      <c r="J430" s="0" t="n">
        <v>3</v>
      </c>
      <c r="K430" s="2" t="str">
        <f aca="false">VLOOKUP(J430,'LibSets constants'!$A$4:$B$1000,2,0)</f>
        <v>DLC_THIEVES_GUILD</v>
      </c>
      <c r="L430" s="2" t="str">
        <f aca="false">VLOOKUP(J430,'LibSets constants'!$A$4:$C$1000,3,0)</f>
        <v>Thieves Guild</v>
      </c>
    </row>
    <row r="431" customFormat="false" ht="15" hidden="false" customHeight="false" outlineLevel="0" collapsed="false">
      <c r="A431" s="21" t="n">
        <v>769</v>
      </c>
      <c r="B431" s="1" t="n">
        <f aca="false">VLOOKUP(A431,'ESO dumped ZoneData'!$A$3:$D$9995,2,0)</f>
        <v>430</v>
      </c>
      <c r="C431" s="1" t="n">
        <f aca="false">VLOOKUP(A431,'ESO dumped ZoneData'!$A$3:$D$9995,3,0)</f>
        <v>823</v>
      </c>
      <c r="D431" s="2" t="str">
        <f aca="false">VLOOKUP(A431,'ESO dumped ZoneData'!$A$3:$D$9995,4,0)</f>
        <v>Sewer Tenement</v>
      </c>
      <c r="E431" s="2" t="str">
        <f aca="false" t="array" ref="E431:E431">IF(OR(EXACT(A431,'ESO Dungeon constants'!$D$3:$D$987)),"X","")</f>
        <v/>
      </c>
      <c r="F431" s="2" t="str">
        <f aca="false">IF(EXACT(A431,C431),"X","")</f>
        <v/>
      </c>
      <c r="G431" s="2" t="str">
        <f aca="false">IF(A431&lt;&gt;C431,VLOOKUP(C431,$A$2:$D$9949,4,0),"")</f>
        <v>Gold Coast</v>
      </c>
      <c r="H431" s="2" t="n">
        <f aca="false">A431</f>
        <v>769</v>
      </c>
      <c r="I431" s="2" t="n">
        <f aca="false">C431</f>
        <v>823</v>
      </c>
      <c r="J431" s="0" t="n">
        <v>4</v>
      </c>
      <c r="K431" s="2" t="str">
        <f aca="false">VLOOKUP(J431,'LibSets constants'!$A$4:$B$1000,2,0)</f>
        <v>DLC_DARK_BROTHERHOOD</v>
      </c>
      <c r="L431" s="2" t="str">
        <f aca="false">VLOOKUP(J431,'LibSets constants'!$A$4:$C$1000,3,0)</f>
        <v>Dark Brotherhood</v>
      </c>
    </row>
    <row r="432" customFormat="false" ht="15" hidden="false" customHeight="false" outlineLevel="0" collapsed="false">
      <c r="A432" s="21" t="n">
        <v>770</v>
      </c>
      <c r="B432" s="1" t="n">
        <f aca="false">VLOOKUP(A432,'ESO dumped ZoneData'!$A$3:$D$9995,2,0)</f>
        <v>431</v>
      </c>
      <c r="C432" s="1" t="n">
        <f aca="false">VLOOKUP(A432,'ESO dumped ZoneData'!$A$3:$D$9995,3,0)</f>
        <v>816</v>
      </c>
      <c r="D432" s="2" t="str">
        <f aca="false">VLOOKUP(A432,'ESO dumped ZoneData'!$A$3:$D$9995,4,0)</f>
        <v>The Hideaway</v>
      </c>
      <c r="E432" s="2" t="str">
        <f aca="false" t="array" ref="E432:E432">IF(OR(EXACT(A432,'ESO Dungeon constants'!$D$3:$D$987)),"X","")</f>
        <v/>
      </c>
      <c r="F432" s="2" t="str">
        <f aca="false">IF(EXACT(A432,C432),"X","")</f>
        <v/>
      </c>
      <c r="G432" s="2" t="str">
        <f aca="false">IF(A432&lt;&gt;C432,VLOOKUP(C432,$A$2:$D$9949,4,0),"")</f>
        <v>Hew's Bane</v>
      </c>
      <c r="H432" s="2" t="n">
        <f aca="false">A432</f>
        <v>770</v>
      </c>
      <c r="I432" s="2" t="n">
        <f aca="false">C432</f>
        <v>816</v>
      </c>
      <c r="J432" s="0" t="n">
        <v>3</v>
      </c>
      <c r="K432" s="2" t="str">
        <f aca="false">VLOOKUP(J432,'LibSets constants'!$A$4:$B$1000,2,0)</f>
        <v>DLC_THIEVES_GUILD</v>
      </c>
      <c r="L432" s="2" t="str">
        <f aca="false">VLOOKUP(J432,'LibSets constants'!$A$4:$C$1000,3,0)</f>
        <v>Thieves Guild</v>
      </c>
    </row>
    <row r="433" customFormat="false" ht="15" hidden="false" customHeight="false" outlineLevel="0" collapsed="false">
      <c r="A433" s="21" t="n">
        <v>771</v>
      </c>
      <c r="B433" s="1" t="n">
        <f aca="false">VLOOKUP(A433,'ESO dumped ZoneData'!$A$3:$D$9995,2,0)</f>
        <v>432</v>
      </c>
      <c r="C433" s="1" t="n">
        <f aca="false">VLOOKUP(A433,'ESO dumped ZoneData'!$A$3:$D$9995,3,0)</f>
        <v>816</v>
      </c>
      <c r="D433" s="2" t="str">
        <f aca="false">VLOOKUP(A433,'ESO dumped ZoneData'!$A$3:$D$9995,4,0)</f>
        <v>Glittering Grotto</v>
      </c>
      <c r="E433" s="2" t="str">
        <f aca="false" t="array" ref="E433:E433">IF(OR(EXACT(A433,'ESO Dungeon constants'!$D$3:$D$987)),"X","")</f>
        <v/>
      </c>
      <c r="F433" s="2" t="str">
        <f aca="false">IF(EXACT(A433,C433),"X","")</f>
        <v/>
      </c>
      <c r="G433" s="2" t="str">
        <f aca="false">IF(A433&lt;&gt;C433,VLOOKUP(C433,$A$2:$D$9949,4,0),"")</f>
        <v>Hew's Bane</v>
      </c>
      <c r="H433" s="2" t="n">
        <f aca="false">A433</f>
        <v>771</v>
      </c>
      <c r="I433" s="2" t="n">
        <f aca="false">C433</f>
        <v>816</v>
      </c>
      <c r="J433" s="0" t="n">
        <v>3</v>
      </c>
      <c r="K433" s="2" t="str">
        <f aca="false">VLOOKUP(J433,'LibSets constants'!$A$4:$B$1000,2,0)</f>
        <v>DLC_THIEVES_GUILD</v>
      </c>
      <c r="L433" s="2" t="str">
        <f aca="false">VLOOKUP(J433,'LibSets constants'!$A$4:$C$1000,3,0)</f>
        <v>Thieves Guild</v>
      </c>
    </row>
    <row r="434" customFormat="false" ht="15" hidden="false" customHeight="false" outlineLevel="0" collapsed="false">
      <c r="A434" s="21" t="n">
        <v>773</v>
      </c>
      <c r="B434" s="1" t="n">
        <f aca="false">VLOOKUP(A434,'ESO dumped ZoneData'!$A$3:$D$9995,2,0)</f>
        <v>433</v>
      </c>
      <c r="C434" s="1" t="n">
        <f aca="false">VLOOKUP(A434,'ESO dumped ZoneData'!$A$3:$D$9995,3,0)</f>
        <v>117</v>
      </c>
      <c r="D434" s="2" t="str">
        <f aca="false">VLOOKUP(A434,'ESO dumped ZoneData'!$A$3:$D$9995,4,0)</f>
        <v>Cold-Blood Cavern</v>
      </c>
      <c r="E434" s="2" t="str">
        <f aca="false" t="array" ref="E434:E434">IF(OR(EXACT(A434,'ESO Dungeon constants'!$D$3:$D$987)),"X","")</f>
        <v/>
      </c>
      <c r="F434" s="2" t="str">
        <f aca="false">IF(EXACT(A434,C434),"X","")</f>
        <v/>
      </c>
      <c r="G434" s="2" t="str">
        <f aca="false">IF(A434&lt;&gt;C434,VLOOKUP(C434,$A$2:$D$9949,4,0),"")</f>
        <v>Shadowfen</v>
      </c>
      <c r="H434" s="2" t="n">
        <f aca="false">A434</f>
        <v>773</v>
      </c>
      <c r="I434" s="2" t="n">
        <f aca="false">C434</f>
        <v>117</v>
      </c>
      <c r="J434" s="0" t="n">
        <v>0</v>
      </c>
      <c r="K434" s="2" t="str">
        <f aca="false">VLOOKUP(J434,'LibSets constants'!$A$4:$B$1000,2,0)</f>
        <v>DLC_BASE_GAME</v>
      </c>
      <c r="L434" s="2" t="str">
        <f aca="false">VLOOKUP(J434,'LibSets constants'!$A$4:$C$1000,3,0)</f>
        <v>Included in base game</v>
      </c>
    </row>
    <row r="435" customFormat="false" ht="15" hidden="false" customHeight="false" outlineLevel="0" collapsed="false">
      <c r="A435" s="21" t="n">
        <v>774</v>
      </c>
      <c r="B435" s="1" t="n">
        <f aca="false">VLOOKUP(A435,'ESO dumped ZoneData'!$A$3:$D$9995,2,0)</f>
        <v>434</v>
      </c>
      <c r="C435" s="1" t="n">
        <f aca="false">VLOOKUP(A435,'ESO dumped ZoneData'!$A$3:$D$9995,3,0)</f>
        <v>1086</v>
      </c>
      <c r="D435" s="2" t="str">
        <f aca="false">VLOOKUP(A435,'ESO dumped ZoneData'!$A$3:$D$9995,4,0)</f>
        <v>Sugar-Slinger's Den</v>
      </c>
      <c r="E435" s="2" t="str">
        <f aca="false" t="array" ref="E435:E435">IF(OR(EXACT(A435,'ESO Dungeon constants'!$D$3:$D$987)),"X","")</f>
        <v/>
      </c>
      <c r="F435" s="2" t="str">
        <f aca="false">IF(EXACT(A435,C435),"X","")</f>
        <v/>
      </c>
      <c r="G435" s="2" t="str">
        <f aca="false">IF(A435&lt;&gt;C435,VLOOKUP(C435,$A$2:$D$9949,4,0),"")</f>
        <v>Northern Elsweyr</v>
      </c>
      <c r="H435" s="2" t="n">
        <f aca="false">A435</f>
        <v>774</v>
      </c>
      <c r="I435" s="2" t="n">
        <f aca="false">C435</f>
        <v>1086</v>
      </c>
      <c r="J435" s="0" t="n">
        <v>14</v>
      </c>
      <c r="K435" s="2" t="str">
        <f aca="false">VLOOKUP(J435,'LibSets constants'!$A$4:$B$1000,2,0)</f>
        <v>DLC_ELSWEYR</v>
      </c>
      <c r="L435" s="2" t="str">
        <f aca="false">VLOOKUP(J435,'LibSets constants'!$A$4:$C$1000,3,0)</f>
        <v>Elsweyr</v>
      </c>
    </row>
    <row r="436" customFormat="false" ht="15" hidden="false" customHeight="false" outlineLevel="0" collapsed="false">
      <c r="A436" s="21" t="n">
        <v>780</v>
      </c>
      <c r="B436" s="1" t="n">
        <f aca="false">VLOOKUP(A436,'ESO dumped ZoneData'!$A$3:$D$9995,2,0)</f>
        <v>435</v>
      </c>
      <c r="C436" s="1" t="n">
        <f aca="false">VLOOKUP(A436,'ESO dumped ZoneData'!$A$3:$D$9995,3,0)</f>
        <v>684</v>
      </c>
      <c r="D436" s="2" t="str">
        <f aca="false">VLOOKUP(A436,'ESO dumped ZoneData'!$A$3:$D$9995,4,0)</f>
        <v>Orsinium Outlaws Refuge</v>
      </c>
      <c r="E436" s="2" t="str">
        <f aca="false" t="array" ref="E436:E436">IF(OR(EXACT(A436,'ESO Dungeon constants'!$D$3:$D$987)),"X","")</f>
        <v/>
      </c>
      <c r="F436" s="2" t="str">
        <f aca="false">IF(EXACT(A436,C436),"X","")</f>
        <v/>
      </c>
      <c r="G436" s="2" t="str">
        <f aca="false">IF(A436&lt;&gt;C436,VLOOKUP(C436,$A$2:$D$9949,4,0),"")</f>
        <v>Wrothgar</v>
      </c>
      <c r="H436" s="2" t="n">
        <f aca="false">A436</f>
        <v>780</v>
      </c>
      <c r="I436" s="2" t="n">
        <f aca="false">C436</f>
        <v>684</v>
      </c>
      <c r="J436" s="0" t="n">
        <v>2</v>
      </c>
      <c r="K436" s="2" t="str">
        <f aca="false">VLOOKUP(J436,'LibSets constants'!$A$4:$B$1000,2,0)</f>
        <v>DLC_ORSINIUM</v>
      </c>
      <c r="L436" s="2" t="str">
        <f aca="false">VLOOKUP(J436,'LibSets constants'!$A$4:$C$1000,3,0)</f>
        <v>Orsinium</v>
      </c>
    </row>
    <row r="437" customFormat="false" ht="15" hidden="false" customHeight="false" outlineLevel="0" collapsed="false">
      <c r="A437" s="21" t="n">
        <v>809</v>
      </c>
      <c r="B437" s="1" t="n">
        <f aca="false">VLOOKUP(A437,'ESO dumped ZoneData'!$A$3:$D$9995,2,0)</f>
        <v>437</v>
      </c>
      <c r="C437" s="1" t="n">
        <f aca="false">VLOOKUP(A437,'ESO dumped ZoneData'!$A$3:$D$9995,3,0)</f>
        <v>199</v>
      </c>
      <c r="D437" s="2" t="str">
        <f aca="false">VLOOKUP(A437,'ESO dumped ZoneData'!$A$3:$D$9995,4,0)</f>
        <v>The Wailing Prison</v>
      </c>
      <c r="E437" s="2" t="str">
        <f aca="false" t="array" ref="E437:E437">IF(OR(EXACT(A437,'ESO Dungeon constants'!$D$3:$D$987)),"X","")</f>
        <v/>
      </c>
      <c r="F437" s="2" t="str">
        <f aca="false">IF(EXACT(A437,C437),"X","")</f>
        <v/>
      </c>
      <c r="G437" s="2" t="str">
        <f aca="false">IF(A437&lt;&gt;C437,VLOOKUP(C437,$A$2:$D$9949,4,0),"")</f>
        <v>The Harborage</v>
      </c>
      <c r="H437" s="2" t="n">
        <f aca="false">A437</f>
        <v>809</v>
      </c>
      <c r="I437" s="2" t="n">
        <f aca="false">C437</f>
        <v>199</v>
      </c>
      <c r="J437" s="0" t="n">
        <v>0</v>
      </c>
      <c r="K437" s="2" t="str">
        <f aca="false">VLOOKUP(J437,'LibSets constants'!$A$4:$B$1000,2,0)</f>
        <v>DLC_BASE_GAME</v>
      </c>
      <c r="L437" s="2" t="str">
        <f aca="false">VLOOKUP(J437,'LibSets constants'!$A$4:$C$1000,3,0)</f>
        <v>Included in base game</v>
      </c>
    </row>
    <row r="438" customFormat="false" ht="15" hidden="false" customHeight="false" outlineLevel="0" collapsed="false">
      <c r="A438" s="21" t="n">
        <v>810</v>
      </c>
      <c r="B438" s="1" t="n">
        <f aca="false">VLOOKUP(A438,'ESO dumped ZoneData'!$A$3:$D$9995,2,0)</f>
        <v>438</v>
      </c>
      <c r="C438" s="1" t="n">
        <f aca="false">VLOOKUP(A438,'ESO dumped ZoneData'!$A$3:$D$9995,3,0)</f>
        <v>381</v>
      </c>
      <c r="D438" s="2" t="str">
        <f aca="false">VLOOKUP(A438,'ESO dumped ZoneData'!$A$3:$D$9995,4,0)</f>
        <v>Smuggler's Tunnel</v>
      </c>
      <c r="E438" s="2" t="str">
        <f aca="false" t="array" ref="E438:E438">IF(OR(EXACT(A438,'ESO Dungeon constants'!$D$3:$D$987)),"X","")</f>
        <v/>
      </c>
      <c r="F438" s="2" t="str">
        <f aca="false">IF(EXACT(A438,C438),"X","")</f>
        <v/>
      </c>
      <c r="G438" s="2" t="str">
        <f aca="false">IF(A438&lt;&gt;C438,VLOOKUP(C438,$A$2:$D$9949,4,0),"")</f>
        <v>Auridon</v>
      </c>
      <c r="H438" s="2" t="n">
        <f aca="false">A438</f>
        <v>810</v>
      </c>
      <c r="I438" s="2" t="n">
        <f aca="false">C438</f>
        <v>381</v>
      </c>
      <c r="J438" s="0" t="n">
        <v>0</v>
      </c>
      <c r="K438" s="2" t="str">
        <f aca="false">VLOOKUP(J438,'LibSets constants'!$A$4:$B$1000,2,0)</f>
        <v>DLC_BASE_GAME</v>
      </c>
      <c r="L438" s="2" t="str">
        <f aca="false">VLOOKUP(J438,'LibSets constants'!$A$4:$C$1000,3,0)</f>
        <v>Included in base game</v>
      </c>
    </row>
    <row r="439" customFormat="false" ht="15" hidden="false" customHeight="false" outlineLevel="0" collapsed="false">
      <c r="A439" s="21" t="n">
        <v>811</v>
      </c>
      <c r="B439" s="1" t="n">
        <f aca="false">VLOOKUP(A439,'ESO dumped ZoneData'!$A$3:$D$9995,2,0)</f>
        <v>439</v>
      </c>
      <c r="C439" s="1" t="n">
        <f aca="false">VLOOKUP(A439,'ESO dumped ZoneData'!$A$3:$D$9995,3,0)</f>
        <v>535</v>
      </c>
      <c r="D439" s="2" t="str">
        <f aca="false">VLOOKUP(A439,'ESO dumped ZoneData'!$A$3:$D$9995,4,0)</f>
        <v>Ancient Carzog's Demise</v>
      </c>
      <c r="E439" s="2" t="str">
        <f aca="false" t="array" ref="E439:E439">IF(OR(EXACT(A439,'ESO Dungeon constants'!$D$3:$D$987)),"X","")</f>
        <v/>
      </c>
      <c r="F439" s="2" t="str">
        <f aca="false">IF(EXACT(A439,C439),"X","")</f>
        <v/>
      </c>
      <c r="G439" s="2" t="str">
        <f aca="false">IF(A439&lt;&gt;C439,VLOOKUP(C439,$A$2:$D$9949,4,0),"")</f>
        <v>Betnikh</v>
      </c>
      <c r="H439" s="2" t="n">
        <f aca="false">A439</f>
        <v>811</v>
      </c>
      <c r="I439" s="2" t="n">
        <f aca="false">C439</f>
        <v>535</v>
      </c>
      <c r="J439" s="0" t="n">
        <v>0</v>
      </c>
      <c r="K439" s="2" t="str">
        <f aca="false">VLOOKUP(J439,'LibSets constants'!$A$4:$B$1000,2,0)</f>
        <v>DLC_BASE_GAME</v>
      </c>
      <c r="L439" s="2" t="str">
        <f aca="false">VLOOKUP(J439,'LibSets constants'!$A$4:$C$1000,3,0)</f>
        <v>Included in base game</v>
      </c>
    </row>
    <row r="440" customFormat="false" ht="15" hidden="false" customHeight="false" outlineLevel="0" collapsed="false">
      <c r="A440" s="21" t="n">
        <v>814</v>
      </c>
      <c r="B440" s="1" t="n">
        <f aca="false">VLOOKUP(A440,'ESO dumped ZoneData'!$A$3:$D$9995,2,0)</f>
        <v>440</v>
      </c>
      <c r="C440" s="1" t="n">
        <f aca="false">VLOOKUP(A440,'ESO dumped ZoneData'!$A$3:$D$9995,3,0)</f>
        <v>684</v>
      </c>
      <c r="D440" s="2" t="str">
        <f aca="false">VLOOKUP(A440,'ESO dumped ZoneData'!$A$3:$D$9995,4,0)</f>
        <v>Temple of Ire</v>
      </c>
      <c r="E440" s="2" t="str">
        <f aca="false" t="array" ref="E440:E440">IF(OR(EXACT(A440,'ESO Dungeon constants'!$D$3:$D$987)),"X","")</f>
        <v/>
      </c>
      <c r="F440" s="2" t="str">
        <f aca="false">IF(EXACT(A440,C440),"X","")</f>
        <v/>
      </c>
      <c r="G440" s="2" t="str">
        <f aca="false">IF(A440&lt;&gt;C440,VLOOKUP(C440,$A$2:$D$9949,4,0),"")</f>
        <v>Wrothgar</v>
      </c>
      <c r="H440" s="2" t="n">
        <f aca="false">A440</f>
        <v>814</v>
      </c>
      <c r="I440" s="2" t="n">
        <f aca="false">C440</f>
        <v>684</v>
      </c>
      <c r="J440" s="0" t="n">
        <v>2</v>
      </c>
      <c r="K440" s="2" t="str">
        <f aca="false">VLOOKUP(J440,'LibSets constants'!$A$4:$B$1000,2,0)</f>
        <v>DLC_ORSINIUM</v>
      </c>
      <c r="L440" s="2" t="str">
        <f aca="false">VLOOKUP(J440,'LibSets constants'!$A$4:$C$1000,3,0)</f>
        <v>Orsinium</v>
      </c>
    </row>
    <row r="441" customFormat="false" ht="15" hidden="false" customHeight="false" outlineLevel="0" collapsed="false">
      <c r="A441" s="21" t="n">
        <v>815</v>
      </c>
      <c r="B441" s="1" t="n">
        <f aca="false">VLOOKUP(A441,'ESO dumped ZoneData'!$A$3:$D$9995,2,0)</f>
        <v>441</v>
      </c>
      <c r="C441" s="1" t="n">
        <f aca="false">VLOOKUP(A441,'ESO dumped ZoneData'!$A$3:$D$9995,3,0)</f>
        <v>684</v>
      </c>
      <c r="D441" s="2" t="str">
        <f aca="false">VLOOKUP(A441,'ESO dumped ZoneData'!$A$3:$D$9995,4,0)</f>
        <v>Scarp Keep</v>
      </c>
      <c r="E441" s="2" t="str">
        <f aca="false" t="array" ref="E441:E441">IF(OR(EXACT(A441,'ESO Dungeon constants'!$D$3:$D$987)),"X","")</f>
        <v/>
      </c>
      <c r="F441" s="2" t="str">
        <f aca="false">IF(EXACT(A441,C441),"X","")</f>
        <v/>
      </c>
      <c r="G441" s="2" t="str">
        <f aca="false">IF(A441&lt;&gt;C441,VLOOKUP(C441,$A$2:$D$9949,4,0),"")</f>
        <v>Wrothgar</v>
      </c>
      <c r="H441" s="2" t="n">
        <f aca="false">A441</f>
        <v>815</v>
      </c>
      <c r="I441" s="2" t="n">
        <f aca="false">C441</f>
        <v>684</v>
      </c>
      <c r="J441" s="0" t="n">
        <v>2</v>
      </c>
      <c r="K441" s="2" t="str">
        <f aca="false">VLOOKUP(J441,'LibSets constants'!$A$4:$B$1000,2,0)</f>
        <v>DLC_ORSINIUM</v>
      </c>
      <c r="L441" s="2" t="str">
        <f aca="false">VLOOKUP(J441,'LibSets constants'!$A$4:$C$1000,3,0)</f>
        <v>Orsinium</v>
      </c>
    </row>
    <row r="442" customFormat="false" ht="15" hidden="false" customHeight="false" outlineLevel="0" collapsed="false">
      <c r="A442" s="21" t="n">
        <v>816</v>
      </c>
      <c r="B442" s="1" t="n">
        <f aca="false">VLOOKUP(A442,'ESO dumped ZoneData'!$A$3:$D$9995,2,0)</f>
        <v>442</v>
      </c>
      <c r="C442" s="1" t="n">
        <f aca="false">VLOOKUP(A442,'ESO dumped ZoneData'!$A$3:$D$9995,3,0)</f>
        <v>816</v>
      </c>
      <c r="D442" s="2" t="str">
        <f aca="false">VLOOKUP(A442,'ESO dumped ZoneData'!$A$3:$D$9995,4,0)</f>
        <v>Hew's Bane</v>
      </c>
      <c r="E442" s="2" t="str">
        <f aca="false" t="array" ref="E442:E442">IF(OR(EXACT(A442,'ESO Dungeon constants'!$D$3:$D$987)),"X","")</f>
        <v/>
      </c>
      <c r="F442" s="2" t="str">
        <f aca="false">IF(EXACT(A442,C442),"X","")</f>
        <v>X</v>
      </c>
      <c r="G442" s="2" t="str">
        <f aca="false">IF(A442&lt;&gt;C442,VLOOKUP(C442,$A$2:$D$9949,4,0),"")</f>
        <v/>
      </c>
      <c r="H442" s="2" t="n">
        <f aca="false">A442</f>
        <v>816</v>
      </c>
      <c r="I442" s="2" t="n">
        <f aca="false">C442</f>
        <v>816</v>
      </c>
      <c r="J442" s="0" t="n">
        <v>3</v>
      </c>
      <c r="K442" s="2" t="str">
        <f aca="false">VLOOKUP(J442,'LibSets constants'!$A$4:$B$1000,2,0)</f>
        <v>DLC_THIEVES_GUILD</v>
      </c>
      <c r="L442" s="2" t="str">
        <f aca="false">VLOOKUP(J442,'LibSets constants'!$A$4:$C$1000,3,0)</f>
        <v>Thieves Guild</v>
      </c>
    </row>
    <row r="443" customFormat="false" ht="15" hidden="false" customHeight="false" outlineLevel="0" collapsed="false">
      <c r="A443" s="21" t="n">
        <v>817</v>
      </c>
      <c r="B443" s="1" t="n">
        <f aca="false">VLOOKUP(A443,'ESO dumped ZoneData'!$A$3:$D$9995,2,0)</f>
        <v>443</v>
      </c>
      <c r="C443" s="1" t="n">
        <f aca="false">VLOOKUP(A443,'ESO dumped ZoneData'!$A$3:$D$9995,3,0)</f>
        <v>816</v>
      </c>
      <c r="D443" s="2" t="str">
        <f aca="false">VLOOKUP(A443,'ESO dumped ZoneData'!$A$3:$D$9995,4,0)</f>
        <v>Bahraha's Gloom</v>
      </c>
      <c r="E443" s="2" t="str">
        <f aca="false" t="array" ref="E443:E443">IF(OR(EXACT(A443,'ESO Dungeon constants'!$D$3:$D$987)),"X","")</f>
        <v/>
      </c>
      <c r="F443" s="2" t="str">
        <f aca="false">IF(EXACT(A443,C443),"X","")</f>
        <v/>
      </c>
      <c r="G443" s="2" t="str">
        <f aca="false">IF(A443&lt;&gt;C443,VLOOKUP(C443,$A$2:$D$9949,4,0),"")</f>
        <v>Hew's Bane</v>
      </c>
      <c r="H443" s="2" t="n">
        <f aca="false">A443</f>
        <v>817</v>
      </c>
      <c r="I443" s="2" t="n">
        <f aca="false">C443</f>
        <v>816</v>
      </c>
      <c r="J443" s="0" t="n">
        <v>3</v>
      </c>
      <c r="K443" s="2" t="str">
        <f aca="false">VLOOKUP(J443,'LibSets constants'!$A$4:$B$1000,2,0)</f>
        <v>DLC_THIEVES_GUILD</v>
      </c>
      <c r="L443" s="2" t="str">
        <f aca="false">VLOOKUP(J443,'LibSets constants'!$A$4:$C$1000,3,0)</f>
        <v>Thieves Guild</v>
      </c>
    </row>
    <row r="444" customFormat="false" ht="15" hidden="false" customHeight="false" outlineLevel="0" collapsed="false">
      <c r="A444" s="21" t="n">
        <v>818</v>
      </c>
      <c r="B444" s="1" t="n">
        <f aca="false">VLOOKUP(A444,'ESO dumped ZoneData'!$A$3:$D$9995,2,0)</f>
        <v>444</v>
      </c>
      <c r="C444" s="1" t="n">
        <f aca="false">VLOOKUP(A444,'ESO dumped ZoneData'!$A$3:$D$9995,3,0)</f>
        <v>816</v>
      </c>
      <c r="D444" s="2" t="str">
        <f aca="false">VLOOKUP(A444,'ESO dumped ZoneData'!$A$3:$D$9995,4,0)</f>
        <v>Iron Wheel Headquarters</v>
      </c>
      <c r="E444" s="2" t="str">
        <f aca="false" t="array" ref="E444:E444">IF(OR(EXACT(A444,'ESO Dungeon constants'!$D$3:$D$987)),"X","")</f>
        <v/>
      </c>
      <c r="F444" s="2" t="str">
        <f aca="false">IF(EXACT(A444,C444),"X","")</f>
        <v/>
      </c>
      <c r="G444" s="2" t="str">
        <f aca="false">IF(A444&lt;&gt;C444,VLOOKUP(C444,$A$2:$D$9949,4,0),"")</f>
        <v>Hew's Bane</v>
      </c>
      <c r="H444" s="2" t="n">
        <f aca="false">A444</f>
        <v>818</v>
      </c>
      <c r="I444" s="2" t="n">
        <f aca="false">C444</f>
        <v>816</v>
      </c>
      <c r="J444" s="0" t="n">
        <v>3</v>
      </c>
      <c r="K444" s="2" t="str">
        <f aca="false">VLOOKUP(J444,'LibSets constants'!$A$4:$B$1000,2,0)</f>
        <v>DLC_THIEVES_GUILD</v>
      </c>
      <c r="L444" s="2" t="str">
        <f aca="false">VLOOKUP(J444,'LibSets constants'!$A$4:$C$1000,3,0)</f>
        <v>Thieves Guild</v>
      </c>
    </row>
    <row r="445" customFormat="false" ht="15" hidden="false" customHeight="false" outlineLevel="0" collapsed="false">
      <c r="A445" s="21" t="n">
        <v>819</v>
      </c>
      <c r="B445" s="1" t="n">
        <f aca="false">VLOOKUP(A445,'ESO dumped ZoneData'!$A$3:$D$9995,2,0)</f>
        <v>445</v>
      </c>
      <c r="C445" s="1" t="n">
        <f aca="false">VLOOKUP(A445,'ESO dumped ZoneData'!$A$3:$D$9995,3,0)</f>
        <v>816</v>
      </c>
      <c r="D445" s="2" t="str">
        <f aca="false">VLOOKUP(A445,'ESO dumped ZoneData'!$A$3:$D$9995,4,0)</f>
        <v>Al-Danobia Tomb</v>
      </c>
      <c r="E445" s="2" t="str">
        <f aca="false" t="array" ref="E445:E445">IF(OR(EXACT(A445,'ESO Dungeon constants'!$D$3:$D$987)),"X","")</f>
        <v/>
      </c>
      <c r="F445" s="2" t="str">
        <f aca="false">IF(EXACT(A445,C445),"X","")</f>
        <v/>
      </c>
      <c r="G445" s="2" t="str">
        <f aca="false">IF(A445&lt;&gt;C445,VLOOKUP(C445,$A$2:$D$9949,4,0),"")</f>
        <v>Hew's Bane</v>
      </c>
      <c r="H445" s="2" t="n">
        <f aca="false">A445</f>
        <v>819</v>
      </c>
      <c r="I445" s="2" t="n">
        <f aca="false">C445</f>
        <v>816</v>
      </c>
      <c r="J445" s="0" t="n">
        <v>3</v>
      </c>
      <c r="K445" s="2" t="str">
        <f aca="false">VLOOKUP(J445,'LibSets constants'!$A$4:$B$1000,2,0)</f>
        <v>DLC_THIEVES_GUILD</v>
      </c>
      <c r="L445" s="2" t="str">
        <f aca="false">VLOOKUP(J445,'LibSets constants'!$A$4:$C$1000,3,0)</f>
        <v>Thieves Guild</v>
      </c>
    </row>
    <row r="446" customFormat="false" ht="15" hidden="false" customHeight="false" outlineLevel="0" collapsed="false">
      <c r="A446" s="21" t="n">
        <v>820</v>
      </c>
      <c r="B446" s="1" t="n">
        <f aca="false">VLOOKUP(A446,'ESO dumped ZoneData'!$A$3:$D$9995,2,0)</f>
        <v>446</v>
      </c>
      <c r="C446" s="1" t="n">
        <f aca="false">VLOOKUP(A446,'ESO dumped ZoneData'!$A$3:$D$9995,3,0)</f>
        <v>816</v>
      </c>
      <c r="D446" s="2" t="str">
        <f aca="false">VLOOKUP(A446,'ESO dumped ZoneData'!$A$3:$D$9995,4,0)</f>
        <v>Hubalajad Palace</v>
      </c>
      <c r="E446" s="2" t="str">
        <f aca="false" t="array" ref="E446:E446">IF(OR(EXACT(A446,'ESO Dungeon constants'!$D$3:$D$987)),"X","")</f>
        <v/>
      </c>
      <c r="F446" s="2" t="str">
        <f aca="false">IF(EXACT(A446,C446),"X","")</f>
        <v/>
      </c>
      <c r="G446" s="2" t="str">
        <f aca="false">IF(A446&lt;&gt;C446,VLOOKUP(C446,$A$2:$D$9949,4,0),"")</f>
        <v>Hew's Bane</v>
      </c>
      <c r="H446" s="2" t="n">
        <f aca="false">A446</f>
        <v>820</v>
      </c>
      <c r="I446" s="2" t="n">
        <f aca="false">C446</f>
        <v>816</v>
      </c>
      <c r="J446" s="0" t="n">
        <v>3</v>
      </c>
      <c r="K446" s="2" t="str">
        <f aca="false">VLOOKUP(J446,'LibSets constants'!$A$4:$B$1000,2,0)</f>
        <v>DLC_THIEVES_GUILD</v>
      </c>
      <c r="L446" s="2" t="str">
        <f aca="false">VLOOKUP(J446,'LibSets constants'!$A$4:$C$1000,3,0)</f>
        <v>Thieves Guild</v>
      </c>
    </row>
    <row r="447" customFormat="false" ht="15" hidden="false" customHeight="false" outlineLevel="0" collapsed="false">
      <c r="A447" s="21" t="n">
        <v>821</v>
      </c>
      <c r="B447" s="1" t="n">
        <f aca="false">VLOOKUP(A447,'ESO dumped ZoneData'!$A$3:$D$9995,2,0)</f>
        <v>447</v>
      </c>
      <c r="C447" s="1" t="n">
        <f aca="false">VLOOKUP(A447,'ESO dumped ZoneData'!$A$3:$D$9995,3,0)</f>
        <v>816</v>
      </c>
      <c r="D447" s="2" t="str">
        <f aca="false">VLOOKUP(A447,'ESO dumped ZoneData'!$A$3:$D$9995,4,0)</f>
        <v>Thieves Den</v>
      </c>
      <c r="E447" s="2" t="str">
        <f aca="false" t="array" ref="E447:E447">IF(OR(EXACT(A447,'ESO Dungeon constants'!$D$3:$D$987)),"X","")</f>
        <v/>
      </c>
      <c r="F447" s="2" t="str">
        <f aca="false">IF(EXACT(A447,C447),"X","")</f>
        <v/>
      </c>
      <c r="G447" s="2" t="str">
        <f aca="false">IF(A447&lt;&gt;C447,VLOOKUP(C447,$A$2:$D$9949,4,0),"")</f>
        <v>Hew's Bane</v>
      </c>
      <c r="H447" s="2" t="n">
        <f aca="false">A447</f>
        <v>821</v>
      </c>
      <c r="I447" s="2" t="n">
        <f aca="false">C447</f>
        <v>816</v>
      </c>
      <c r="J447" s="0" t="n">
        <v>3</v>
      </c>
      <c r="K447" s="2" t="str">
        <f aca="false">VLOOKUP(J447,'LibSets constants'!$A$4:$B$1000,2,0)</f>
        <v>DLC_THIEVES_GUILD</v>
      </c>
      <c r="L447" s="2" t="str">
        <f aca="false">VLOOKUP(J447,'LibSets constants'!$A$4:$C$1000,3,0)</f>
        <v>Thieves Guild</v>
      </c>
    </row>
    <row r="448" customFormat="false" ht="15" hidden="false" customHeight="false" outlineLevel="0" collapsed="false">
      <c r="A448" s="21" t="n">
        <v>823</v>
      </c>
      <c r="B448" s="1" t="n">
        <f aca="false">VLOOKUP(A448,'ESO dumped ZoneData'!$A$3:$D$9995,2,0)</f>
        <v>448</v>
      </c>
      <c r="C448" s="1" t="n">
        <f aca="false">VLOOKUP(A448,'ESO dumped ZoneData'!$A$3:$D$9995,3,0)</f>
        <v>823</v>
      </c>
      <c r="D448" s="2" t="str">
        <f aca="false">VLOOKUP(A448,'ESO dumped ZoneData'!$A$3:$D$9995,4,0)</f>
        <v>Gold Coast</v>
      </c>
      <c r="E448" s="2" t="str">
        <f aca="false" t="array" ref="E448:E448">IF(OR(EXACT(A448,'ESO Dungeon constants'!$D$3:$D$987)),"X","")</f>
        <v/>
      </c>
      <c r="F448" s="2" t="str">
        <f aca="false">IF(EXACT(A448,C448),"X","")</f>
        <v>X</v>
      </c>
      <c r="G448" s="2" t="str">
        <f aca="false">IF(A448&lt;&gt;C448,VLOOKUP(C448,$A$2:$D$9949,4,0),"")</f>
        <v/>
      </c>
      <c r="H448" s="2" t="n">
        <f aca="false">A448</f>
        <v>823</v>
      </c>
      <c r="I448" s="2" t="n">
        <f aca="false">C448</f>
        <v>823</v>
      </c>
      <c r="J448" s="0" t="n">
        <v>4</v>
      </c>
      <c r="K448" s="2" t="str">
        <f aca="false">VLOOKUP(J448,'LibSets constants'!$A$4:$B$1000,2,0)</f>
        <v>DLC_DARK_BROTHERHOOD</v>
      </c>
      <c r="L448" s="2" t="str">
        <f aca="false">VLOOKUP(J448,'LibSets constants'!$A$4:$C$1000,3,0)</f>
        <v>Dark Brotherhood</v>
      </c>
    </row>
    <row r="449" customFormat="false" ht="15" hidden="false" customHeight="false" outlineLevel="0" collapsed="false">
      <c r="A449" s="21" t="n">
        <v>824</v>
      </c>
      <c r="B449" s="1" t="n">
        <f aca="false">VLOOKUP(A449,'ESO dumped ZoneData'!$A$3:$D$9995,2,0)</f>
        <v>449</v>
      </c>
      <c r="C449" s="1" t="n">
        <f aca="false">VLOOKUP(A449,'ESO dumped ZoneData'!$A$3:$D$9995,3,0)</f>
        <v>823</v>
      </c>
      <c r="D449" s="2" t="str">
        <f aca="false">VLOOKUP(A449,'ESO dumped ZoneData'!$A$3:$D$9995,4,0)</f>
        <v>Hrota Cave</v>
      </c>
      <c r="E449" s="2" t="str">
        <f aca="false" t="array" ref="E449:E449">IF(OR(EXACT(A449,'ESO Dungeon constants'!$D$3:$D$987)),"X","")</f>
        <v/>
      </c>
      <c r="F449" s="2" t="str">
        <f aca="false">IF(EXACT(A449,C449),"X","")</f>
        <v/>
      </c>
      <c r="G449" s="2" t="str">
        <f aca="false">IF(A449&lt;&gt;C449,VLOOKUP(C449,$A$2:$D$9949,4,0),"")</f>
        <v>Gold Coast</v>
      </c>
      <c r="H449" s="2" t="n">
        <f aca="false">A449</f>
        <v>824</v>
      </c>
      <c r="I449" s="2" t="n">
        <f aca="false">C449</f>
        <v>823</v>
      </c>
      <c r="J449" s="0" t="n">
        <v>4</v>
      </c>
      <c r="K449" s="2" t="str">
        <f aca="false">VLOOKUP(J449,'LibSets constants'!$A$4:$B$1000,2,0)</f>
        <v>DLC_DARK_BROTHERHOOD</v>
      </c>
      <c r="L449" s="2" t="str">
        <f aca="false">VLOOKUP(J449,'LibSets constants'!$A$4:$C$1000,3,0)</f>
        <v>Dark Brotherhood</v>
      </c>
    </row>
    <row r="450" customFormat="false" ht="15" hidden="false" customHeight="false" outlineLevel="0" collapsed="false">
      <c r="A450" s="21" t="n">
        <v>825</v>
      </c>
      <c r="B450" s="1" t="n">
        <f aca="false">VLOOKUP(A450,'ESO dumped ZoneData'!$A$3:$D$9995,2,0)</f>
        <v>450</v>
      </c>
      <c r="C450" s="1" t="n">
        <f aca="false">VLOOKUP(A450,'ESO dumped ZoneData'!$A$3:$D$9995,3,0)</f>
        <v>823</v>
      </c>
      <c r="D450" s="2" t="str">
        <f aca="false">VLOOKUP(A450,'ESO dumped ZoneData'!$A$3:$D$9995,4,0)</f>
        <v>Garlas Agea</v>
      </c>
      <c r="E450" s="2" t="str">
        <f aca="false" t="array" ref="E450:E450">IF(OR(EXACT(A450,'ESO Dungeon constants'!$D$3:$D$987)),"X","")</f>
        <v/>
      </c>
      <c r="F450" s="2" t="str">
        <f aca="false">IF(EXACT(A450,C450),"X","")</f>
        <v/>
      </c>
      <c r="G450" s="2" t="str">
        <f aca="false">IF(A450&lt;&gt;C450,VLOOKUP(C450,$A$2:$D$9949,4,0),"")</f>
        <v>Gold Coast</v>
      </c>
      <c r="H450" s="2" t="n">
        <f aca="false">A450</f>
        <v>825</v>
      </c>
      <c r="I450" s="2" t="n">
        <f aca="false">C450</f>
        <v>823</v>
      </c>
      <c r="J450" s="0" t="n">
        <v>4</v>
      </c>
      <c r="K450" s="2" t="str">
        <f aca="false">VLOOKUP(J450,'LibSets constants'!$A$4:$B$1000,2,0)</f>
        <v>DLC_DARK_BROTHERHOOD</v>
      </c>
      <c r="L450" s="2" t="str">
        <f aca="false">VLOOKUP(J450,'LibSets constants'!$A$4:$C$1000,3,0)</f>
        <v>Dark Brotherhood</v>
      </c>
    </row>
    <row r="451" customFormat="false" ht="15" hidden="false" customHeight="false" outlineLevel="0" collapsed="false">
      <c r="A451" s="21" t="n">
        <v>826</v>
      </c>
      <c r="B451" s="1" t="n">
        <f aca="false">VLOOKUP(A451,'ESO dumped ZoneData'!$A$3:$D$9995,2,0)</f>
        <v>451</v>
      </c>
      <c r="C451" s="1" t="n">
        <f aca="false">VLOOKUP(A451,'ESO dumped ZoneData'!$A$3:$D$9995,3,0)</f>
        <v>823</v>
      </c>
      <c r="D451" s="2" t="str">
        <f aca="false">VLOOKUP(A451,'ESO dumped ZoneData'!$A$3:$D$9995,4,0)</f>
        <v>Dark Brotherhood Sanctuary</v>
      </c>
      <c r="E451" s="2" t="str">
        <f aca="false" t="array" ref="E451:E451">IF(OR(EXACT(A451,'ESO Dungeon constants'!$D$3:$D$987)),"X","")</f>
        <v/>
      </c>
      <c r="F451" s="2" t="str">
        <f aca="false">IF(EXACT(A451,C451),"X","")</f>
        <v/>
      </c>
      <c r="G451" s="2" t="str">
        <f aca="false">IF(A451&lt;&gt;C451,VLOOKUP(C451,$A$2:$D$9949,4,0),"")</f>
        <v>Gold Coast</v>
      </c>
      <c r="H451" s="2" t="n">
        <f aca="false">A451</f>
        <v>826</v>
      </c>
      <c r="I451" s="2" t="n">
        <f aca="false">C451</f>
        <v>823</v>
      </c>
      <c r="J451" s="0" t="n">
        <v>4</v>
      </c>
      <c r="K451" s="2" t="str">
        <f aca="false">VLOOKUP(J451,'LibSets constants'!$A$4:$B$1000,2,0)</f>
        <v>DLC_DARK_BROTHERHOOD</v>
      </c>
      <c r="L451" s="2" t="str">
        <f aca="false">VLOOKUP(J451,'LibSets constants'!$A$4:$C$1000,3,0)</f>
        <v>Dark Brotherhood</v>
      </c>
    </row>
    <row r="452" customFormat="false" ht="15" hidden="false" customHeight="false" outlineLevel="0" collapsed="false">
      <c r="A452" s="21" t="n">
        <v>827</v>
      </c>
      <c r="B452" s="1" t="n">
        <f aca="false">VLOOKUP(A452,'ESO dumped ZoneData'!$A$3:$D$9995,2,0)</f>
        <v>452</v>
      </c>
      <c r="C452" s="1" t="n">
        <f aca="false">VLOOKUP(A452,'ESO dumped ZoneData'!$A$3:$D$9995,3,0)</f>
        <v>823</v>
      </c>
      <c r="D452" s="2" t="str">
        <f aca="false">VLOOKUP(A452,'ESO dumped ZoneData'!$A$3:$D$9995,4,0)</f>
        <v>Jarol Estate</v>
      </c>
      <c r="E452" s="2" t="str">
        <f aca="false" t="array" ref="E452:E452">IF(OR(EXACT(A452,'ESO Dungeon constants'!$D$3:$D$987)),"X","")</f>
        <v/>
      </c>
      <c r="F452" s="2" t="str">
        <f aca="false">IF(EXACT(A452,C452),"X","")</f>
        <v/>
      </c>
      <c r="G452" s="2" t="str">
        <f aca="false">IF(A452&lt;&gt;C452,VLOOKUP(C452,$A$2:$D$9949,4,0),"")</f>
        <v>Gold Coast</v>
      </c>
      <c r="H452" s="2" t="n">
        <f aca="false">A452</f>
        <v>827</v>
      </c>
      <c r="I452" s="2" t="n">
        <f aca="false">C452</f>
        <v>823</v>
      </c>
      <c r="J452" s="0" t="n">
        <v>4</v>
      </c>
      <c r="K452" s="2" t="str">
        <f aca="false">VLOOKUP(J452,'LibSets constants'!$A$4:$B$1000,2,0)</f>
        <v>DLC_DARK_BROTHERHOOD</v>
      </c>
      <c r="L452" s="2" t="str">
        <f aca="false">VLOOKUP(J452,'LibSets constants'!$A$4:$C$1000,3,0)</f>
        <v>Dark Brotherhood</v>
      </c>
    </row>
    <row r="453" customFormat="false" ht="15" hidden="false" customHeight="false" outlineLevel="0" collapsed="false">
      <c r="A453" s="21" t="n">
        <v>828</v>
      </c>
      <c r="B453" s="1" t="n">
        <f aca="false">VLOOKUP(A453,'ESO dumped ZoneData'!$A$3:$D$9995,2,0)</f>
        <v>453</v>
      </c>
      <c r="C453" s="1" t="n">
        <f aca="false">VLOOKUP(A453,'ESO dumped ZoneData'!$A$3:$D$9995,3,0)</f>
        <v>823</v>
      </c>
      <c r="D453" s="2" t="str">
        <f aca="false">VLOOKUP(A453,'ESO dumped ZoneData'!$A$3:$D$9995,4,0)</f>
        <v>At-Himah Estate</v>
      </c>
      <c r="E453" s="2" t="str">
        <f aca="false" t="array" ref="E453:E453">IF(OR(EXACT(A453,'ESO Dungeon constants'!$D$3:$D$987)),"X","")</f>
        <v/>
      </c>
      <c r="F453" s="2" t="str">
        <f aca="false">IF(EXACT(A453,C453),"X","")</f>
        <v/>
      </c>
      <c r="G453" s="2" t="str">
        <f aca="false">IF(A453&lt;&gt;C453,VLOOKUP(C453,$A$2:$D$9949,4,0),"")</f>
        <v>Gold Coast</v>
      </c>
      <c r="H453" s="2" t="n">
        <f aca="false">A453</f>
        <v>828</v>
      </c>
      <c r="I453" s="2" t="n">
        <f aca="false">C453</f>
        <v>823</v>
      </c>
      <c r="J453" s="0" t="n">
        <v>4</v>
      </c>
      <c r="K453" s="2" t="str">
        <f aca="false">VLOOKUP(J453,'LibSets constants'!$A$4:$B$1000,2,0)</f>
        <v>DLC_DARK_BROTHERHOOD</v>
      </c>
      <c r="L453" s="2" t="str">
        <f aca="false">VLOOKUP(J453,'LibSets constants'!$A$4:$C$1000,3,0)</f>
        <v>Dark Brotherhood</v>
      </c>
    </row>
    <row r="454" customFormat="false" ht="15" hidden="false" customHeight="false" outlineLevel="0" collapsed="false">
      <c r="A454" s="21" t="n">
        <v>829</v>
      </c>
      <c r="B454" s="1" t="n">
        <f aca="false">VLOOKUP(A454,'ESO dumped ZoneData'!$A$3:$D$9995,2,0)</f>
        <v>454</v>
      </c>
      <c r="C454" s="1" t="n">
        <f aca="false">VLOOKUP(A454,'ESO dumped ZoneData'!$A$3:$D$9995,3,0)</f>
        <v>823</v>
      </c>
      <c r="D454" s="2" t="str">
        <f aca="false">VLOOKUP(A454,'ESO dumped ZoneData'!$A$3:$D$9995,4,0)</f>
        <v>Knightsgrave</v>
      </c>
      <c r="E454" s="2" t="str">
        <f aca="false" t="array" ref="E454:E454">IF(OR(EXACT(A454,'ESO Dungeon constants'!$D$3:$D$987)),"X","")</f>
        <v/>
      </c>
      <c r="F454" s="2" t="str">
        <f aca="false">IF(EXACT(A454,C454),"X","")</f>
        <v/>
      </c>
      <c r="G454" s="2" t="str">
        <f aca="false">IF(A454&lt;&gt;C454,VLOOKUP(C454,$A$2:$D$9949,4,0),"")</f>
        <v>Gold Coast</v>
      </c>
      <c r="H454" s="2" t="n">
        <f aca="false">A454</f>
        <v>829</v>
      </c>
      <c r="I454" s="2" t="n">
        <f aca="false">C454</f>
        <v>823</v>
      </c>
      <c r="J454" s="0" t="n">
        <v>4</v>
      </c>
      <c r="K454" s="2" t="str">
        <f aca="false">VLOOKUP(J454,'LibSets constants'!$A$4:$B$1000,2,0)</f>
        <v>DLC_DARK_BROTHERHOOD</v>
      </c>
      <c r="L454" s="2" t="str">
        <f aca="false">VLOOKUP(J454,'LibSets constants'!$A$4:$C$1000,3,0)</f>
        <v>Dark Brotherhood</v>
      </c>
    </row>
    <row r="455" customFormat="false" ht="15" hidden="false" customHeight="false" outlineLevel="0" collapsed="false">
      <c r="A455" s="21" t="n">
        <v>831</v>
      </c>
      <c r="B455" s="1" t="n">
        <f aca="false">VLOOKUP(A455,'ESO dumped ZoneData'!$A$3:$D$9995,2,0)</f>
        <v>455</v>
      </c>
      <c r="C455" s="1" t="n">
        <f aca="false">VLOOKUP(A455,'ESO dumped ZoneData'!$A$3:$D$9995,3,0)</f>
        <v>823</v>
      </c>
      <c r="D455" s="2" t="str">
        <f aca="false">VLOOKUP(A455,'ESO dumped ZoneData'!$A$3:$D$9995,4,0)</f>
        <v>Anvil Castle</v>
      </c>
      <c r="E455" s="2" t="str">
        <f aca="false" t="array" ref="E455:E455">IF(OR(EXACT(A455,'ESO Dungeon constants'!$D$3:$D$987)),"X","")</f>
        <v/>
      </c>
      <c r="F455" s="2" t="str">
        <f aca="false">IF(EXACT(A455,C455),"X","")</f>
        <v/>
      </c>
      <c r="G455" s="2" t="str">
        <f aca="false">IF(A455&lt;&gt;C455,VLOOKUP(C455,$A$2:$D$9949,4,0),"")</f>
        <v>Gold Coast</v>
      </c>
      <c r="H455" s="2" t="n">
        <f aca="false">A455</f>
        <v>831</v>
      </c>
      <c r="I455" s="2" t="n">
        <f aca="false">C455</f>
        <v>823</v>
      </c>
      <c r="J455" s="0" t="n">
        <v>4</v>
      </c>
      <c r="K455" s="2" t="str">
        <f aca="false">VLOOKUP(J455,'LibSets constants'!$A$4:$B$1000,2,0)</f>
        <v>DLC_DARK_BROTHERHOOD</v>
      </c>
      <c r="L455" s="2" t="str">
        <f aca="false">VLOOKUP(J455,'LibSets constants'!$A$4:$C$1000,3,0)</f>
        <v>Dark Brotherhood</v>
      </c>
    </row>
    <row r="456" customFormat="false" ht="15" hidden="false" customHeight="false" outlineLevel="0" collapsed="false">
      <c r="A456" s="21" t="n">
        <v>832</v>
      </c>
      <c r="B456" s="1" t="n">
        <f aca="false">VLOOKUP(A456,'ESO dumped ZoneData'!$A$3:$D$9995,2,0)</f>
        <v>456</v>
      </c>
      <c r="C456" s="1" t="n">
        <f aca="false">VLOOKUP(A456,'ESO dumped ZoneData'!$A$3:$D$9995,3,0)</f>
        <v>823</v>
      </c>
      <c r="D456" s="2" t="str">
        <f aca="false">VLOOKUP(A456,'ESO dumped ZoneData'!$A$3:$D$9995,4,0)</f>
        <v>Castle Kvatch</v>
      </c>
      <c r="E456" s="2" t="str">
        <f aca="false" t="array" ref="E456:E456">IF(OR(EXACT(A456,'ESO Dungeon constants'!$D$3:$D$987)),"X","")</f>
        <v/>
      </c>
      <c r="F456" s="2" t="str">
        <f aca="false">IF(EXACT(A456,C456),"X","")</f>
        <v/>
      </c>
      <c r="G456" s="2" t="str">
        <f aca="false">IF(A456&lt;&gt;C456,VLOOKUP(C456,$A$2:$D$9949,4,0),"")</f>
        <v>Gold Coast</v>
      </c>
      <c r="H456" s="2" t="n">
        <f aca="false">A456</f>
        <v>832</v>
      </c>
      <c r="I456" s="2" t="n">
        <f aca="false">C456</f>
        <v>823</v>
      </c>
      <c r="J456" s="0" t="n">
        <v>4</v>
      </c>
      <c r="K456" s="2" t="str">
        <f aca="false">VLOOKUP(J456,'LibSets constants'!$A$4:$B$1000,2,0)</f>
        <v>DLC_DARK_BROTHERHOOD</v>
      </c>
      <c r="L456" s="2" t="str">
        <f aca="false">VLOOKUP(J456,'LibSets constants'!$A$4:$C$1000,3,0)</f>
        <v>Dark Brotherhood</v>
      </c>
    </row>
    <row r="457" customFormat="false" ht="15" hidden="false" customHeight="false" outlineLevel="0" collapsed="false">
      <c r="A457" s="21" t="n">
        <v>833</v>
      </c>
      <c r="B457" s="1" t="n">
        <f aca="false">VLOOKUP(A457,'ESO dumped ZoneData'!$A$3:$D$9995,2,0)</f>
        <v>457</v>
      </c>
      <c r="C457" s="1" t="n">
        <f aca="false">VLOOKUP(A457,'ESO dumped ZoneData'!$A$3:$D$9995,3,0)</f>
        <v>823</v>
      </c>
      <c r="D457" s="2" t="str">
        <f aca="false">VLOOKUP(A457,'ESO dumped ZoneData'!$A$3:$D$9995,4,0)</f>
        <v>Enclave of the Hourglass</v>
      </c>
      <c r="E457" s="2" t="str">
        <f aca="false" t="array" ref="E457:E457">IF(OR(EXACT(A457,'ESO Dungeon constants'!$D$3:$D$987)),"X","")</f>
        <v/>
      </c>
      <c r="F457" s="2" t="str">
        <f aca="false">IF(EXACT(A457,C457),"X","")</f>
        <v/>
      </c>
      <c r="G457" s="2" t="str">
        <f aca="false">IF(A457&lt;&gt;C457,VLOOKUP(C457,$A$2:$D$9949,4,0),"")</f>
        <v>Gold Coast</v>
      </c>
      <c r="H457" s="2" t="n">
        <f aca="false">A457</f>
        <v>833</v>
      </c>
      <c r="I457" s="2" t="n">
        <f aca="false">C457</f>
        <v>823</v>
      </c>
      <c r="J457" s="0" t="n">
        <v>4</v>
      </c>
      <c r="K457" s="2" t="str">
        <f aca="false">VLOOKUP(J457,'LibSets constants'!$A$4:$B$1000,2,0)</f>
        <v>DLC_DARK_BROTHERHOOD</v>
      </c>
      <c r="L457" s="2" t="str">
        <f aca="false">VLOOKUP(J457,'LibSets constants'!$A$4:$C$1000,3,0)</f>
        <v>Dark Brotherhood</v>
      </c>
    </row>
    <row r="458" customFormat="false" ht="15" hidden="false" customHeight="false" outlineLevel="0" collapsed="false">
      <c r="A458" s="21" t="n">
        <v>834</v>
      </c>
      <c r="B458" s="1" t="n">
        <f aca="false">VLOOKUP(A458,'ESO dumped ZoneData'!$A$3:$D$9995,2,0)</f>
        <v>458</v>
      </c>
      <c r="C458" s="1" t="n">
        <f aca="false">VLOOKUP(A458,'ESO dumped ZoneData'!$A$3:$D$9995,3,0)</f>
        <v>816</v>
      </c>
      <c r="D458" s="2" t="str">
        <f aca="false">VLOOKUP(A458,'ESO dumped ZoneData'!$A$3:$D$9995,4,0)</f>
        <v>Fulstrom Homestead</v>
      </c>
      <c r="E458" s="2" t="str">
        <f aca="false" t="array" ref="E458:E458">IF(OR(EXACT(A458,'ESO Dungeon constants'!$D$3:$D$987)),"X","")</f>
        <v/>
      </c>
      <c r="F458" s="2" t="str">
        <f aca="false">IF(EXACT(A458,C458),"X","")</f>
        <v/>
      </c>
      <c r="G458" s="2" t="str">
        <f aca="false">IF(A458&lt;&gt;C458,VLOOKUP(C458,$A$2:$D$9949,4,0),"")</f>
        <v>Hew's Bane</v>
      </c>
      <c r="H458" s="2" t="n">
        <f aca="false">A458</f>
        <v>834</v>
      </c>
      <c r="I458" s="2" t="n">
        <f aca="false">C458</f>
        <v>816</v>
      </c>
      <c r="J458" s="0" t="n">
        <v>3</v>
      </c>
      <c r="K458" s="2" t="str">
        <f aca="false">VLOOKUP(J458,'LibSets constants'!$A$4:$B$1000,2,0)</f>
        <v>DLC_THIEVES_GUILD</v>
      </c>
      <c r="L458" s="2" t="str">
        <f aca="false">VLOOKUP(J458,'LibSets constants'!$A$4:$C$1000,3,0)</f>
        <v>Thieves Guild</v>
      </c>
    </row>
    <row r="459" customFormat="false" ht="15" hidden="false" customHeight="false" outlineLevel="0" collapsed="false">
      <c r="A459" s="21" t="n">
        <v>836</v>
      </c>
      <c r="B459" s="1" t="n">
        <f aca="false">VLOOKUP(A459,'ESO dumped ZoneData'!$A$3:$D$9995,2,0)</f>
        <v>459</v>
      </c>
      <c r="C459" s="1" t="n">
        <f aca="false">VLOOKUP(A459,'ESO dumped ZoneData'!$A$3:$D$9995,3,0)</f>
        <v>823</v>
      </c>
      <c r="D459" s="2" t="str">
        <f aca="false">VLOOKUP(A459,'ESO dumped ZoneData'!$A$3:$D$9995,4,0)</f>
        <v>Cathedral of Akatosh</v>
      </c>
      <c r="E459" s="2" t="str">
        <f aca="false" t="array" ref="E459:E459">IF(OR(EXACT(A459,'ESO Dungeon constants'!$D$3:$D$987)),"X","")</f>
        <v/>
      </c>
      <c r="F459" s="2" t="str">
        <f aca="false">IF(EXACT(A459,C459),"X","")</f>
        <v/>
      </c>
      <c r="G459" s="2" t="str">
        <f aca="false">IF(A459&lt;&gt;C459,VLOOKUP(C459,$A$2:$D$9949,4,0),"")</f>
        <v>Gold Coast</v>
      </c>
      <c r="H459" s="2" t="n">
        <f aca="false">A459</f>
        <v>836</v>
      </c>
      <c r="I459" s="2" t="n">
        <f aca="false">C459</f>
        <v>823</v>
      </c>
      <c r="J459" s="0" t="n">
        <v>4</v>
      </c>
      <c r="K459" s="2" t="str">
        <f aca="false">VLOOKUP(J459,'LibSets constants'!$A$4:$B$1000,2,0)</f>
        <v>DLC_DARK_BROTHERHOOD</v>
      </c>
      <c r="L459" s="2" t="str">
        <f aca="false">VLOOKUP(J459,'LibSets constants'!$A$4:$C$1000,3,0)</f>
        <v>Dark Brotherhood</v>
      </c>
    </row>
    <row r="460" customFormat="false" ht="15" hidden="false" customHeight="false" outlineLevel="0" collapsed="false">
      <c r="A460" s="21" t="n">
        <v>837</v>
      </c>
      <c r="B460" s="1" t="n">
        <f aca="false">VLOOKUP(A460,'ESO dumped ZoneData'!$A$3:$D$9995,2,0)</f>
        <v>460</v>
      </c>
      <c r="C460" s="1" t="n">
        <f aca="false">VLOOKUP(A460,'ESO dumped ZoneData'!$A$3:$D$9995,3,0)</f>
        <v>823</v>
      </c>
      <c r="D460" s="2" t="str">
        <f aca="false">VLOOKUP(A460,'ESO dumped ZoneData'!$A$3:$D$9995,4,0)</f>
        <v>Anvil Outlaws Refuge</v>
      </c>
      <c r="E460" s="2" t="str">
        <f aca="false" t="array" ref="E460:E460">IF(OR(EXACT(A460,'ESO Dungeon constants'!$D$3:$D$987)),"X","")</f>
        <v/>
      </c>
      <c r="F460" s="2" t="str">
        <f aca="false">IF(EXACT(A460,C460),"X","")</f>
        <v/>
      </c>
      <c r="G460" s="2" t="str">
        <f aca="false">IF(A460&lt;&gt;C460,VLOOKUP(C460,$A$2:$D$9949,4,0),"")</f>
        <v>Gold Coast</v>
      </c>
      <c r="H460" s="2" t="n">
        <f aca="false">A460</f>
        <v>837</v>
      </c>
      <c r="I460" s="2" t="n">
        <f aca="false">C460</f>
        <v>823</v>
      </c>
      <c r="J460" s="0" t="n">
        <v>4</v>
      </c>
      <c r="K460" s="2" t="str">
        <f aca="false">VLOOKUP(J460,'LibSets constants'!$A$4:$B$1000,2,0)</f>
        <v>DLC_DARK_BROTHERHOOD</v>
      </c>
      <c r="L460" s="2" t="str">
        <f aca="false">VLOOKUP(J460,'LibSets constants'!$A$4:$C$1000,3,0)</f>
        <v>Dark Brotherhood</v>
      </c>
    </row>
    <row r="461" customFormat="false" ht="15" hidden="false" customHeight="false" outlineLevel="0" collapsed="false">
      <c r="A461" s="21" t="n">
        <v>841</v>
      </c>
      <c r="B461" s="1" t="n">
        <f aca="false">VLOOKUP(A461,'ESO dumped ZoneData'!$A$3:$D$9995,2,0)</f>
        <v>461</v>
      </c>
      <c r="C461" s="1" t="n">
        <f aca="false">VLOOKUP(A461,'ESO dumped ZoneData'!$A$3:$D$9995,3,0)</f>
        <v>823</v>
      </c>
      <c r="D461" s="2" t="str">
        <f aca="false">VLOOKUP(A461,'ESO dumped ZoneData'!$A$3:$D$9995,4,0)</f>
        <v>Jerall Mountains Logging Track</v>
      </c>
      <c r="E461" s="2" t="str">
        <f aca="false" t="array" ref="E461:E461">IF(OR(EXACT(A461,'ESO Dungeon constants'!$D$3:$D$987)),"X","")</f>
        <v/>
      </c>
      <c r="F461" s="2" t="str">
        <f aca="false">IF(EXACT(A461,C461),"X","")</f>
        <v/>
      </c>
      <c r="G461" s="2" t="str">
        <f aca="false">IF(A461&lt;&gt;C461,VLOOKUP(C461,$A$2:$D$9949,4,0),"")</f>
        <v>Gold Coast</v>
      </c>
      <c r="H461" s="2" t="n">
        <f aca="false">A461</f>
        <v>841</v>
      </c>
      <c r="I461" s="2" t="n">
        <f aca="false">C461</f>
        <v>823</v>
      </c>
      <c r="J461" s="0" t="n">
        <v>4</v>
      </c>
      <c r="K461" s="2" t="str">
        <f aca="false">VLOOKUP(J461,'LibSets constants'!$A$4:$B$1000,2,0)</f>
        <v>DLC_DARK_BROTHERHOOD</v>
      </c>
      <c r="L461" s="2" t="str">
        <f aca="false">VLOOKUP(J461,'LibSets constants'!$A$4:$C$1000,3,0)</f>
        <v>Dark Brotherhood</v>
      </c>
    </row>
    <row r="462" customFormat="false" ht="15" hidden="false" customHeight="false" outlineLevel="0" collapsed="false">
      <c r="A462" s="21" t="n">
        <v>842</v>
      </c>
      <c r="B462" s="1" t="n">
        <f aca="false">VLOOKUP(A462,'ESO dumped ZoneData'!$A$3:$D$9995,2,0)</f>
        <v>462</v>
      </c>
      <c r="C462" s="1" t="n">
        <f aca="false">VLOOKUP(A462,'ESO dumped ZoneData'!$A$3:$D$9995,3,0)</f>
        <v>823</v>
      </c>
      <c r="D462" s="2" t="str">
        <f aca="false">VLOOKUP(A462,'ESO dumped ZoneData'!$A$3:$D$9995,4,0)</f>
        <v>Blackwood Borderlands</v>
      </c>
      <c r="E462" s="2" t="str">
        <f aca="false" t="array" ref="E462:E462">IF(OR(EXACT(A462,'ESO Dungeon constants'!$D$3:$D$987)),"X","")</f>
        <v/>
      </c>
      <c r="F462" s="2" t="str">
        <f aca="false">IF(EXACT(A462,C462),"X","")</f>
        <v/>
      </c>
      <c r="G462" s="2" t="str">
        <f aca="false">IF(A462&lt;&gt;C462,VLOOKUP(C462,$A$2:$D$9949,4,0),"")</f>
        <v>Gold Coast</v>
      </c>
      <c r="H462" s="2" t="n">
        <f aca="false">A462</f>
        <v>842</v>
      </c>
      <c r="I462" s="2" t="n">
        <f aca="false">C462</f>
        <v>823</v>
      </c>
      <c r="J462" s="0" t="n">
        <v>4</v>
      </c>
      <c r="K462" s="2" t="str">
        <f aca="false">VLOOKUP(J462,'LibSets constants'!$A$4:$B$1000,2,0)</f>
        <v>DLC_DARK_BROTHERHOOD</v>
      </c>
      <c r="L462" s="2" t="str">
        <f aca="false">VLOOKUP(J462,'LibSets constants'!$A$4:$C$1000,3,0)</f>
        <v>Dark Brotherhood</v>
      </c>
    </row>
    <row r="463" customFormat="false" ht="15" hidden="false" customHeight="false" outlineLevel="0" collapsed="false">
      <c r="A463" s="21" t="n">
        <v>843</v>
      </c>
      <c r="B463" s="1" t="n">
        <f aca="false">VLOOKUP(A463,'ESO dumped ZoneData'!$A$3:$D$9995,2,0)</f>
        <v>463</v>
      </c>
      <c r="C463" s="1" t="n">
        <f aca="false">VLOOKUP(A463,'ESO dumped ZoneData'!$A$3:$D$9995,3,0)</f>
        <v>117</v>
      </c>
      <c r="D463" s="2" t="str">
        <f aca="false">VLOOKUP(A463,'ESO dumped ZoneData'!$A$3:$D$9995,4,0)</f>
        <v>Ruins of Mazzatun</v>
      </c>
      <c r="E463" s="2" t="str">
        <f aca="false" t="array" ref="E463:E463">IF(OR(EXACT(A463,'ESO Dungeon constants'!$D$3:$D$987)),"X","")</f>
        <v/>
      </c>
      <c r="F463" s="2" t="str">
        <f aca="false">IF(EXACT(A463,C463),"X","")</f>
        <v/>
      </c>
      <c r="G463" s="2" t="str">
        <f aca="false">IF(A463&lt;&gt;C463,VLOOKUP(C463,$A$2:$D$9949,4,0),"")</f>
        <v>Shadowfen</v>
      </c>
      <c r="H463" s="2" t="n">
        <f aca="false">A463</f>
        <v>843</v>
      </c>
      <c r="I463" s="2" t="n">
        <f aca="false">C463</f>
        <v>117</v>
      </c>
      <c r="J463" s="0" t="n">
        <v>0</v>
      </c>
      <c r="K463" s="2" t="str">
        <f aca="false">VLOOKUP(J463,'LibSets constants'!$A$4:$B$1000,2,0)</f>
        <v>DLC_BASE_GAME</v>
      </c>
      <c r="L463" s="2" t="str">
        <f aca="false">VLOOKUP(J463,'LibSets constants'!$A$4:$C$1000,3,0)</f>
        <v>Included in base game</v>
      </c>
    </row>
    <row r="464" customFormat="false" ht="15" hidden="false" customHeight="false" outlineLevel="0" collapsed="false">
      <c r="A464" s="21" t="n">
        <v>844</v>
      </c>
      <c r="B464" s="1" t="n">
        <f aca="false">VLOOKUP(A464,'ESO dumped ZoneData'!$A$3:$D$9995,2,0)</f>
        <v>464</v>
      </c>
      <c r="C464" s="1" t="n">
        <f aca="false">VLOOKUP(A464,'ESO dumped ZoneData'!$A$3:$D$9995,3,0)</f>
        <v>816</v>
      </c>
      <c r="D464" s="2" t="str">
        <f aca="false">VLOOKUP(A464,'ESO dumped ZoneData'!$A$3:$D$9995,4,0)</f>
        <v>Sulima Mansion</v>
      </c>
      <c r="E464" s="2" t="str">
        <f aca="false" t="array" ref="E464:E464">IF(OR(EXACT(A464,'ESO Dungeon constants'!$D$3:$D$987)),"X","")</f>
        <v/>
      </c>
      <c r="F464" s="2" t="str">
        <f aca="false">IF(EXACT(A464,C464),"X","")</f>
        <v/>
      </c>
      <c r="G464" s="2" t="str">
        <f aca="false">IF(A464&lt;&gt;C464,VLOOKUP(C464,$A$2:$D$9949,4,0),"")</f>
        <v>Hew's Bane</v>
      </c>
      <c r="H464" s="2" t="n">
        <f aca="false">A464</f>
        <v>844</v>
      </c>
      <c r="I464" s="2" t="n">
        <f aca="false">C464</f>
        <v>816</v>
      </c>
      <c r="J464" s="0" t="n">
        <v>3</v>
      </c>
      <c r="K464" s="2" t="str">
        <f aca="false">VLOOKUP(J464,'LibSets constants'!$A$4:$B$1000,2,0)</f>
        <v>DLC_THIEVES_GUILD</v>
      </c>
      <c r="L464" s="2" t="str">
        <f aca="false">VLOOKUP(J464,'LibSets constants'!$A$4:$C$1000,3,0)</f>
        <v>Thieves Guild</v>
      </c>
    </row>
    <row r="465" customFormat="false" ht="15" hidden="false" customHeight="false" outlineLevel="0" collapsed="false">
      <c r="A465" s="21" t="n">
        <v>845</v>
      </c>
      <c r="B465" s="1" t="n">
        <f aca="false">VLOOKUP(A465,'ESO dumped ZoneData'!$A$3:$D$9995,2,0)</f>
        <v>465</v>
      </c>
      <c r="C465" s="1" t="n">
        <f aca="false">VLOOKUP(A465,'ESO dumped ZoneData'!$A$3:$D$9995,3,0)</f>
        <v>816</v>
      </c>
      <c r="D465" s="2" t="str">
        <f aca="false">VLOOKUP(A465,'ESO dumped ZoneData'!$A$3:$D$9995,4,0)</f>
        <v>Velmont Mansion</v>
      </c>
      <c r="E465" s="2" t="str">
        <f aca="false" t="array" ref="E465:E465">IF(OR(EXACT(A465,'ESO Dungeon constants'!$D$3:$D$987)),"X","")</f>
        <v/>
      </c>
      <c r="F465" s="2" t="str">
        <f aca="false">IF(EXACT(A465,C465),"X","")</f>
        <v/>
      </c>
      <c r="G465" s="2" t="str">
        <f aca="false">IF(A465&lt;&gt;C465,VLOOKUP(C465,$A$2:$D$9949,4,0),"")</f>
        <v>Hew's Bane</v>
      </c>
      <c r="H465" s="2" t="n">
        <f aca="false">A465</f>
        <v>845</v>
      </c>
      <c r="I465" s="2" t="n">
        <f aca="false">C465</f>
        <v>816</v>
      </c>
      <c r="J465" s="0" t="n">
        <v>3</v>
      </c>
      <c r="K465" s="2" t="str">
        <f aca="false">VLOOKUP(J465,'LibSets constants'!$A$4:$B$1000,2,0)</f>
        <v>DLC_THIEVES_GUILD</v>
      </c>
      <c r="L465" s="2" t="str">
        <f aca="false">VLOOKUP(J465,'LibSets constants'!$A$4:$C$1000,3,0)</f>
        <v>Thieves Guild</v>
      </c>
    </row>
    <row r="466" customFormat="false" ht="15" hidden="false" customHeight="false" outlineLevel="0" collapsed="false">
      <c r="A466" s="21" t="n">
        <v>848</v>
      </c>
      <c r="B466" s="1" t="n">
        <f aca="false">VLOOKUP(A466,'ESO dumped ZoneData'!$A$3:$D$9995,2,0)</f>
        <v>466</v>
      </c>
      <c r="C466" s="1" t="n">
        <f aca="false">VLOOKUP(A466,'ESO dumped ZoneData'!$A$3:$D$9995,3,0)</f>
        <v>117</v>
      </c>
      <c r="D466" s="2" t="str">
        <f aca="false">VLOOKUP(A466,'ESO dumped ZoneData'!$A$3:$D$9995,4,0)</f>
        <v>Cradle of Shadows</v>
      </c>
      <c r="E466" s="2" t="str">
        <f aca="false" t="array" ref="E466:E466">IF(OR(EXACT(A466,'ESO Dungeon constants'!$D$3:$D$987)),"X","")</f>
        <v/>
      </c>
      <c r="F466" s="2" t="str">
        <f aca="false">IF(EXACT(A466,C466),"X","")</f>
        <v/>
      </c>
      <c r="G466" s="2" t="str">
        <f aca="false">IF(A466&lt;&gt;C466,VLOOKUP(C466,$A$2:$D$9949,4,0),"")</f>
        <v>Shadowfen</v>
      </c>
      <c r="H466" s="2" t="n">
        <f aca="false">A466</f>
        <v>848</v>
      </c>
      <c r="I466" s="2" t="n">
        <f aca="false">C466</f>
        <v>117</v>
      </c>
      <c r="J466" s="0" t="n">
        <v>0</v>
      </c>
      <c r="K466" s="2" t="str">
        <f aca="false">VLOOKUP(J466,'LibSets constants'!$A$4:$B$1000,2,0)</f>
        <v>DLC_BASE_GAME</v>
      </c>
      <c r="L466" s="2" t="str">
        <f aca="false">VLOOKUP(J466,'LibSets constants'!$A$4:$C$1000,3,0)</f>
        <v>Included in base game</v>
      </c>
    </row>
    <row r="467" customFormat="false" ht="15" hidden="false" customHeight="false" outlineLevel="0" collapsed="false">
      <c r="A467" s="21" t="n">
        <v>849</v>
      </c>
      <c r="B467" s="1" t="n">
        <f aca="false">VLOOKUP(A467,'ESO dumped ZoneData'!$A$3:$D$9995,2,0)</f>
        <v>467</v>
      </c>
      <c r="C467" s="1" t="n">
        <f aca="false">VLOOKUP(A467,'ESO dumped ZoneData'!$A$3:$D$9995,3,0)</f>
        <v>849</v>
      </c>
      <c r="D467" s="2" t="str">
        <f aca="false">VLOOKUP(A467,'ESO dumped ZoneData'!$A$3:$D$9995,4,0)</f>
        <v>Vvardenfell</v>
      </c>
      <c r="E467" s="2" t="str">
        <f aca="false" t="array" ref="E467:E467">IF(OR(EXACT(A467,'ESO Dungeon constants'!$D$3:$D$987)),"X","")</f>
        <v/>
      </c>
      <c r="F467" s="2" t="str">
        <f aca="false">IF(EXACT(A467,C467),"X","")</f>
        <v>X</v>
      </c>
      <c r="G467" s="2" t="str">
        <f aca="false">IF(A467&lt;&gt;C467,VLOOKUP(C467,$A$2:$D$9949,4,0),"")</f>
        <v/>
      </c>
      <c r="H467" s="2" t="n">
        <f aca="false">A467</f>
        <v>849</v>
      </c>
      <c r="I467" s="2" t="n">
        <f aca="false">C467</f>
        <v>849</v>
      </c>
      <c r="J467" s="0" t="n">
        <v>6</v>
      </c>
      <c r="K467" s="2" t="str">
        <f aca="false">VLOOKUP(J467,'LibSets constants'!$A$4:$B$1000,2,0)</f>
        <v>DLC_MORROWIND</v>
      </c>
      <c r="L467" s="2" t="str">
        <f aca="false">VLOOKUP(J467,'LibSets constants'!$A$4:$C$1000,3,0)</f>
        <v>Morrowind</v>
      </c>
    </row>
    <row r="468" customFormat="false" ht="15" hidden="false" customHeight="false" outlineLevel="0" collapsed="false">
      <c r="A468" s="21" t="n">
        <v>852</v>
      </c>
      <c r="B468" s="1" t="n">
        <f aca="false">VLOOKUP(A468,'ESO dumped ZoneData'!$A$3:$D$9995,2,0)</f>
        <v>468</v>
      </c>
      <c r="C468" s="1" t="n">
        <f aca="false">VLOOKUP(A468,'ESO dumped ZoneData'!$A$3:$D$9995,3,0)</f>
        <v>3</v>
      </c>
      <c r="D468" s="2" t="str">
        <f aca="false">VLOOKUP(A468,'ESO dumped ZoneData'!$A$3:$D$9995,4,0)</f>
        <v>Captain Margaux's Place</v>
      </c>
      <c r="E468" s="2" t="str">
        <f aca="false" t="array" ref="E468:E468">IF(OR(EXACT(A468,'ESO Dungeon constants'!$D$3:$D$987)),"X","")</f>
        <v/>
      </c>
      <c r="F468" s="2" t="str">
        <f aca="false">IF(EXACT(A468,C468),"X","")</f>
        <v/>
      </c>
      <c r="G468" s="2" t="str">
        <f aca="false">IF(A468&lt;&gt;C468,VLOOKUP(C468,$A$2:$D$9949,4,0),"")</f>
        <v>Glenumbra</v>
      </c>
      <c r="H468" s="2" t="n">
        <f aca="false">A468</f>
        <v>852</v>
      </c>
      <c r="I468" s="2" t="n">
        <f aca="false">C468</f>
        <v>3</v>
      </c>
      <c r="J468" s="0" t="n">
        <v>0</v>
      </c>
      <c r="K468" s="2" t="str">
        <f aca="false">VLOOKUP(J468,'LibSets constants'!$A$4:$B$1000,2,0)</f>
        <v>DLC_BASE_GAME</v>
      </c>
      <c r="L468" s="2" t="str">
        <f aca="false">VLOOKUP(J468,'LibSets constants'!$A$4:$C$1000,3,0)</f>
        <v>Included in base game</v>
      </c>
    </row>
    <row r="469" customFormat="false" ht="15" hidden="false" customHeight="false" outlineLevel="0" collapsed="false">
      <c r="A469" s="21" t="n">
        <v>853</v>
      </c>
      <c r="B469" s="1" t="n">
        <f aca="false">VLOOKUP(A469,'ESO dumped ZoneData'!$A$3:$D$9995,2,0)</f>
        <v>469</v>
      </c>
      <c r="C469" s="1" t="n">
        <f aca="false">VLOOKUP(A469,'ESO dumped ZoneData'!$A$3:$D$9995,3,0)</f>
        <v>20</v>
      </c>
      <c r="D469" s="2" t="str">
        <f aca="false">VLOOKUP(A469,'ESO dumped ZoneData'!$A$3:$D$9995,4,0)</f>
        <v>Ravenhurst</v>
      </c>
      <c r="E469" s="2" t="str">
        <f aca="false" t="array" ref="E469:E469">IF(OR(EXACT(A469,'ESO Dungeon constants'!$D$3:$D$987)),"X","")</f>
        <v/>
      </c>
      <c r="F469" s="2" t="str">
        <f aca="false">IF(EXACT(A469,C469),"X","")</f>
        <v/>
      </c>
      <c r="G469" s="2" t="str">
        <f aca="false">IF(A469&lt;&gt;C469,VLOOKUP(C469,$A$2:$D$9949,4,0),"")</f>
        <v>Rivenspire</v>
      </c>
      <c r="H469" s="2" t="n">
        <f aca="false">A469</f>
        <v>853</v>
      </c>
      <c r="I469" s="2" t="n">
        <f aca="false">C469</f>
        <v>20</v>
      </c>
      <c r="J469" s="0" t="n">
        <v>0</v>
      </c>
      <c r="K469" s="2" t="str">
        <f aca="false">VLOOKUP(J469,'LibSets constants'!$A$4:$B$1000,2,0)</f>
        <v>DLC_BASE_GAME</v>
      </c>
      <c r="L469" s="2" t="str">
        <f aca="false">VLOOKUP(J469,'LibSets constants'!$A$4:$C$1000,3,0)</f>
        <v>Included in base game</v>
      </c>
    </row>
    <row r="470" customFormat="false" ht="15" hidden="false" customHeight="false" outlineLevel="0" collapsed="false">
      <c r="A470" s="21" t="n">
        <v>854</v>
      </c>
      <c r="B470" s="1" t="n">
        <f aca="false">VLOOKUP(A470,'ESO dumped ZoneData'!$A$3:$D$9995,2,0)</f>
        <v>470</v>
      </c>
      <c r="C470" s="1" t="n">
        <f aca="false">VLOOKUP(A470,'ESO dumped ZoneData'!$A$3:$D$9995,3,0)</f>
        <v>92</v>
      </c>
      <c r="D470" s="2" t="str">
        <f aca="false">VLOOKUP(A470,'ESO dumped ZoneData'!$A$3:$D$9995,4,0)</f>
        <v>Mournoth Keep</v>
      </c>
      <c r="E470" s="2" t="str">
        <f aca="false" t="array" ref="E470:E470">IF(OR(EXACT(A470,'ESO Dungeon constants'!$D$3:$D$987)),"X","")</f>
        <v/>
      </c>
      <c r="F470" s="2" t="str">
        <f aca="false">IF(EXACT(A470,C470),"X","")</f>
        <v/>
      </c>
      <c r="G470" s="2" t="str">
        <f aca="false">IF(A470&lt;&gt;C470,VLOOKUP(C470,$A$2:$D$9949,4,0),"")</f>
        <v>Bangkorai</v>
      </c>
      <c r="H470" s="2" t="n">
        <f aca="false">A470</f>
        <v>854</v>
      </c>
      <c r="I470" s="2" t="n">
        <f aca="false">C470</f>
        <v>92</v>
      </c>
      <c r="J470" s="0" t="n">
        <v>0</v>
      </c>
      <c r="K470" s="2" t="str">
        <f aca="false">VLOOKUP(J470,'LibSets constants'!$A$4:$B$1000,2,0)</f>
        <v>DLC_BASE_GAME</v>
      </c>
      <c r="L470" s="2" t="str">
        <f aca="false">VLOOKUP(J470,'LibSets constants'!$A$4:$C$1000,3,0)</f>
        <v>Included in base game</v>
      </c>
    </row>
    <row r="471" customFormat="false" ht="15" hidden="false" customHeight="false" outlineLevel="0" collapsed="false">
      <c r="A471" s="21" t="n">
        <v>855</v>
      </c>
      <c r="B471" s="1" t="n">
        <f aca="false">VLOOKUP(A471,'ESO dumped ZoneData'!$A$3:$D$9995,2,0)</f>
        <v>471</v>
      </c>
      <c r="C471" s="1" t="n">
        <f aca="false">VLOOKUP(A471,'ESO dumped ZoneData'!$A$3:$D$9995,3,0)</f>
        <v>19</v>
      </c>
      <c r="D471" s="2" t="str">
        <f aca="false">VLOOKUP(A471,'ESO dumped ZoneData'!$A$3:$D$9995,4,0)</f>
        <v>Hammerdeath Bungalow</v>
      </c>
      <c r="E471" s="2" t="str">
        <f aca="false" t="array" ref="E471:E471">IF(OR(EXACT(A471,'ESO Dungeon constants'!$D$3:$D$987)),"X","")</f>
        <v/>
      </c>
      <c r="F471" s="2" t="str">
        <f aca="false">IF(EXACT(A471,C471),"X","")</f>
        <v/>
      </c>
      <c r="G471" s="2" t="str">
        <f aca="false">IF(A471&lt;&gt;C471,VLOOKUP(C471,$A$2:$D$9949,4,0),"")</f>
        <v>Stormhaven</v>
      </c>
      <c r="H471" s="2" t="n">
        <f aca="false">A471</f>
        <v>855</v>
      </c>
      <c r="I471" s="2" t="n">
        <f aca="false">C471</f>
        <v>19</v>
      </c>
      <c r="J471" s="0" t="n">
        <v>0</v>
      </c>
      <c r="K471" s="2" t="str">
        <f aca="false">VLOOKUP(J471,'LibSets constants'!$A$4:$B$1000,2,0)</f>
        <v>DLC_BASE_GAME</v>
      </c>
      <c r="L471" s="2" t="str">
        <f aca="false">VLOOKUP(J471,'LibSets constants'!$A$4:$C$1000,3,0)</f>
        <v>Included in base game</v>
      </c>
    </row>
    <row r="472" customFormat="false" ht="15" hidden="false" customHeight="false" outlineLevel="0" collapsed="false">
      <c r="A472" s="21" t="n">
        <v>856</v>
      </c>
      <c r="B472" s="1" t="n">
        <f aca="false">VLOOKUP(A472,'ESO dumped ZoneData'!$A$3:$D$9995,2,0)</f>
        <v>472</v>
      </c>
      <c r="C472" s="1" t="n">
        <f aca="false">VLOOKUP(A472,'ESO dumped ZoneData'!$A$3:$D$9995,3,0)</f>
        <v>92</v>
      </c>
      <c r="D472" s="2" t="str">
        <f aca="false">VLOOKUP(A472,'ESO dumped ZoneData'!$A$3:$D$9995,4,0)</f>
        <v>Twin Arches</v>
      </c>
      <c r="E472" s="2" t="str">
        <f aca="false" t="array" ref="E472:E472">IF(OR(EXACT(A472,'ESO Dungeon constants'!$D$3:$D$987)),"X","")</f>
        <v/>
      </c>
      <c r="F472" s="2" t="str">
        <f aca="false">IF(EXACT(A472,C472),"X","")</f>
        <v/>
      </c>
      <c r="G472" s="2" t="str">
        <f aca="false">IF(A472&lt;&gt;C472,VLOOKUP(C472,$A$2:$D$9949,4,0),"")</f>
        <v>Bangkorai</v>
      </c>
      <c r="H472" s="2" t="n">
        <f aca="false">A472</f>
        <v>856</v>
      </c>
      <c r="I472" s="2" t="n">
        <f aca="false">C472</f>
        <v>92</v>
      </c>
      <c r="J472" s="0" t="n">
        <v>0</v>
      </c>
      <c r="K472" s="2" t="str">
        <f aca="false">VLOOKUP(J472,'LibSets constants'!$A$4:$B$1000,2,0)</f>
        <v>DLC_BASE_GAME</v>
      </c>
      <c r="L472" s="2" t="str">
        <f aca="false">VLOOKUP(J472,'LibSets constants'!$A$4:$C$1000,3,0)</f>
        <v>Included in base game</v>
      </c>
    </row>
    <row r="473" customFormat="false" ht="15" hidden="false" customHeight="false" outlineLevel="0" collapsed="false">
      <c r="A473" s="21" t="n">
        <v>857</v>
      </c>
      <c r="B473" s="1" t="n">
        <f aca="false">VLOOKUP(A473,'ESO dumped ZoneData'!$A$3:$D$9995,2,0)</f>
        <v>473</v>
      </c>
      <c r="C473" s="1" t="n">
        <f aca="false">VLOOKUP(A473,'ESO dumped ZoneData'!$A$3:$D$9995,3,0)</f>
        <v>104</v>
      </c>
      <c r="D473" s="2" t="str">
        <f aca="false">VLOOKUP(A473,'ESO dumped ZoneData'!$A$3:$D$9995,4,0)</f>
        <v>House of the Silent Magnifico</v>
      </c>
      <c r="E473" s="2" t="str">
        <f aca="false" t="array" ref="E473:E473">IF(OR(EXACT(A473,'ESO Dungeon constants'!$D$3:$D$987)),"X","")</f>
        <v/>
      </c>
      <c r="F473" s="2" t="str">
        <f aca="false">IF(EXACT(A473,C473),"X","")</f>
        <v/>
      </c>
      <c r="G473" s="2" t="str">
        <f aca="false">IF(A473&lt;&gt;C473,VLOOKUP(C473,$A$2:$D$9949,4,0),"")</f>
        <v>Alik'r Desert</v>
      </c>
      <c r="H473" s="2" t="n">
        <f aca="false">A473</f>
        <v>857</v>
      </c>
      <c r="I473" s="2" t="n">
        <f aca="false">C473</f>
        <v>104</v>
      </c>
      <c r="J473" s="0" t="n">
        <v>0</v>
      </c>
      <c r="K473" s="2" t="str">
        <f aca="false">VLOOKUP(J473,'LibSets constants'!$A$4:$B$1000,2,0)</f>
        <v>DLC_BASE_GAME</v>
      </c>
      <c r="L473" s="2" t="str">
        <f aca="false">VLOOKUP(J473,'LibSets constants'!$A$4:$C$1000,3,0)</f>
        <v>Included in base game</v>
      </c>
    </row>
    <row r="474" customFormat="false" ht="15" hidden="false" customHeight="false" outlineLevel="0" collapsed="false">
      <c r="A474" s="21" t="n">
        <v>858</v>
      </c>
      <c r="B474" s="1" t="n">
        <f aca="false">VLOOKUP(A474,'ESO dumped ZoneData'!$A$3:$D$9995,2,0)</f>
        <v>474</v>
      </c>
      <c r="C474" s="1" t="n">
        <f aca="false">VLOOKUP(A474,'ESO dumped ZoneData'!$A$3:$D$9995,3,0)</f>
        <v>108</v>
      </c>
      <c r="D474" s="2" t="str">
        <f aca="false">VLOOKUP(A474,'ESO dumped ZoneData'!$A$3:$D$9995,4,0)</f>
        <v>Cliffshade</v>
      </c>
      <c r="E474" s="2" t="str">
        <f aca="false" t="array" ref="E474:E474">IF(OR(EXACT(A474,'ESO Dungeon constants'!$D$3:$D$987)),"X","")</f>
        <v/>
      </c>
      <c r="F474" s="2" t="str">
        <f aca="false">IF(EXACT(A474,C474),"X","")</f>
        <v/>
      </c>
      <c r="G474" s="2" t="str">
        <f aca="false">IF(A474&lt;&gt;C474,VLOOKUP(C474,$A$2:$D$9949,4,0),"")</f>
        <v>Greenshade</v>
      </c>
      <c r="H474" s="2" t="n">
        <f aca="false">A474</f>
        <v>858</v>
      </c>
      <c r="I474" s="2" t="n">
        <f aca="false">C474</f>
        <v>108</v>
      </c>
      <c r="J474" s="0" t="n">
        <v>0</v>
      </c>
      <c r="K474" s="2" t="str">
        <f aca="false">VLOOKUP(J474,'LibSets constants'!$A$4:$B$1000,2,0)</f>
        <v>DLC_BASE_GAME</v>
      </c>
      <c r="L474" s="2" t="str">
        <f aca="false">VLOOKUP(J474,'LibSets constants'!$A$4:$C$1000,3,0)</f>
        <v>Included in base game</v>
      </c>
    </row>
    <row r="475" customFormat="false" ht="15" hidden="false" customHeight="false" outlineLevel="0" collapsed="false">
      <c r="A475" s="21" t="n">
        <v>859</v>
      </c>
      <c r="B475" s="1" t="n">
        <f aca="false">VLOOKUP(A475,'ESO dumped ZoneData'!$A$3:$D$9995,2,0)</f>
        <v>475</v>
      </c>
      <c r="C475" s="1" t="n">
        <f aca="false">VLOOKUP(A475,'ESO dumped ZoneData'!$A$3:$D$9995,3,0)</f>
        <v>58</v>
      </c>
      <c r="D475" s="2" t="str">
        <f aca="false">VLOOKUP(A475,'ESO dumped ZoneData'!$A$3:$D$9995,4,0)</f>
        <v>Black Vine Villa</v>
      </c>
      <c r="E475" s="2" t="str">
        <f aca="false" t="array" ref="E475:E475">IF(OR(EXACT(A475,'ESO Dungeon constants'!$D$3:$D$987)),"X","")</f>
        <v/>
      </c>
      <c r="F475" s="2" t="str">
        <f aca="false">IF(EXACT(A475,C475),"X","")</f>
        <v/>
      </c>
      <c r="G475" s="2" t="str">
        <f aca="false">IF(A475&lt;&gt;C475,VLOOKUP(C475,$A$2:$D$9949,4,0),"")</f>
        <v>Malabal Tor</v>
      </c>
      <c r="H475" s="2" t="n">
        <f aca="false">A475</f>
        <v>859</v>
      </c>
      <c r="I475" s="2" t="n">
        <f aca="false">C475</f>
        <v>58</v>
      </c>
      <c r="J475" s="0" t="n">
        <v>0</v>
      </c>
      <c r="K475" s="2" t="str">
        <f aca="false">VLOOKUP(J475,'LibSets constants'!$A$4:$B$1000,2,0)</f>
        <v>DLC_BASE_GAME</v>
      </c>
      <c r="L475" s="2" t="str">
        <f aca="false">VLOOKUP(J475,'LibSets constants'!$A$4:$C$1000,3,0)</f>
        <v>Included in base game</v>
      </c>
    </row>
    <row r="476" customFormat="false" ht="15" hidden="false" customHeight="false" outlineLevel="0" collapsed="false">
      <c r="A476" s="21" t="n">
        <v>860</v>
      </c>
      <c r="B476" s="1" t="n">
        <f aca="false">VLOOKUP(A476,'ESO dumped ZoneData'!$A$3:$D$9995,2,0)</f>
        <v>476</v>
      </c>
      <c r="C476" s="1" t="n">
        <f aca="false">VLOOKUP(A476,'ESO dumped ZoneData'!$A$3:$D$9995,3,0)</f>
        <v>383</v>
      </c>
      <c r="D476" s="2" t="str">
        <f aca="false">VLOOKUP(A476,'ESO dumped ZoneData'!$A$3:$D$9995,4,0)</f>
        <v>Snugpod</v>
      </c>
      <c r="E476" s="2" t="str">
        <f aca="false" t="array" ref="E476:E476">IF(OR(EXACT(A476,'ESO Dungeon constants'!$D$3:$D$987)),"X","")</f>
        <v/>
      </c>
      <c r="F476" s="2" t="str">
        <f aca="false">IF(EXACT(A476,C476),"X","")</f>
        <v/>
      </c>
      <c r="G476" s="2" t="str">
        <f aca="false">IF(A476&lt;&gt;C476,VLOOKUP(C476,$A$2:$D$9949,4,0),"")</f>
        <v>Grahtwood</v>
      </c>
      <c r="H476" s="2" t="n">
        <f aca="false">A476</f>
        <v>860</v>
      </c>
      <c r="I476" s="2" t="n">
        <f aca="false">C476</f>
        <v>383</v>
      </c>
      <c r="J476" s="0" t="n">
        <v>0</v>
      </c>
      <c r="K476" s="2" t="str">
        <f aca="false">VLOOKUP(J476,'LibSets constants'!$A$4:$B$1000,2,0)</f>
        <v>DLC_BASE_GAME</v>
      </c>
      <c r="L476" s="2" t="str">
        <f aca="false">VLOOKUP(J476,'LibSets constants'!$A$4:$C$1000,3,0)</f>
        <v>Included in base game</v>
      </c>
    </row>
    <row r="477" customFormat="false" ht="15" hidden="false" customHeight="false" outlineLevel="0" collapsed="false">
      <c r="A477" s="21" t="n">
        <v>861</v>
      </c>
      <c r="B477" s="1" t="n">
        <f aca="false">VLOOKUP(A477,'ESO dumped ZoneData'!$A$3:$D$9995,2,0)</f>
        <v>477</v>
      </c>
      <c r="C477" s="1" t="n">
        <f aca="false">VLOOKUP(A477,'ESO dumped ZoneData'!$A$3:$D$9995,3,0)</f>
        <v>108</v>
      </c>
      <c r="D477" s="2" t="str">
        <f aca="false">VLOOKUP(A477,'ESO dumped ZoneData'!$A$3:$D$9995,4,0)</f>
        <v>Bouldertree Refuge</v>
      </c>
      <c r="E477" s="2" t="str">
        <f aca="false" t="array" ref="E477:E477">IF(OR(EXACT(A477,'ESO Dungeon constants'!$D$3:$D$987)),"X","")</f>
        <v/>
      </c>
      <c r="F477" s="2" t="str">
        <f aca="false">IF(EXACT(A477,C477),"X","")</f>
        <v/>
      </c>
      <c r="G477" s="2" t="str">
        <f aca="false">IF(A477&lt;&gt;C477,VLOOKUP(C477,$A$2:$D$9949,4,0),"")</f>
        <v>Greenshade</v>
      </c>
      <c r="H477" s="2" t="n">
        <f aca="false">A477</f>
        <v>861</v>
      </c>
      <c r="I477" s="2" t="n">
        <f aca="false">C477</f>
        <v>108</v>
      </c>
      <c r="J477" s="0" t="n">
        <v>0</v>
      </c>
      <c r="K477" s="2" t="str">
        <f aca="false">VLOOKUP(J477,'LibSets constants'!$A$4:$B$1000,2,0)</f>
        <v>DLC_BASE_GAME</v>
      </c>
      <c r="L477" s="2" t="str">
        <f aca="false">VLOOKUP(J477,'LibSets constants'!$A$4:$C$1000,3,0)</f>
        <v>Included in base game</v>
      </c>
    </row>
    <row r="478" customFormat="false" ht="15" hidden="false" customHeight="false" outlineLevel="0" collapsed="false">
      <c r="A478" s="21" t="n">
        <v>862</v>
      </c>
      <c r="B478" s="1" t="n">
        <f aca="false">VLOOKUP(A478,'ESO dumped ZoneData'!$A$3:$D$9995,2,0)</f>
        <v>478</v>
      </c>
      <c r="C478" s="1" t="n">
        <f aca="false">VLOOKUP(A478,'ESO dumped ZoneData'!$A$3:$D$9995,3,0)</f>
        <v>382</v>
      </c>
      <c r="D478" s="2" t="str">
        <f aca="false">VLOOKUP(A478,'ESO dumped ZoneData'!$A$3:$D$9995,4,0)</f>
        <v>Sleek Creek House</v>
      </c>
      <c r="E478" s="2" t="str">
        <f aca="false" t="array" ref="E478:E478">IF(OR(EXACT(A478,'ESO Dungeon constants'!$D$3:$D$987)),"X","")</f>
        <v/>
      </c>
      <c r="F478" s="2" t="str">
        <f aca="false">IF(EXACT(A478,C478),"X","")</f>
        <v/>
      </c>
      <c r="G478" s="2" t="str">
        <f aca="false">IF(A478&lt;&gt;C478,VLOOKUP(C478,$A$2:$D$9949,4,0),"")</f>
        <v>Reaper's March</v>
      </c>
      <c r="H478" s="2" t="n">
        <f aca="false">A478</f>
        <v>862</v>
      </c>
      <c r="I478" s="2" t="n">
        <f aca="false">C478</f>
        <v>382</v>
      </c>
      <c r="J478" s="0" t="n">
        <v>0</v>
      </c>
      <c r="K478" s="2" t="str">
        <f aca="false">VLOOKUP(J478,'LibSets constants'!$A$4:$B$1000,2,0)</f>
        <v>DLC_BASE_GAME</v>
      </c>
      <c r="L478" s="2" t="str">
        <f aca="false">VLOOKUP(J478,'LibSets constants'!$A$4:$C$1000,3,0)</f>
        <v>Included in base game</v>
      </c>
    </row>
    <row r="479" customFormat="false" ht="15" hidden="false" customHeight="false" outlineLevel="0" collapsed="false">
      <c r="A479" s="21" t="n">
        <v>863</v>
      </c>
      <c r="B479" s="1" t="n">
        <f aca="false">VLOOKUP(A479,'ESO dumped ZoneData'!$A$3:$D$9995,2,0)</f>
        <v>479</v>
      </c>
      <c r="C479" s="1" t="n">
        <f aca="false">VLOOKUP(A479,'ESO dumped ZoneData'!$A$3:$D$9995,3,0)</f>
        <v>537</v>
      </c>
      <c r="D479" s="2" t="str">
        <f aca="false">VLOOKUP(A479,'ESO dumped ZoneData'!$A$3:$D$9995,4,0)</f>
        <v>Moonmirth House</v>
      </c>
      <c r="E479" s="2" t="str">
        <f aca="false" t="array" ref="E479:E479">IF(OR(EXACT(A479,'ESO Dungeon constants'!$D$3:$D$987)),"X","")</f>
        <v/>
      </c>
      <c r="F479" s="2" t="str">
        <f aca="false">IF(EXACT(A479,C479),"X","")</f>
        <v/>
      </c>
      <c r="G479" s="2" t="str">
        <f aca="false">IF(A479&lt;&gt;C479,VLOOKUP(C479,$A$2:$D$9949,4,0),"")</f>
        <v>Khenarthi's Roost</v>
      </c>
      <c r="H479" s="2" t="n">
        <f aca="false">A479</f>
        <v>863</v>
      </c>
      <c r="I479" s="2" t="n">
        <f aca="false">C479</f>
        <v>537</v>
      </c>
      <c r="J479" s="0" t="n">
        <v>0</v>
      </c>
      <c r="K479" s="2" t="str">
        <f aca="false">VLOOKUP(J479,'LibSets constants'!$A$4:$B$1000,2,0)</f>
        <v>DLC_BASE_GAME</v>
      </c>
      <c r="L479" s="2" t="str">
        <f aca="false">VLOOKUP(J479,'LibSets constants'!$A$4:$C$1000,3,0)</f>
        <v>Included in base game</v>
      </c>
    </row>
    <row r="480" customFormat="false" ht="15" hidden="false" customHeight="false" outlineLevel="0" collapsed="false">
      <c r="A480" s="21" t="n">
        <v>864</v>
      </c>
      <c r="B480" s="1" t="n">
        <f aca="false">VLOOKUP(A480,'ESO dumped ZoneData'!$A$3:$D$9995,2,0)</f>
        <v>480</v>
      </c>
      <c r="C480" s="1" t="n">
        <f aca="false">VLOOKUP(A480,'ESO dumped ZoneData'!$A$3:$D$9995,3,0)</f>
        <v>103</v>
      </c>
      <c r="D480" s="2" t="str">
        <f aca="false">VLOOKUP(A480,'ESO dumped ZoneData'!$A$3:$D$9995,4,0)</f>
        <v>Autumn's-Gate</v>
      </c>
      <c r="E480" s="2" t="str">
        <f aca="false" t="array" ref="E480:E480">IF(OR(EXACT(A480,'ESO Dungeon constants'!$D$3:$D$987)),"X","")</f>
        <v/>
      </c>
      <c r="F480" s="2" t="str">
        <f aca="false">IF(EXACT(A480,C480),"X","")</f>
        <v/>
      </c>
      <c r="G480" s="2" t="str">
        <f aca="false">IF(A480&lt;&gt;C480,VLOOKUP(C480,$A$2:$D$9949,4,0),"")</f>
        <v>The Rift</v>
      </c>
      <c r="H480" s="2" t="n">
        <f aca="false">A480</f>
        <v>864</v>
      </c>
      <c r="I480" s="2" t="n">
        <f aca="false">C480</f>
        <v>103</v>
      </c>
      <c r="J480" s="0" t="n">
        <v>0</v>
      </c>
      <c r="K480" s="2" t="str">
        <f aca="false">VLOOKUP(J480,'LibSets constants'!$A$4:$B$1000,2,0)</f>
        <v>DLC_BASE_GAME</v>
      </c>
      <c r="L480" s="2" t="str">
        <f aca="false">VLOOKUP(J480,'LibSets constants'!$A$4:$C$1000,3,0)</f>
        <v>Included in base game</v>
      </c>
    </row>
    <row r="481" customFormat="false" ht="15" hidden="false" customHeight="false" outlineLevel="0" collapsed="false">
      <c r="A481" s="21" t="n">
        <v>865</v>
      </c>
      <c r="B481" s="1" t="n">
        <f aca="false">VLOOKUP(A481,'ESO dumped ZoneData'!$A$3:$D$9995,2,0)</f>
        <v>481</v>
      </c>
      <c r="C481" s="1" t="n">
        <f aca="false">VLOOKUP(A481,'ESO dumped ZoneData'!$A$3:$D$9995,3,0)</f>
        <v>101</v>
      </c>
      <c r="D481" s="2" t="str">
        <f aca="false">VLOOKUP(A481,'ESO dumped ZoneData'!$A$3:$D$9995,4,0)</f>
        <v>Grymharth's Woe</v>
      </c>
      <c r="E481" s="2" t="str">
        <f aca="false" t="array" ref="E481:E481">IF(OR(EXACT(A481,'ESO Dungeon constants'!$D$3:$D$987)),"X","")</f>
        <v/>
      </c>
      <c r="F481" s="2" t="str">
        <f aca="false">IF(EXACT(A481,C481),"X","")</f>
        <v/>
      </c>
      <c r="G481" s="2" t="str">
        <f aca="false">IF(A481&lt;&gt;C481,VLOOKUP(C481,$A$2:$D$9949,4,0),"")</f>
        <v>Eastmarch</v>
      </c>
      <c r="H481" s="2" t="n">
        <f aca="false">A481</f>
        <v>865</v>
      </c>
      <c r="I481" s="2" t="n">
        <f aca="false">C481</f>
        <v>101</v>
      </c>
      <c r="J481" s="0" t="n">
        <v>0</v>
      </c>
      <c r="K481" s="2" t="str">
        <f aca="false">VLOOKUP(J481,'LibSets constants'!$A$4:$B$1000,2,0)</f>
        <v>DLC_BASE_GAME</v>
      </c>
      <c r="L481" s="2" t="str">
        <f aca="false">VLOOKUP(J481,'LibSets constants'!$A$4:$C$1000,3,0)</f>
        <v>Included in base game</v>
      </c>
    </row>
    <row r="482" customFormat="false" ht="15" hidden="false" customHeight="false" outlineLevel="0" collapsed="false">
      <c r="A482" s="21" t="n">
        <v>866</v>
      </c>
      <c r="B482" s="1" t="n">
        <f aca="false">VLOOKUP(A482,'ESO dumped ZoneData'!$A$3:$D$9995,2,0)</f>
        <v>482</v>
      </c>
      <c r="C482" s="1" t="n">
        <f aca="false">VLOOKUP(A482,'ESO dumped ZoneData'!$A$3:$D$9995,3,0)</f>
        <v>57</v>
      </c>
      <c r="D482" s="2" t="str">
        <f aca="false">VLOOKUP(A482,'ESO dumped ZoneData'!$A$3:$D$9995,4,0)</f>
        <v>Velothi Reverie</v>
      </c>
      <c r="E482" s="2" t="str">
        <f aca="false" t="array" ref="E482:E482">IF(OR(EXACT(A482,'ESO Dungeon constants'!$D$3:$D$987)),"X","")</f>
        <v/>
      </c>
      <c r="F482" s="2" t="str">
        <f aca="false">IF(EXACT(A482,C482),"X","")</f>
        <v/>
      </c>
      <c r="G482" s="2" t="str">
        <f aca="false">IF(A482&lt;&gt;C482,VLOOKUP(C482,$A$2:$D$9949,4,0),"")</f>
        <v>Deshaan</v>
      </c>
      <c r="H482" s="2" t="n">
        <f aca="false">A482</f>
        <v>866</v>
      </c>
      <c r="I482" s="2" t="n">
        <f aca="false">C482</f>
        <v>57</v>
      </c>
      <c r="J482" s="0" t="n">
        <v>0</v>
      </c>
      <c r="K482" s="2" t="str">
        <f aca="false">VLOOKUP(J482,'LibSets constants'!$A$4:$B$1000,2,0)</f>
        <v>DLC_BASE_GAME</v>
      </c>
      <c r="L482" s="2" t="str">
        <f aca="false">VLOOKUP(J482,'LibSets constants'!$A$4:$C$1000,3,0)</f>
        <v>Included in base game</v>
      </c>
    </row>
    <row r="483" customFormat="false" ht="15" hidden="false" customHeight="false" outlineLevel="0" collapsed="false">
      <c r="A483" s="21" t="n">
        <v>867</v>
      </c>
      <c r="B483" s="1" t="n">
        <f aca="false">VLOOKUP(A483,'ESO dumped ZoneData'!$A$3:$D$9995,2,0)</f>
        <v>483</v>
      </c>
      <c r="C483" s="1" t="n">
        <f aca="false">VLOOKUP(A483,'ESO dumped ZoneData'!$A$3:$D$9995,3,0)</f>
        <v>41</v>
      </c>
      <c r="D483" s="2" t="str">
        <f aca="false">VLOOKUP(A483,'ESO dumped ZoneData'!$A$3:$D$9995,4,0)</f>
        <v>Kragenhome</v>
      </c>
      <c r="E483" s="2" t="str">
        <f aca="false" t="array" ref="E483:E483">IF(OR(EXACT(A483,'ESO Dungeon constants'!$D$3:$D$987)),"X","")</f>
        <v/>
      </c>
      <c r="F483" s="2" t="str">
        <f aca="false">IF(EXACT(A483,C483),"X","")</f>
        <v/>
      </c>
      <c r="G483" s="2" t="str">
        <f aca="false">IF(A483&lt;&gt;C483,VLOOKUP(C483,$A$2:$D$9949,4,0),"")</f>
        <v>Stonefalls</v>
      </c>
      <c r="H483" s="2" t="n">
        <f aca="false">A483</f>
        <v>867</v>
      </c>
      <c r="I483" s="2" t="n">
        <f aca="false">C483</f>
        <v>41</v>
      </c>
      <c r="J483" s="0" t="n">
        <v>0</v>
      </c>
      <c r="K483" s="2" t="str">
        <f aca="false">VLOOKUP(J483,'LibSets constants'!$A$4:$B$1000,2,0)</f>
        <v>DLC_BASE_GAME</v>
      </c>
      <c r="L483" s="2" t="str">
        <f aca="false">VLOOKUP(J483,'LibSets constants'!$A$4:$C$1000,3,0)</f>
        <v>Included in base game</v>
      </c>
    </row>
    <row r="484" customFormat="false" ht="15" hidden="false" customHeight="false" outlineLevel="0" collapsed="false">
      <c r="A484" s="21" t="n">
        <v>868</v>
      </c>
      <c r="B484" s="1" t="n">
        <f aca="false">VLOOKUP(A484,'ESO dumped ZoneData'!$A$3:$D$9995,2,0)</f>
        <v>484</v>
      </c>
      <c r="C484" s="1" t="n">
        <f aca="false">VLOOKUP(A484,'ESO dumped ZoneData'!$A$3:$D$9995,3,0)</f>
        <v>281</v>
      </c>
      <c r="D484" s="2" t="str">
        <f aca="false">VLOOKUP(A484,'ESO dumped ZoneData'!$A$3:$D$9995,4,0)</f>
        <v>Humblemud</v>
      </c>
      <c r="E484" s="2" t="str">
        <f aca="false" t="array" ref="E484:E484">IF(OR(EXACT(A484,'ESO Dungeon constants'!$D$3:$D$987)),"X","")</f>
        <v/>
      </c>
      <c r="F484" s="2" t="str">
        <f aca="false">IF(EXACT(A484,C484),"X","")</f>
        <v/>
      </c>
      <c r="G484" s="2" t="str">
        <f aca="false">IF(A484&lt;&gt;C484,VLOOKUP(C484,$A$2:$D$9949,4,0),"")</f>
        <v>Bal Foyen</v>
      </c>
      <c r="H484" s="2" t="n">
        <f aca="false">A484</f>
        <v>868</v>
      </c>
      <c r="I484" s="2" t="n">
        <f aca="false">C484</f>
        <v>281</v>
      </c>
      <c r="J484" s="0" t="n">
        <v>0</v>
      </c>
      <c r="K484" s="2" t="str">
        <f aca="false">VLOOKUP(J484,'LibSets constants'!$A$4:$B$1000,2,0)</f>
        <v>DLC_BASE_GAME</v>
      </c>
      <c r="L484" s="2" t="str">
        <f aca="false">VLOOKUP(J484,'LibSets constants'!$A$4:$C$1000,3,0)</f>
        <v>Included in base game</v>
      </c>
    </row>
    <row r="485" customFormat="false" ht="15" hidden="false" customHeight="false" outlineLevel="0" collapsed="false">
      <c r="A485" s="21" t="n">
        <v>869</v>
      </c>
      <c r="B485" s="1" t="n">
        <f aca="false">VLOOKUP(A485,'ESO dumped ZoneData'!$A$3:$D$9995,2,0)</f>
        <v>485</v>
      </c>
      <c r="C485" s="1" t="n">
        <f aca="false">VLOOKUP(A485,'ESO dumped ZoneData'!$A$3:$D$9995,3,0)</f>
        <v>117</v>
      </c>
      <c r="D485" s="2" t="str">
        <f aca="false">VLOOKUP(A485,'ESO dumped ZoneData'!$A$3:$D$9995,4,0)</f>
        <v>The Ample Domicile</v>
      </c>
      <c r="E485" s="2" t="str">
        <f aca="false" t="array" ref="E485:E485">IF(OR(EXACT(A485,'ESO Dungeon constants'!$D$3:$D$987)),"X","")</f>
        <v/>
      </c>
      <c r="F485" s="2" t="str">
        <f aca="false">IF(EXACT(A485,C485),"X","")</f>
        <v/>
      </c>
      <c r="G485" s="2" t="str">
        <f aca="false">IF(A485&lt;&gt;C485,VLOOKUP(C485,$A$2:$D$9949,4,0),"")</f>
        <v>Shadowfen</v>
      </c>
      <c r="H485" s="2" t="n">
        <f aca="false">A485</f>
        <v>869</v>
      </c>
      <c r="I485" s="2" t="n">
        <f aca="false">C485</f>
        <v>117</v>
      </c>
      <c r="J485" s="0" t="n">
        <v>0</v>
      </c>
      <c r="K485" s="2" t="str">
        <f aca="false">VLOOKUP(J485,'LibSets constants'!$A$4:$B$1000,2,0)</f>
        <v>DLC_BASE_GAME</v>
      </c>
      <c r="L485" s="2" t="str">
        <f aca="false">VLOOKUP(J485,'LibSets constants'!$A$4:$C$1000,3,0)</f>
        <v>Included in base game</v>
      </c>
    </row>
    <row r="486" customFormat="false" ht="15" hidden="false" customHeight="false" outlineLevel="0" collapsed="false">
      <c r="A486" s="21" t="n">
        <v>870</v>
      </c>
      <c r="B486" s="1" t="n">
        <f aca="false">VLOOKUP(A486,'ESO dumped ZoneData'!$A$3:$D$9995,2,0)</f>
        <v>486</v>
      </c>
      <c r="C486" s="1" t="n">
        <f aca="false">VLOOKUP(A486,'ESO dumped ZoneData'!$A$3:$D$9995,3,0)</f>
        <v>888</v>
      </c>
      <c r="D486" s="2" t="str">
        <f aca="false">VLOOKUP(A486,'ESO dumped ZoneData'!$A$3:$D$9995,4,0)</f>
        <v>Domus Phrasticus</v>
      </c>
      <c r="E486" s="2" t="str">
        <f aca="false" t="array" ref="E486:E486">IF(OR(EXACT(A486,'ESO Dungeon constants'!$D$3:$D$987)),"X","")</f>
        <v/>
      </c>
      <c r="F486" s="2" t="str">
        <f aca="false">IF(EXACT(A486,C486),"X","")</f>
        <v/>
      </c>
      <c r="G486" s="2" t="str">
        <f aca="false">IF(A486&lt;&gt;C486,VLOOKUP(C486,$A$2:$D$9949,4,0),"")</f>
        <v>Craglorn</v>
      </c>
      <c r="H486" s="2" t="n">
        <f aca="false">A486</f>
        <v>870</v>
      </c>
      <c r="I486" s="2" t="n">
        <f aca="false">C486</f>
        <v>888</v>
      </c>
      <c r="J486" s="0" t="n">
        <v>0</v>
      </c>
      <c r="K486" s="2" t="str">
        <f aca="false">VLOOKUP(J486,'LibSets constants'!$A$4:$B$1000,2,0)</f>
        <v>DLC_BASE_GAME</v>
      </c>
      <c r="L486" s="2" t="str">
        <f aca="false">VLOOKUP(J486,'LibSets constants'!$A$4:$C$1000,3,0)</f>
        <v>Included in base game</v>
      </c>
    </row>
    <row r="487" customFormat="false" ht="15" hidden="false" customHeight="false" outlineLevel="0" collapsed="false">
      <c r="A487" s="21" t="n">
        <v>871</v>
      </c>
      <c r="B487" s="1" t="n">
        <f aca="false">VLOOKUP(A487,'ESO dumped ZoneData'!$A$3:$D$9995,2,0)</f>
        <v>487</v>
      </c>
      <c r="C487" s="1" t="n">
        <f aca="false">VLOOKUP(A487,'ESO dumped ZoneData'!$A$3:$D$9995,3,0)</f>
        <v>58</v>
      </c>
      <c r="D487" s="2" t="str">
        <f aca="false">VLOOKUP(A487,'ESO dumped ZoneData'!$A$3:$D$9995,4,0)</f>
        <v>Cyrodilic Jungle House</v>
      </c>
      <c r="E487" s="2" t="str">
        <f aca="false" t="array" ref="E487:E487">IF(OR(EXACT(A487,'ESO Dungeon constants'!$D$3:$D$987)),"X","")</f>
        <v/>
      </c>
      <c r="F487" s="2" t="str">
        <f aca="false">IF(EXACT(A487,C487),"X","")</f>
        <v/>
      </c>
      <c r="G487" s="2" t="str">
        <f aca="false">IF(A487&lt;&gt;C487,VLOOKUP(C487,$A$2:$D$9949,4,0),"")</f>
        <v>Malabal Tor</v>
      </c>
      <c r="H487" s="2" t="n">
        <f aca="false">A487</f>
        <v>871</v>
      </c>
      <c r="I487" s="2" t="n">
        <f aca="false">C487</f>
        <v>58</v>
      </c>
      <c r="J487" s="0" t="n">
        <v>0</v>
      </c>
      <c r="K487" s="2" t="str">
        <f aca="false">VLOOKUP(J487,'LibSets constants'!$A$4:$B$1000,2,0)</f>
        <v>DLC_BASE_GAME</v>
      </c>
      <c r="L487" s="2" t="str">
        <f aca="false">VLOOKUP(J487,'LibSets constants'!$A$4:$C$1000,3,0)</f>
        <v>Included in base game</v>
      </c>
    </row>
    <row r="488" customFormat="false" ht="15" hidden="false" customHeight="false" outlineLevel="0" collapsed="false">
      <c r="A488" s="21" t="n">
        <v>872</v>
      </c>
      <c r="B488" s="1" t="n">
        <f aca="false">VLOOKUP(A488,'ESO dumped ZoneData'!$A$3:$D$9995,2,0)</f>
        <v>488</v>
      </c>
      <c r="C488" s="1" t="n">
        <f aca="false">VLOOKUP(A488,'ESO dumped ZoneData'!$A$3:$D$9995,3,0)</f>
        <v>382</v>
      </c>
      <c r="D488" s="2" t="str">
        <f aca="false">VLOOKUP(A488,'ESO dumped ZoneData'!$A$3:$D$9995,4,0)</f>
        <v>Strident Springs Demesne</v>
      </c>
      <c r="E488" s="2" t="str">
        <f aca="false" t="array" ref="E488:E488">IF(OR(EXACT(A488,'ESO Dungeon constants'!$D$3:$D$987)),"X","")</f>
        <v/>
      </c>
      <c r="F488" s="2" t="str">
        <f aca="false">IF(EXACT(A488,C488),"X","")</f>
        <v/>
      </c>
      <c r="G488" s="2" t="str">
        <f aca="false">IF(A488&lt;&gt;C488,VLOOKUP(C488,$A$2:$D$9949,4,0),"")</f>
        <v>Reaper's March</v>
      </c>
      <c r="H488" s="2" t="n">
        <f aca="false">A488</f>
        <v>872</v>
      </c>
      <c r="I488" s="2" t="n">
        <f aca="false">C488</f>
        <v>382</v>
      </c>
      <c r="J488" s="0" t="n">
        <v>0</v>
      </c>
      <c r="K488" s="2" t="str">
        <f aca="false">VLOOKUP(J488,'LibSets constants'!$A$4:$B$1000,2,0)</f>
        <v>DLC_BASE_GAME</v>
      </c>
      <c r="L488" s="2" t="str">
        <f aca="false">VLOOKUP(J488,'LibSets constants'!$A$4:$C$1000,3,0)</f>
        <v>Included in base game</v>
      </c>
    </row>
    <row r="489" customFormat="false" ht="15" hidden="false" customHeight="false" outlineLevel="0" collapsed="false">
      <c r="A489" s="21" t="n">
        <v>873</v>
      </c>
      <c r="B489" s="1" t="n">
        <f aca="false">VLOOKUP(A489,'ESO dumped ZoneData'!$A$3:$D$9995,2,0)</f>
        <v>489</v>
      </c>
      <c r="C489" s="1" t="n">
        <f aca="false">VLOOKUP(A489,'ESO dumped ZoneData'!$A$3:$D$9995,3,0)</f>
        <v>117</v>
      </c>
      <c r="D489" s="2" t="str">
        <f aca="false">VLOOKUP(A489,'ESO dumped ZoneData'!$A$3:$D$9995,4,0)</f>
        <v>Stay-Moist Mansion</v>
      </c>
      <c r="E489" s="2" t="str">
        <f aca="false" t="array" ref="E489:E489">IF(OR(EXACT(A489,'ESO Dungeon constants'!$D$3:$D$987)),"X","")</f>
        <v/>
      </c>
      <c r="F489" s="2" t="str">
        <f aca="false">IF(EXACT(A489,C489),"X","")</f>
        <v/>
      </c>
      <c r="G489" s="2" t="str">
        <f aca="false">IF(A489&lt;&gt;C489,VLOOKUP(C489,$A$2:$D$9949,4,0),"")</f>
        <v>Shadowfen</v>
      </c>
      <c r="H489" s="2" t="n">
        <f aca="false">A489</f>
        <v>873</v>
      </c>
      <c r="I489" s="2" t="n">
        <f aca="false">C489</f>
        <v>117</v>
      </c>
      <c r="J489" s="0" t="n">
        <v>0</v>
      </c>
      <c r="K489" s="2" t="str">
        <f aca="false">VLOOKUP(J489,'LibSets constants'!$A$4:$B$1000,2,0)</f>
        <v>DLC_BASE_GAME</v>
      </c>
      <c r="L489" s="2" t="str">
        <f aca="false">VLOOKUP(J489,'LibSets constants'!$A$4:$C$1000,3,0)</f>
        <v>Included in base game</v>
      </c>
    </row>
    <row r="490" customFormat="false" ht="15" hidden="false" customHeight="false" outlineLevel="0" collapsed="false">
      <c r="A490" s="21" t="n">
        <v>874</v>
      </c>
      <c r="B490" s="1" t="n">
        <f aca="false">VLOOKUP(A490,'ESO dumped ZoneData'!$A$3:$D$9995,2,0)</f>
        <v>490</v>
      </c>
      <c r="C490" s="1" t="n">
        <f aca="false">VLOOKUP(A490,'ESO dumped ZoneData'!$A$3:$D$9995,3,0)</f>
        <v>57</v>
      </c>
      <c r="D490" s="2" t="str">
        <f aca="false">VLOOKUP(A490,'ESO dumped ZoneData'!$A$3:$D$9995,4,0)</f>
        <v>Quondam Indorilia</v>
      </c>
      <c r="E490" s="2" t="str">
        <f aca="false" t="array" ref="E490:E490">IF(OR(EXACT(A490,'ESO Dungeon constants'!$D$3:$D$987)),"X","")</f>
        <v/>
      </c>
      <c r="F490" s="2" t="str">
        <f aca="false">IF(EXACT(A490,C490),"X","")</f>
        <v/>
      </c>
      <c r="G490" s="2" t="str">
        <f aca="false">IF(A490&lt;&gt;C490,VLOOKUP(C490,$A$2:$D$9949,4,0),"")</f>
        <v>Deshaan</v>
      </c>
      <c r="H490" s="2" t="n">
        <f aca="false">A490</f>
        <v>874</v>
      </c>
      <c r="I490" s="2" t="n">
        <f aca="false">C490</f>
        <v>57</v>
      </c>
      <c r="J490" s="0" t="n">
        <v>0</v>
      </c>
      <c r="K490" s="2" t="str">
        <f aca="false">VLOOKUP(J490,'LibSets constants'!$A$4:$B$1000,2,0)</f>
        <v>DLC_BASE_GAME</v>
      </c>
      <c r="L490" s="2" t="str">
        <f aca="false">VLOOKUP(J490,'LibSets constants'!$A$4:$C$1000,3,0)</f>
        <v>Included in base game</v>
      </c>
    </row>
    <row r="491" customFormat="false" ht="15" hidden="false" customHeight="false" outlineLevel="0" collapsed="false">
      <c r="A491" s="21" t="n">
        <v>875</v>
      </c>
      <c r="B491" s="1" t="n">
        <f aca="false">VLOOKUP(A491,'ESO dumped ZoneData'!$A$3:$D$9995,2,0)</f>
        <v>491</v>
      </c>
      <c r="C491" s="1" t="n">
        <f aca="false">VLOOKUP(A491,'ESO dumped ZoneData'!$A$3:$D$9995,3,0)</f>
        <v>103</v>
      </c>
      <c r="D491" s="2" t="str">
        <f aca="false">VLOOKUP(A491,'ESO dumped ZoneData'!$A$3:$D$9995,4,0)</f>
        <v>Old Mistveil Manor</v>
      </c>
      <c r="E491" s="2" t="str">
        <f aca="false" t="array" ref="E491:E491">IF(OR(EXACT(A491,'ESO Dungeon constants'!$D$3:$D$987)),"X","")</f>
        <v/>
      </c>
      <c r="F491" s="2" t="str">
        <f aca="false">IF(EXACT(A491,C491),"X","")</f>
        <v/>
      </c>
      <c r="G491" s="2" t="str">
        <f aca="false">IF(A491&lt;&gt;C491,VLOOKUP(C491,$A$2:$D$9949,4,0),"")</f>
        <v>The Rift</v>
      </c>
      <c r="H491" s="2" t="n">
        <f aca="false">A491</f>
        <v>875</v>
      </c>
      <c r="I491" s="2" t="n">
        <f aca="false">C491</f>
        <v>103</v>
      </c>
      <c r="J491" s="0" t="n">
        <v>0</v>
      </c>
      <c r="K491" s="2" t="str">
        <f aca="false">VLOOKUP(J491,'LibSets constants'!$A$4:$B$1000,2,0)</f>
        <v>DLC_BASE_GAME</v>
      </c>
      <c r="L491" s="2" t="str">
        <f aca="false">VLOOKUP(J491,'LibSets constants'!$A$4:$C$1000,3,0)</f>
        <v>Included in base game</v>
      </c>
    </row>
    <row r="492" customFormat="false" ht="15" hidden="false" customHeight="false" outlineLevel="0" collapsed="false">
      <c r="A492" s="21" t="n">
        <v>876</v>
      </c>
      <c r="B492" s="1" t="n">
        <f aca="false">VLOOKUP(A492,'ESO dumped ZoneData'!$A$3:$D$9995,2,0)</f>
        <v>492</v>
      </c>
      <c r="C492" s="1" t="n">
        <f aca="false">VLOOKUP(A492,'ESO dumped ZoneData'!$A$3:$D$9995,3,0)</f>
        <v>382</v>
      </c>
      <c r="D492" s="2" t="str">
        <f aca="false">VLOOKUP(A492,'ESO dumped ZoneData'!$A$3:$D$9995,4,0)</f>
        <v>Dawnshadow</v>
      </c>
      <c r="E492" s="2" t="str">
        <f aca="false" t="array" ref="E492:E492">IF(OR(EXACT(A492,'ESO Dungeon constants'!$D$3:$D$987)),"X","")</f>
        <v/>
      </c>
      <c r="F492" s="2" t="str">
        <f aca="false">IF(EXACT(A492,C492),"X","")</f>
        <v/>
      </c>
      <c r="G492" s="2" t="str">
        <f aca="false">IF(A492&lt;&gt;C492,VLOOKUP(C492,$A$2:$D$9949,4,0),"")</f>
        <v>Reaper's March</v>
      </c>
      <c r="H492" s="2" t="n">
        <f aca="false">A492</f>
        <v>876</v>
      </c>
      <c r="I492" s="2" t="n">
        <f aca="false">C492</f>
        <v>382</v>
      </c>
      <c r="J492" s="0" t="n">
        <v>0</v>
      </c>
      <c r="K492" s="2" t="str">
        <f aca="false">VLOOKUP(J492,'LibSets constants'!$A$4:$B$1000,2,0)</f>
        <v>DLC_BASE_GAME</v>
      </c>
      <c r="L492" s="2" t="str">
        <f aca="false">VLOOKUP(J492,'LibSets constants'!$A$4:$C$1000,3,0)</f>
        <v>Included in base game</v>
      </c>
    </row>
    <row r="493" customFormat="false" ht="15" hidden="false" customHeight="false" outlineLevel="0" collapsed="false">
      <c r="A493" s="21" t="n">
        <v>877</v>
      </c>
      <c r="B493" s="1" t="n">
        <f aca="false">VLOOKUP(A493,'ESO dumped ZoneData'!$A$3:$D$9995,2,0)</f>
        <v>493</v>
      </c>
      <c r="C493" s="1" t="n">
        <f aca="false">VLOOKUP(A493,'ESO dumped ZoneData'!$A$3:$D$9995,3,0)</f>
        <v>383</v>
      </c>
      <c r="D493" s="2" t="str">
        <f aca="false">VLOOKUP(A493,'ESO dumped ZoneData'!$A$3:$D$9995,4,0)</f>
        <v>The Gorinir Estate</v>
      </c>
      <c r="E493" s="2" t="str">
        <f aca="false" t="array" ref="E493:E493">IF(OR(EXACT(A493,'ESO Dungeon constants'!$D$3:$D$987)),"X","")</f>
        <v/>
      </c>
      <c r="F493" s="2" t="str">
        <f aca="false">IF(EXACT(A493,C493),"X","")</f>
        <v/>
      </c>
      <c r="G493" s="2" t="str">
        <f aca="false">IF(A493&lt;&gt;C493,VLOOKUP(C493,$A$2:$D$9949,4,0),"")</f>
        <v>Grahtwood</v>
      </c>
      <c r="H493" s="2" t="n">
        <f aca="false">A493</f>
        <v>877</v>
      </c>
      <c r="I493" s="2" t="n">
        <f aca="false">C493</f>
        <v>383</v>
      </c>
      <c r="J493" s="0" t="n">
        <v>0</v>
      </c>
      <c r="K493" s="2" t="str">
        <f aca="false">VLOOKUP(J493,'LibSets constants'!$A$4:$B$1000,2,0)</f>
        <v>DLC_BASE_GAME</v>
      </c>
      <c r="L493" s="2" t="str">
        <f aca="false">VLOOKUP(J493,'LibSets constants'!$A$4:$C$1000,3,0)</f>
        <v>Included in base game</v>
      </c>
    </row>
    <row r="494" customFormat="false" ht="15" hidden="false" customHeight="false" outlineLevel="0" collapsed="false">
      <c r="A494" s="21" t="n">
        <v>878</v>
      </c>
      <c r="B494" s="1" t="n">
        <f aca="false">VLOOKUP(A494,'ESO dumped ZoneData'!$A$3:$D$9995,2,0)</f>
        <v>494</v>
      </c>
      <c r="C494" s="1" t="n">
        <f aca="false">VLOOKUP(A494,'ESO dumped ZoneData'!$A$3:$D$9995,3,0)</f>
        <v>381</v>
      </c>
      <c r="D494" s="2" t="str">
        <f aca="false">VLOOKUP(A494,'ESO dumped ZoneData'!$A$3:$D$9995,4,0)</f>
        <v>Mathiisen Manor</v>
      </c>
      <c r="E494" s="2" t="str">
        <f aca="false" t="array" ref="E494:E494">IF(OR(EXACT(A494,'ESO Dungeon constants'!$D$3:$D$987)),"X","")</f>
        <v/>
      </c>
      <c r="F494" s="2" t="str">
        <f aca="false">IF(EXACT(A494,C494),"X","")</f>
        <v/>
      </c>
      <c r="G494" s="2" t="str">
        <f aca="false">IF(A494&lt;&gt;C494,VLOOKUP(C494,$A$2:$D$9949,4,0),"")</f>
        <v>Auridon</v>
      </c>
      <c r="H494" s="2" t="n">
        <f aca="false">A494</f>
        <v>878</v>
      </c>
      <c r="I494" s="2" t="n">
        <f aca="false">C494</f>
        <v>381</v>
      </c>
      <c r="J494" s="0" t="n">
        <v>0</v>
      </c>
      <c r="K494" s="2" t="str">
        <f aca="false">VLOOKUP(J494,'LibSets constants'!$A$4:$B$1000,2,0)</f>
        <v>DLC_BASE_GAME</v>
      </c>
      <c r="L494" s="2" t="str">
        <f aca="false">VLOOKUP(J494,'LibSets constants'!$A$4:$C$1000,3,0)</f>
        <v>Included in base game</v>
      </c>
    </row>
    <row r="495" customFormat="false" ht="15" hidden="false" customHeight="false" outlineLevel="0" collapsed="false">
      <c r="A495" s="21" t="n">
        <v>879</v>
      </c>
      <c r="B495" s="1" t="n">
        <f aca="false">VLOOKUP(A495,'ESO dumped ZoneData'!$A$3:$D$9995,2,0)</f>
        <v>495</v>
      </c>
      <c r="C495" s="1" t="n">
        <f aca="false">VLOOKUP(A495,'ESO dumped ZoneData'!$A$3:$D$9995,3,0)</f>
        <v>534</v>
      </c>
      <c r="D495" s="2" t="str">
        <f aca="false">VLOOKUP(A495,'ESO dumped ZoneData'!$A$3:$D$9995,4,0)</f>
        <v>Hunding's Palatial Hall</v>
      </c>
      <c r="E495" s="2" t="str">
        <f aca="false" t="array" ref="E495:E495">IF(OR(EXACT(A495,'ESO Dungeon constants'!$D$3:$D$987)),"X","")</f>
        <v/>
      </c>
      <c r="F495" s="2" t="str">
        <f aca="false">IF(EXACT(A495,C495),"X","")</f>
        <v/>
      </c>
      <c r="G495" s="2" t="str">
        <f aca="false">IF(A495&lt;&gt;C495,VLOOKUP(C495,$A$2:$D$9949,4,0),"")</f>
        <v>Stros M'Kai</v>
      </c>
      <c r="H495" s="2" t="n">
        <f aca="false">A495</f>
        <v>879</v>
      </c>
      <c r="I495" s="2" t="n">
        <f aca="false">C495</f>
        <v>534</v>
      </c>
      <c r="J495" s="0" t="n">
        <v>0</v>
      </c>
      <c r="K495" s="2" t="str">
        <f aca="false">VLOOKUP(J495,'LibSets constants'!$A$4:$B$1000,2,0)</f>
        <v>DLC_BASE_GAME</v>
      </c>
      <c r="L495" s="2" t="str">
        <f aca="false">VLOOKUP(J495,'LibSets constants'!$A$4:$C$1000,3,0)</f>
        <v>Included in base game</v>
      </c>
    </row>
    <row r="496" customFormat="false" ht="15" hidden="false" customHeight="false" outlineLevel="0" collapsed="false">
      <c r="A496" s="21" t="n">
        <v>880</v>
      </c>
      <c r="B496" s="1" t="n">
        <f aca="false">VLOOKUP(A496,'ESO dumped ZoneData'!$A$3:$D$9995,2,0)</f>
        <v>496</v>
      </c>
      <c r="C496" s="1" t="n">
        <f aca="false">VLOOKUP(A496,'ESO dumped ZoneData'!$A$3:$D$9995,3,0)</f>
        <v>92</v>
      </c>
      <c r="D496" s="2" t="str">
        <f aca="false">VLOOKUP(A496,'ESO dumped ZoneData'!$A$3:$D$9995,4,0)</f>
        <v>Forsaken Stronghold</v>
      </c>
      <c r="E496" s="2" t="str">
        <f aca="false" t="array" ref="E496:E496">IF(OR(EXACT(A496,'ESO Dungeon constants'!$D$3:$D$987)),"X","")</f>
        <v/>
      </c>
      <c r="F496" s="2" t="str">
        <f aca="false">IF(EXACT(A496,C496),"X","")</f>
        <v/>
      </c>
      <c r="G496" s="2" t="str">
        <f aca="false">IF(A496&lt;&gt;C496,VLOOKUP(C496,$A$2:$D$9949,4,0),"")</f>
        <v>Bangkorai</v>
      </c>
      <c r="H496" s="2" t="n">
        <f aca="false">A496</f>
        <v>880</v>
      </c>
      <c r="I496" s="2" t="n">
        <f aca="false">C496</f>
        <v>92</v>
      </c>
      <c r="J496" s="0" t="n">
        <v>0</v>
      </c>
      <c r="K496" s="2" t="str">
        <f aca="false">VLOOKUP(J496,'LibSets constants'!$A$4:$B$1000,2,0)</f>
        <v>DLC_BASE_GAME</v>
      </c>
      <c r="L496" s="2" t="str">
        <f aca="false">VLOOKUP(J496,'LibSets constants'!$A$4:$C$1000,3,0)</f>
        <v>Included in base game</v>
      </c>
    </row>
    <row r="497" customFormat="false" ht="15" hidden="false" customHeight="false" outlineLevel="0" collapsed="false">
      <c r="A497" s="21" t="n">
        <v>881</v>
      </c>
      <c r="B497" s="1" t="n">
        <f aca="false">VLOOKUP(A497,'ESO dumped ZoneData'!$A$3:$D$9995,2,0)</f>
        <v>497</v>
      </c>
      <c r="C497" s="1" t="n">
        <f aca="false">VLOOKUP(A497,'ESO dumped ZoneData'!$A$3:$D$9995,3,0)</f>
        <v>19</v>
      </c>
      <c r="D497" s="2" t="str">
        <f aca="false">VLOOKUP(A497,'ESO dumped ZoneData'!$A$3:$D$9995,4,0)</f>
        <v>Gardner House</v>
      </c>
      <c r="E497" s="2" t="str">
        <f aca="false" t="array" ref="E497:E497">IF(OR(EXACT(A497,'ESO Dungeon constants'!$D$3:$D$987)),"X","")</f>
        <v/>
      </c>
      <c r="F497" s="2" t="str">
        <f aca="false">IF(EXACT(A497,C497),"X","")</f>
        <v/>
      </c>
      <c r="G497" s="2" t="str">
        <f aca="false">IF(A497&lt;&gt;C497,VLOOKUP(C497,$A$2:$D$9949,4,0),"")</f>
        <v>Stormhaven</v>
      </c>
      <c r="H497" s="2" t="n">
        <f aca="false">A497</f>
        <v>881</v>
      </c>
      <c r="I497" s="2" t="n">
        <f aca="false">C497</f>
        <v>19</v>
      </c>
      <c r="J497" s="0" t="n">
        <v>0</v>
      </c>
      <c r="K497" s="2" t="str">
        <f aca="false">VLOOKUP(J497,'LibSets constants'!$A$4:$B$1000,2,0)</f>
        <v>DLC_BASE_GAME</v>
      </c>
      <c r="L497" s="2" t="str">
        <f aca="false">VLOOKUP(J497,'LibSets constants'!$A$4:$C$1000,3,0)</f>
        <v>Included in base game</v>
      </c>
    </row>
    <row r="498" customFormat="false" ht="15" hidden="false" customHeight="false" outlineLevel="0" collapsed="false">
      <c r="A498" s="21" t="n">
        <v>882</v>
      </c>
      <c r="B498" s="1" t="n">
        <f aca="false">VLOOKUP(A498,'ESO dumped ZoneData'!$A$3:$D$9995,2,0)</f>
        <v>498</v>
      </c>
      <c r="C498" s="1" t="n">
        <f aca="false">VLOOKUP(A498,'ESO dumped ZoneData'!$A$3:$D$9995,3,0)</f>
        <v>383</v>
      </c>
      <c r="D498" s="2" t="str">
        <f aca="false">VLOOKUP(A498,'ESO dumped ZoneData'!$A$3:$D$9995,4,0)</f>
        <v>Grand Topal Hideaway</v>
      </c>
      <c r="E498" s="2" t="str">
        <f aca="false" t="array" ref="E498:E498">IF(OR(EXACT(A498,'ESO Dungeon constants'!$D$3:$D$987)),"X","")</f>
        <v/>
      </c>
      <c r="F498" s="2" t="str">
        <f aca="false">IF(EXACT(A498,C498),"X","")</f>
        <v/>
      </c>
      <c r="G498" s="2" t="str">
        <f aca="false">IF(A498&lt;&gt;C498,VLOOKUP(C498,$A$2:$D$9949,4,0),"")</f>
        <v>Grahtwood</v>
      </c>
      <c r="H498" s="2" t="n">
        <f aca="false">A498</f>
        <v>882</v>
      </c>
      <c r="I498" s="2" t="n">
        <f aca="false">C498</f>
        <v>383</v>
      </c>
      <c r="J498" s="0" t="n">
        <v>0</v>
      </c>
      <c r="K498" s="2" t="str">
        <f aca="false">VLOOKUP(J498,'LibSets constants'!$A$4:$B$1000,2,0)</f>
        <v>DLC_BASE_GAME</v>
      </c>
      <c r="L498" s="2" t="str">
        <f aca="false">VLOOKUP(J498,'LibSets constants'!$A$4:$C$1000,3,0)</f>
        <v>Included in base game</v>
      </c>
    </row>
    <row r="499" customFormat="false" ht="15" hidden="false" customHeight="false" outlineLevel="0" collapsed="false">
      <c r="A499" s="21" t="n">
        <v>883</v>
      </c>
      <c r="B499" s="1" t="n">
        <f aca="false">VLOOKUP(A499,'ESO dumped ZoneData'!$A$3:$D$9995,2,0)</f>
        <v>499</v>
      </c>
      <c r="C499" s="1" t="n">
        <f aca="false">VLOOKUP(A499,'ESO dumped ZoneData'!$A$3:$D$9995,3,0)</f>
        <v>888</v>
      </c>
      <c r="D499" s="2" t="str">
        <f aca="false">VLOOKUP(A499,'ESO dumped ZoneData'!$A$3:$D$9995,4,0)</f>
        <v>Earthtear Cavern</v>
      </c>
      <c r="E499" s="2" t="str">
        <f aca="false" t="array" ref="E499:E499">IF(OR(EXACT(A499,'ESO Dungeon constants'!$D$3:$D$987)),"X","")</f>
        <v/>
      </c>
      <c r="F499" s="2" t="str">
        <f aca="false">IF(EXACT(A499,C499),"X","")</f>
        <v/>
      </c>
      <c r="G499" s="2" t="str">
        <f aca="false">IF(A499&lt;&gt;C499,VLOOKUP(C499,$A$2:$D$9949,4,0),"")</f>
        <v>Craglorn</v>
      </c>
      <c r="H499" s="2" t="n">
        <f aca="false">A499</f>
        <v>883</v>
      </c>
      <c r="I499" s="2" t="n">
        <f aca="false">C499</f>
        <v>888</v>
      </c>
      <c r="J499" s="0" t="n">
        <v>0</v>
      </c>
      <c r="K499" s="2" t="str">
        <f aca="false">VLOOKUP(J499,'LibSets constants'!$A$4:$B$1000,2,0)</f>
        <v>DLC_BASE_GAME</v>
      </c>
      <c r="L499" s="2" t="str">
        <f aca="false">VLOOKUP(J499,'LibSets constants'!$A$4:$C$1000,3,0)</f>
        <v>Included in base game</v>
      </c>
    </row>
    <row r="500" customFormat="false" ht="15" hidden="false" customHeight="false" outlineLevel="0" collapsed="false">
      <c r="A500" s="21" t="n">
        <v>888</v>
      </c>
      <c r="B500" s="1" t="n">
        <f aca="false">VLOOKUP(A500,'ESO dumped ZoneData'!$A$3:$D$9995,2,0)</f>
        <v>500</v>
      </c>
      <c r="C500" s="1" t="n">
        <f aca="false">VLOOKUP(A500,'ESO dumped ZoneData'!$A$3:$D$9995,3,0)</f>
        <v>888</v>
      </c>
      <c r="D500" s="2" t="str">
        <f aca="false">VLOOKUP(A500,'ESO dumped ZoneData'!$A$3:$D$9995,4,0)</f>
        <v>Craglorn</v>
      </c>
      <c r="E500" s="2" t="str">
        <f aca="false" t="array" ref="E500:E500">IF(OR(EXACT(A500,'ESO Dungeon constants'!$D$3:$D$987)),"X","")</f>
        <v/>
      </c>
      <c r="F500" s="2" t="str">
        <f aca="false">IF(EXACT(A500,C500),"X","")</f>
        <v>X</v>
      </c>
      <c r="G500" s="2" t="str">
        <f aca="false">IF(A500&lt;&gt;C500,VLOOKUP(C500,$A$2:$D$9949,4,0),"")</f>
        <v/>
      </c>
      <c r="H500" s="2" t="n">
        <f aca="false">A500</f>
        <v>888</v>
      </c>
      <c r="I500" s="2" t="n">
        <f aca="false">C500</f>
        <v>888</v>
      </c>
      <c r="J500" s="0" t="n">
        <v>0</v>
      </c>
      <c r="K500" s="2" t="str">
        <f aca="false">VLOOKUP(J500,'LibSets constants'!$A$4:$B$1000,2,0)</f>
        <v>DLC_BASE_GAME</v>
      </c>
      <c r="L500" s="2" t="str">
        <f aca="false">VLOOKUP(J500,'LibSets constants'!$A$4:$C$1000,3,0)</f>
        <v>Included in base game</v>
      </c>
    </row>
    <row r="501" customFormat="false" ht="15" hidden="false" customHeight="false" outlineLevel="0" collapsed="false">
      <c r="A501" s="21" t="n">
        <v>889</v>
      </c>
      <c r="B501" s="1" t="n">
        <f aca="false">VLOOKUP(A501,'ESO dumped ZoneData'!$A$3:$D$9995,2,0)</f>
        <v>501</v>
      </c>
      <c r="C501" s="1" t="n">
        <f aca="false">VLOOKUP(A501,'ESO dumped ZoneData'!$A$3:$D$9995,3,0)</f>
        <v>888</v>
      </c>
      <c r="D501" s="2" t="str">
        <f aca="false">VLOOKUP(A501,'ESO dumped ZoneData'!$A$3:$D$9995,4,0)</f>
        <v>Molavar</v>
      </c>
      <c r="E501" s="2" t="str">
        <f aca="false" t="array" ref="E501:E501">IF(OR(EXACT(A501,'ESO Dungeon constants'!$D$3:$D$987)),"X","")</f>
        <v/>
      </c>
      <c r="F501" s="2" t="str">
        <f aca="false">IF(EXACT(A501,C501),"X","")</f>
        <v/>
      </c>
      <c r="G501" s="2" t="str">
        <f aca="false">IF(A501&lt;&gt;C501,VLOOKUP(C501,$A$2:$D$9949,4,0),"")</f>
        <v>Craglorn</v>
      </c>
      <c r="H501" s="2" t="n">
        <f aca="false">A501</f>
        <v>889</v>
      </c>
      <c r="I501" s="2" t="n">
        <f aca="false">C501</f>
        <v>888</v>
      </c>
      <c r="J501" s="0" t="n">
        <v>0</v>
      </c>
      <c r="K501" s="2" t="str">
        <f aca="false">VLOOKUP(J501,'LibSets constants'!$A$4:$B$1000,2,0)</f>
        <v>DLC_BASE_GAME</v>
      </c>
      <c r="L501" s="2" t="str">
        <f aca="false">VLOOKUP(J501,'LibSets constants'!$A$4:$C$1000,3,0)</f>
        <v>Included in base game</v>
      </c>
    </row>
    <row r="502" customFormat="false" ht="15" hidden="false" customHeight="false" outlineLevel="0" collapsed="false">
      <c r="A502" s="21" t="n">
        <v>890</v>
      </c>
      <c r="B502" s="1" t="n">
        <f aca="false">VLOOKUP(A502,'ESO dumped ZoneData'!$A$3:$D$9995,2,0)</f>
        <v>502</v>
      </c>
      <c r="C502" s="1" t="n">
        <f aca="false">VLOOKUP(A502,'ESO dumped ZoneData'!$A$3:$D$9995,3,0)</f>
        <v>888</v>
      </c>
      <c r="D502" s="2" t="str">
        <f aca="false">VLOOKUP(A502,'ESO dumped ZoneData'!$A$3:$D$9995,4,0)</f>
        <v>Rkundzelft</v>
      </c>
      <c r="E502" s="2" t="str">
        <f aca="false" t="array" ref="E502:E502">IF(OR(EXACT(A502,'ESO Dungeon constants'!$D$3:$D$987)),"X","")</f>
        <v/>
      </c>
      <c r="F502" s="2" t="str">
        <f aca="false">IF(EXACT(A502,C502),"X","")</f>
        <v/>
      </c>
      <c r="G502" s="2" t="str">
        <f aca="false">IF(A502&lt;&gt;C502,VLOOKUP(C502,$A$2:$D$9949,4,0),"")</f>
        <v>Craglorn</v>
      </c>
      <c r="H502" s="2" t="n">
        <f aca="false">A502</f>
        <v>890</v>
      </c>
      <c r="I502" s="2" t="n">
        <f aca="false">C502</f>
        <v>888</v>
      </c>
      <c r="J502" s="0" t="n">
        <v>0</v>
      </c>
      <c r="K502" s="2" t="str">
        <f aca="false">VLOOKUP(J502,'LibSets constants'!$A$4:$B$1000,2,0)</f>
        <v>DLC_BASE_GAME</v>
      </c>
      <c r="L502" s="2" t="str">
        <f aca="false">VLOOKUP(J502,'LibSets constants'!$A$4:$C$1000,3,0)</f>
        <v>Included in base game</v>
      </c>
    </row>
    <row r="503" customFormat="false" ht="15" hidden="false" customHeight="false" outlineLevel="0" collapsed="false">
      <c r="A503" s="21" t="n">
        <v>891</v>
      </c>
      <c r="B503" s="1" t="n">
        <f aca="false">VLOOKUP(A503,'ESO dumped ZoneData'!$A$3:$D$9995,2,0)</f>
        <v>503</v>
      </c>
      <c r="C503" s="1" t="n">
        <f aca="false">VLOOKUP(A503,'ESO dumped ZoneData'!$A$3:$D$9995,3,0)</f>
        <v>888</v>
      </c>
      <c r="D503" s="2" t="str">
        <f aca="false">VLOOKUP(A503,'ESO dumped ZoneData'!$A$3:$D$9995,4,0)</f>
        <v>Serpent's Nest</v>
      </c>
      <c r="E503" s="2" t="str">
        <f aca="false" t="array" ref="E503:E503">IF(OR(EXACT(A503,'ESO Dungeon constants'!$D$3:$D$987)),"X","")</f>
        <v/>
      </c>
      <c r="F503" s="2" t="str">
        <f aca="false">IF(EXACT(A503,C503),"X","")</f>
        <v/>
      </c>
      <c r="G503" s="2" t="str">
        <f aca="false">IF(A503&lt;&gt;C503,VLOOKUP(C503,$A$2:$D$9949,4,0),"")</f>
        <v>Craglorn</v>
      </c>
      <c r="H503" s="2" t="n">
        <f aca="false">A503</f>
        <v>891</v>
      </c>
      <c r="I503" s="2" t="n">
        <f aca="false">C503</f>
        <v>888</v>
      </c>
      <c r="J503" s="0" t="n">
        <v>0</v>
      </c>
      <c r="K503" s="2" t="str">
        <f aca="false">VLOOKUP(J503,'LibSets constants'!$A$4:$B$1000,2,0)</f>
        <v>DLC_BASE_GAME</v>
      </c>
      <c r="L503" s="2" t="str">
        <f aca="false">VLOOKUP(J503,'LibSets constants'!$A$4:$C$1000,3,0)</f>
        <v>Included in base game</v>
      </c>
    </row>
    <row r="504" customFormat="false" ht="15" hidden="false" customHeight="false" outlineLevel="0" collapsed="false">
      <c r="A504" s="21" t="n">
        <v>892</v>
      </c>
      <c r="B504" s="1" t="n">
        <f aca="false">VLOOKUP(A504,'ESO dumped ZoneData'!$A$3:$D$9995,2,0)</f>
        <v>504</v>
      </c>
      <c r="C504" s="1" t="n">
        <f aca="false">VLOOKUP(A504,'ESO dumped ZoneData'!$A$3:$D$9995,3,0)</f>
        <v>888</v>
      </c>
      <c r="D504" s="2" t="str">
        <f aca="false">VLOOKUP(A504,'ESO dumped ZoneData'!$A$3:$D$9995,4,0)</f>
        <v>Ilthag's Undertower</v>
      </c>
      <c r="E504" s="2" t="str">
        <f aca="false" t="array" ref="E504:E504">IF(OR(EXACT(A504,'ESO Dungeon constants'!$D$3:$D$987)),"X","")</f>
        <v/>
      </c>
      <c r="F504" s="2" t="str">
        <f aca="false">IF(EXACT(A504,C504),"X","")</f>
        <v/>
      </c>
      <c r="G504" s="2" t="str">
        <f aca="false">IF(A504&lt;&gt;C504,VLOOKUP(C504,$A$2:$D$9949,4,0),"")</f>
        <v>Craglorn</v>
      </c>
      <c r="H504" s="2" t="n">
        <f aca="false">A504</f>
        <v>892</v>
      </c>
      <c r="I504" s="2" t="n">
        <f aca="false">C504</f>
        <v>888</v>
      </c>
      <c r="J504" s="0" t="n">
        <v>0</v>
      </c>
      <c r="K504" s="2" t="str">
        <f aca="false">VLOOKUP(J504,'LibSets constants'!$A$4:$B$1000,2,0)</f>
        <v>DLC_BASE_GAME</v>
      </c>
      <c r="L504" s="2" t="str">
        <f aca="false">VLOOKUP(J504,'LibSets constants'!$A$4:$C$1000,3,0)</f>
        <v>Included in base game</v>
      </c>
    </row>
    <row r="505" customFormat="false" ht="15" hidden="false" customHeight="false" outlineLevel="0" collapsed="false">
      <c r="A505" s="21" t="n">
        <v>893</v>
      </c>
      <c r="B505" s="1" t="n">
        <f aca="false">VLOOKUP(A505,'ESO dumped ZoneData'!$A$3:$D$9995,2,0)</f>
        <v>505</v>
      </c>
      <c r="C505" s="1" t="n">
        <f aca="false">VLOOKUP(A505,'ESO dumped ZoneData'!$A$3:$D$9995,3,0)</f>
        <v>888</v>
      </c>
      <c r="D505" s="2" t="str">
        <f aca="false">VLOOKUP(A505,'ESO dumped ZoneData'!$A$3:$D$9995,4,0)</f>
        <v>Ruins of Kardala</v>
      </c>
      <c r="E505" s="2" t="str">
        <f aca="false" t="array" ref="E505:E505">IF(OR(EXACT(A505,'ESO Dungeon constants'!$D$3:$D$987)),"X","")</f>
        <v/>
      </c>
      <c r="F505" s="2" t="str">
        <f aca="false">IF(EXACT(A505,C505),"X","")</f>
        <v/>
      </c>
      <c r="G505" s="2" t="str">
        <f aca="false">IF(A505&lt;&gt;C505,VLOOKUP(C505,$A$2:$D$9949,4,0),"")</f>
        <v>Craglorn</v>
      </c>
      <c r="H505" s="2" t="n">
        <f aca="false">A505</f>
        <v>893</v>
      </c>
      <c r="I505" s="2" t="n">
        <f aca="false">C505</f>
        <v>888</v>
      </c>
      <c r="J505" s="0" t="n">
        <v>0</v>
      </c>
      <c r="K505" s="2" t="str">
        <f aca="false">VLOOKUP(J505,'LibSets constants'!$A$4:$B$1000,2,0)</f>
        <v>DLC_BASE_GAME</v>
      </c>
      <c r="L505" s="2" t="str">
        <f aca="false">VLOOKUP(J505,'LibSets constants'!$A$4:$C$1000,3,0)</f>
        <v>Included in base game</v>
      </c>
    </row>
    <row r="506" customFormat="false" ht="15" hidden="false" customHeight="false" outlineLevel="0" collapsed="false">
      <c r="A506" s="21" t="n">
        <v>894</v>
      </c>
      <c r="B506" s="1" t="n">
        <f aca="false">VLOOKUP(A506,'ESO dumped ZoneData'!$A$3:$D$9995,2,0)</f>
        <v>506</v>
      </c>
      <c r="C506" s="1" t="n">
        <f aca="false">VLOOKUP(A506,'ESO dumped ZoneData'!$A$3:$D$9995,3,0)</f>
        <v>888</v>
      </c>
      <c r="D506" s="2" t="str">
        <f aca="false">VLOOKUP(A506,'ESO dumped ZoneData'!$A$3:$D$9995,4,0)</f>
        <v>Loth'Na Caverns</v>
      </c>
      <c r="E506" s="2" t="str">
        <f aca="false" t="array" ref="E506:E506">IF(OR(EXACT(A506,'ESO Dungeon constants'!$D$3:$D$987)),"X","")</f>
        <v/>
      </c>
      <c r="F506" s="2" t="str">
        <f aca="false">IF(EXACT(A506,C506),"X","")</f>
        <v/>
      </c>
      <c r="G506" s="2" t="str">
        <f aca="false">IF(A506&lt;&gt;C506,VLOOKUP(C506,$A$2:$D$9949,4,0),"")</f>
        <v>Craglorn</v>
      </c>
      <c r="H506" s="2" t="n">
        <f aca="false">A506</f>
        <v>894</v>
      </c>
      <c r="I506" s="2" t="n">
        <f aca="false">C506</f>
        <v>888</v>
      </c>
      <c r="J506" s="0" t="n">
        <v>0</v>
      </c>
      <c r="K506" s="2" t="str">
        <f aca="false">VLOOKUP(J506,'LibSets constants'!$A$4:$B$1000,2,0)</f>
        <v>DLC_BASE_GAME</v>
      </c>
      <c r="L506" s="2" t="str">
        <f aca="false">VLOOKUP(J506,'LibSets constants'!$A$4:$C$1000,3,0)</f>
        <v>Included in base game</v>
      </c>
    </row>
    <row r="507" customFormat="false" ht="15" hidden="false" customHeight="false" outlineLevel="0" collapsed="false">
      <c r="A507" s="21" t="n">
        <v>895</v>
      </c>
      <c r="B507" s="1" t="n">
        <f aca="false">VLOOKUP(A507,'ESO dumped ZoneData'!$A$3:$D$9995,2,0)</f>
        <v>507</v>
      </c>
      <c r="C507" s="1" t="n">
        <f aca="false">VLOOKUP(A507,'ESO dumped ZoneData'!$A$3:$D$9995,3,0)</f>
        <v>888</v>
      </c>
      <c r="D507" s="2" t="str">
        <f aca="false">VLOOKUP(A507,'ESO dumped ZoneData'!$A$3:$D$9995,4,0)</f>
        <v>Rkhardarhrk</v>
      </c>
      <c r="E507" s="2" t="str">
        <f aca="false" t="array" ref="E507:E507">IF(OR(EXACT(A507,'ESO Dungeon constants'!$D$3:$D$987)),"X","")</f>
        <v/>
      </c>
      <c r="F507" s="2" t="str">
        <f aca="false">IF(EXACT(A507,C507),"X","")</f>
        <v/>
      </c>
      <c r="G507" s="2" t="str">
        <f aca="false">IF(A507&lt;&gt;C507,VLOOKUP(C507,$A$2:$D$9949,4,0),"")</f>
        <v>Craglorn</v>
      </c>
      <c r="H507" s="2" t="n">
        <f aca="false">A507</f>
        <v>895</v>
      </c>
      <c r="I507" s="2" t="n">
        <f aca="false">C507</f>
        <v>888</v>
      </c>
      <c r="J507" s="0" t="n">
        <v>0</v>
      </c>
      <c r="K507" s="2" t="str">
        <f aca="false">VLOOKUP(J507,'LibSets constants'!$A$4:$B$1000,2,0)</f>
        <v>DLC_BASE_GAME</v>
      </c>
      <c r="L507" s="2" t="str">
        <f aca="false">VLOOKUP(J507,'LibSets constants'!$A$4:$C$1000,3,0)</f>
        <v>Included in base game</v>
      </c>
    </row>
    <row r="508" customFormat="false" ht="15" hidden="false" customHeight="false" outlineLevel="0" collapsed="false">
      <c r="A508" s="21" t="n">
        <v>896</v>
      </c>
      <c r="B508" s="1" t="n">
        <f aca="false">VLOOKUP(A508,'ESO dumped ZoneData'!$A$3:$D$9995,2,0)</f>
        <v>508</v>
      </c>
      <c r="C508" s="1" t="n">
        <f aca="false">VLOOKUP(A508,'ESO dumped ZoneData'!$A$3:$D$9995,3,0)</f>
        <v>888</v>
      </c>
      <c r="D508" s="2" t="str">
        <f aca="false">VLOOKUP(A508,'ESO dumped ZoneData'!$A$3:$D$9995,4,0)</f>
        <v>Haddock's Market</v>
      </c>
      <c r="E508" s="2" t="str">
        <f aca="false" t="array" ref="E508:E508">IF(OR(EXACT(A508,'ESO Dungeon constants'!$D$3:$D$987)),"X","")</f>
        <v/>
      </c>
      <c r="F508" s="2" t="str">
        <f aca="false">IF(EXACT(A508,C508),"X","")</f>
        <v/>
      </c>
      <c r="G508" s="2" t="str">
        <f aca="false">IF(A508&lt;&gt;C508,VLOOKUP(C508,$A$2:$D$9949,4,0),"")</f>
        <v>Craglorn</v>
      </c>
      <c r="H508" s="2" t="n">
        <f aca="false">A508</f>
        <v>896</v>
      </c>
      <c r="I508" s="2" t="n">
        <f aca="false">C508</f>
        <v>888</v>
      </c>
      <c r="J508" s="0" t="n">
        <v>0</v>
      </c>
      <c r="K508" s="2" t="str">
        <f aca="false">VLOOKUP(J508,'LibSets constants'!$A$4:$B$1000,2,0)</f>
        <v>DLC_BASE_GAME</v>
      </c>
      <c r="L508" s="2" t="str">
        <f aca="false">VLOOKUP(J508,'LibSets constants'!$A$4:$C$1000,3,0)</f>
        <v>Included in base game</v>
      </c>
    </row>
    <row r="509" customFormat="false" ht="15" hidden="false" customHeight="false" outlineLevel="0" collapsed="false">
      <c r="A509" s="21" t="n">
        <v>897</v>
      </c>
      <c r="B509" s="1" t="n">
        <f aca="false">VLOOKUP(A509,'ESO dumped ZoneData'!$A$3:$D$9995,2,0)</f>
        <v>509</v>
      </c>
      <c r="C509" s="1" t="n">
        <f aca="false">VLOOKUP(A509,'ESO dumped ZoneData'!$A$3:$D$9995,3,0)</f>
        <v>888</v>
      </c>
      <c r="D509" s="2" t="str">
        <f aca="false">VLOOKUP(A509,'ESO dumped ZoneData'!$A$3:$D$9995,4,0)</f>
        <v>Chiselshriek Mine</v>
      </c>
      <c r="E509" s="2" t="str">
        <f aca="false" t="array" ref="E509:E509">IF(OR(EXACT(A509,'ESO Dungeon constants'!$D$3:$D$987)),"X","")</f>
        <v/>
      </c>
      <c r="F509" s="2" t="str">
        <f aca="false">IF(EXACT(A509,C509),"X","")</f>
        <v/>
      </c>
      <c r="G509" s="2" t="str">
        <f aca="false">IF(A509&lt;&gt;C509,VLOOKUP(C509,$A$2:$D$9949,4,0),"")</f>
        <v>Craglorn</v>
      </c>
      <c r="H509" s="2" t="n">
        <f aca="false">A509</f>
        <v>897</v>
      </c>
      <c r="I509" s="2" t="n">
        <f aca="false">C509</f>
        <v>888</v>
      </c>
      <c r="J509" s="0" t="n">
        <v>0</v>
      </c>
      <c r="K509" s="2" t="str">
        <f aca="false">VLOOKUP(J509,'LibSets constants'!$A$4:$B$1000,2,0)</f>
        <v>DLC_BASE_GAME</v>
      </c>
      <c r="L509" s="2" t="str">
        <f aca="false">VLOOKUP(J509,'LibSets constants'!$A$4:$C$1000,3,0)</f>
        <v>Included in base game</v>
      </c>
    </row>
    <row r="510" customFormat="false" ht="15" hidden="false" customHeight="false" outlineLevel="0" collapsed="false">
      <c r="A510" s="21" t="n">
        <v>898</v>
      </c>
      <c r="B510" s="1" t="n">
        <f aca="false">VLOOKUP(A510,'ESO dumped ZoneData'!$A$3:$D$9995,2,0)</f>
        <v>510</v>
      </c>
      <c r="C510" s="1" t="n">
        <f aca="false">VLOOKUP(A510,'ESO dumped ZoneData'!$A$3:$D$9995,3,0)</f>
        <v>888</v>
      </c>
      <c r="D510" s="2" t="str">
        <f aca="false">VLOOKUP(A510,'ESO dumped ZoneData'!$A$3:$D$9995,4,0)</f>
        <v>Buried Sands</v>
      </c>
      <c r="E510" s="2" t="str">
        <f aca="false" t="array" ref="E510:E510">IF(OR(EXACT(A510,'ESO Dungeon constants'!$D$3:$D$987)),"X","")</f>
        <v/>
      </c>
      <c r="F510" s="2" t="str">
        <f aca="false">IF(EXACT(A510,C510),"X","")</f>
        <v/>
      </c>
      <c r="G510" s="2" t="str">
        <f aca="false">IF(A510&lt;&gt;C510,VLOOKUP(C510,$A$2:$D$9949,4,0),"")</f>
        <v>Craglorn</v>
      </c>
      <c r="H510" s="2" t="n">
        <f aca="false">A510</f>
        <v>898</v>
      </c>
      <c r="I510" s="2" t="n">
        <f aca="false">C510</f>
        <v>888</v>
      </c>
      <c r="J510" s="0" t="n">
        <v>0</v>
      </c>
      <c r="K510" s="2" t="str">
        <f aca="false">VLOOKUP(J510,'LibSets constants'!$A$4:$B$1000,2,0)</f>
        <v>DLC_BASE_GAME</v>
      </c>
      <c r="L510" s="2" t="str">
        <f aca="false">VLOOKUP(J510,'LibSets constants'!$A$4:$C$1000,3,0)</f>
        <v>Included in base game</v>
      </c>
    </row>
    <row r="511" customFormat="false" ht="15" hidden="false" customHeight="false" outlineLevel="0" collapsed="false">
      <c r="A511" s="21" t="n">
        <v>899</v>
      </c>
      <c r="B511" s="1" t="n">
        <f aca="false">VLOOKUP(A511,'ESO dumped ZoneData'!$A$3:$D$9995,2,0)</f>
        <v>511</v>
      </c>
      <c r="C511" s="1" t="n">
        <f aca="false">VLOOKUP(A511,'ESO dumped ZoneData'!$A$3:$D$9995,3,0)</f>
        <v>888</v>
      </c>
      <c r="D511" s="2" t="str">
        <f aca="false">VLOOKUP(A511,'ESO dumped ZoneData'!$A$3:$D$9995,4,0)</f>
        <v>Mtharnaz</v>
      </c>
      <c r="E511" s="2" t="str">
        <f aca="false" t="array" ref="E511:E511">IF(OR(EXACT(A511,'ESO Dungeon constants'!$D$3:$D$987)),"X","")</f>
        <v/>
      </c>
      <c r="F511" s="2" t="str">
        <f aca="false">IF(EXACT(A511,C511),"X","")</f>
        <v/>
      </c>
      <c r="G511" s="2" t="str">
        <f aca="false">IF(A511&lt;&gt;C511,VLOOKUP(C511,$A$2:$D$9949,4,0),"")</f>
        <v>Craglorn</v>
      </c>
      <c r="H511" s="2" t="n">
        <f aca="false">A511</f>
        <v>899</v>
      </c>
      <c r="I511" s="2" t="n">
        <f aca="false">C511</f>
        <v>888</v>
      </c>
      <c r="J511" s="0" t="n">
        <v>0</v>
      </c>
      <c r="K511" s="2" t="str">
        <f aca="false">VLOOKUP(J511,'LibSets constants'!$A$4:$B$1000,2,0)</f>
        <v>DLC_BASE_GAME</v>
      </c>
      <c r="L511" s="2" t="str">
        <f aca="false">VLOOKUP(J511,'LibSets constants'!$A$4:$C$1000,3,0)</f>
        <v>Included in base game</v>
      </c>
    </row>
    <row r="512" customFormat="false" ht="15" hidden="false" customHeight="false" outlineLevel="0" collapsed="false">
      <c r="A512" s="21" t="n">
        <v>900</v>
      </c>
      <c r="B512" s="1" t="n">
        <f aca="false">VLOOKUP(A512,'ESO dumped ZoneData'!$A$3:$D$9995,2,0)</f>
        <v>512</v>
      </c>
      <c r="C512" s="1" t="n">
        <f aca="false">VLOOKUP(A512,'ESO dumped ZoneData'!$A$3:$D$9995,3,0)</f>
        <v>888</v>
      </c>
      <c r="D512" s="2" t="str">
        <f aca="false">VLOOKUP(A512,'ESO dumped ZoneData'!$A$3:$D$9995,4,0)</f>
        <v>The Howling Sepulchers</v>
      </c>
      <c r="E512" s="2" t="str">
        <f aca="false" t="array" ref="E512:E512">IF(OR(EXACT(A512,'ESO Dungeon constants'!$D$3:$D$987)),"X","")</f>
        <v/>
      </c>
      <c r="F512" s="2" t="str">
        <f aca="false">IF(EXACT(A512,C512),"X","")</f>
        <v/>
      </c>
      <c r="G512" s="2" t="str">
        <f aca="false">IF(A512&lt;&gt;C512,VLOOKUP(C512,$A$2:$D$9949,4,0),"")</f>
        <v>Craglorn</v>
      </c>
      <c r="H512" s="2" t="n">
        <f aca="false">A512</f>
        <v>900</v>
      </c>
      <c r="I512" s="2" t="n">
        <f aca="false">C512</f>
        <v>888</v>
      </c>
      <c r="J512" s="0" t="n">
        <v>0</v>
      </c>
      <c r="K512" s="2" t="str">
        <f aca="false">VLOOKUP(J512,'LibSets constants'!$A$4:$B$1000,2,0)</f>
        <v>DLC_BASE_GAME</v>
      </c>
      <c r="L512" s="2" t="str">
        <f aca="false">VLOOKUP(J512,'LibSets constants'!$A$4:$C$1000,3,0)</f>
        <v>Included in base game</v>
      </c>
    </row>
    <row r="513" customFormat="false" ht="15" hidden="false" customHeight="false" outlineLevel="0" collapsed="false">
      <c r="A513" s="21" t="n">
        <v>901</v>
      </c>
      <c r="B513" s="1" t="n">
        <f aca="false">VLOOKUP(A513,'ESO dumped ZoneData'!$A$3:$D$9995,2,0)</f>
        <v>513</v>
      </c>
      <c r="C513" s="1" t="n">
        <f aca="false">VLOOKUP(A513,'ESO dumped ZoneData'!$A$3:$D$9995,3,0)</f>
        <v>888</v>
      </c>
      <c r="D513" s="2" t="str">
        <f aca="false">VLOOKUP(A513,'ESO dumped ZoneData'!$A$3:$D$9995,4,0)</f>
        <v>Balamath</v>
      </c>
      <c r="E513" s="2" t="str">
        <f aca="false" t="array" ref="E513:E513">IF(OR(EXACT(A513,'ESO Dungeon constants'!$D$3:$D$987)),"X","")</f>
        <v/>
      </c>
      <c r="F513" s="2" t="str">
        <f aca="false">IF(EXACT(A513,C513),"X","")</f>
        <v/>
      </c>
      <c r="G513" s="2" t="str">
        <f aca="false">IF(A513&lt;&gt;C513,VLOOKUP(C513,$A$2:$D$9949,4,0),"")</f>
        <v>Craglorn</v>
      </c>
      <c r="H513" s="2" t="n">
        <f aca="false">A513</f>
        <v>901</v>
      </c>
      <c r="I513" s="2" t="n">
        <f aca="false">C513</f>
        <v>888</v>
      </c>
      <c r="J513" s="0" t="n">
        <v>0</v>
      </c>
      <c r="K513" s="2" t="str">
        <f aca="false">VLOOKUP(J513,'LibSets constants'!$A$4:$B$1000,2,0)</f>
        <v>DLC_BASE_GAME</v>
      </c>
      <c r="L513" s="2" t="str">
        <f aca="false">VLOOKUP(J513,'LibSets constants'!$A$4:$C$1000,3,0)</f>
        <v>Included in base game</v>
      </c>
    </row>
    <row r="514" customFormat="false" ht="15" hidden="false" customHeight="false" outlineLevel="0" collapsed="false">
      <c r="A514" s="21" t="n">
        <v>902</v>
      </c>
      <c r="B514" s="1" t="n">
        <f aca="false">VLOOKUP(A514,'ESO dumped ZoneData'!$A$3:$D$9995,2,0)</f>
        <v>514</v>
      </c>
      <c r="C514" s="1" t="n">
        <f aca="false">VLOOKUP(A514,'ESO dumped ZoneData'!$A$3:$D$9995,3,0)</f>
        <v>888</v>
      </c>
      <c r="D514" s="2" t="str">
        <f aca="false">VLOOKUP(A514,'ESO dumped ZoneData'!$A$3:$D$9995,4,0)</f>
        <v>Fearfangs Cavern</v>
      </c>
      <c r="E514" s="2" t="str">
        <f aca="false" t="array" ref="E514:E514">IF(OR(EXACT(A514,'ESO Dungeon constants'!$D$3:$D$987)),"X","")</f>
        <v/>
      </c>
      <c r="F514" s="2" t="str">
        <f aca="false">IF(EXACT(A514,C514),"X","")</f>
        <v/>
      </c>
      <c r="G514" s="2" t="str">
        <f aca="false">IF(A514&lt;&gt;C514,VLOOKUP(C514,$A$2:$D$9949,4,0),"")</f>
        <v>Craglorn</v>
      </c>
      <c r="H514" s="2" t="n">
        <f aca="false">A514</f>
        <v>902</v>
      </c>
      <c r="I514" s="2" t="n">
        <f aca="false">C514</f>
        <v>888</v>
      </c>
      <c r="J514" s="0" t="n">
        <v>0</v>
      </c>
      <c r="K514" s="2" t="str">
        <f aca="false">VLOOKUP(J514,'LibSets constants'!$A$4:$B$1000,2,0)</f>
        <v>DLC_BASE_GAME</v>
      </c>
      <c r="L514" s="2" t="str">
        <f aca="false">VLOOKUP(J514,'LibSets constants'!$A$4:$C$1000,3,0)</f>
        <v>Included in base game</v>
      </c>
    </row>
    <row r="515" customFormat="false" ht="15" hidden="false" customHeight="false" outlineLevel="0" collapsed="false">
      <c r="A515" s="21" t="n">
        <v>903</v>
      </c>
      <c r="B515" s="1" t="n">
        <f aca="false">VLOOKUP(A515,'ESO dumped ZoneData'!$A$3:$D$9995,2,0)</f>
        <v>515</v>
      </c>
      <c r="C515" s="1" t="n">
        <f aca="false">VLOOKUP(A515,'ESO dumped ZoneData'!$A$3:$D$9995,3,0)</f>
        <v>888</v>
      </c>
      <c r="D515" s="2" t="str">
        <f aca="false">VLOOKUP(A515,'ESO dumped ZoneData'!$A$3:$D$9995,4,0)</f>
        <v>Exarch's Stronghold</v>
      </c>
      <c r="E515" s="2" t="str">
        <f aca="false" t="array" ref="E515:E515">IF(OR(EXACT(A515,'ESO Dungeon constants'!$D$3:$D$987)),"X","")</f>
        <v/>
      </c>
      <c r="F515" s="2" t="str">
        <f aca="false">IF(EXACT(A515,C515),"X","")</f>
        <v/>
      </c>
      <c r="G515" s="2" t="str">
        <f aca="false">IF(A515&lt;&gt;C515,VLOOKUP(C515,$A$2:$D$9949,4,0),"")</f>
        <v>Craglorn</v>
      </c>
      <c r="H515" s="2" t="n">
        <f aca="false">A515</f>
        <v>903</v>
      </c>
      <c r="I515" s="2" t="n">
        <f aca="false">C515</f>
        <v>888</v>
      </c>
      <c r="J515" s="0" t="n">
        <v>0</v>
      </c>
      <c r="K515" s="2" t="str">
        <f aca="false">VLOOKUP(J515,'LibSets constants'!$A$4:$B$1000,2,0)</f>
        <v>DLC_BASE_GAME</v>
      </c>
      <c r="L515" s="2" t="str">
        <f aca="false">VLOOKUP(J515,'LibSets constants'!$A$4:$C$1000,3,0)</f>
        <v>Included in base game</v>
      </c>
    </row>
    <row r="516" customFormat="false" ht="15" hidden="false" customHeight="false" outlineLevel="0" collapsed="false">
      <c r="A516" s="21" t="n">
        <v>904</v>
      </c>
      <c r="B516" s="1" t="n">
        <f aca="false">VLOOKUP(A516,'ESO dumped ZoneData'!$A$3:$D$9995,2,0)</f>
        <v>516</v>
      </c>
      <c r="C516" s="1" t="n">
        <f aca="false">VLOOKUP(A516,'ESO dumped ZoneData'!$A$3:$D$9995,3,0)</f>
        <v>888</v>
      </c>
      <c r="D516" s="2" t="str">
        <f aca="false">VLOOKUP(A516,'ESO dumped ZoneData'!$A$3:$D$9995,4,0)</f>
        <v>Zalgaz's Den</v>
      </c>
      <c r="E516" s="2" t="str">
        <f aca="false" t="array" ref="E516:E516">IF(OR(EXACT(A516,'ESO Dungeon constants'!$D$3:$D$987)),"X","")</f>
        <v/>
      </c>
      <c r="F516" s="2" t="str">
        <f aca="false">IF(EXACT(A516,C516),"X","")</f>
        <v/>
      </c>
      <c r="G516" s="2" t="str">
        <f aca="false">IF(A516&lt;&gt;C516,VLOOKUP(C516,$A$2:$D$9949,4,0),"")</f>
        <v>Craglorn</v>
      </c>
      <c r="H516" s="2" t="n">
        <f aca="false">A516</f>
        <v>904</v>
      </c>
      <c r="I516" s="2" t="n">
        <f aca="false">C516</f>
        <v>888</v>
      </c>
      <c r="J516" s="0" t="n">
        <v>0</v>
      </c>
      <c r="K516" s="2" t="str">
        <f aca="false">VLOOKUP(J516,'LibSets constants'!$A$4:$B$1000,2,0)</f>
        <v>DLC_BASE_GAME</v>
      </c>
      <c r="L516" s="2" t="str">
        <f aca="false">VLOOKUP(J516,'LibSets constants'!$A$4:$C$1000,3,0)</f>
        <v>Included in base game</v>
      </c>
    </row>
    <row r="517" customFormat="false" ht="15" hidden="false" customHeight="false" outlineLevel="0" collapsed="false">
      <c r="A517" s="21" t="n">
        <v>905</v>
      </c>
      <c r="B517" s="1" t="n">
        <f aca="false">VLOOKUP(A517,'ESO dumped ZoneData'!$A$3:$D$9995,2,0)</f>
        <v>517</v>
      </c>
      <c r="C517" s="1" t="n">
        <f aca="false">VLOOKUP(A517,'ESO dumped ZoneData'!$A$3:$D$9995,3,0)</f>
        <v>888</v>
      </c>
      <c r="D517" s="2" t="str">
        <f aca="false">VLOOKUP(A517,'ESO dumped ZoneData'!$A$3:$D$9995,4,0)</f>
        <v>Tombs of the Na-Totambu</v>
      </c>
      <c r="E517" s="2" t="str">
        <f aca="false" t="array" ref="E517:E517">IF(OR(EXACT(A517,'ESO Dungeon constants'!$D$3:$D$987)),"X","")</f>
        <v/>
      </c>
      <c r="F517" s="2" t="str">
        <f aca="false">IF(EXACT(A517,C517),"X","")</f>
        <v/>
      </c>
      <c r="G517" s="2" t="str">
        <f aca="false">IF(A517&lt;&gt;C517,VLOOKUP(C517,$A$2:$D$9949,4,0),"")</f>
        <v>Craglorn</v>
      </c>
      <c r="H517" s="2" t="n">
        <f aca="false">A517</f>
        <v>905</v>
      </c>
      <c r="I517" s="2" t="n">
        <f aca="false">C517</f>
        <v>888</v>
      </c>
      <c r="J517" s="0" t="n">
        <v>0</v>
      </c>
      <c r="K517" s="2" t="str">
        <f aca="false">VLOOKUP(J517,'LibSets constants'!$A$4:$B$1000,2,0)</f>
        <v>DLC_BASE_GAME</v>
      </c>
      <c r="L517" s="2" t="str">
        <f aca="false">VLOOKUP(J517,'LibSets constants'!$A$4:$C$1000,3,0)</f>
        <v>Included in base game</v>
      </c>
    </row>
    <row r="518" customFormat="false" ht="15" hidden="false" customHeight="false" outlineLevel="0" collapsed="false">
      <c r="A518" s="21" t="n">
        <v>906</v>
      </c>
      <c r="B518" s="1" t="n">
        <f aca="false">VLOOKUP(A518,'ESO dumped ZoneData'!$A$3:$D$9995,2,0)</f>
        <v>518</v>
      </c>
      <c r="C518" s="1" t="n">
        <f aca="false">VLOOKUP(A518,'ESO dumped ZoneData'!$A$3:$D$9995,3,0)</f>
        <v>888</v>
      </c>
      <c r="D518" s="2" t="str">
        <f aca="false">VLOOKUP(A518,'ESO dumped ZoneData'!$A$3:$D$9995,4,0)</f>
        <v>Hircine's Haunt</v>
      </c>
      <c r="E518" s="2" t="str">
        <f aca="false" t="array" ref="E518:E518">IF(OR(EXACT(A518,'ESO Dungeon constants'!$D$3:$D$987)),"X","")</f>
        <v/>
      </c>
      <c r="F518" s="2" t="str">
        <f aca="false">IF(EXACT(A518,C518),"X","")</f>
        <v/>
      </c>
      <c r="G518" s="2" t="str">
        <f aca="false">IF(A518&lt;&gt;C518,VLOOKUP(C518,$A$2:$D$9949,4,0),"")</f>
        <v>Craglorn</v>
      </c>
      <c r="H518" s="2" t="n">
        <f aca="false">A518</f>
        <v>906</v>
      </c>
      <c r="I518" s="2" t="n">
        <f aca="false">C518</f>
        <v>888</v>
      </c>
      <c r="J518" s="0" t="n">
        <v>0</v>
      </c>
      <c r="K518" s="2" t="str">
        <f aca="false">VLOOKUP(J518,'LibSets constants'!$A$4:$B$1000,2,0)</f>
        <v>DLC_BASE_GAME</v>
      </c>
      <c r="L518" s="2" t="str">
        <f aca="false">VLOOKUP(J518,'LibSets constants'!$A$4:$C$1000,3,0)</f>
        <v>Included in base game</v>
      </c>
    </row>
    <row r="519" customFormat="false" ht="15" hidden="false" customHeight="false" outlineLevel="0" collapsed="false">
      <c r="A519" s="21" t="n">
        <v>907</v>
      </c>
      <c r="B519" s="1" t="n">
        <f aca="false">VLOOKUP(A519,'ESO dumped ZoneData'!$A$3:$D$9995,2,0)</f>
        <v>519</v>
      </c>
      <c r="C519" s="1" t="n">
        <f aca="false">VLOOKUP(A519,'ESO dumped ZoneData'!$A$3:$D$9995,3,0)</f>
        <v>888</v>
      </c>
      <c r="D519" s="2" t="str">
        <f aca="false">VLOOKUP(A519,'ESO dumped ZoneData'!$A$3:$D$9995,4,0)</f>
        <v>Rahni'Za, School of Warriors</v>
      </c>
      <c r="E519" s="2" t="str">
        <f aca="false" t="array" ref="E519:E519">IF(OR(EXACT(A519,'ESO Dungeon constants'!$D$3:$D$987)),"X","")</f>
        <v/>
      </c>
      <c r="F519" s="2" t="str">
        <f aca="false">IF(EXACT(A519,C519),"X","")</f>
        <v/>
      </c>
      <c r="G519" s="2" t="str">
        <f aca="false">IF(A519&lt;&gt;C519,VLOOKUP(C519,$A$2:$D$9949,4,0),"")</f>
        <v>Craglorn</v>
      </c>
      <c r="H519" s="2" t="n">
        <f aca="false">A519</f>
        <v>907</v>
      </c>
      <c r="I519" s="2" t="n">
        <f aca="false">C519</f>
        <v>888</v>
      </c>
      <c r="J519" s="0" t="n">
        <v>0</v>
      </c>
      <c r="K519" s="2" t="str">
        <f aca="false">VLOOKUP(J519,'LibSets constants'!$A$4:$B$1000,2,0)</f>
        <v>DLC_BASE_GAME</v>
      </c>
      <c r="L519" s="2" t="str">
        <f aca="false">VLOOKUP(J519,'LibSets constants'!$A$4:$C$1000,3,0)</f>
        <v>Included in base game</v>
      </c>
    </row>
    <row r="520" customFormat="false" ht="15" hidden="false" customHeight="false" outlineLevel="0" collapsed="false">
      <c r="A520" s="21" t="n">
        <v>908</v>
      </c>
      <c r="B520" s="1" t="n">
        <f aca="false">VLOOKUP(A520,'ESO dumped ZoneData'!$A$3:$D$9995,2,0)</f>
        <v>520</v>
      </c>
      <c r="C520" s="1" t="n">
        <f aca="false">VLOOKUP(A520,'ESO dumped ZoneData'!$A$3:$D$9995,3,0)</f>
        <v>888</v>
      </c>
      <c r="D520" s="2" t="str">
        <f aca="false">VLOOKUP(A520,'ESO dumped ZoneData'!$A$3:$D$9995,4,0)</f>
        <v>Shada's Tear</v>
      </c>
      <c r="E520" s="2" t="str">
        <f aca="false" t="array" ref="E520:E520">IF(OR(EXACT(A520,'ESO Dungeon constants'!$D$3:$D$987)),"X","")</f>
        <v/>
      </c>
      <c r="F520" s="2" t="str">
        <f aca="false">IF(EXACT(A520,C520),"X","")</f>
        <v/>
      </c>
      <c r="G520" s="2" t="str">
        <f aca="false">IF(A520&lt;&gt;C520,VLOOKUP(C520,$A$2:$D$9949,4,0),"")</f>
        <v>Craglorn</v>
      </c>
      <c r="H520" s="2" t="n">
        <f aca="false">A520</f>
        <v>908</v>
      </c>
      <c r="I520" s="2" t="n">
        <f aca="false">C520</f>
        <v>888</v>
      </c>
      <c r="J520" s="0" t="n">
        <v>0</v>
      </c>
      <c r="K520" s="2" t="str">
        <f aca="false">VLOOKUP(J520,'LibSets constants'!$A$4:$B$1000,2,0)</f>
        <v>DLC_BASE_GAME</v>
      </c>
      <c r="L520" s="2" t="str">
        <f aca="false">VLOOKUP(J520,'LibSets constants'!$A$4:$C$1000,3,0)</f>
        <v>Included in base game</v>
      </c>
    </row>
    <row r="521" customFormat="false" ht="15" hidden="false" customHeight="false" outlineLevel="0" collapsed="false">
      <c r="A521" s="21" t="n">
        <v>909</v>
      </c>
      <c r="B521" s="1" t="n">
        <f aca="false">VLOOKUP(A521,'ESO dumped ZoneData'!$A$3:$D$9995,2,0)</f>
        <v>521</v>
      </c>
      <c r="C521" s="1" t="n">
        <f aca="false">VLOOKUP(A521,'ESO dumped ZoneData'!$A$3:$D$9995,3,0)</f>
        <v>888</v>
      </c>
      <c r="D521" s="2" t="str">
        <f aca="false">VLOOKUP(A521,'ESO dumped ZoneData'!$A$3:$D$9995,4,0)</f>
        <v>Seeker's Archive</v>
      </c>
      <c r="E521" s="2" t="str">
        <f aca="false" t="array" ref="E521:E521">IF(OR(EXACT(A521,'ESO Dungeon constants'!$D$3:$D$987)),"X","")</f>
        <v/>
      </c>
      <c r="F521" s="2" t="str">
        <f aca="false">IF(EXACT(A521,C521),"X","")</f>
        <v/>
      </c>
      <c r="G521" s="2" t="str">
        <f aca="false">IF(A521&lt;&gt;C521,VLOOKUP(C521,$A$2:$D$9949,4,0),"")</f>
        <v>Craglorn</v>
      </c>
      <c r="H521" s="2" t="n">
        <f aca="false">A521</f>
        <v>909</v>
      </c>
      <c r="I521" s="2" t="n">
        <f aca="false">C521</f>
        <v>888</v>
      </c>
      <c r="J521" s="0" t="n">
        <v>0</v>
      </c>
      <c r="K521" s="2" t="str">
        <f aca="false">VLOOKUP(J521,'LibSets constants'!$A$4:$B$1000,2,0)</f>
        <v>DLC_BASE_GAME</v>
      </c>
      <c r="L521" s="2" t="str">
        <f aca="false">VLOOKUP(J521,'LibSets constants'!$A$4:$C$1000,3,0)</f>
        <v>Included in base game</v>
      </c>
    </row>
    <row r="522" customFormat="false" ht="15" hidden="false" customHeight="false" outlineLevel="0" collapsed="false">
      <c r="A522" s="21" t="n">
        <v>910</v>
      </c>
      <c r="B522" s="1" t="n">
        <f aca="false">VLOOKUP(A522,'ESO dumped ZoneData'!$A$3:$D$9995,2,0)</f>
        <v>522</v>
      </c>
      <c r="C522" s="1" t="n">
        <f aca="false">VLOOKUP(A522,'ESO dumped ZoneData'!$A$3:$D$9995,3,0)</f>
        <v>888</v>
      </c>
      <c r="D522" s="2" t="str">
        <f aca="false">VLOOKUP(A522,'ESO dumped ZoneData'!$A$3:$D$9995,4,0)</f>
        <v>Elinhir Sewerworks</v>
      </c>
      <c r="E522" s="2" t="str">
        <f aca="false" t="array" ref="E522:E522">IF(OR(EXACT(A522,'ESO Dungeon constants'!$D$3:$D$987)),"X","")</f>
        <v/>
      </c>
      <c r="F522" s="2" t="str">
        <f aca="false">IF(EXACT(A522,C522),"X","")</f>
        <v/>
      </c>
      <c r="G522" s="2" t="str">
        <f aca="false">IF(A522&lt;&gt;C522,VLOOKUP(C522,$A$2:$D$9949,4,0),"")</f>
        <v>Craglorn</v>
      </c>
      <c r="H522" s="2" t="n">
        <f aca="false">A522</f>
        <v>910</v>
      </c>
      <c r="I522" s="2" t="n">
        <f aca="false">C522</f>
        <v>888</v>
      </c>
      <c r="J522" s="0" t="n">
        <v>0</v>
      </c>
      <c r="K522" s="2" t="str">
        <f aca="false">VLOOKUP(J522,'LibSets constants'!$A$4:$B$1000,2,0)</f>
        <v>DLC_BASE_GAME</v>
      </c>
      <c r="L522" s="2" t="str">
        <f aca="false">VLOOKUP(J522,'LibSets constants'!$A$4:$C$1000,3,0)</f>
        <v>Included in base game</v>
      </c>
    </row>
    <row r="523" customFormat="false" ht="15" hidden="false" customHeight="false" outlineLevel="0" collapsed="false">
      <c r="A523" s="21" t="n">
        <v>911</v>
      </c>
      <c r="B523" s="1" t="n">
        <f aca="false">VLOOKUP(A523,'ESO dumped ZoneData'!$A$3:$D$9995,2,0)</f>
        <v>523</v>
      </c>
      <c r="C523" s="1" t="n">
        <f aca="false">VLOOKUP(A523,'ESO dumped ZoneData'!$A$3:$D$9995,3,0)</f>
        <v>888</v>
      </c>
      <c r="D523" s="2" t="str">
        <f aca="false">VLOOKUP(A523,'ESO dumped ZoneData'!$A$3:$D$9995,4,0)</f>
        <v>Reinhold's Retreat</v>
      </c>
      <c r="E523" s="2" t="str">
        <f aca="false" t="array" ref="E523:E523">IF(OR(EXACT(A523,'ESO Dungeon constants'!$D$3:$D$987)),"X","")</f>
        <v/>
      </c>
      <c r="F523" s="2" t="str">
        <f aca="false">IF(EXACT(A523,C523),"X","")</f>
        <v/>
      </c>
      <c r="G523" s="2" t="str">
        <f aca="false">IF(A523&lt;&gt;C523,VLOOKUP(C523,$A$2:$D$9949,4,0),"")</f>
        <v>Craglorn</v>
      </c>
      <c r="H523" s="2" t="n">
        <f aca="false">A523</f>
        <v>911</v>
      </c>
      <c r="I523" s="2" t="n">
        <f aca="false">C523</f>
        <v>888</v>
      </c>
      <c r="J523" s="0" t="n">
        <v>0</v>
      </c>
      <c r="K523" s="2" t="str">
        <f aca="false">VLOOKUP(J523,'LibSets constants'!$A$4:$B$1000,2,0)</f>
        <v>DLC_BASE_GAME</v>
      </c>
      <c r="L523" s="2" t="str">
        <f aca="false">VLOOKUP(J523,'LibSets constants'!$A$4:$C$1000,3,0)</f>
        <v>Included in base game</v>
      </c>
    </row>
    <row r="524" customFormat="false" ht="15" hidden="false" customHeight="false" outlineLevel="0" collapsed="false">
      <c r="A524" s="21" t="n">
        <v>913</v>
      </c>
      <c r="B524" s="1" t="n">
        <f aca="false">VLOOKUP(A524,'ESO dumped ZoneData'!$A$3:$D$9995,2,0)</f>
        <v>524</v>
      </c>
      <c r="C524" s="1" t="n">
        <f aca="false">VLOOKUP(A524,'ESO dumped ZoneData'!$A$3:$D$9995,3,0)</f>
        <v>888</v>
      </c>
      <c r="D524" s="2" t="str">
        <f aca="false">VLOOKUP(A524,'ESO dumped ZoneData'!$A$3:$D$9995,4,0)</f>
        <v>The Mage's Staff</v>
      </c>
      <c r="E524" s="2" t="str">
        <f aca="false" t="array" ref="E524:E524">IF(OR(EXACT(A524,'ESO Dungeon constants'!$D$3:$D$987)),"X","")</f>
        <v/>
      </c>
      <c r="F524" s="2" t="str">
        <f aca="false">IF(EXACT(A524,C524),"X","")</f>
        <v/>
      </c>
      <c r="G524" s="2" t="str">
        <f aca="false">IF(A524&lt;&gt;C524,VLOOKUP(C524,$A$2:$D$9949,4,0),"")</f>
        <v>Craglorn</v>
      </c>
      <c r="H524" s="2" t="n">
        <f aca="false">A524</f>
        <v>913</v>
      </c>
      <c r="I524" s="2" t="n">
        <f aca="false">C524</f>
        <v>888</v>
      </c>
      <c r="J524" s="0" t="n">
        <v>0</v>
      </c>
      <c r="K524" s="2" t="str">
        <f aca="false">VLOOKUP(J524,'LibSets constants'!$A$4:$B$1000,2,0)</f>
        <v>DLC_BASE_GAME</v>
      </c>
      <c r="L524" s="2" t="str">
        <f aca="false">VLOOKUP(J524,'LibSets constants'!$A$4:$C$1000,3,0)</f>
        <v>Included in base game</v>
      </c>
    </row>
    <row r="525" customFormat="false" ht="15" hidden="false" customHeight="false" outlineLevel="0" collapsed="false">
      <c r="A525" s="21" t="n">
        <v>914</v>
      </c>
      <c r="B525" s="1" t="n">
        <f aca="false">VLOOKUP(A525,'ESO dumped ZoneData'!$A$3:$D$9995,2,0)</f>
        <v>525</v>
      </c>
      <c r="C525" s="1" t="n">
        <f aca="false">VLOOKUP(A525,'ESO dumped ZoneData'!$A$3:$D$9995,3,0)</f>
        <v>888</v>
      </c>
      <c r="D525" s="2" t="str">
        <f aca="false">VLOOKUP(A525,'ESO dumped ZoneData'!$A$3:$D$9995,4,0)</f>
        <v>Skyreach Catacombs</v>
      </c>
      <c r="E525" s="2" t="str">
        <f aca="false" t="array" ref="E525:E525">IF(OR(EXACT(A525,'ESO Dungeon constants'!$D$3:$D$987)),"X","")</f>
        <v/>
      </c>
      <c r="F525" s="2" t="str">
        <f aca="false">IF(EXACT(A525,C525),"X","")</f>
        <v/>
      </c>
      <c r="G525" s="2" t="str">
        <f aca="false">IF(A525&lt;&gt;C525,VLOOKUP(C525,$A$2:$D$9949,4,0),"")</f>
        <v>Craglorn</v>
      </c>
      <c r="H525" s="2" t="n">
        <f aca="false">A525</f>
        <v>914</v>
      </c>
      <c r="I525" s="2" t="n">
        <f aca="false">C525</f>
        <v>888</v>
      </c>
      <c r="J525" s="0" t="n">
        <v>0</v>
      </c>
      <c r="K525" s="2" t="str">
        <f aca="false">VLOOKUP(J525,'LibSets constants'!$A$4:$B$1000,2,0)</f>
        <v>DLC_BASE_GAME</v>
      </c>
      <c r="L525" s="2" t="str">
        <f aca="false">VLOOKUP(J525,'LibSets constants'!$A$4:$C$1000,3,0)</f>
        <v>Included in base game</v>
      </c>
    </row>
    <row r="526" customFormat="false" ht="15" hidden="false" customHeight="false" outlineLevel="0" collapsed="false">
      <c r="A526" s="21" t="n">
        <v>915</v>
      </c>
      <c r="B526" s="1" t="n">
        <f aca="false">VLOOKUP(A526,'ESO dumped ZoneData'!$A$3:$D$9995,2,0)</f>
        <v>526</v>
      </c>
      <c r="C526" s="1" t="n">
        <f aca="false">VLOOKUP(A526,'ESO dumped ZoneData'!$A$3:$D$9995,3,0)</f>
        <v>888</v>
      </c>
      <c r="D526" s="2" t="str">
        <f aca="false">VLOOKUP(A526,'ESO dumped ZoneData'!$A$3:$D$9995,4,0)</f>
        <v>Skyreach Temple</v>
      </c>
      <c r="E526" s="2" t="str">
        <f aca="false" t="array" ref="E526:E526">IF(OR(EXACT(A526,'ESO Dungeon constants'!$D$3:$D$987)),"X","")</f>
        <v/>
      </c>
      <c r="F526" s="2" t="str">
        <f aca="false">IF(EXACT(A526,C526),"X","")</f>
        <v/>
      </c>
      <c r="G526" s="2" t="str">
        <f aca="false">IF(A526&lt;&gt;C526,VLOOKUP(C526,$A$2:$D$9949,4,0),"")</f>
        <v>Craglorn</v>
      </c>
      <c r="H526" s="2" t="n">
        <f aca="false">A526</f>
        <v>915</v>
      </c>
      <c r="I526" s="2" t="n">
        <f aca="false">C526</f>
        <v>888</v>
      </c>
      <c r="J526" s="0" t="n">
        <v>0</v>
      </c>
      <c r="K526" s="2" t="str">
        <f aca="false">VLOOKUP(J526,'LibSets constants'!$A$4:$B$1000,2,0)</f>
        <v>DLC_BASE_GAME</v>
      </c>
      <c r="L526" s="2" t="str">
        <f aca="false">VLOOKUP(J526,'LibSets constants'!$A$4:$C$1000,3,0)</f>
        <v>Included in base game</v>
      </c>
    </row>
    <row r="527" customFormat="false" ht="15" hidden="false" customHeight="false" outlineLevel="0" collapsed="false">
      <c r="A527" s="21" t="n">
        <v>916</v>
      </c>
      <c r="B527" s="1" t="n">
        <f aca="false">VLOOKUP(A527,'ESO dumped ZoneData'!$A$3:$D$9995,2,0)</f>
        <v>527</v>
      </c>
      <c r="C527" s="1" t="n">
        <f aca="false">VLOOKUP(A527,'ESO dumped ZoneData'!$A$3:$D$9995,3,0)</f>
        <v>888</v>
      </c>
      <c r="D527" s="2" t="str">
        <f aca="false">VLOOKUP(A527,'ESO dumped ZoneData'!$A$3:$D$9995,4,0)</f>
        <v>Skyreach Pinnacle</v>
      </c>
      <c r="E527" s="2" t="str">
        <f aca="false" t="array" ref="E527:E527">IF(OR(EXACT(A527,'ESO Dungeon constants'!$D$3:$D$987)),"X","")</f>
        <v/>
      </c>
      <c r="F527" s="2" t="str">
        <f aca="false">IF(EXACT(A527,C527),"X","")</f>
        <v/>
      </c>
      <c r="G527" s="2" t="str">
        <f aca="false">IF(A527&lt;&gt;C527,VLOOKUP(C527,$A$2:$D$9949,4,0),"")</f>
        <v>Craglorn</v>
      </c>
      <c r="H527" s="2" t="n">
        <f aca="false">A527</f>
        <v>916</v>
      </c>
      <c r="I527" s="2" t="n">
        <f aca="false">C527</f>
        <v>888</v>
      </c>
      <c r="J527" s="0" t="n">
        <v>0</v>
      </c>
      <c r="K527" s="2" t="str">
        <f aca="false">VLOOKUP(J527,'LibSets constants'!$A$4:$B$1000,2,0)</f>
        <v>DLC_BASE_GAME</v>
      </c>
      <c r="L527" s="2" t="str">
        <f aca="false">VLOOKUP(J527,'LibSets constants'!$A$4:$C$1000,3,0)</f>
        <v>Included in base game</v>
      </c>
    </row>
    <row r="528" customFormat="false" ht="15" hidden="false" customHeight="false" outlineLevel="0" collapsed="false">
      <c r="A528" s="21" t="n">
        <v>917</v>
      </c>
      <c r="B528" s="1" t="n">
        <f aca="false">VLOOKUP(A528,'ESO dumped ZoneData'!$A$3:$D$9995,2,0)</f>
        <v>528</v>
      </c>
      <c r="C528" s="1" t="n">
        <f aca="false">VLOOKUP(A528,'ESO dumped ZoneData'!$A$3:$D$9995,3,0)</f>
        <v>917</v>
      </c>
      <c r="D528" s="2" t="str">
        <f aca="false">VLOOKUP(A528,'ESO dumped ZoneData'!$A$3:$D$9995,4,0)</f>
        <v>ZTestBarbershop</v>
      </c>
      <c r="E528" s="2" t="str">
        <f aca="false" t="array" ref="E528:E528">IF(OR(EXACT(A528,'ESO Dungeon constants'!$D$3:$D$987)),"X","")</f>
        <v/>
      </c>
      <c r="F528" s="2" t="str">
        <f aca="false">IF(EXACT(A528,C528),"X","")</f>
        <v>X</v>
      </c>
      <c r="G528" s="2" t="str">
        <f aca="false">IF(A528&lt;&gt;C528,VLOOKUP(C528,$A$2:$D$9949,4,0),"")</f>
        <v/>
      </c>
      <c r="H528" s="2" t="n">
        <f aca="false">A528</f>
        <v>917</v>
      </c>
      <c r="I528" s="2" t="n">
        <f aca="false">C528</f>
        <v>917</v>
      </c>
      <c r="J528" s="0" t="n">
        <v>0</v>
      </c>
      <c r="K528" s="2" t="str">
        <f aca="false">VLOOKUP(J528,'LibSets constants'!$A$4:$B$1000,2,0)</f>
        <v>DLC_BASE_GAME</v>
      </c>
      <c r="L528" s="2" t="str">
        <f aca="false">VLOOKUP(J528,'LibSets constants'!$A$4:$C$1000,3,0)</f>
        <v>Included in base game</v>
      </c>
    </row>
    <row r="529" customFormat="false" ht="15" hidden="false" customHeight="false" outlineLevel="0" collapsed="false">
      <c r="A529" s="1" t="n">
        <v>918</v>
      </c>
      <c r="B529" s="1" t="n">
        <f aca="false">VLOOKUP(A529,'ESO dumped ZoneData'!$A$3:$D$9995,2,0)</f>
        <v>529</v>
      </c>
      <c r="C529" s="1" t="n">
        <f aca="false">VLOOKUP(A529,'ESO dumped ZoneData'!$A$3:$D$9995,3,0)</f>
        <v>849</v>
      </c>
      <c r="D529" s="2" t="str">
        <f aca="false">VLOOKUP(A529,'ESO dumped ZoneData'!$A$3:$D$9995,4,0)</f>
        <v>Nchuleftingth</v>
      </c>
      <c r="E529" s="2" t="str">
        <f aca="false" t="array" ref="E529:E529">IF(OR(EXACT(A529,'ESO Dungeon constants'!$D$3:$D$987)),"X","")</f>
        <v/>
      </c>
      <c r="F529" s="2" t="str">
        <f aca="false">IF(EXACT(A529,C529),"X","")</f>
        <v/>
      </c>
      <c r="G529" s="2" t="str">
        <f aca="false">IF(A529&lt;&gt;C529,VLOOKUP(C529,$A$2:$D$9949,4,0),"")</f>
        <v>Vvardenfell</v>
      </c>
      <c r="H529" s="2" t="n">
        <f aca="false">A529</f>
        <v>918</v>
      </c>
      <c r="I529" s="2" t="n">
        <f aca="false">C529</f>
        <v>849</v>
      </c>
      <c r="J529" s="0" t="n">
        <v>6</v>
      </c>
      <c r="K529" s="2" t="str">
        <f aca="false">VLOOKUP(J529,'LibSets constants'!$A$4:$B$1000,2,0)</f>
        <v>DLC_MORROWIND</v>
      </c>
      <c r="L529" s="2" t="str">
        <f aca="false">VLOOKUP(J529,'LibSets constants'!$A$4:$C$1000,3,0)</f>
        <v>Morrowind</v>
      </c>
    </row>
    <row r="530" customFormat="false" ht="15" hidden="false" customHeight="false" outlineLevel="0" collapsed="false">
      <c r="A530" s="21" t="n">
        <v>919</v>
      </c>
      <c r="B530" s="1" t="n">
        <f aca="false">VLOOKUP(A530,'ESO dumped ZoneData'!$A$3:$D$9995,2,0)</f>
        <v>530</v>
      </c>
      <c r="C530" s="1" t="n">
        <f aca="false">VLOOKUP(A530,'ESO dumped ZoneData'!$A$3:$D$9995,3,0)</f>
        <v>849</v>
      </c>
      <c r="D530" s="2" t="str">
        <f aca="false">VLOOKUP(A530,'ESO dumped ZoneData'!$A$3:$D$9995,4,0)</f>
        <v>Forgotten Wastes</v>
      </c>
      <c r="E530" s="2" t="str">
        <f aca="false" t="array" ref="E530:E530">IF(OR(EXACT(A530,'ESO Dungeon constants'!$D$3:$D$987)),"X","")</f>
        <v/>
      </c>
      <c r="F530" s="2" t="str">
        <f aca="false">IF(EXACT(A530,C530),"X","")</f>
        <v/>
      </c>
      <c r="G530" s="2" t="str">
        <f aca="false">IF(A530&lt;&gt;C530,VLOOKUP(C530,$A$2:$D$9949,4,0),"")</f>
        <v>Vvardenfell</v>
      </c>
      <c r="H530" s="2" t="n">
        <f aca="false">A530</f>
        <v>919</v>
      </c>
      <c r="I530" s="2" t="n">
        <f aca="false">C530</f>
        <v>849</v>
      </c>
      <c r="J530" s="0" t="n">
        <v>6</v>
      </c>
      <c r="K530" s="2" t="str">
        <f aca="false">VLOOKUP(J530,'LibSets constants'!$A$4:$B$1000,2,0)</f>
        <v>DLC_MORROWIND</v>
      </c>
      <c r="L530" s="2" t="str">
        <f aca="false">VLOOKUP(J530,'LibSets constants'!$A$4:$C$1000,3,0)</f>
        <v>Morrowind</v>
      </c>
    </row>
    <row r="531" customFormat="false" ht="15" hidden="false" customHeight="false" outlineLevel="0" collapsed="false">
      <c r="A531" s="21" t="n">
        <v>920</v>
      </c>
      <c r="B531" s="1" t="n">
        <f aca="false">VLOOKUP(A531,'ESO dumped ZoneData'!$A$3:$D$9995,2,0)</f>
        <v>531</v>
      </c>
      <c r="C531" s="1" t="n">
        <f aca="false">VLOOKUP(A531,'ESO dumped ZoneData'!$A$3:$D$9995,3,0)</f>
        <v>849</v>
      </c>
      <c r="D531" s="2" t="str">
        <f aca="false">VLOOKUP(A531,'ESO dumped ZoneData'!$A$3:$D$9995,4,0)</f>
        <v>Inanius Egg Mine</v>
      </c>
      <c r="E531" s="2" t="str">
        <f aca="false" t="array" ref="E531:E531">IF(OR(EXACT(A531,'ESO Dungeon constants'!$D$3:$D$987)),"X","")</f>
        <v/>
      </c>
      <c r="F531" s="2" t="str">
        <f aca="false">IF(EXACT(A531,C531),"X","")</f>
        <v/>
      </c>
      <c r="G531" s="2" t="str">
        <f aca="false">IF(A531&lt;&gt;C531,VLOOKUP(C531,$A$2:$D$9949,4,0),"")</f>
        <v>Vvardenfell</v>
      </c>
      <c r="H531" s="2" t="n">
        <f aca="false">A531</f>
        <v>920</v>
      </c>
      <c r="I531" s="2" t="n">
        <f aca="false">C531</f>
        <v>849</v>
      </c>
      <c r="J531" s="0" t="n">
        <v>6</v>
      </c>
      <c r="K531" s="2" t="str">
        <f aca="false">VLOOKUP(J531,'LibSets constants'!$A$4:$B$1000,2,0)</f>
        <v>DLC_MORROWIND</v>
      </c>
      <c r="L531" s="2" t="str">
        <f aca="false">VLOOKUP(J531,'LibSets constants'!$A$4:$C$1000,3,0)</f>
        <v>Morrowind</v>
      </c>
    </row>
    <row r="532" customFormat="false" ht="15" hidden="false" customHeight="false" outlineLevel="0" collapsed="false">
      <c r="A532" s="21" t="n">
        <v>921</v>
      </c>
      <c r="B532" s="1" t="n">
        <f aca="false">VLOOKUP(A532,'ESO dumped ZoneData'!$A$3:$D$9995,2,0)</f>
        <v>532</v>
      </c>
      <c r="C532" s="1" t="n">
        <f aca="false">VLOOKUP(A532,'ESO dumped ZoneData'!$A$3:$D$9995,3,0)</f>
        <v>849</v>
      </c>
      <c r="D532" s="2" t="str">
        <f aca="false">VLOOKUP(A532,'ESO dumped ZoneData'!$A$3:$D$9995,4,0)</f>
        <v>Khartag Point</v>
      </c>
      <c r="E532" s="2" t="str">
        <f aca="false" t="array" ref="E532:E532">IF(OR(EXACT(A532,'ESO Dungeon constants'!$D$3:$D$987)),"X","")</f>
        <v/>
      </c>
      <c r="F532" s="2" t="str">
        <f aca="false">IF(EXACT(A532,C532),"X","")</f>
        <v/>
      </c>
      <c r="G532" s="2" t="str">
        <f aca="false">IF(A532&lt;&gt;C532,VLOOKUP(C532,$A$2:$D$9949,4,0),"")</f>
        <v>Vvardenfell</v>
      </c>
      <c r="H532" s="2" t="n">
        <f aca="false">A532</f>
        <v>921</v>
      </c>
      <c r="I532" s="2" t="n">
        <f aca="false">C532</f>
        <v>849</v>
      </c>
      <c r="J532" s="0" t="n">
        <v>6</v>
      </c>
      <c r="K532" s="2" t="str">
        <f aca="false">VLOOKUP(J532,'LibSets constants'!$A$4:$B$1000,2,0)</f>
        <v>DLC_MORROWIND</v>
      </c>
      <c r="L532" s="2" t="str">
        <f aca="false">VLOOKUP(J532,'LibSets constants'!$A$4:$C$1000,3,0)</f>
        <v>Morrowind</v>
      </c>
    </row>
    <row r="533" customFormat="false" ht="15" hidden="false" customHeight="false" outlineLevel="0" collapsed="false">
      <c r="A533" s="21" t="n">
        <v>922</v>
      </c>
      <c r="B533" s="1" t="n">
        <f aca="false">VLOOKUP(A533,'ESO dumped ZoneData'!$A$3:$D$9995,2,0)</f>
        <v>533</v>
      </c>
      <c r="C533" s="1" t="n">
        <f aca="false">VLOOKUP(A533,'ESO dumped ZoneData'!$A$3:$D$9995,3,0)</f>
        <v>849</v>
      </c>
      <c r="D533" s="2" t="str">
        <f aca="false">VLOOKUP(A533,'ESO dumped ZoneData'!$A$3:$D$9995,4,0)</f>
        <v>Zainsipilu</v>
      </c>
      <c r="E533" s="2" t="str">
        <f aca="false" t="array" ref="E533:E533">IF(OR(EXACT(A533,'ESO Dungeon constants'!$D$3:$D$987)),"X","")</f>
        <v/>
      </c>
      <c r="F533" s="2" t="str">
        <f aca="false">IF(EXACT(A533,C533),"X","")</f>
        <v/>
      </c>
      <c r="G533" s="2" t="str">
        <f aca="false">IF(A533&lt;&gt;C533,VLOOKUP(C533,$A$2:$D$9949,4,0),"")</f>
        <v>Vvardenfell</v>
      </c>
      <c r="H533" s="2" t="n">
        <f aca="false">A533</f>
        <v>922</v>
      </c>
      <c r="I533" s="2" t="n">
        <f aca="false">C533</f>
        <v>849</v>
      </c>
      <c r="J533" s="0" t="n">
        <v>6</v>
      </c>
      <c r="K533" s="2" t="str">
        <f aca="false">VLOOKUP(J533,'LibSets constants'!$A$4:$B$1000,2,0)</f>
        <v>DLC_MORROWIND</v>
      </c>
      <c r="L533" s="2" t="str">
        <f aca="false">VLOOKUP(J533,'LibSets constants'!$A$4:$C$1000,3,0)</f>
        <v>Morrowind</v>
      </c>
    </row>
    <row r="534" customFormat="false" ht="15" hidden="false" customHeight="false" outlineLevel="0" collapsed="false">
      <c r="A534" s="21" t="n">
        <v>923</v>
      </c>
      <c r="B534" s="1" t="n">
        <f aca="false">VLOOKUP(A534,'ESO dumped ZoneData'!$A$3:$D$9995,2,0)</f>
        <v>534</v>
      </c>
      <c r="C534" s="1" t="n">
        <f aca="false">VLOOKUP(A534,'ESO dumped ZoneData'!$A$3:$D$9995,3,0)</f>
        <v>849</v>
      </c>
      <c r="D534" s="2" t="str">
        <f aca="false">VLOOKUP(A534,'ESO dumped ZoneData'!$A$3:$D$9995,4,0)</f>
        <v>Matus-Akin Egg Mine</v>
      </c>
      <c r="E534" s="2" t="str">
        <f aca="false" t="array" ref="E534:E534">IF(OR(EXACT(A534,'ESO Dungeon constants'!$D$3:$D$987)),"X","")</f>
        <v/>
      </c>
      <c r="F534" s="2" t="str">
        <f aca="false">IF(EXACT(A534,C534),"X","")</f>
        <v/>
      </c>
      <c r="G534" s="2" t="str">
        <f aca="false">IF(A534&lt;&gt;C534,VLOOKUP(C534,$A$2:$D$9949,4,0),"")</f>
        <v>Vvardenfell</v>
      </c>
      <c r="H534" s="2" t="n">
        <f aca="false">A534</f>
        <v>923</v>
      </c>
      <c r="I534" s="2" t="n">
        <f aca="false">C534</f>
        <v>849</v>
      </c>
      <c r="J534" s="0" t="n">
        <v>6</v>
      </c>
      <c r="K534" s="2" t="str">
        <f aca="false">VLOOKUP(J534,'LibSets constants'!$A$4:$B$1000,2,0)</f>
        <v>DLC_MORROWIND</v>
      </c>
      <c r="L534" s="2" t="str">
        <f aca="false">VLOOKUP(J534,'LibSets constants'!$A$4:$C$1000,3,0)</f>
        <v>Morrowind</v>
      </c>
    </row>
    <row r="535" customFormat="false" ht="15" hidden="false" customHeight="false" outlineLevel="0" collapsed="false">
      <c r="A535" s="21" t="n">
        <v>924</v>
      </c>
      <c r="B535" s="1" t="n">
        <f aca="false">VLOOKUP(A535,'ESO dumped ZoneData'!$A$3:$D$9995,2,0)</f>
        <v>535</v>
      </c>
      <c r="C535" s="1" t="n">
        <f aca="false">VLOOKUP(A535,'ESO dumped ZoneData'!$A$3:$D$9995,3,0)</f>
        <v>849</v>
      </c>
      <c r="D535" s="2" t="str">
        <f aca="false">VLOOKUP(A535,'ESO dumped ZoneData'!$A$3:$D$9995,4,0)</f>
        <v>Pulk</v>
      </c>
      <c r="E535" s="2" t="str">
        <f aca="false" t="array" ref="E535:E535">IF(OR(EXACT(A535,'ESO Dungeon constants'!$D$3:$D$987)),"X","")</f>
        <v/>
      </c>
      <c r="F535" s="2" t="str">
        <f aca="false">IF(EXACT(A535,C535),"X","")</f>
        <v/>
      </c>
      <c r="G535" s="2" t="str">
        <f aca="false">IF(A535&lt;&gt;C535,VLOOKUP(C535,$A$2:$D$9949,4,0),"")</f>
        <v>Vvardenfell</v>
      </c>
      <c r="H535" s="2" t="n">
        <f aca="false">A535</f>
        <v>924</v>
      </c>
      <c r="I535" s="2" t="n">
        <f aca="false">C535</f>
        <v>849</v>
      </c>
      <c r="J535" s="0" t="n">
        <v>6</v>
      </c>
      <c r="K535" s="2" t="str">
        <f aca="false">VLOOKUP(J535,'LibSets constants'!$A$4:$B$1000,2,0)</f>
        <v>DLC_MORROWIND</v>
      </c>
      <c r="L535" s="2" t="str">
        <f aca="false">VLOOKUP(J535,'LibSets constants'!$A$4:$C$1000,3,0)</f>
        <v>Morrowind</v>
      </c>
    </row>
    <row r="536" customFormat="false" ht="15" hidden="false" customHeight="false" outlineLevel="0" collapsed="false">
      <c r="A536" s="21" t="n">
        <v>925</v>
      </c>
      <c r="B536" s="1" t="n">
        <f aca="false">VLOOKUP(A536,'ESO dumped ZoneData'!$A$3:$D$9995,2,0)</f>
        <v>536</v>
      </c>
      <c r="C536" s="1" t="n">
        <f aca="false">VLOOKUP(A536,'ESO dumped ZoneData'!$A$3:$D$9995,3,0)</f>
        <v>849</v>
      </c>
      <c r="D536" s="2" t="str">
        <f aca="false">VLOOKUP(A536,'ESO dumped ZoneData'!$A$3:$D$9995,4,0)</f>
        <v>Nchuleft</v>
      </c>
      <c r="E536" s="2" t="str">
        <f aca="false" t="array" ref="E536:E536">IF(OR(EXACT(A536,'ESO Dungeon constants'!$D$3:$D$987)),"X","")</f>
        <v/>
      </c>
      <c r="F536" s="2" t="str">
        <f aca="false">IF(EXACT(A536,C536),"X","")</f>
        <v/>
      </c>
      <c r="G536" s="2" t="str">
        <f aca="false">IF(A536&lt;&gt;C536,VLOOKUP(C536,$A$2:$D$9949,4,0),"")</f>
        <v>Vvardenfell</v>
      </c>
      <c r="H536" s="2" t="n">
        <f aca="false">A536</f>
        <v>925</v>
      </c>
      <c r="I536" s="2" t="n">
        <f aca="false">C536</f>
        <v>849</v>
      </c>
      <c r="J536" s="0" t="n">
        <v>6</v>
      </c>
      <c r="K536" s="2" t="str">
        <f aca="false">VLOOKUP(J536,'LibSets constants'!$A$4:$B$1000,2,0)</f>
        <v>DLC_MORROWIND</v>
      </c>
      <c r="L536" s="2" t="str">
        <f aca="false">VLOOKUP(J536,'LibSets constants'!$A$4:$C$1000,3,0)</f>
        <v>Morrowind</v>
      </c>
    </row>
    <row r="537" customFormat="false" ht="15" hidden="false" customHeight="false" outlineLevel="0" collapsed="false">
      <c r="A537" s="21" t="n">
        <v>926</v>
      </c>
      <c r="B537" s="1" t="n">
        <f aca="false">VLOOKUP(A537,'ESO dumped ZoneData'!$A$3:$D$9995,2,0)</f>
        <v>537</v>
      </c>
      <c r="C537" s="1" t="n">
        <f aca="false">VLOOKUP(A537,'ESO dumped ZoneData'!$A$3:$D$9995,3,0)</f>
        <v>849</v>
      </c>
      <c r="D537" s="2" t="str">
        <f aca="false">VLOOKUP(A537,'ESO dumped ZoneData'!$A$3:$D$9995,4,0)</f>
        <v>Pinsun</v>
      </c>
      <c r="E537" s="2" t="str">
        <f aca="false" t="array" ref="E537:E537">IF(OR(EXACT(A537,'ESO Dungeon constants'!$D$3:$D$987)),"X","")</f>
        <v/>
      </c>
      <c r="F537" s="2" t="str">
        <f aca="false">IF(EXACT(A537,C537),"X","")</f>
        <v/>
      </c>
      <c r="G537" s="2" t="str">
        <f aca="false">IF(A537&lt;&gt;C537,VLOOKUP(C537,$A$2:$D$9949,4,0),"")</f>
        <v>Vvardenfell</v>
      </c>
      <c r="H537" s="2" t="n">
        <f aca="false">A537</f>
        <v>926</v>
      </c>
      <c r="I537" s="2" t="n">
        <f aca="false">C537</f>
        <v>849</v>
      </c>
      <c r="J537" s="0" t="n">
        <v>6</v>
      </c>
      <c r="K537" s="2" t="str">
        <f aca="false">VLOOKUP(J537,'LibSets constants'!$A$4:$B$1000,2,0)</f>
        <v>DLC_MORROWIND</v>
      </c>
      <c r="L537" s="2" t="str">
        <f aca="false">VLOOKUP(J537,'LibSets constants'!$A$4:$C$1000,3,0)</f>
        <v>Morrowind</v>
      </c>
    </row>
    <row r="538" customFormat="false" ht="15" hidden="false" customHeight="false" outlineLevel="0" collapsed="false">
      <c r="A538" s="21" t="n">
        <v>927</v>
      </c>
      <c r="B538" s="1" t="n">
        <f aca="false">VLOOKUP(A538,'ESO dumped ZoneData'!$A$3:$D$9995,2,0)</f>
        <v>538</v>
      </c>
      <c r="C538" s="1" t="n">
        <f aca="false">VLOOKUP(A538,'ESO dumped ZoneData'!$A$3:$D$9995,3,0)</f>
        <v>849</v>
      </c>
      <c r="D538" s="2" t="str">
        <f aca="false">VLOOKUP(A538,'ESO dumped ZoneData'!$A$3:$D$9995,4,0)</f>
        <v>Vassir-Didanat Mine</v>
      </c>
      <c r="E538" s="2" t="str">
        <f aca="false" t="array" ref="E538:E538">IF(OR(EXACT(A538,'ESO Dungeon constants'!$D$3:$D$987)),"X","")</f>
        <v/>
      </c>
      <c r="F538" s="2" t="str">
        <f aca="false">IF(EXACT(A538,C538),"X","")</f>
        <v/>
      </c>
      <c r="G538" s="2" t="str">
        <f aca="false">IF(A538&lt;&gt;C538,VLOOKUP(C538,$A$2:$D$9949,4,0),"")</f>
        <v>Vvardenfell</v>
      </c>
      <c r="H538" s="2" t="n">
        <f aca="false">A538</f>
        <v>927</v>
      </c>
      <c r="I538" s="2" t="n">
        <f aca="false">C538</f>
        <v>849</v>
      </c>
      <c r="J538" s="0" t="n">
        <v>6</v>
      </c>
      <c r="K538" s="2" t="str">
        <f aca="false">VLOOKUP(J538,'LibSets constants'!$A$4:$B$1000,2,0)</f>
        <v>DLC_MORROWIND</v>
      </c>
      <c r="L538" s="2" t="str">
        <f aca="false">VLOOKUP(J538,'LibSets constants'!$A$4:$C$1000,3,0)</f>
        <v>Morrowind</v>
      </c>
    </row>
    <row r="539" customFormat="false" ht="15" hidden="false" customHeight="false" outlineLevel="0" collapsed="false">
      <c r="A539" s="21" t="n">
        <v>928</v>
      </c>
      <c r="B539" s="1" t="n">
        <f aca="false">VLOOKUP(A539,'ESO dumped ZoneData'!$A$3:$D$9995,2,0)</f>
        <v>539</v>
      </c>
      <c r="C539" s="1" t="n">
        <f aca="false">VLOOKUP(A539,'ESO dumped ZoneData'!$A$3:$D$9995,3,0)</f>
        <v>849</v>
      </c>
      <c r="D539" s="2" t="str">
        <f aca="false">VLOOKUP(A539,'ESO dumped ZoneData'!$A$3:$D$9995,4,0)</f>
        <v>Zalkin-Sul Egg Mine</v>
      </c>
      <c r="E539" s="2" t="str">
        <f aca="false" t="array" ref="E539:E539">IF(OR(EXACT(A539,'ESO Dungeon constants'!$D$3:$D$987)),"X","")</f>
        <v/>
      </c>
      <c r="F539" s="2" t="str">
        <f aca="false">IF(EXACT(A539,C539),"X","")</f>
        <v/>
      </c>
      <c r="G539" s="2" t="str">
        <f aca="false">IF(A539&lt;&gt;C539,VLOOKUP(C539,$A$2:$D$9949,4,0),"")</f>
        <v>Vvardenfell</v>
      </c>
      <c r="H539" s="2" t="n">
        <f aca="false">A539</f>
        <v>928</v>
      </c>
      <c r="I539" s="2" t="n">
        <f aca="false">C539</f>
        <v>849</v>
      </c>
      <c r="J539" s="0" t="n">
        <v>6</v>
      </c>
      <c r="K539" s="2" t="str">
        <f aca="false">VLOOKUP(J539,'LibSets constants'!$A$4:$B$1000,2,0)</f>
        <v>DLC_MORROWIND</v>
      </c>
      <c r="L539" s="2" t="str">
        <f aca="false">VLOOKUP(J539,'LibSets constants'!$A$4:$C$1000,3,0)</f>
        <v>Morrowind</v>
      </c>
    </row>
    <row r="540" customFormat="false" ht="15" hidden="false" customHeight="false" outlineLevel="0" collapsed="false">
      <c r="A540" s="21" t="n">
        <v>929</v>
      </c>
      <c r="B540" s="1" t="n">
        <f aca="false">VLOOKUP(A540,'ESO dumped ZoneData'!$A$3:$D$9995,2,0)</f>
        <v>540</v>
      </c>
      <c r="C540" s="1" t="n">
        <f aca="false">VLOOKUP(A540,'ESO dumped ZoneData'!$A$3:$D$9995,3,0)</f>
        <v>849</v>
      </c>
      <c r="D540" s="2" t="str">
        <f aca="false">VLOOKUP(A540,'ESO dumped ZoneData'!$A$3:$D$9995,4,0)</f>
        <v>Gnisis Egg Mine</v>
      </c>
      <c r="E540" s="2" t="str">
        <f aca="false" t="array" ref="E540:E540">IF(OR(EXACT(A540,'ESO Dungeon constants'!$D$3:$D$987)),"X","")</f>
        <v/>
      </c>
      <c r="F540" s="2" t="str">
        <f aca="false">IF(EXACT(A540,C540),"X","")</f>
        <v/>
      </c>
      <c r="G540" s="2" t="str">
        <f aca="false">IF(A540&lt;&gt;C540,VLOOKUP(C540,$A$2:$D$9949,4,0),"")</f>
        <v>Vvardenfell</v>
      </c>
      <c r="H540" s="2" t="n">
        <f aca="false">A540</f>
        <v>929</v>
      </c>
      <c r="I540" s="2" t="n">
        <f aca="false">C540</f>
        <v>849</v>
      </c>
      <c r="J540" s="0" t="n">
        <v>6</v>
      </c>
      <c r="K540" s="2" t="str">
        <f aca="false">VLOOKUP(J540,'LibSets constants'!$A$4:$B$1000,2,0)</f>
        <v>DLC_MORROWIND</v>
      </c>
      <c r="L540" s="2" t="str">
        <f aca="false">VLOOKUP(J540,'LibSets constants'!$A$4:$C$1000,3,0)</f>
        <v>Morrowind</v>
      </c>
    </row>
    <row r="541" customFormat="false" ht="15" hidden="false" customHeight="false" outlineLevel="0" collapsed="false">
      <c r="A541" s="21" t="n">
        <v>930</v>
      </c>
      <c r="B541" s="1" t="n">
        <f aca="false">VLOOKUP(A541,'ESO dumped ZoneData'!$A$3:$D$9995,2,0)</f>
        <v>541</v>
      </c>
      <c r="C541" s="1" t="n">
        <f aca="false">VLOOKUP(A541,'ESO dumped ZoneData'!$A$3:$D$9995,3,0)</f>
        <v>57</v>
      </c>
      <c r="D541" s="2" t="str">
        <f aca="false">VLOOKUP(A541,'ESO dumped ZoneData'!$A$3:$D$9995,4,0)</f>
        <v>Darkshade Caverns II</v>
      </c>
      <c r="E541" s="2" t="str">
        <f aca="false" t="array" ref="E541:E541">IF(OR(EXACT(A541,'ESO Dungeon constants'!$D$3:$D$987)),"X","")</f>
        <v/>
      </c>
      <c r="F541" s="2" t="str">
        <f aca="false">IF(EXACT(A541,C541),"X","")</f>
        <v/>
      </c>
      <c r="G541" s="2" t="str">
        <f aca="false">IF(A541&lt;&gt;C541,VLOOKUP(C541,$A$2:$D$9949,4,0),"")</f>
        <v>Deshaan</v>
      </c>
      <c r="H541" s="2" t="n">
        <f aca="false">A541</f>
        <v>930</v>
      </c>
      <c r="I541" s="2" t="n">
        <f aca="false">C541</f>
        <v>57</v>
      </c>
      <c r="J541" s="0" t="n">
        <v>0</v>
      </c>
      <c r="K541" s="2" t="str">
        <f aca="false">VLOOKUP(J541,'LibSets constants'!$A$4:$B$1000,2,0)</f>
        <v>DLC_BASE_GAME</v>
      </c>
      <c r="L541" s="2" t="str">
        <f aca="false">VLOOKUP(J541,'LibSets constants'!$A$4:$C$1000,3,0)</f>
        <v>Included in base game</v>
      </c>
    </row>
    <row r="542" customFormat="false" ht="15" hidden="false" customHeight="false" outlineLevel="0" collapsed="false">
      <c r="A542" s="21" t="n">
        <v>931</v>
      </c>
      <c r="B542" s="1" t="n">
        <f aca="false">VLOOKUP(A542,'ESO dumped ZoneData'!$A$3:$D$9995,2,0)</f>
        <v>542</v>
      </c>
      <c r="C542" s="1" t="n">
        <f aca="false">VLOOKUP(A542,'ESO dumped ZoneData'!$A$3:$D$9995,3,0)</f>
        <v>383</v>
      </c>
      <c r="D542" s="2" t="str">
        <f aca="false">VLOOKUP(A542,'ESO dumped ZoneData'!$A$3:$D$9995,4,0)</f>
        <v>Elden Hollow II</v>
      </c>
      <c r="E542" s="2" t="str">
        <f aca="false" t="array" ref="E542:E542">IF(OR(EXACT(A542,'ESO Dungeon constants'!$D$3:$D$987)),"X","")</f>
        <v/>
      </c>
      <c r="F542" s="2" t="str">
        <f aca="false">IF(EXACT(A542,C542),"X","")</f>
        <v/>
      </c>
      <c r="G542" s="2" t="str">
        <f aca="false">IF(A542&lt;&gt;C542,VLOOKUP(C542,$A$2:$D$9949,4,0),"")</f>
        <v>Grahtwood</v>
      </c>
      <c r="H542" s="2" t="n">
        <f aca="false">A542</f>
        <v>931</v>
      </c>
      <c r="I542" s="2" t="n">
        <f aca="false">C542</f>
        <v>383</v>
      </c>
      <c r="J542" s="0" t="n">
        <v>0</v>
      </c>
      <c r="K542" s="2" t="str">
        <f aca="false">VLOOKUP(J542,'LibSets constants'!$A$4:$B$1000,2,0)</f>
        <v>DLC_BASE_GAME</v>
      </c>
      <c r="L542" s="2" t="str">
        <f aca="false">VLOOKUP(J542,'LibSets constants'!$A$4:$C$1000,3,0)</f>
        <v>Included in base game</v>
      </c>
    </row>
    <row r="543" customFormat="false" ht="15" hidden="false" customHeight="false" outlineLevel="0" collapsed="false">
      <c r="A543" s="21" t="n">
        <v>932</v>
      </c>
      <c r="B543" s="1" t="n">
        <f aca="false">VLOOKUP(A543,'ESO dumped ZoneData'!$A$3:$D$9995,2,0)</f>
        <v>543</v>
      </c>
      <c r="C543" s="1" t="n">
        <f aca="false">VLOOKUP(A543,'ESO dumped ZoneData'!$A$3:$D$9995,3,0)</f>
        <v>20</v>
      </c>
      <c r="D543" s="2" t="str">
        <f aca="false">VLOOKUP(A543,'ESO dumped ZoneData'!$A$3:$D$9995,4,0)</f>
        <v>Crypt of Hearts II</v>
      </c>
      <c r="E543" s="2" t="str">
        <f aca="false" t="array" ref="E543:E543">IF(OR(EXACT(A543,'ESO Dungeon constants'!$D$3:$D$987)),"X","")</f>
        <v/>
      </c>
      <c r="F543" s="2" t="str">
        <f aca="false">IF(EXACT(A543,C543),"X","")</f>
        <v/>
      </c>
      <c r="G543" s="2" t="str">
        <f aca="false">IF(A543&lt;&gt;C543,VLOOKUP(C543,$A$2:$D$9949,4,0),"")</f>
        <v>Rivenspire</v>
      </c>
      <c r="H543" s="2" t="n">
        <f aca="false">A543</f>
        <v>932</v>
      </c>
      <c r="I543" s="2" t="n">
        <f aca="false">C543</f>
        <v>20</v>
      </c>
      <c r="J543" s="0" t="n">
        <v>0</v>
      </c>
      <c r="K543" s="2" t="str">
        <f aca="false">VLOOKUP(J543,'LibSets constants'!$A$4:$B$1000,2,0)</f>
        <v>DLC_BASE_GAME</v>
      </c>
      <c r="L543" s="2" t="str">
        <f aca="false">VLOOKUP(J543,'LibSets constants'!$A$4:$C$1000,3,0)</f>
        <v>Included in base game</v>
      </c>
    </row>
    <row r="544" customFormat="false" ht="15" hidden="false" customHeight="false" outlineLevel="0" collapsed="false">
      <c r="A544" s="21" t="n">
        <v>933</v>
      </c>
      <c r="B544" s="1" t="n">
        <f aca="false">VLOOKUP(A544,'ESO dumped ZoneData'!$A$3:$D$9995,2,0)</f>
        <v>544</v>
      </c>
      <c r="C544" s="1" t="n">
        <f aca="false">VLOOKUP(A544,'ESO dumped ZoneData'!$A$3:$D$9995,3,0)</f>
        <v>19</v>
      </c>
      <c r="D544" s="2" t="str">
        <f aca="false">VLOOKUP(A544,'ESO dumped ZoneData'!$A$3:$D$9995,4,0)</f>
        <v>Wayrest Sewers II</v>
      </c>
      <c r="E544" s="2" t="str">
        <f aca="false" t="array" ref="E544:E544">IF(OR(EXACT(A544,'ESO Dungeon constants'!$D$3:$D$987)),"X","")</f>
        <v/>
      </c>
      <c r="F544" s="2" t="str">
        <f aca="false">IF(EXACT(A544,C544),"X","")</f>
        <v/>
      </c>
      <c r="G544" s="2" t="str">
        <f aca="false">IF(A544&lt;&gt;C544,VLOOKUP(C544,$A$2:$D$9949,4,0),"")</f>
        <v>Stormhaven</v>
      </c>
      <c r="H544" s="2" t="n">
        <f aca="false">A544</f>
        <v>933</v>
      </c>
      <c r="I544" s="2" t="n">
        <f aca="false">C544</f>
        <v>19</v>
      </c>
      <c r="J544" s="0" t="n">
        <v>0</v>
      </c>
      <c r="K544" s="2" t="str">
        <f aca="false">VLOOKUP(J544,'LibSets constants'!$A$4:$B$1000,2,0)</f>
        <v>DLC_BASE_GAME</v>
      </c>
      <c r="L544" s="2" t="str">
        <f aca="false">VLOOKUP(J544,'LibSets constants'!$A$4:$C$1000,3,0)</f>
        <v>Included in base game</v>
      </c>
    </row>
    <row r="545" customFormat="false" ht="15" hidden="false" customHeight="false" outlineLevel="0" collapsed="false">
      <c r="A545" s="21" t="n">
        <v>934</v>
      </c>
      <c r="B545" s="1" t="n">
        <f aca="false">VLOOKUP(A545,'ESO dumped ZoneData'!$A$3:$D$9995,2,0)</f>
        <v>545</v>
      </c>
      <c r="C545" s="1" t="n">
        <f aca="false">VLOOKUP(A545,'ESO dumped ZoneData'!$A$3:$D$9995,3,0)</f>
        <v>41</v>
      </c>
      <c r="D545" s="2" t="str">
        <f aca="false">VLOOKUP(A545,'ESO dumped ZoneData'!$A$3:$D$9995,4,0)</f>
        <v>Fungal Grotto II</v>
      </c>
      <c r="E545" s="2" t="str">
        <f aca="false" t="array" ref="E545:E545">IF(OR(EXACT(A545,'ESO Dungeon constants'!$D$3:$D$987)),"X","")</f>
        <v/>
      </c>
      <c r="F545" s="2" t="str">
        <f aca="false">IF(EXACT(A545,C545),"X","")</f>
        <v/>
      </c>
      <c r="G545" s="2" t="str">
        <f aca="false">IF(A545&lt;&gt;C545,VLOOKUP(C545,$A$2:$D$9949,4,0),"")</f>
        <v>Stonefalls</v>
      </c>
      <c r="H545" s="2" t="n">
        <f aca="false">A545</f>
        <v>934</v>
      </c>
      <c r="I545" s="2" t="n">
        <f aca="false">C545</f>
        <v>41</v>
      </c>
      <c r="J545" s="0" t="n">
        <v>0</v>
      </c>
      <c r="K545" s="2" t="str">
        <f aca="false">VLOOKUP(J545,'LibSets constants'!$A$4:$B$1000,2,0)</f>
        <v>DLC_BASE_GAME</v>
      </c>
      <c r="L545" s="2" t="str">
        <f aca="false">VLOOKUP(J545,'LibSets constants'!$A$4:$C$1000,3,0)</f>
        <v>Included in base game</v>
      </c>
    </row>
    <row r="546" customFormat="false" ht="15" hidden="false" customHeight="false" outlineLevel="0" collapsed="false">
      <c r="A546" s="21" t="n">
        <v>935</v>
      </c>
      <c r="B546" s="1" t="n">
        <f aca="false">VLOOKUP(A546,'ESO dumped ZoneData'!$A$3:$D$9995,2,0)</f>
        <v>546</v>
      </c>
      <c r="C546" s="1" t="n">
        <f aca="false">VLOOKUP(A546,'ESO dumped ZoneData'!$A$3:$D$9995,3,0)</f>
        <v>381</v>
      </c>
      <c r="D546" s="2" t="str">
        <f aca="false">VLOOKUP(A546,'ESO dumped ZoneData'!$A$3:$D$9995,4,0)</f>
        <v>The Banished Cells II</v>
      </c>
      <c r="E546" s="2" t="str">
        <f aca="false" t="array" ref="E546:E546">IF(OR(EXACT(A546,'ESO Dungeon constants'!$D$3:$D$987)),"X","")</f>
        <v/>
      </c>
      <c r="F546" s="2" t="str">
        <f aca="false">IF(EXACT(A546,C546),"X","")</f>
        <v/>
      </c>
      <c r="G546" s="2" t="str">
        <f aca="false">IF(A546&lt;&gt;C546,VLOOKUP(C546,$A$2:$D$9949,4,0),"")</f>
        <v>Auridon</v>
      </c>
      <c r="H546" s="2" t="n">
        <f aca="false">A546</f>
        <v>935</v>
      </c>
      <c r="I546" s="2" t="n">
        <f aca="false">C546</f>
        <v>381</v>
      </c>
      <c r="J546" s="0" t="n">
        <v>0</v>
      </c>
      <c r="K546" s="2" t="str">
        <f aca="false">VLOOKUP(J546,'LibSets constants'!$A$4:$B$1000,2,0)</f>
        <v>DLC_BASE_GAME</v>
      </c>
      <c r="L546" s="2" t="str">
        <f aca="false">VLOOKUP(J546,'LibSets constants'!$A$4:$C$1000,3,0)</f>
        <v>Included in base game</v>
      </c>
    </row>
    <row r="547" customFormat="false" ht="15" hidden="false" customHeight="false" outlineLevel="0" collapsed="false">
      <c r="A547" s="21" t="n">
        <v>936</v>
      </c>
      <c r="B547" s="1" t="n">
        <f aca="false">VLOOKUP(A547,'ESO dumped ZoneData'!$A$3:$D$9995,2,0)</f>
        <v>547</v>
      </c>
      <c r="C547" s="1" t="n">
        <f aca="false">VLOOKUP(A547,'ESO dumped ZoneData'!$A$3:$D$9995,3,0)</f>
        <v>3</v>
      </c>
      <c r="D547" s="2" t="str">
        <f aca="false">VLOOKUP(A547,'ESO dumped ZoneData'!$A$3:$D$9995,4,0)</f>
        <v>Spindleclutch II</v>
      </c>
      <c r="E547" s="2" t="str">
        <f aca="false" t="array" ref="E547:E547">IF(OR(EXACT(A547,'ESO Dungeon constants'!$D$3:$D$987)),"X","")</f>
        <v/>
      </c>
      <c r="F547" s="2" t="str">
        <f aca="false">IF(EXACT(A547,C547),"X","")</f>
        <v/>
      </c>
      <c r="G547" s="2" t="str">
        <f aca="false">IF(A547&lt;&gt;C547,VLOOKUP(C547,$A$2:$D$9949,4,0),"")</f>
        <v>Glenumbra</v>
      </c>
      <c r="H547" s="2" t="n">
        <f aca="false">A547</f>
        <v>936</v>
      </c>
      <c r="I547" s="2" t="n">
        <f aca="false">C547</f>
        <v>3</v>
      </c>
      <c r="J547" s="0" t="n">
        <v>0</v>
      </c>
      <c r="K547" s="2" t="str">
        <f aca="false">VLOOKUP(J547,'LibSets constants'!$A$4:$B$1000,2,0)</f>
        <v>DLC_BASE_GAME</v>
      </c>
      <c r="L547" s="2" t="str">
        <f aca="false">VLOOKUP(J547,'LibSets constants'!$A$4:$C$1000,3,0)</f>
        <v>Included in base game</v>
      </c>
    </row>
    <row r="548" customFormat="false" ht="15" hidden="false" customHeight="false" outlineLevel="0" collapsed="false">
      <c r="A548" s="21" t="n">
        <v>937</v>
      </c>
      <c r="B548" s="1" t="n">
        <f aca="false">VLOOKUP(A548,'ESO dumped ZoneData'!$A$3:$D$9995,2,0)</f>
        <v>548</v>
      </c>
      <c r="C548" s="1" t="n">
        <f aca="false">VLOOKUP(A548,'ESO dumped ZoneData'!$A$3:$D$9995,3,0)</f>
        <v>57</v>
      </c>
      <c r="D548" s="2" t="str">
        <f aca="false">VLOOKUP(A548,'ESO dumped ZoneData'!$A$3:$D$9995,4,0)</f>
        <v>Flaming Nix Deluxe Garret</v>
      </c>
      <c r="E548" s="2" t="str">
        <f aca="false" t="array" ref="E548:E548">IF(OR(EXACT(A548,'ESO Dungeon constants'!$D$3:$D$987)),"X","")</f>
        <v/>
      </c>
      <c r="F548" s="2" t="str">
        <f aca="false">IF(EXACT(A548,C548),"X","")</f>
        <v/>
      </c>
      <c r="G548" s="2" t="str">
        <f aca="false">IF(A548&lt;&gt;C548,VLOOKUP(C548,$A$2:$D$9949,4,0),"")</f>
        <v>Deshaan</v>
      </c>
      <c r="H548" s="2" t="n">
        <f aca="false">A548</f>
        <v>937</v>
      </c>
      <c r="I548" s="2" t="n">
        <f aca="false">C548</f>
        <v>57</v>
      </c>
      <c r="J548" s="0" t="n">
        <v>0</v>
      </c>
      <c r="K548" s="2" t="str">
        <f aca="false">VLOOKUP(J548,'LibSets constants'!$A$4:$B$1000,2,0)</f>
        <v>DLC_BASE_GAME</v>
      </c>
      <c r="L548" s="2" t="str">
        <f aca="false">VLOOKUP(J548,'LibSets constants'!$A$4:$C$1000,3,0)</f>
        <v>Included in base game</v>
      </c>
    </row>
    <row r="549" customFormat="false" ht="15" hidden="false" customHeight="false" outlineLevel="0" collapsed="false">
      <c r="A549" s="21" t="n">
        <v>938</v>
      </c>
      <c r="B549" s="1" t="n">
        <f aca="false">VLOOKUP(A549,'ESO dumped ZoneData'!$A$3:$D$9995,2,0)</f>
        <v>549</v>
      </c>
      <c r="C549" s="1" t="n">
        <f aca="false">VLOOKUP(A549,'ESO dumped ZoneData'!$A$3:$D$9995,3,0)</f>
        <v>104</v>
      </c>
      <c r="D549" s="2" t="str">
        <f aca="false">VLOOKUP(A549,'ESO dumped ZoneData'!$A$3:$D$9995,4,0)</f>
        <v>Sisters of the Sands Apartment</v>
      </c>
      <c r="E549" s="2" t="str">
        <f aca="false" t="array" ref="E549:E549">IF(OR(EXACT(A549,'ESO Dungeon constants'!$D$3:$D$987)),"X","")</f>
        <v/>
      </c>
      <c r="F549" s="2" t="str">
        <f aca="false">IF(EXACT(A549,C549),"X","")</f>
        <v/>
      </c>
      <c r="G549" s="2" t="str">
        <f aca="false">IF(A549&lt;&gt;C549,VLOOKUP(C549,$A$2:$D$9949,4,0),"")</f>
        <v>Alik'r Desert</v>
      </c>
      <c r="H549" s="2" t="n">
        <f aca="false">A549</f>
        <v>938</v>
      </c>
      <c r="I549" s="2" t="n">
        <f aca="false">C549</f>
        <v>104</v>
      </c>
      <c r="J549" s="0" t="n">
        <v>0</v>
      </c>
      <c r="K549" s="2" t="str">
        <f aca="false">VLOOKUP(J549,'LibSets constants'!$A$4:$B$1000,2,0)</f>
        <v>DLC_BASE_GAME</v>
      </c>
      <c r="L549" s="2" t="str">
        <f aca="false">VLOOKUP(J549,'LibSets constants'!$A$4:$C$1000,3,0)</f>
        <v>Included in base game</v>
      </c>
    </row>
    <row r="550" customFormat="false" ht="15" hidden="false" customHeight="false" outlineLevel="0" collapsed="false">
      <c r="A550" s="21" t="n">
        <v>939</v>
      </c>
      <c r="B550" s="1" t="n">
        <f aca="false">VLOOKUP(A550,'ESO dumped ZoneData'!$A$3:$D$9995,2,0)</f>
        <v>550</v>
      </c>
      <c r="C550" s="1" t="n">
        <f aca="false">VLOOKUP(A550,'ESO dumped ZoneData'!$A$3:$D$9995,3,0)</f>
        <v>381</v>
      </c>
      <c r="D550" s="2" t="str">
        <f aca="false">VLOOKUP(A550,'ESO dumped ZoneData'!$A$3:$D$9995,4,0)</f>
        <v>Barbed Hook Private Room</v>
      </c>
      <c r="E550" s="2" t="str">
        <f aca="false" t="array" ref="E550:E550">IF(OR(EXACT(A550,'ESO Dungeon constants'!$D$3:$D$987)),"X","")</f>
        <v/>
      </c>
      <c r="F550" s="2" t="str">
        <f aca="false">IF(EXACT(A550,C550),"X","")</f>
        <v/>
      </c>
      <c r="G550" s="2" t="str">
        <f aca="false">IF(A550&lt;&gt;C550,VLOOKUP(C550,$A$2:$D$9949,4,0),"")</f>
        <v>Auridon</v>
      </c>
      <c r="H550" s="2" t="n">
        <f aca="false">A550</f>
        <v>939</v>
      </c>
      <c r="I550" s="2" t="n">
        <f aca="false">C550</f>
        <v>381</v>
      </c>
      <c r="J550" s="0" t="n">
        <v>0</v>
      </c>
      <c r="K550" s="2" t="str">
        <f aca="false">VLOOKUP(J550,'LibSets constants'!$A$4:$B$1000,2,0)</f>
        <v>DLC_BASE_GAME</v>
      </c>
      <c r="L550" s="2" t="str">
        <f aca="false">VLOOKUP(J550,'LibSets constants'!$A$4:$C$1000,3,0)</f>
        <v>Included in base game</v>
      </c>
    </row>
    <row r="551" customFormat="false" ht="15" hidden="false" customHeight="false" outlineLevel="0" collapsed="false">
      <c r="A551" s="21" t="n">
        <v>940</v>
      </c>
      <c r="B551" s="1" t="n">
        <f aca="false">VLOOKUP(A551,'ESO dumped ZoneData'!$A$3:$D$9995,2,0)</f>
        <v>551</v>
      </c>
      <c r="C551" s="1" t="n">
        <f aca="false">VLOOKUP(A551,'ESO dumped ZoneData'!$A$3:$D$9995,3,0)</f>
        <v>381</v>
      </c>
      <c r="D551" s="2" t="str">
        <f aca="false">VLOOKUP(A551,'ESO dumped ZoneData'!$A$3:$D$9995,4,0)</f>
        <v>Mara's Kiss Public House</v>
      </c>
      <c r="E551" s="2" t="str">
        <f aca="false" t="array" ref="E551:E551">IF(OR(EXACT(A551,'ESO Dungeon constants'!$D$3:$D$987)),"X","")</f>
        <v/>
      </c>
      <c r="F551" s="2" t="str">
        <f aca="false">IF(EXACT(A551,C551),"X","")</f>
        <v/>
      </c>
      <c r="G551" s="2" t="str">
        <f aca="false">IF(A551&lt;&gt;C551,VLOOKUP(C551,$A$2:$D$9949,4,0),"")</f>
        <v>Auridon</v>
      </c>
      <c r="H551" s="2" t="n">
        <f aca="false">A551</f>
        <v>940</v>
      </c>
      <c r="I551" s="2" t="n">
        <f aca="false">C551</f>
        <v>381</v>
      </c>
      <c r="J551" s="0" t="n">
        <v>0</v>
      </c>
      <c r="K551" s="2" t="str">
        <f aca="false">VLOOKUP(J551,'LibSets constants'!$A$4:$B$1000,2,0)</f>
        <v>DLC_BASE_GAME</v>
      </c>
      <c r="L551" s="2" t="str">
        <f aca="false">VLOOKUP(J551,'LibSets constants'!$A$4:$C$1000,3,0)</f>
        <v>Included in base game</v>
      </c>
    </row>
    <row r="552" customFormat="false" ht="15" hidden="false" customHeight="false" outlineLevel="0" collapsed="false">
      <c r="A552" s="21" t="n">
        <v>941</v>
      </c>
      <c r="B552" s="1" t="n">
        <f aca="false">VLOOKUP(A552,'ESO dumped ZoneData'!$A$3:$D$9995,2,0)</f>
        <v>552</v>
      </c>
      <c r="C552" s="1" t="n">
        <f aca="false">VLOOKUP(A552,'ESO dumped ZoneData'!$A$3:$D$9995,3,0)</f>
        <v>41</v>
      </c>
      <c r="D552" s="2" t="str">
        <f aca="false">VLOOKUP(A552,'ESO dumped ZoneData'!$A$3:$D$9995,4,0)</f>
        <v>The Ebony Flask Inn Room</v>
      </c>
      <c r="E552" s="2" t="str">
        <f aca="false" t="array" ref="E552:E552">IF(OR(EXACT(A552,'ESO Dungeon constants'!$D$3:$D$987)),"X","")</f>
        <v/>
      </c>
      <c r="F552" s="2" t="str">
        <f aca="false">IF(EXACT(A552,C552),"X","")</f>
        <v/>
      </c>
      <c r="G552" s="2" t="str">
        <f aca="false">IF(A552&lt;&gt;C552,VLOOKUP(C552,$A$2:$D$9949,4,0),"")</f>
        <v>Stonefalls</v>
      </c>
      <c r="H552" s="2" t="n">
        <f aca="false">A552</f>
        <v>941</v>
      </c>
      <c r="I552" s="2" t="n">
        <f aca="false">C552</f>
        <v>41</v>
      </c>
      <c r="J552" s="0" t="n">
        <v>0</v>
      </c>
      <c r="K552" s="2" t="str">
        <f aca="false">VLOOKUP(J552,'LibSets constants'!$A$4:$B$1000,2,0)</f>
        <v>DLC_BASE_GAME</v>
      </c>
      <c r="L552" s="2" t="str">
        <f aca="false">VLOOKUP(J552,'LibSets constants'!$A$4:$C$1000,3,0)</f>
        <v>Included in base game</v>
      </c>
    </row>
    <row r="553" customFormat="false" ht="15" hidden="false" customHeight="false" outlineLevel="0" collapsed="false">
      <c r="A553" s="21" t="n">
        <v>942</v>
      </c>
      <c r="B553" s="1" t="n">
        <f aca="false">VLOOKUP(A553,'ESO dumped ZoneData'!$A$3:$D$9995,2,0)</f>
        <v>553</v>
      </c>
      <c r="C553" s="1" t="n">
        <f aca="false">VLOOKUP(A553,'ESO dumped ZoneData'!$A$3:$D$9995,3,0)</f>
        <v>3</v>
      </c>
      <c r="D553" s="2" t="str">
        <f aca="false">VLOOKUP(A553,'ESO dumped ZoneData'!$A$3:$D$9995,4,0)</f>
        <v>The Rosy Lion</v>
      </c>
      <c r="E553" s="2" t="str">
        <f aca="false" t="array" ref="E553:E553">IF(OR(EXACT(A553,'ESO Dungeon constants'!$D$3:$D$987)),"X","")</f>
        <v/>
      </c>
      <c r="F553" s="2" t="str">
        <f aca="false">IF(EXACT(A553,C553),"X","")</f>
        <v/>
      </c>
      <c r="G553" s="2" t="str">
        <f aca="false">IF(A553&lt;&gt;C553,VLOOKUP(C553,$A$2:$D$9949,4,0),"")</f>
        <v>Glenumbra</v>
      </c>
      <c r="H553" s="2" t="n">
        <f aca="false">A553</f>
        <v>942</v>
      </c>
      <c r="I553" s="2" t="n">
        <f aca="false">C553</f>
        <v>3</v>
      </c>
      <c r="J553" s="0" t="n">
        <v>0</v>
      </c>
      <c r="K553" s="2" t="str">
        <f aca="false">VLOOKUP(J553,'LibSets constants'!$A$4:$B$1000,2,0)</f>
        <v>DLC_BASE_GAME</v>
      </c>
      <c r="L553" s="2" t="str">
        <f aca="false">VLOOKUP(J553,'LibSets constants'!$A$4:$C$1000,3,0)</f>
        <v>Included in base game</v>
      </c>
    </row>
    <row r="554" customFormat="false" ht="15" hidden="false" customHeight="false" outlineLevel="0" collapsed="false">
      <c r="A554" s="21" t="n">
        <v>943</v>
      </c>
      <c r="B554" s="1" t="n">
        <f aca="false">VLOOKUP(A554,'ESO dumped ZoneData'!$A$3:$D$9995,2,0)</f>
        <v>554</v>
      </c>
      <c r="C554" s="1" t="n">
        <f aca="false">VLOOKUP(A554,'ESO dumped ZoneData'!$A$3:$D$9995,3,0)</f>
        <v>3</v>
      </c>
      <c r="D554" s="2" t="str">
        <f aca="false">VLOOKUP(A554,'ESO dumped ZoneData'!$A$3:$D$9995,4,0)</f>
        <v>Daggerfall Overlook</v>
      </c>
      <c r="E554" s="2" t="str">
        <f aca="false" t="array" ref="E554:E554">IF(OR(EXACT(A554,'ESO Dungeon constants'!$D$3:$D$987)),"X","")</f>
        <v/>
      </c>
      <c r="F554" s="2" t="str">
        <f aca="false">IF(EXACT(A554,C554),"X","")</f>
        <v/>
      </c>
      <c r="G554" s="2" t="str">
        <f aca="false">IF(A554&lt;&gt;C554,VLOOKUP(C554,$A$2:$D$9949,4,0),"")</f>
        <v>Glenumbra</v>
      </c>
      <c r="H554" s="2" t="n">
        <f aca="false">A554</f>
        <v>943</v>
      </c>
      <c r="I554" s="2" t="n">
        <f aca="false">C554</f>
        <v>3</v>
      </c>
      <c r="J554" s="0" t="n">
        <v>0</v>
      </c>
      <c r="K554" s="2" t="str">
        <f aca="false">VLOOKUP(J554,'LibSets constants'!$A$4:$B$1000,2,0)</f>
        <v>DLC_BASE_GAME</v>
      </c>
      <c r="L554" s="2" t="str">
        <f aca="false">VLOOKUP(J554,'LibSets constants'!$A$4:$C$1000,3,0)</f>
        <v>Included in base game</v>
      </c>
    </row>
    <row r="555" customFormat="false" ht="15" hidden="false" customHeight="false" outlineLevel="0" collapsed="false">
      <c r="A555" s="21" t="n">
        <v>944</v>
      </c>
      <c r="B555" s="1" t="n">
        <f aca="false">VLOOKUP(A555,'ESO dumped ZoneData'!$A$3:$D$9995,2,0)</f>
        <v>555</v>
      </c>
      <c r="C555" s="1" t="n">
        <f aca="false">VLOOKUP(A555,'ESO dumped ZoneData'!$A$3:$D$9995,3,0)</f>
        <v>382</v>
      </c>
      <c r="D555" s="2" t="str">
        <f aca="false">VLOOKUP(A555,'ESO dumped ZoneData'!$A$3:$D$9995,4,0)</f>
        <v>Serenity Falls Estate</v>
      </c>
      <c r="E555" s="2" t="str">
        <f aca="false" t="array" ref="E555:E555">IF(OR(EXACT(A555,'ESO Dungeon constants'!$D$3:$D$987)),"X","")</f>
        <v/>
      </c>
      <c r="F555" s="2" t="str">
        <f aca="false">IF(EXACT(A555,C555),"X","")</f>
        <v/>
      </c>
      <c r="G555" s="2" t="str">
        <f aca="false">IF(A555&lt;&gt;C555,VLOOKUP(C555,$A$2:$D$9949,4,0),"")</f>
        <v>Reaper's March</v>
      </c>
      <c r="H555" s="2" t="n">
        <f aca="false">A555</f>
        <v>944</v>
      </c>
      <c r="I555" s="2" t="n">
        <f aca="false">C555</f>
        <v>382</v>
      </c>
      <c r="J555" s="0" t="n">
        <v>0</v>
      </c>
      <c r="K555" s="2" t="str">
        <f aca="false">VLOOKUP(J555,'LibSets constants'!$A$4:$B$1000,2,0)</f>
        <v>DLC_BASE_GAME</v>
      </c>
      <c r="L555" s="2" t="str">
        <f aca="false">VLOOKUP(J555,'LibSets constants'!$A$4:$C$1000,3,0)</f>
        <v>Included in base game</v>
      </c>
    </row>
    <row r="556" customFormat="false" ht="15" hidden="false" customHeight="false" outlineLevel="0" collapsed="false">
      <c r="A556" s="21" t="n">
        <v>945</v>
      </c>
      <c r="B556" s="1" t="n">
        <f aca="false">VLOOKUP(A556,'ESO dumped ZoneData'!$A$3:$D$9995,2,0)</f>
        <v>556</v>
      </c>
      <c r="C556" s="1" t="n">
        <f aca="false">VLOOKUP(A556,'ESO dumped ZoneData'!$A$3:$D$9995,3,0)</f>
        <v>41</v>
      </c>
      <c r="D556" s="2" t="str">
        <f aca="false">VLOOKUP(A556,'ESO dumped ZoneData'!$A$3:$D$9995,4,0)</f>
        <v>Ebonheart Chateau</v>
      </c>
      <c r="E556" s="2" t="str">
        <f aca="false" t="array" ref="E556:E556">IF(OR(EXACT(A556,'ESO Dungeon constants'!$D$3:$D$987)),"X","")</f>
        <v/>
      </c>
      <c r="F556" s="2" t="str">
        <f aca="false">IF(EXACT(A556,C556),"X","")</f>
        <v/>
      </c>
      <c r="G556" s="2" t="str">
        <f aca="false">IF(A556&lt;&gt;C556,VLOOKUP(C556,$A$2:$D$9949,4,0),"")</f>
        <v>Stonefalls</v>
      </c>
      <c r="H556" s="2" t="n">
        <f aca="false">A556</f>
        <v>945</v>
      </c>
      <c r="I556" s="2" t="n">
        <f aca="false">C556</f>
        <v>41</v>
      </c>
      <c r="J556" s="0" t="n">
        <v>0</v>
      </c>
      <c r="K556" s="2" t="str">
        <f aca="false">VLOOKUP(J556,'LibSets constants'!$A$4:$B$1000,2,0)</f>
        <v>DLC_BASE_GAME</v>
      </c>
      <c r="L556" s="2" t="str">
        <f aca="false">VLOOKUP(J556,'LibSets constants'!$A$4:$C$1000,3,0)</f>
        <v>Included in base game</v>
      </c>
    </row>
    <row r="557" customFormat="false" ht="15" hidden="false" customHeight="false" outlineLevel="0" collapsed="false">
      <c r="A557" s="21" t="n">
        <v>946</v>
      </c>
      <c r="B557" s="1" t="n">
        <f aca="false">VLOOKUP(A557,'ESO dumped ZoneData'!$A$3:$D$9995,2,0)</f>
        <v>557</v>
      </c>
      <c r="C557" s="1" t="n">
        <f aca="false">VLOOKUP(A557,'ESO dumped ZoneData'!$A$3:$D$9995,3,0)</f>
        <v>849</v>
      </c>
      <c r="D557" s="2" t="str">
        <f aca="false">VLOOKUP(A557,'ESO dumped ZoneData'!$A$3:$D$9995,4,0)</f>
        <v>Bal Ur</v>
      </c>
      <c r="E557" s="2" t="str">
        <f aca="false" t="array" ref="E557:E557">IF(OR(EXACT(A557,'ESO Dungeon constants'!$D$3:$D$987)),"X","")</f>
        <v/>
      </c>
      <c r="F557" s="2" t="str">
        <f aca="false">IF(EXACT(A557,C557),"X","")</f>
        <v/>
      </c>
      <c r="G557" s="2" t="str">
        <f aca="false">IF(A557&lt;&gt;C557,VLOOKUP(C557,$A$2:$D$9949,4,0),"")</f>
        <v>Vvardenfell</v>
      </c>
      <c r="H557" s="2" t="n">
        <f aca="false">A557</f>
        <v>946</v>
      </c>
      <c r="I557" s="2" t="n">
        <f aca="false">C557</f>
        <v>849</v>
      </c>
      <c r="J557" s="0" t="n">
        <v>6</v>
      </c>
      <c r="K557" s="2" t="str">
        <f aca="false">VLOOKUP(J557,'LibSets constants'!$A$4:$B$1000,2,0)</f>
        <v>DLC_MORROWIND</v>
      </c>
      <c r="L557" s="2" t="str">
        <f aca="false">VLOOKUP(J557,'LibSets constants'!$A$4:$C$1000,3,0)</f>
        <v>Morrowind</v>
      </c>
    </row>
    <row r="558" customFormat="false" ht="15" hidden="false" customHeight="false" outlineLevel="0" collapsed="false">
      <c r="A558" s="21" t="n">
        <v>947</v>
      </c>
      <c r="B558" s="1" t="n">
        <f aca="false">VLOOKUP(A558,'ESO dumped ZoneData'!$A$3:$D$9995,2,0)</f>
        <v>558</v>
      </c>
      <c r="C558" s="1" t="n">
        <f aca="false">VLOOKUP(A558,'ESO dumped ZoneData'!$A$3:$D$9995,3,0)</f>
        <v>849</v>
      </c>
      <c r="D558" s="2" t="str">
        <f aca="false">VLOOKUP(A558,'ESO dumped ZoneData'!$A$3:$D$9995,4,0)</f>
        <v>Ramimilk</v>
      </c>
      <c r="E558" s="2" t="str">
        <f aca="false" t="array" ref="E558:E558">IF(OR(EXACT(A558,'ESO Dungeon constants'!$D$3:$D$987)),"X","")</f>
        <v/>
      </c>
      <c r="F558" s="2" t="str">
        <f aca="false">IF(EXACT(A558,C558),"X","")</f>
        <v/>
      </c>
      <c r="G558" s="2" t="str">
        <f aca="false">IF(A558&lt;&gt;C558,VLOOKUP(C558,$A$2:$D$9949,4,0),"")</f>
        <v>Vvardenfell</v>
      </c>
      <c r="H558" s="2" t="n">
        <f aca="false">A558</f>
        <v>947</v>
      </c>
      <c r="I558" s="2" t="n">
        <f aca="false">C558</f>
        <v>849</v>
      </c>
      <c r="J558" s="0" t="n">
        <v>6</v>
      </c>
      <c r="K558" s="2" t="str">
        <f aca="false">VLOOKUP(J558,'LibSets constants'!$A$4:$B$1000,2,0)</f>
        <v>DLC_MORROWIND</v>
      </c>
      <c r="L558" s="2" t="str">
        <f aca="false">VLOOKUP(J558,'LibSets constants'!$A$4:$C$1000,3,0)</f>
        <v>Morrowind</v>
      </c>
    </row>
    <row r="559" customFormat="false" ht="15" hidden="false" customHeight="false" outlineLevel="0" collapsed="false">
      <c r="A559" s="21" t="n">
        <v>948</v>
      </c>
      <c r="B559" s="1" t="n">
        <f aca="false">VLOOKUP(A559,'ESO dumped ZoneData'!$A$3:$D$9995,2,0)</f>
        <v>559</v>
      </c>
      <c r="C559" s="1" t="n">
        <f aca="false">VLOOKUP(A559,'ESO dumped ZoneData'!$A$3:$D$9995,3,0)</f>
        <v>849</v>
      </c>
      <c r="D559" s="2" t="str">
        <f aca="false">VLOOKUP(A559,'ESO dumped ZoneData'!$A$3:$D$9995,4,0)</f>
        <v>Tusenend</v>
      </c>
      <c r="E559" s="2" t="str">
        <f aca="false" t="array" ref="E559:E559">IF(OR(EXACT(A559,'ESO Dungeon constants'!$D$3:$D$987)),"X","")</f>
        <v/>
      </c>
      <c r="F559" s="2" t="str">
        <f aca="false">IF(EXACT(A559,C559),"X","")</f>
        <v/>
      </c>
      <c r="G559" s="2" t="str">
        <f aca="false">IF(A559&lt;&gt;C559,VLOOKUP(C559,$A$2:$D$9949,4,0),"")</f>
        <v>Vvardenfell</v>
      </c>
      <c r="H559" s="2" t="n">
        <f aca="false">A559</f>
        <v>948</v>
      </c>
      <c r="I559" s="2" t="n">
        <f aca="false">C559</f>
        <v>849</v>
      </c>
      <c r="J559" s="0" t="n">
        <v>6</v>
      </c>
      <c r="K559" s="2" t="str">
        <f aca="false">VLOOKUP(J559,'LibSets constants'!$A$4:$B$1000,2,0)</f>
        <v>DLC_MORROWIND</v>
      </c>
      <c r="L559" s="2" t="str">
        <f aca="false">VLOOKUP(J559,'LibSets constants'!$A$4:$C$1000,3,0)</f>
        <v>Morrowind</v>
      </c>
    </row>
    <row r="560" customFormat="false" ht="15" hidden="false" customHeight="false" outlineLevel="0" collapsed="false">
      <c r="A560" s="21" t="n">
        <v>949</v>
      </c>
      <c r="B560" s="1" t="n">
        <f aca="false">VLOOKUP(A560,'ESO dumped ZoneData'!$A$3:$D$9995,2,0)</f>
        <v>560</v>
      </c>
      <c r="C560" s="1" t="n">
        <f aca="false">VLOOKUP(A560,'ESO dumped ZoneData'!$A$3:$D$9995,3,0)</f>
        <v>849</v>
      </c>
      <c r="D560" s="2" t="str">
        <f aca="false">VLOOKUP(A560,'ESO dumped ZoneData'!$A$3:$D$9995,4,0)</f>
        <v>Dreudurai Glass Mine</v>
      </c>
      <c r="E560" s="2" t="str">
        <f aca="false" t="array" ref="E560:E560">IF(OR(EXACT(A560,'ESO Dungeon constants'!$D$3:$D$987)),"X","")</f>
        <v/>
      </c>
      <c r="F560" s="2" t="str">
        <f aca="false">IF(EXACT(A560,C560),"X","")</f>
        <v/>
      </c>
      <c r="G560" s="2" t="str">
        <f aca="false">IF(A560&lt;&gt;C560,VLOOKUP(C560,$A$2:$D$9949,4,0),"")</f>
        <v>Vvardenfell</v>
      </c>
      <c r="H560" s="2" t="n">
        <f aca="false">A560</f>
        <v>949</v>
      </c>
      <c r="I560" s="2" t="n">
        <f aca="false">C560</f>
        <v>849</v>
      </c>
      <c r="J560" s="0" t="n">
        <v>6</v>
      </c>
      <c r="K560" s="2" t="str">
        <f aca="false">VLOOKUP(J560,'LibSets constants'!$A$4:$B$1000,2,0)</f>
        <v>DLC_MORROWIND</v>
      </c>
      <c r="L560" s="2" t="str">
        <f aca="false">VLOOKUP(J560,'LibSets constants'!$A$4:$C$1000,3,0)</f>
        <v>Morrowind</v>
      </c>
    </row>
    <row r="561" customFormat="false" ht="15" hidden="false" customHeight="false" outlineLevel="0" collapsed="false">
      <c r="A561" s="21" t="n">
        <v>950</v>
      </c>
      <c r="B561" s="1" t="n">
        <f aca="false">VLOOKUP(A561,'ESO dumped ZoneData'!$A$3:$D$9995,2,0)</f>
        <v>561</v>
      </c>
      <c r="C561" s="1" t="n">
        <f aca="false">VLOOKUP(A561,'ESO dumped ZoneData'!$A$3:$D$9995,3,0)</f>
        <v>849</v>
      </c>
      <c r="D561" s="2" t="str">
        <f aca="false">VLOOKUP(A561,'ESO dumped ZoneData'!$A$3:$D$9995,4,0)</f>
        <v>Zaintiraris</v>
      </c>
      <c r="E561" s="2" t="str">
        <f aca="false" t="array" ref="E561:E561">IF(OR(EXACT(A561,'ESO Dungeon constants'!$D$3:$D$987)),"X","")</f>
        <v/>
      </c>
      <c r="F561" s="2" t="str">
        <f aca="false">IF(EXACT(A561,C561),"X","")</f>
        <v/>
      </c>
      <c r="G561" s="2" t="str">
        <f aca="false">IF(A561&lt;&gt;C561,VLOOKUP(C561,$A$2:$D$9949,4,0),"")</f>
        <v>Vvardenfell</v>
      </c>
      <c r="H561" s="2" t="n">
        <f aca="false">A561</f>
        <v>950</v>
      </c>
      <c r="I561" s="2" t="n">
        <f aca="false">C561</f>
        <v>849</v>
      </c>
      <c r="J561" s="0" t="n">
        <v>6</v>
      </c>
      <c r="K561" s="2" t="str">
        <f aca="false">VLOOKUP(J561,'LibSets constants'!$A$4:$B$1000,2,0)</f>
        <v>DLC_MORROWIND</v>
      </c>
      <c r="L561" s="2" t="str">
        <f aca="false">VLOOKUP(J561,'LibSets constants'!$A$4:$C$1000,3,0)</f>
        <v>Morrowind</v>
      </c>
    </row>
    <row r="562" customFormat="false" ht="15" hidden="false" customHeight="false" outlineLevel="0" collapsed="false">
      <c r="A562" s="21" t="n">
        <v>951</v>
      </c>
      <c r="B562" s="1" t="n">
        <f aca="false">VLOOKUP(A562,'ESO dumped ZoneData'!$A$3:$D$9995,2,0)</f>
        <v>562</v>
      </c>
      <c r="C562" s="1" t="n">
        <f aca="false">VLOOKUP(A562,'ESO dumped ZoneData'!$A$3:$D$9995,3,0)</f>
        <v>849</v>
      </c>
      <c r="D562" s="2" t="str">
        <f aca="false">VLOOKUP(A562,'ESO dumped ZoneData'!$A$3:$D$9995,4,0)</f>
        <v>Vassamsi Mine</v>
      </c>
      <c r="E562" s="2" t="str">
        <f aca="false" t="array" ref="E562:E562">IF(OR(EXACT(A562,'ESO Dungeon constants'!$D$3:$D$987)),"X","")</f>
        <v/>
      </c>
      <c r="F562" s="2" t="str">
        <f aca="false">IF(EXACT(A562,C562),"X","")</f>
        <v/>
      </c>
      <c r="G562" s="2" t="str">
        <f aca="false">IF(A562&lt;&gt;C562,VLOOKUP(C562,$A$2:$D$9949,4,0),"")</f>
        <v>Vvardenfell</v>
      </c>
      <c r="H562" s="2" t="n">
        <f aca="false">A562</f>
        <v>951</v>
      </c>
      <c r="I562" s="2" t="n">
        <f aca="false">C562</f>
        <v>849</v>
      </c>
      <c r="J562" s="0" t="n">
        <v>6</v>
      </c>
      <c r="K562" s="2" t="str">
        <f aca="false">VLOOKUP(J562,'LibSets constants'!$A$4:$B$1000,2,0)</f>
        <v>DLC_MORROWIND</v>
      </c>
      <c r="L562" s="2" t="str">
        <f aca="false">VLOOKUP(J562,'LibSets constants'!$A$4:$C$1000,3,0)</f>
        <v>Morrowind</v>
      </c>
    </row>
    <row r="563" customFormat="false" ht="15" hidden="false" customHeight="false" outlineLevel="0" collapsed="false">
      <c r="A563" s="21" t="n">
        <v>952</v>
      </c>
      <c r="B563" s="1" t="n">
        <f aca="false">VLOOKUP(A563,'ESO dumped ZoneData'!$A$3:$D$9995,2,0)</f>
        <v>563</v>
      </c>
      <c r="C563" s="1" t="n">
        <f aca="false">VLOOKUP(A563,'ESO dumped ZoneData'!$A$3:$D$9995,3,0)</f>
        <v>849</v>
      </c>
      <c r="D563" s="2" t="str">
        <f aca="false">VLOOKUP(A563,'ESO dumped ZoneData'!$A$3:$D$9995,4,0)</f>
        <v>Shulk Ore Mine</v>
      </c>
      <c r="E563" s="2" t="str">
        <f aca="false" t="array" ref="E563:E563">IF(OR(EXACT(A563,'ESO Dungeon constants'!$D$3:$D$987)),"X","")</f>
        <v/>
      </c>
      <c r="F563" s="2" t="str">
        <f aca="false">IF(EXACT(A563,C563),"X","")</f>
        <v/>
      </c>
      <c r="G563" s="2" t="str">
        <f aca="false">IF(A563&lt;&gt;C563,VLOOKUP(C563,$A$2:$D$9949,4,0),"")</f>
        <v>Vvardenfell</v>
      </c>
      <c r="H563" s="2" t="n">
        <f aca="false">A563</f>
        <v>952</v>
      </c>
      <c r="I563" s="2" t="n">
        <f aca="false">C563</f>
        <v>849</v>
      </c>
      <c r="J563" s="0" t="n">
        <v>6</v>
      </c>
      <c r="K563" s="2" t="str">
        <f aca="false">VLOOKUP(J563,'LibSets constants'!$A$4:$B$1000,2,0)</f>
        <v>DLC_MORROWIND</v>
      </c>
      <c r="L563" s="2" t="str">
        <f aca="false">VLOOKUP(J563,'LibSets constants'!$A$4:$C$1000,3,0)</f>
        <v>Morrowind</v>
      </c>
    </row>
    <row r="564" customFormat="false" ht="15" hidden="false" customHeight="false" outlineLevel="0" collapsed="false">
      <c r="A564" s="21" t="n">
        <v>953</v>
      </c>
      <c r="B564" s="1" t="n">
        <f aca="false">VLOOKUP(A564,'ESO dumped ZoneData'!$A$3:$D$9995,2,0)</f>
        <v>564</v>
      </c>
      <c r="C564" s="1" t="n">
        <f aca="false">VLOOKUP(A564,'ESO dumped ZoneData'!$A$3:$D$9995,3,0)</f>
        <v>849</v>
      </c>
      <c r="D564" s="2" t="str">
        <f aca="false">VLOOKUP(A564,'ESO dumped ZoneData'!$A$3:$D$9995,4,0)</f>
        <v>Arkngthunch-Sturdumz</v>
      </c>
      <c r="E564" s="2" t="str">
        <f aca="false" t="array" ref="E564:E564">IF(OR(EXACT(A564,'ESO Dungeon constants'!$D$3:$D$987)),"X","")</f>
        <v/>
      </c>
      <c r="F564" s="2" t="str">
        <f aca="false">IF(EXACT(A564,C564),"X","")</f>
        <v/>
      </c>
      <c r="G564" s="2" t="str">
        <f aca="false">IF(A564&lt;&gt;C564,VLOOKUP(C564,$A$2:$D$9949,4,0),"")</f>
        <v>Vvardenfell</v>
      </c>
      <c r="H564" s="2" t="n">
        <f aca="false">A564</f>
        <v>953</v>
      </c>
      <c r="I564" s="2" t="n">
        <f aca="false">C564</f>
        <v>849</v>
      </c>
      <c r="J564" s="0" t="n">
        <v>6</v>
      </c>
      <c r="K564" s="2" t="str">
        <f aca="false">VLOOKUP(J564,'LibSets constants'!$A$4:$B$1000,2,0)</f>
        <v>DLC_MORROWIND</v>
      </c>
      <c r="L564" s="2" t="str">
        <f aca="false">VLOOKUP(J564,'LibSets constants'!$A$4:$C$1000,3,0)</f>
        <v>Morrowind</v>
      </c>
    </row>
    <row r="565" customFormat="false" ht="15" hidden="false" customHeight="false" outlineLevel="0" collapsed="false">
      <c r="A565" s="21" t="n">
        <v>954</v>
      </c>
      <c r="B565" s="1" t="n">
        <f aca="false">VLOOKUP(A565,'ESO dumped ZoneData'!$A$3:$D$9995,2,0)</f>
        <v>565</v>
      </c>
      <c r="C565" s="1" t="n">
        <f aca="false">VLOOKUP(A565,'ESO dumped ZoneData'!$A$3:$D$9995,3,0)</f>
        <v>849</v>
      </c>
      <c r="D565" s="2" t="str">
        <f aca="false">VLOOKUP(A565,'ESO dumped ZoneData'!$A$3:$D$9995,4,0)</f>
        <v>Galom Daeus</v>
      </c>
      <c r="E565" s="2" t="str">
        <f aca="false" t="array" ref="E565:E565">IF(OR(EXACT(A565,'ESO Dungeon constants'!$D$3:$D$987)),"X","")</f>
        <v/>
      </c>
      <c r="F565" s="2" t="str">
        <f aca="false">IF(EXACT(A565,C565),"X","")</f>
        <v/>
      </c>
      <c r="G565" s="2" t="str">
        <f aca="false">IF(A565&lt;&gt;C565,VLOOKUP(C565,$A$2:$D$9949,4,0),"")</f>
        <v>Vvardenfell</v>
      </c>
      <c r="H565" s="2" t="n">
        <f aca="false">A565</f>
        <v>954</v>
      </c>
      <c r="I565" s="2" t="n">
        <f aca="false">C565</f>
        <v>849</v>
      </c>
      <c r="J565" s="0" t="n">
        <v>6</v>
      </c>
      <c r="K565" s="2" t="str">
        <f aca="false">VLOOKUP(J565,'LibSets constants'!$A$4:$B$1000,2,0)</f>
        <v>DLC_MORROWIND</v>
      </c>
      <c r="L565" s="2" t="str">
        <f aca="false">VLOOKUP(J565,'LibSets constants'!$A$4:$C$1000,3,0)</f>
        <v>Morrowind</v>
      </c>
    </row>
    <row r="566" customFormat="false" ht="15" hidden="false" customHeight="false" outlineLevel="0" collapsed="false">
      <c r="A566" s="21" t="n">
        <v>955</v>
      </c>
      <c r="B566" s="1" t="n">
        <f aca="false">VLOOKUP(A566,'ESO dumped ZoneData'!$A$3:$D$9995,2,0)</f>
        <v>566</v>
      </c>
      <c r="C566" s="1" t="n">
        <f aca="false">VLOOKUP(A566,'ESO dumped ZoneData'!$A$3:$D$9995,3,0)</f>
        <v>849</v>
      </c>
      <c r="D566" s="2" t="str">
        <f aca="false">VLOOKUP(A566,'ESO dumped ZoneData'!$A$3:$D$9995,4,0)</f>
        <v>Mallapi Cave</v>
      </c>
      <c r="E566" s="2" t="str">
        <f aca="false" t="array" ref="E566:E566">IF(OR(EXACT(A566,'ESO Dungeon constants'!$D$3:$D$987)),"X","")</f>
        <v/>
      </c>
      <c r="F566" s="2" t="str">
        <f aca="false">IF(EXACT(A566,C566),"X","")</f>
        <v/>
      </c>
      <c r="G566" s="2" t="str">
        <f aca="false">IF(A566&lt;&gt;C566,VLOOKUP(C566,$A$2:$D$9949,4,0),"")</f>
        <v>Vvardenfell</v>
      </c>
      <c r="H566" s="2" t="n">
        <f aca="false">A566</f>
        <v>955</v>
      </c>
      <c r="I566" s="2" t="n">
        <f aca="false">C566</f>
        <v>849</v>
      </c>
      <c r="J566" s="0" t="n">
        <v>6</v>
      </c>
      <c r="K566" s="2" t="str">
        <f aca="false">VLOOKUP(J566,'LibSets constants'!$A$4:$B$1000,2,0)</f>
        <v>DLC_MORROWIND</v>
      </c>
      <c r="L566" s="2" t="str">
        <f aca="false">VLOOKUP(J566,'LibSets constants'!$A$4:$C$1000,3,0)</f>
        <v>Morrowind</v>
      </c>
    </row>
    <row r="567" customFormat="false" ht="15" hidden="false" customHeight="false" outlineLevel="0" collapsed="false">
      <c r="A567" s="21" t="n">
        <v>956</v>
      </c>
      <c r="B567" s="1" t="n">
        <f aca="false">VLOOKUP(A567,'ESO dumped ZoneData'!$A$3:$D$9995,2,0)</f>
        <v>567</v>
      </c>
      <c r="C567" s="1" t="n">
        <f aca="false">VLOOKUP(A567,'ESO dumped ZoneData'!$A$3:$D$9995,3,0)</f>
        <v>849</v>
      </c>
      <c r="D567" s="2" t="str">
        <f aca="false">VLOOKUP(A567,'ESO dumped ZoneData'!$A$3:$D$9995,4,0)</f>
        <v>Kaushtarari</v>
      </c>
      <c r="E567" s="2" t="str">
        <f aca="false" t="array" ref="E567:E567">IF(OR(EXACT(A567,'ESO Dungeon constants'!$D$3:$D$987)),"X","")</f>
        <v/>
      </c>
      <c r="F567" s="2" t="str">
        <f aca="false">IF(EXACT(A567,C567),"X","")</f>
        <v/>
      </c>
      <c r="G567" s="2" t="str">
        <f aca="false">IF(A567&lt;&gt;C567,VLOOKUP(C567,$A$2:$D$9949,4,0),"")</f>
        <v>Vvardenfell</v>
      </c>
      <c r="H567" s="2" t="n">
        <f aca="false">A567</f>
        <v>956</v>
      </c>
      <c r="I567" s="2" t="n">
        <f aca="false">C567</f>
        <v>849</v>
      </c>
      <c r="J567" s="0" t="n">
        <v>6</v>
      </c>
      <c r="K567" s="2" t="str">
        <f aca="false">VLOOKUP(J567,'LibSets constants'!$A$4:$B$1000,2,0)</f>
        <v>DLC_MORROWIND</v>
      </c>
      <c r="L567" s="2" t="str">
        <f aca="false">VLOOKUP(J567,'LibSets constants'!$A$4:$C$1000,3,0)</f>
        <v>Morrowind</v>
      </c>
    </row>
    <row r="568" customFormat="false" ht="15" hidden="false" customHeight="false" outlineLevel="0" collapsed="false">
      <c r="A568" s="21" t="n">
        <v>957</v>
      </c>
      <c r="B568" s="1" t="n">
        <f aca="false">VLOOKUP(A568,'ESO dumped ZoneData'!$A$3:$D$9995,2,0)</f>
        <v>568</v>
      </c>
      <c r="C568" s="1" t="n">
        <f aca="false">VLOOKUP(A568,'ESO dumped ZoneData'!$A$3:$D$9995,3,0)</f>
        <v>849</v>
      </c>
      <c r="D568" s="2" t="str">
        <f aca="false">VLOOKUP(A568,'ESO dumped ZoneData'!$A$3:$D$9995,4,0)</f>
        <v>Dreloth Ancestral Tomb</v>
      </c>
      <c r="E568" s="2" t="str">
        <f aca="false" t="array" ref="E568:E568">IF(OR(EXACT(A568,'ESO Dungeon constants'!$D$3:$D$987)),"X","")</f>
        <v/>
      </c>
      <c r="F568" s="2" t="str">
        <f aca="false">IF(EXACT(A568,C568),"X","")</f>
        <v/>
      </c>
      <c r="G568" s="2" t="str">
        <f aca="false">IF(A568&lt;&gt;C568,VLOOKUP(C568,$A$2:$D$9949,4,0),"")</f>
        <v>Vvardenfell</v>
      </c>
      <c r="H568" s="2" t="n">
        <f aca="false">A568</f>
        <v>957</v>
      </c>
      <c r="I568" s="2" t="n">
        <f aca="false">C568</f>
        <v>849</v>
      </c>
      <c r="J568" s="0" t="n">
        <v>6</v>
      </c>
      <c r="K568" s="2" t="str">
        <f aca="false">VLOOKUP(J568,'LibSets constants'!$A$4:$B$1000,2,0)</f>
        <v>DLC_MORROWIND</v>
      </c>
      <c r="L568" s="2" t="str">
        <f aca="false">VLOOKUP(J568,'LibSets constants'!$A$4:$C$1000,3,0)</f>
        <v>Morrowind</v>
      </c>
    </row>
    <row r="569" customFormat="false" ht="15" hidden="false" customHeight="false" outlineLevel="0" collapsed="false">
      <c r="A569" s="21" t="n">
        <v>958</v>
      </c>
      <c r="B569" s="1" t="n">
        <f aca="false">VLOOKUP(A569,'ESO dumped ZoneData'!$A$3:$D$9995,2,0)</f>
        <v>569</v>
      </c>
      <c r="C569" s="1" t="n">
        <f aca="false">VLOOKUP(A569,'ESO dumped ZoneData'!$A$3:$D$9995,3,0)</f>
        <v>849</v>
      </c>
      <c r="D569" s="2" t="str">
        <f aca="false">VLOOKUP(A569,'ESO dumped ZoneData'!$A$3:$D$9995,4,0)</f>
        <v>Veloth Ancestral Tomb</v>
      </c>
      <c r="E569" s="2" t="str">
        <f aca="false" t="array" ref="E569:E569">IF(OR(EXACT(A569,'ESO Dungeon constants'!$D$3:$D$987)),"X","")</f>
        <v/>
      </c>
      <c r="F569" s="2" t="str">
        <f aca="false">IF(EXACT(A569,C569),"X","")</f>
        <v/>
      </c>
      <c r="G569" s="2" t="str">
        <f aca="false">IF(A569&lt;&gt;C569,VLOOKUP(C569,$A$2:$D$9949,4,0),"")</f>
        <v>Vvardenfell</v>
      </c>
      <c r="H569" s="2" t="n">
        <f aca="false">A569</f>
        <v>958</v>
      </c>
      <c r="I569" s="2" t="n">
        <f aca="false">C569</f>
        <v>849</v>
      </c>
      <c r="J569" s="0" t="n">
        <v>6</v>
      </c>
      <c r="K569" s="2" t="str">
        <f aca="false">VLOOKUP(J569,'LibSets constants'!$A$4:$B$1000,2,0)</f>
        <v>DLC_MORROWIND</v>
      </c>
      <c r="L569" s="2" t="str">
        <f aca="false">VLOOKUP(J569,'LibSets constants'!$A$4:$C$1000,3,0)</f>
        <v>Morrowind</v>
      </c>
    </row>
    <row r="570" customFormat="false" ht="15" hidden="false" customHeight="false" outlineLevel="0" collapsed="false">
      <c r="A570" s="21" t="n">
        <v>959</v>
      </c>
      <c r="B570" s="1" t="n">
        <f aca="false">VLOOKUP(A570,'ESO dumped ZoneData'!$A$3:$D$9995,2,0)</f>
        <v>570</v>
      </c>
      <c r="C570" s="1" t="n">
        <f aca="false">VLOOKUP(A570,'ESO dumped ZoneData'!$A$3:$D$9995,3,0)</f>
        <v>849</v>
      </c>
      <c r="D570" s="2" t="str">
        <f aca="false">VLOOKUP(A570,'ESO dumped ZoneData'!$A$3:$D$9995,4,0)</f>
        <v>Andrano Ancestral Tomb</v>
      </c>
      <c r="E570" s="2" t="str">
        <f aca="false" t="array" ref="E570:E570">IF(OR(EXACT(A570,'ESO Dungeon constants'!$D$3:$D$987)),"X","")</f>
        <v/>
      </c>
      <c r="F570" s="2" t="str">
        <f aca="false">IF(EXACT(A570,C570),"X","")</f>
        <v/>
      </c>
      <c r="G570" s="2" t="str">
        <f aca="false">IF(A570&lt;&gt;C570,VLOOKUP(C570,$A$2:$D$9949,4,0),"")</f>
        <v>Vvardenfell</v>
      </c>
      <c r="H570" s="2" t="n">
        <f aca="false">A570</f>
        <v>959</v>
      </c>
      <c r="I570" s="2" t="n">
        <f aca="false">C570</f>
        <v>849</v>
      </c>
      <c r="J570" s="0" t="n">
        <v>6</v>
      </c>
      <c r="K570" s="2" t="str">
        <f aca="false">VLOOKUP(J570,'LibSets constants'!$A$4:$B$1000,2,0)</f>
        <v>DLC_MORROWIND</v>
      </c>
      <c r="L570" s="2" t="str">
        <f aca="false">VLOOKUP(J570,'LibSets constants'!$A$4:$C$1000,3,0)</f>
        <v>Morrowind</v>
      </c>
    </row>
    <row r="571" customFormat="false" ht="15" hidden="false" customHeight="false" outlineLevel="0" collapsed="false">
      <c r="A571" s="21" t="n">
        <v>960</v>
      </c>
      <c r="B571" s="1" t="n">
        <f aca="false">VLOOKUP(A571,'ESO dumped ZoneData'!$A$3:$D$9995,2,0)</f>
        <v>571</v>
      </c>
      <c r="C571" s="1" t="n">
        <f aca="false">VLOOKUP(A571,'ESO dumped ZoneData'!$A$3:$D$9995,3,0)</f>
        <v>849</v>
      </c>
      <c r="D571" s="2" t="str">
        <f aca="false">VLOOKUP(A571,'ESO dumped ZoneData'!$A$3:$D$9995,4,0)</f>
        <v>Hleran Ancestral Tomb</v>
      </c>
      <c r="E571" s="2" t="str">
        <f aca="false" t="array" ref="E571:E571">IF(OR(EXACT(A571,'ESO Dungeon constants'!$D$3:$D$987)),"X","")</f>
        <v/>
      </c>
      <c r="F571" s="2" t="str">
        <f aca="false">IF(EXACT(A571,C571),"X","")</f>
        <v/>
      </c>
      <c r="G571" s="2" t="str">
        <f aca="false">IF(A571&lt;&gt;C571,VLOOKUP(C571,$A$2:$D$9949,4,0),"")</f>
        <v>Vvardenfell</v>
      </c>
      <c r="H571" s="2" t="n">
        <f aca="false">A571</f>
        <v>960</v>
      </c>
      <c r="I571" s="2" t="n">
        <f aca="false">C571</f>
        <v>849</v>
      </c>
      <c r="J571" s="0" t="n">
        <v>6</v>
      </c>
      <c r="K571" s="2" t="str">
        <f aca="false">VLOOKUP(J571,'LibSets constants'!$A$4:$B$1000,2,0)</f>
        <v>DLC_MORROWIND</v>
      </c>
      <c r="L571" s="2" t="str">
        <f aca="false">VLOOKUP(J571,'LibSets constants'!$A$4:$C$1000,3,0)</f>
        <v>Morrowind</v>
      </c>
    </row>
    <row r="572" customFormat="false" ht="15" hidden="false" customHeight="false" outlineLevel="0" collapsed="false">
      <c r="A572" s="21" t="n">
        <v>961</v>
      </c>
      <c r="B572" s="1" t="n">
        <f aca="false">VLOOKUP(A572,'ESO dumped ZoneData'!$A$3:$D$9995,2,0)</f>
        <v>572</v>
      </c>
      <c r="C572" s="1" t="n">
        <f aca="false">VLOOKUP(A572,'ESO dumped ZoneData'!$A$3:$D$9995,3,0)</f>
        <v>849</v>
      </c>
      <c r="D572" s="2" t="str">
        <f aca="false">VLOOKUP(A572,'ESO dumped ZoneData'!$A$3:$D$9995,4,0)</f>
        <v>Ashalmawia</v>
      </c>
      <c r="E572" s="2" t="str">
        <f aca="false" t="array" ref="E572:E572">IF(OR(EXACT(A572,'ESO Dungeon constants'!$D$3:$D$987)),"X","")</f>
        <v/>
      </c>
      <c r="F572" s="2" t="str">
        <f aca="false">IF(EXACT(A572,C572),"X","")</f>
        <v/>
      </c>
      <c r="G572" s="2" t="str">
        <f aca="false">IF(A572&lt;&gt;C572,VLOOKUP(C572,$A$2:$D$9949,4,0),"")</f>
        <v>Vvardenfell</v>
      </c>
      <c r="H572" s="2" t="n">
        <f aca="false">A572</f>
        <v>961</v>
      </c>
      <c r="I572" s="2" t="n">
        <f aca="false">C572</f>
        <v>849</v>
      </c>
      <c r="J572" s="0" t="n">
        <v>6</v>
      </c>
      <c r="K572" s="2" t="str">
        <f aca="false">VLOOKUP(J572,'LibSets constants'!$A$4:$B$1000,2,0)</f>
        <v>DLC_MORROWIND</v>
      </c>
      <c r="L572" s="2" t="str">
        <f aca="false">VLOOKUP(J572,'LibSets constants'!$A$4:$C$1000,3,0)</f>
        <v>Morrowind</v>
      </c>
    </row>
    <row r="573" customFormat="false" ht="15" hidden="false" customHeight="false" outlineLevel="0" collapsed="false">
      <c r="A573" s="21" t="n">
        <v>962</v>
      </c>
      <c r="B573" s="1" t="n">
        <f aca="false">VLOOKUP(A573,'ESO dumped ZoneData'!$A$3:$D$9995,2,0)</f>
        <v>573</v>
      </c>
      <c r="C573" s="1" t="n">
        <f aca="false">VLOOKUP(A573,'ESO dumped ZoneData'!$A$3:$D$9995,3,0)</f>
        <v>849</v>
      </c>
      <c r="D573" s="2" t="str">
        <f aca="false">VLOOKUP(A573,'ESO dumped ZoneData'!$A$3:$D$9995,4,0)</f>
        <v>Library of Andule</v>
      </c>
      <c r="E573" s="2" t="str">
        <f aca="false" t="array" ref="E573:E573">IF(OR(EXACT(A573,'ESO Dungeon constants'!$D$3:$D$987)),"X","")</f>
        <v/>
      </c>
      <c r="F573" s="2" t="str">
        <f aca="false">IF(EXACT(A573,C573),"X","")</f>
        <v/>
      </c>
      <c r="G573" s="2" t="str">
        <f aca="false">IF(A573&lt;&gt;C573,VLOOKUP(C573,$A$2:$D$9949,4,0),"")</f>
        <v>Vvardenfell</v>
      </c>
      <c r="H573" s="2" t="n">
        <f aca="false">A573</f>
        <v>962</v>
      </c>
      <c r="I573" s="2" t="n">
        <f aca="false">C573</f>
        <v>849</v>
      </c>
      <c r="J573" s="0" t="n">
        <v>6</v>
      </c>
      <c r="K573" s="2" t="str">
        <f aca="false">VLOOKUP(J573,'LibSets constants'!$A$4:$B$1000,2,0)</f>
        <v>DLC_MORROWIND</v>
      </c>
      <c r="L573" s="2" t="str">
        <f aca="false">VLOOKUP(J573,'LibSets constants'!$A$4:$C$1000,3,0)</f>
        <v>Morrowind</v>
      </c>
    </row>
    <row r="574" customFormat="false" ht="15" hidden="false" customHeight="false" outlineLevel="0" collapsed="false">
      <c r="A574" s="21" t="n">
        <v>963</v>
      </c>
      <c r="B574" s="1" t="n">
        <f aca="false">VLOOKUP(A574,'ESO dumped ZoneData'!$A$3:$D$9995,2,0)</f>
        <v>574</v>
      </c>
      <c r="C574" s="1" t="n">
        <f aca="false">VLOOKUP(A574,'ESO dumped ZoneData'!$A$3:$D$9995,3,0)</f>
        <v>849</v>
      </c>
      <c r="D574" s="2" t="str">
        <f aca="false">VLOOKUP(A574,'ESO dumped ZoneData'!$A$3:$D$9995,4,0)</f>
        <v>Barilzar's Tower</v>
      </c>
      <c r="E574" s="2" t="str">
        <f aca="false" t="array" ref="E574:E574">IF(OR(EXACT(A574,'ESO Dungeon constants'!$D$3:$D$987)),"X","")</f>
        <v/>
      </c>
      <c r="F574" s="2" t="str">
        <f aca="false">IF(EXACT(A574,C574),"X","")</f>
        <v/>
      </c>
      <c r="G574" s="2" t="str">
        <f aca="false">IF(A574&lt;&gt;C574,VLOOKUP(C574,$A$2:$D$9949,4,0),"")</f>
        <v>Vvardenfell</v>
      </c>
      <c r="H574" s="2" t="n">
        <f aca="false">A574</f>
        <v>963</v>
      </c>
      <c r="I574" s="2" t="n">
        <f aca="false">C574</f>
        <v>849</v>
      </c>
      <c r="J574" s="0" t="n">
        <v>6</v>
      </c>
      <c r="K574" s="2" t="str">
        <f aca="false">VLOOKUP(J574,'LibSets constants'!$A$4:$B$1000,2,0)</f>
        <v>DLC_MORROWIND</v>
      </c>
      <c r="L574" s="2" t="str">
        <f aca="false">VLOOKUP(J574,'LibSets constants'!$A$4:$C$1000,3,0)</f>
        <v>Morrowind</v>
      </c>
    </row>
    <row r="575" customFormat="false" ht="15" hidden="false" customHeight="false" outlineLevel="0" collapsed="false">
      <c r="A575" s="21" t="n">
        <v>964</v>
      </c>
      <c r="B575" s="1" t="n">
        <f aca="false">VLOOKUP(A575,'ESO dumped ZoneData'!$A$3:$D$9995,2,0)</f>
        <v>575</v>
      </c>
      <c r="C575" s="1" t="n">
        <f aca="false">VLOOKUP(A575,'ESO dumped ZoneData'!$A$3:$D$9995,3,0)</f>
        <v>849</v>
      </c>
      <c r="D575" s="2" t="str">
        <f aca="false">VLOOKUP(A575,'ESO dumped ZoneData'!$A$3:$D$9995,4,0)</f>
        <v>Ashimanu Cave</v>
      </c>
      <c r="E575" s="2" t="str">
        <f aca="false" t="array" ref="E575:E575">IF(OR(EXACT(A575,'ESO Dungeon constants'!$D$3:$D$987)),"X","")</f>
        <v/>
      </c>
      <c r="F575" s="2" t="str">
        <f aca="false">IF(EXACT(A575,C575),"X","")</f>
        <v/>
      </c>
      <c r="G575" s="2" t="str">
        <f aca="false">IF(A575&lt;&gt;C575,VLOOKUP(C575,$A$2:$D$9949,4,0),"")</f>
        <v>Vvardenfell</v>
      </c>
      <c r="H575" s="2" t="n">
        <f aca="false">A575</f>
        <v>964</v>
      </c>
      <c r="I575" s="2" t="n">
        <f aca="false">C575</f>
        <v>849</v>
      </c>
      <c r="J575" s="0" t="n">
        <v>6</v>
      </c>
      <c r="K575" s="2" t="str">
        <f aca="false">VLOOKUP(J575,'LibSets constants'!$A$4:$B$1000,2,0)</f>
        <v>DLC_MORROWIND</v>
      </c>
      <c r="L575" s="2" t="str">
        <f aca="false">VLOOKUP(J575,'LibSets constants'!$A$4:$C$1000,3,0)</f>
        <v>Morrowind</v>
      </c>
    </row>
    <row r="576" customFormat="false" ht="15" hidden="false" customHeight="false" outlineLevel="0" collapsed="false">
      <c r="A576" s="21" t="n">
        <v>965</v>
      </c>
      <c r="B576" s="1" t="n">
        <f aca="false">VLOOKUP(A576,'ESO dumped ZoneData'!$A$3:$D$9995,2,0)</f>
        <v>576</v>
      </c>
      <c r="C576" s="1" t="n">
        <f aca="false">VLOOKUP(A576,'ESO dumped ZoneData'!$A$3:$D$9995,3,0)</f>
        <v>849</v>
      </c>
      <c r="D576" s="2" t="str">
        <f aca="false">VLOOKUP(A576,'ESO dumped ZoneData'!$A$3:$D$9995,4,0)</f>
        <v>Skar</v>
      </c>
      <c r="E576" s="2" t="str">
        <f aca="false" t="array" ref="E576:E576">IF(OR(EXACT(A576,'ESO Dungeon constants'!$D$3:$D$987)),"X","")</f>
        <v/>
      </c>
      <c r="F576" s="2" t="str">
        <f aca="false">IF(EXACT(A576,C576),"X","")</f>
        <v/>
      </c>
      <c r="G576" s="2" t="str">
        <f aca="false">IF(A576&lt;&gt;C576,VLOOKUP(C576,$A$2:$D$9949,4,0),"")</f>
        <v>Vvardenfell</v>
      </c>
      <c r="H576" s="2" t="n">
        <f aca="false">A576</f>
        <v>965</v>
      </c>
      <c r="I576" s="2" t="n">
        <f aca="false">C576</f>
        <v>849</v>
      </c>
      <c r="J576" s="0" t="n">
        <v>6</v>
      </c>
      <c r="K576" s="2" t="str">
        <f aca="false">VLOOKUP(J576,'LibSets constants'!$A$4:$B$1000,2,0)</f>
        <v>DLC_MORROWIND</v>
      </c>
      <c r="L576" s="2" t="str">
        <f aca="false">VLOOKUP(J576,'LibSets constants'!$A$4:$C$1000,3,0)</f>
        <v>Morrowind</v>
      </c>
    </row>
    <row r="577" customFormat="false" ht="15" hidden="false" customHeight="false" outlineLevel="0" collapsed="false">
      <c r="A577" s="21" t="n">
        <v>966</v>
      </c>
      <c r="B577" s="1" t="n">
        <f aca="false">VLOOKUP(A577,'ESO dumped ZoneData'!$A$3:$D$9995,2,0)</f>
        <v>577</v>
      </c>
      <c r="C577" s="1" t="n">
        <f aca="false">VLOOKUP(A577,'ESO dumped ZoneData'!$A$3:$D$9995,3,0)</f>
        <v>849</v>
      </c>
      <c r="D577" s="2" t="str">
        <f aca="false">VLOOKUP(A577,'ESO dumped ZoneData'!$A$3:$D$9995,4,0)</f>
        <v>Cavern of the Incarnate</v>
      </c>
      <c r="E577" s="2" t="str">
        <f aca="false" t="array" ref="E577:E577">IF(OR(EXACT(A577,'ESO Dungeon constants'!$D$3:$D$987)),"X","")</f>
        <v/>
      </c>
      <c r="F577" s="2" t="str">
        <f aca="false">IF(EXACT(A577,C577),"X","")</f>
        <v/>
      </c>
      <c r="G577" s="2" t="str">
        <f aca="false">IF(A577&lt;&gt;C577,VLOOKUP(C577,$A$2:$D$9949,4,0),"")</f>
        <v>Vvardenfell</v>
      </c>
      <c r="H577" s="2" t="n">
        <f aca="false">A577</f>
        <v>966</v>
      </c>
      <c r="I577" s="2" t="n">
        <f aca="false">C577</f>
        <v>849</v>
      </c>
      <c r="J577" s="0" t="n">
        <v>6</v>
      </c>
      <c r="K577" s="2" t="str">
        <f aca="false">VLOOKUP(J577,'LibSets constants'!$A$4:$B$1000,2,0)</f>
        <v>DLC_MORROWIND</v>
      </c>
      <c r="L577" s="2" t="str">
        <f aca="false">VLOOKUP(J577,'LibSets constants'!$A$4:$C$1000,3,0)</f>
        <v>Morrowind</v>
      </c>
    </row>
    <row r="578" customFormat="false" ht="15" hidden="false" customHeight="false" outlineLevel="0" collapsed="false">
      <c r="A578" s="21" t="n">
        <v>967</v>
      </c>
      <c r="B578" s="1" t="n">
        <f aca="false">VLOOKUP(A578,'ESO dumped ZoneData'!$A$3:$D$9995,2,0)</f>
        <v>578</v>
      </c>
      <c r="C578" s="1" t="n">
        <f aca="false">VLOOKUP(A578,'ESO dumped ZoneData'!$A$3:$D$9995,3,0)</f>
        <v>849</v>
      </c>
      <c r="D578" s="2" t="str">
        <f aca="false">VLOOKUP(A578,'ESO dumped ZoneData'!$A$3:$D$9995,4,0)</f>
        <v>Clockwork City Vault</v>
      </c>
      <c r="E578" s="2" t="str">
        <f aca="false" t="array" ref="E578:E578">IF(OR(EXACT(A578,'ESO Dungeon constants'!$D$3:$D$987)),"X","")</f>
        <v/>
      </c>
      <c r="F578" s="2" t="str">
        <f aca="false">IF(EXACT(A578,C578),"X","")</f>
        <v/>
      </c>
      <c r="G578" s="2" t="str">
        <f aca="false">IF(A578&lt;&gt;C578,VLOOKUP(C578,$A$2:$D$9949,4,0),"")</f>
        <v>Vvardenfell</v>
      </c>
      <c r="H578" s="2" t="n">
        <f aca="false">A578</f>
        <v>967</v>
      </c>
      <c r="I578" s="2" t="n">
        <f aca="false">C578</f>
        <v>849</v>
      </c>
      <c r="J578" s="0" t="n">
        <v>6</v>
      </c>
      <c r="K578" s="2" t="str">
        <f aca="false">VLOOKUP(J578,'LibSets constants'!$A$4:$B$1000,2,0)</f>
        <v>DLC_MORROWIND</v>
      </c>
      <c r="L578" s="2" t="str">
        <f aca="false">VLOOKUP(J578,'LibSets constants'!$A$4:$C$1000,3,0)</f>
        <v>Morrowind</v>
      </c>
    </row>
    <row r="579" customFormat="false" ht="15" hidden="false" customHeight="false" outlineLevel="0" collapsed="false">
      <c r="A579" s="21" t="n">
        <v>968</v>
      </c>
      <c r="B579" s="1" t="n">
        <f aca="false">VLOOKUP(A579,'ESO dumped ZoneData'!$A$3:$D$9995,2,0)</f>
        <v>579</v>
      </c>
      <c r="C579" s="1" t="n">
        <f aca="false">VLOOKUP(A579,'ESO dumped ZoneData'!$A$3:$D$9995,3,0)</f>
        <v>849</v>
      </c>
      <c r="D579" s="2" t="str">
        <f aca="false">VLOOKUP(A579,'ESO dumped ZoneData'!$A$3:$D$9995,4,0)</f>
        <v>Firemoth Island</v>
      </c>
      <c r="E579" s="2" t="str">
        <f aca="false" t="array" ref="E579:E579">IF(OR(EXACT(A579,'ESO Dungeon constants'!$D$3:$D$987)),"X","")</f>
        <v/>
      </c>
      <c r="F579" s="2" t="str">
        <f aca="false">IF(EXACT(A579,C579),"X","")</f>
        <v/>
      </c>
      <c r="G579" s="2" t="str">
        <f aca="false">IF(A579&lt;&gt;C579,VLOOKUP(C579,$A$2:$D$9949,4,0),"")</f>
        <v>Vvardenfell</v>
      </c>
      <c r="H579" s="2" t="n">
        <f aca="false">A579</f>
        <v>968</v>
      </c>
      <c r="I579" s="2" t="n">
        <f aca="false">C579</f>
        <v>849</v>
      </c>
      <c r="J579" s="0" t="n">
        <v>6</v>
      </c>
      <c r="K579" s="2" t="str">
        <f aca="false">VLOOKUP(J579,'LibSets constants'!$A$4:$B$1000,2,0)</f>
        <v>DLC_MORROWIND</v>
      </c>
      <c r="L579" s="2" t="str">
        <f aca="false">VLOOKUP(J579,'LibSets constants'!$A$4:$C$1000,3,0)</f>
        <v>Morrowind</v>
      </c>
    </row>
    <row r="580" customFormat="false" ht="15" hidden="false" customHeight="false" outlineLevel="0" collapsed="false">
      <c r="A580" s="21" t="n">
        <v>969</v>
      </c>
      <c r="B580" s="1" t="n">
        <f aca="false">VLOOKUP(A580,'ESO dumped ZoneData'!$A$3:$D$9995,2,0)</f>
        <v>580</v>
      </c>
      <c r="C580" s="1" t="n">
        <f aca="false">VLOOKUP(A580,'ESO dumped ZoneData'!$A$3:$D$9995,3,0)</f>
        <v>849</v>
      </c>
      <c r="D580" s="2" t="str">
        <f aca="false">VLOOKUP(A580,'ESO dumped ZoneData'!$A$3:$D$9995,4,0)</f>
        <v>Ashurnibibi</v>
      </c>
      <c r="E580" s="2" t="str">
        <f aca="false" t="array" ref="E580:E580">IF(OR(EXACT(A580,'ESO Dungeon constants'!$D$3:$D$987)),"X","")</f>
        <v/>
      </c>
      <c r="F580" s="2" t="str">
        <f aca="false">IF(EXACT(A580,C580),"X","")</f>
        <v/>
      </c>
      <c r="G580" s="2" t="str">
        <f aca="false">IF(A580&lt;&gt;C580,VLOOKUP(C580,$A$2:$D$9949,4,0),"")</f>
        <v>Vvardenfell</v>
      </c>
      <c r="H580" s="2" t="n">
        <f aca="false">A580</f>
        <v>969</v>
      </c>
      <c r="I580" s="2" t="n">
        <f aca="false">C580</f>
        <v>849</v>
      </c>
      <c r="J580" s="0" t="n">
        <v>6</v>
      </c>
      <c r="K580" s="2" t="str">
        <f aca="false">VLOOKUP(J580,'LibSets constants'!$A$4:$B$1000,2,0)</f>
        <v>DLC_MORROWIND</v>
      </c>
      <c r="L580" s="2" t="str">
        <f aca="false">VLOOKUP(J580,'LibSets constants'!$A$4:$C$1000,3,0)</f>
        <v>Morrowind</v>
      </c>
    </row>
    <row r="581" customFormat="false" ht="15" hidden="false" customHeight="false" outlineLevel="0" collapsed="false">
      <c r="A581" s="21" t="n">
        <v>970</v>
      </c>
      <c r="B581" s="1" t="n">
        <f aca="false">VLOOKUP(A581,'ESO dumped ZoneData'!$A$3:$D$9995,2,0)</f>
        <v>581</v>
      </c>
      <c r="C581" s="1" t="n">
        <f aca="false">VLOOKUP(A581,'ESO dumped ZoneData'!$A$3:$D$9995,3,0)</f>
        <v>849</v>
      </c>
      <c r="D581" s="2" t="str">
        <f aca="false">VLOOKUP(A581,'ESO dumped ZoneData'!$A$3:$D$9995,4,0)</f>
        <v>Redoran Garrison</v>
      </c>
      <c r="E581" s="2" t="str">
        <f aca="false" t="array" ref="E581:E581">IF(OR(EXACT(A581,'ESO Dungeon constants'!$D$3:$D$987)),"X","")</f>
        <v/>
      </c>
      <c r="F581" s="2" t="str">
        <f aca="false">IF(EXACT(A581,C581),"X","")</f>
        <v/>
      </c>
      <c r="G581" s="2" t="str">
        <f aca="false">IF(A581&lt;&gt;C581,VLOOKUP(C581,$A$2:$D$9949,4,0),"")</f>
        <v>Vvardenfell</v>
      </c>
      <c r="H581" s="2" t="n">
        <f aca="false">A581</f>
        <v>970</v>
      </c>
      <c r="I581" s="2" t="n">
        <f aca="false">C581</f>
        <v>849</v>
      </c>
      <c r="J581" s="0" t="n">
        <v>6</v>
      </c>
      <c r="K581" s="2" t="str">
        <f aca="false">VLOOKUP(J581,'LibSets constants'!$A$4:$B$1000,2,0)</f>
        <v>DLC_MORROWIND</v>
      </c>
      <c r="L581" s="2" t="str">
        <f aca="false">VLOOKUP(J581,'LibSets constants'!$A$4:$C$1000,3,0)</f>
        <v>Morrowind</v>
      </c>
    </row>
    <row r="582" customFormat="false" ht="15" hidden="false" customHeight="false" outlineLevel="0" collapsed="false">
      <c r="A582" s="21" t="n">
        <v>971</v>
      </c>
      <c r="B582" s="1" t="n">
        <f aca="false">VLOOKUP(A582,'ESO dumped ZoneData'!$A$3:$D$9995,2,0)</f>
        <v>582</v>
      </c>
      <c r="C582" s="1" t="n">
        <f aca="false">VLOOKUP(A582,'ESO dumped ZoneData'!$A$3:$D$9995,3,0)</f>
        <v>849</v>
      </c>
      <c r="D582" s="2" t="str">
        <f aca="false">VLOOKUP(A582,'ESO dumped ZoneData'!$A$3:$D$9995,4,0)</f>
        <v>Vivec City Outlaws Refuge</v>
      </c>
      <c r="E582" s="2" t="str">
        <f aca="false" t="array" ref="E582:E582">IF(OR(EXACT(A582,'ESO Dungeon constants'!$D$3:$D$987)),"X","")</f>
        <v/>
      </c>
      <c r="F582" s="2" t="str">
        <f aca="false">IF(EXACT(A582,C582),"X","")</f>
        <v/>
      </c>
      <c r="G582" s="2" t="str">
        <f aca="false">IF(A582&lt;&gt;C582,VLOOKUP(C582,$A$2:$D$9949,4,0),"")</f>
        <v>Vvardenfell</v>
      </c>
      <c r="H582" s="2" t="n">
        <f aca="false">A582</f>
        <v>971</v>
      </c>
      <c r="I582" s="2" t="n">
        <f aca="false">C582</f>
        <v>849</v>
      </c>
      <c r="J582" s="0" t="n">
        <v>6</v>
      </c>
      <c r="K582" s="2" t="str">
        <f aca="false">VLOOKUP(J582,'LibSets constants'!$A$4:$B$1000,2,0)</f>
        <v>DLC_MORROWIND</v>
      </c>
      <c r="L582" s="2" t="str">
        <f aca="false">VLOOKUP(J582,'LibSets constants'!$A$4:$C$1000,3,0)</f>
        <v>Morrowind</v>
      </c>
    </row>
    <row r="583" customFormat="false" ht="15" hidden="false" customHeight="false" outlineLevel="0" collapsed="false">
      <c r="A583" s="21" t="n">
        <v>972</v>
      </c>
      <c r="B583" s="1" t="n">
        <f aca="false">VLOOKUP(A583,'ESO dumped ZoneData'!$A$3:$D$9995,2,0)</f>
        <v>583</v>
      </c>
      <c r="C583" s="1" t="n">
        <f aca="false">VLOOKUP(A583,'ESO dumped ZoneData'!$A$3:$D$9995,3,0)</f>
        <v>849</v>
      </c>
      <c r="D583" s="2" t="str">
        <f aca="false">VLOOKUP(A583,'ESO dumped ZoneData'!$A$3:$D$9995,4,0)</f>
        <v>Kudanat Mine</v>
      </c>
      <c r="E583" s="2" t="str">
        <f aca="false" t="array" ref="E583:E583">IF(OR(EXACT(A583,'ESO Dungeon constants'!$D$3:$D$987)),"X","")</f>
        <v/>
      </c>
      <c r="F583" s="2" t="str">
        <f aca="false">IF(EXACT(A583,C583),"X","")</f>
        <v/>
      </c>
      <c r="G583" s="2" t="str">
        <f aca="false">IF(A583&lt;&gt;C583,VLOOKUP(C583,$A$2:$D$9949,4,0),"")</f>
        <v>Vvardenfell</v>
      </c>
      <c r="H583" s="2" t="n">
        <f aca="false">A583</f>
        <v>972</v>
      </c>
      <c r="I583" s="2" t="n">
        <f aca="false">C583</f>
        <v>849</v>
      </c>
      <c r="J583" s="0" t="n">
        <v>6</v>
      </c>
      <c r="K583" s="2" t="str">
        <f aca="false">VLOOKUP(J583,'LibSets constants'!$A$4:$B$1000,2,0)</f>
        <v>DLC_MORROWIND</v>
      </c>
      <c r="L583" s="2" t="str">
        <f aca="false">VLOOKUP(J583,'LibSets constants'!$A$4:$C$1000,3,0)</f>
        <v>Morrowind</v>
      </c>
    </row>
    <row r="584" customFormat="false" ht="15" hidden="false" customHeight="false" outlineLevel="0" collapsed="false">
      <c r="A584" s="21" t="n">
        <v>973</v>
      </c>
      <c r="B584" s="1" t="n">
        <f aca="false">VLOOKUP(A584,'ESO dumped ZoneData'!$A$3:$D$9995,2,0)</f>
        <v>584</v>
      </c>
      <c r="C584" s="1" t="n">
        <f aca="false">VLOOKUP(A584,'ESO dumped ZoneData'!$A$3:$D$9995,3,0)</f>
        <v>888</v>
      </c>
      <c r="D584" s="2" t="str">
        <f aca="false">VLOOKUP(A584,'ESO dumped ZoneData'!$A$3:$D$9995,4,0)</f>
        <v>Bloodroot Forge</v>
      </c>
      <c r="E584" s="2" t="str">
        <f aca="false" t="array" ref="E584:E584">IF(OR(EXACT(A584,'ESO Dungeon constants'!$D$3:$D$987)),"X","")</f>
        <v/>
      </c>
      <c r="F584" s="2" t="str">
        <f aca="false">IF(EXACT(A584,C584),"X","")</f>
        <v/>
      </c>
      <c r="G584" s="2" t="str">
        <f aca="false">IF(A584&lt;&gt;C584,VLOOKUP(C584,$A$2:$D$9949,4,0),"")</f>
        <v>Craglorn</v>
      </c>
      <c r="H584" s="2" t="n">
        <f aca="false">A584</f>
        <v>973</v>
      </c>
      <c r="I584" s="2" t="n">
        <f aca="false">C584</f>
        <v>888</v>
      </c>
      <c r="J584" s="0" t="n">
        <v>0</v>
      </c>
      <c r="K584" s="2" t="str">
        <f aca="false">VLOOKUP(J584,'LibSets constants'!$A$4:$B$1000,2,0)</f>
        <v>DLC_BASE_GAME</v>
      </c>
      <c r="L584" s="2" t="str">
        <f aca="false">VLOOKUP(J584,'LibSets constants'!$A$4:$C$1000,3,0)</f>
        <v>Included in base game</v>
      </c>
    </row>
    <row r="585" customFormat="false" ht="15" hidden="false" customHeight="false" outlineLevel="0" collapsed="false">
      <c r="A585" s="21" t="n">
        <v>974</v>
      </c>
      <c r="B585" s="1" t="n">
        <f aca="false">VLOOKUP(A585,'ESO dumped ZoneData'!$A$3:$D$9995,2,0)</f>
        <v>585</v>
      </c>
      <c r="C585" s="1" t="n">
        <f aca="false">VLOOKUP(A585,'ESO dumped ZoneData'!$A$3:$D$9995,3,0)</f>
        <v>888</v>
      </c>
      <c r="D585" s="2" t="str">
        <f aca="false">VLOOKUP(A585,'ESO dumped ZoneData'!$A$3:$D$9995,4,0)</f>
        <v>Falkreath Hold</v>
      </c>
      <c r="E585" s="2" t="str">
        <f aca="false" t="array" ref="E585:E585">IF(OR(EXACT(A585,'ESO Dungeon constants'!$D$3:$D$987)),"X","")</f>
        <v/>
      </c>
      <c r="F585" s="2" t="str">
        <f aca="false">IF(EXACT(A585,C585),"X","")</f>
        <v/>
      </c>
      <c r="G585" s="2" t="str">
        <f aca="false">IF(A585&lt;&gt;C585,VLOOKUP(C585,$A$2:$D$9949,4,0),"")</f>
        <v>Craglorn</v>
      </c>
      <c r="H585" s="2" t="n">
        <f aca="false">A585</f>
        <v>974</v>
      </c>
      <c r="I585" s="2" t="n">
        <f aca="false">C585</f>
        <v>888</v>
      </c>
      <c r="J585" s="0" t="n">
        <v>0</v>
      </c>
      <c r="K585" s="2" t="str">
        <f aca="false">VLOOKUP(J585,'LibSets constants'!$A$4:$B$1000,2,0)</f>
        <v>DLC_BASE_GAME</v>
      </c>
      <c r="L585" s="2" t="str">
        <f aca="false">VLOOKUP(J585,'LibSets constants'!$A$4:$C$1000,3,0)</f>
        <v>Included in base game</v>
      </c>
    </row>
    <row r="586" customFormat="false" ht="15" hidden="false" customHeight="false" outlineLevel="0" collapsed="false">
      <c r="A586" s="21" t="n">
        <v>975</v>
      </c>
      <c r="B586" s="1" t="n">
        <f aca="false">VLOOKUP(A586,'ESO dumped ZoneData'!$A$3:$D$9995,2,0)</f>
        <v>586</v>
      </c>
      <c r="C586" s="1" t="n">
        <f aca="false">VLOOKUP(A586,'ESO dumped ZoneData'!$A$3:$D$9995,3,0)</f>
        <v>849</v>
      </c>
      <c r="D586" s="2" t="str">
        <f aca="false">VLOOKUP(A586,'ESO dumped ZoneData'!$A$3:$D$9995,4,0)</f>
        <v>Halls of Fabrication</v>
      </c>
      <c r="E586" s="2" t="str">
        <f aca="false" t="array" ref="E586:E586">IF(OR(EXACT(A586,'ESO Dungeon constants'!$D$3:$D$987)),"X","")</f>
        <v/>
      </c>
      <c r="F586" s="2" t="str">
        <f aca="false">IF(EXACT(A586,C586),"X","")</f>
        <v/>
      </c>
      <c r="G586" s="2" t="str">
        <f aca="false">IF(A586&lt;&gt;C586,VLOOKUP(C586,$A$2:$D$9949,4,0),"")</f>
        <v>Vvardenfell</v>
      </c>
      <c r="H586" s="2" t="n">
        <f aca="false">A586</f>
        <v>975</v>
      </c>
      <c r="I586" s="2" t="n">
        <f aca="false">C586</f>
        <v>849</v>
      </c>
      <c r="J586" s="0" t="n">
        <v>6</v>
      </c>
      <c r="K586" s="2" t="str">
        <f aca="false">VLOOKUP(J586,'LibSets constants'!$A$4:$B$1000,2,0)</f>
        <v>DLC_MORROWIND</v>
      </c>
      <c r="L586" s="2" t="str">
        <f aca="false">VLOOKUP(J586,'LibSets constants'!$A$4:$C$1000,3,0)</f>
        <v>Morrowind</v>
      </c>
    </row>
    <row r="587" customFormat="false" ht="15" hidden="false" customHeight="false" outlineLevel="0" collapsed="false">
      <c r="A587" s="21" t="n">
        <v>977</v>
      </c>
      <c r="B587" s="1" t="n">
        <f aca="false">VLOOKUP(A587,'ESO dumped ZoneData'!$A$3:$D$9995,2,0)</f>
        <v>587</v>
      </c>
      <c r="C587" s="1" t="n">
        <f aca="false">VLOOKUP(A587,'ESO dumped ZoneData'!$A$3:$D$9995,3,0)</f>
        <v>849</v>
      </c>
      <c r="D587" s="2" t="str">
        <f aca="false">VLOOKUP(A587,'ESO dumped ZoneData'!$A$3:$D$9995,4,0)</f>
        <v>Prison of Xykenaz</v>
      </c>
      <c r="E587" s="2" t="str">
        <f aca="false" t="array" ref="E587:E587">IF(OR(EXACT(A587,'ESO Dungeon constants'!$D$3:$D$987)),"X","")</f>
        <v/>
      </c>
      <c r="F587" s="2" t="str">
        <f aca="false">IF(EXACT(A587,C587),"X","")</f>
        <v/>
      </c>
      <c r="G587" s="2" t="str">
        <f aca="false">IF(A587&lt;&gt;C587,VLOOKUP(C587,$A$2:$D$9949,4,0),"")</f>
        <v>Vvardenfell</v>
      </c>
      <c r="H587" s="2" t="n">
        <f aca="false">A587</f>
        <v>977</v>
      </c>
      <c r="I587" s="2" t="n">
        <f aca="false">C587</f>
        <v>849</v>
      </c>
      <c r="J587" s="0" t="n">
        <v>6</v>
      </c>
      <c r="K587" s="2" t="str">
        <f aca="false">VLOOKUP(J587,'LibSets constants'!$A$4:$B$1000,2,0)</f>
        <v>DLC_MORROWIND</v>
      </c>
      <c r="L587" s="2" t="str">
        <f aca="false">VLOOKUP(J587,'LibSets constants'!$A$4:$C$1000,3,0)</f>
        <v>Morrowind</v>
      </c>
    </row>
    <row r="588" customFormat="false" ht="15" hidden="false" customHeight="false" outlineLevel="0" collapsed="false">
      <c r="A588" s="21" t="n">
        <v>979</v>
      </c>
      <c r="B588" s="1" t="n">
        <f aca="false">VLOOKUP(A588,'ESO dumped ZoneData'!$A$3:$D$9995,2,0)</f>
        <v>588</v>
      </c>
      <c r="C588" s="1" t="n">
        <f aca="false">VLOOKUP(A588,'ESO dumped ZoneData'!$A$3:$D$9995,3,0)</f>
        <v>849</v>
      </c>
      <c r="D588" s="2" t="str">
        <f aca="false">VLOOKUP(A588,'ESO dumped ZoneData'!$A$3:$D$9995,4,0)</f>
        <v>Clockwork City Vault</v>
      </c>
      <c r="E588" s="2" t="str">
        <f aca="false" t="array" ref="E588:E588">IF(OR(EXACT(A588,'ESO Dungeon constants'!$D$3:$D$987)),"X","")</f>
        <v/>
      </c>
      <c r="F588" s="2" t="str">
        <f aca="false">IF(EXACT(A588,C588),"X","")</f>
        <v/>
      </c>
      <c r="G588" s="2" t="str">
        <f aca="false">IF(A588&lt;&gt;C588,VLOOKUP(C588,$A$2:$D$9949,4,0),"")</f>
        <v>Vvardenfell</v>
      </c>
      <c r="H588" s="2" t="n">
        <f aca="false">A588</f>
        <v>979</v>
      </c>
      <c r="I588" s="2" t="n">
        <f aca="false">C588</f>
        <v>849</v>
      </c>
      <c r="J588" s="0" t="n">
        <v>6</v>
      </c>
      <c r="K588" s="2" t="str">
        <f aca="false">VLOOKUP(J588,'LibSets constants'!$A$4:$B$1000,2,0)</f>
        <v>DLC_MORROWIND</v>
      </c>
      <c r="L588" s="2" t="str">
        <f aca="false">VLOOKUP(J588,'LibSets constants'!$A$4:$C$1000,3,0)</f>
        <v>Morrowind</v>
      </c>
    </row>
    <row r="589" customFormat="false" ht="15" hidden="false" customHeight="false" outlineLevel="0" collapsed="false">
      <c r="A589" s="21" t="n">
        <v>980</v>
      </c>
      <c r="B589" s="1" t="n">
        <f aca="false">VLOOKUP(A589,'ESO dumped ZoneData'!$A$3:$D$9995,2,0)</f>
        <v>589</v>
      </c>
      <c r="C589" s="1" t="n">
        <f aca="false">VLOOKUP(A589,'ESO dumped ZoneData'!$A$3:$D$9995,3,0)</f>
        <v>980</v>
      </c>
      <c r="D589" s="2" t="str">
        <f aca="false">VLOOKUP(A589,'ESO dumped ZoneData'!$A$3:$D$9995,4,0)</f>
        <v>Clockwork City</v>
      </c>
      <c r="E589" s="2" t="str">
        <f aca="false" t="array" ref="E589:E589">IF(OR(EXACT(A589,'ESO Dungeon constants'!$D$3:$D$987)),"X","")</f>
        <v/>
      </c>
      <c r="F589" s="2" t="str">
        <f aca="false">IF(EXACT(A589,C589),"X","")</f>
        <v>X</v>
      </c>
      <c r="G589" s="2" t="str">
        <f aca="false">IF(A589&lt;&gt;C589,VLOOKUP(C589,$A$2:$D$9949,4,0),"")</f>
        <v/>
      </c>
      <c r="H589" s="2" t="n">
        <f aca="false">A589</f>
        <v>980</v>
      </c>
      <c r="I589" s="2" t="n">
        <f aca="false">C589</f>
        <v>980</v>
      </c>
      <c r="J589" s="0" t="n">
        <v>8</v>
      </c>
      <c r="K589" s="2" t="str">
        <f aca="false">VLOOKUP(J589,'LibSets constants'!$A$4:$B$1000,2,0)</f>
        <v>DLC_CLOCKWORK_CITY</v>
      </c>
      <c r="L589" s="2" t="str">
        <f aca="false">VLOOKUP(J589,'LibSets constants'!$A$4:$C$1000,3,0)</f>
        <v>Clockwork City</v>
      </c>
    </row>
    <row r="590" customFormat="false" ht="15" hidden="false" customHeight="false" outlineLevel="0" collapsed="false">
      <c r="A590" s="21" t="n">
        <v>981</v>
      </c>
      <c r="B590" s="1" t="n">
        <f aca="false">VLOOKUP(A590,'ESO dumped ZoneData'!$A$3:$D$9995,2,0)</f>
        <v>590</v>
      </c>
      <c r="C590" s="1" t="n">
        <f aca="false">VLOOKUP(A590,'ESO dumped ZoneData'!$A$3:$D$9995,3,0)</f>
        <v>980</v>
      </c>
      <c r="D590" s="2" t="str">
        <f aca="false">VLOOKUP(A590,'ESO dumped ZoneData'!$A$3:$D$9995,4,0)</f>
        <v>The Brass Fortress</v>
      </c>
      <c r="E590" s="2" t="str">
        <f aca="false" t="array" ref="E590:E590">IF(OR(EXACT(A590,'ESO Dungeon constants'!$D$3:$D$987)),"X","")</f>
        <v/>
      </c>
      <c r="F590" s="2" t="str">
        <f aca="false">IF(EXACT(A590,C590),"X","")</f>
        <v/>
      </c>
      <c r="G590" s="2" t="str">
        <f aca="false">IF(A590&lt;&gt;C590,VLOOKUP(C590,$A$2:$D$9949,4,0),"")</f>
        <v>Clockwork City</v>
      </c>
      <c r="H590" s="2" t="n">
        <f aca="false">A590</f>
        <v>981</v>
      </c>
      <c r="I590" s="2" t="n">
        <f aca="false">C590</f>
        <v>980</v>
      </c>
      <c r="J590" s="0" t="n">
        <v>8</v>
      </c>
      <c r="K590" s="2" t="str">
        <f aca="false">VLOOKUP(J590,'LibSets constants'!$A$4:$B$1000,2,0)</f>
        <v>DLC_CLOCKWORK_CITY</v>
      </c>
      <c r="L590" s="2" t="str">
        <f aca="false">VLOOKUP(J590,'LibSets constants'!$A$4:$C$1000,3,0)</f>
        <v>Clockwork City</v>
      </c>
    </row>
    <row r="591" customFormat="false" ht="15" hidden="false" customHeight="false" outlineLevel="0" collapsed="false">
      <c r="A591" s="21" t="n">
        <v>982</v>
      </c>
      <c r="B591" s="1" t="n">
        <f aca="false">VLOOKUP(A591,'ESO dumped ZoneData'!$A$3:$D$9995,2,0)</f>
        <v>591</v>
      </c>
      <c r="C591" s="1" t="n">
        <f aca="false">VLOOKUP(A591,'ESO dumped ZoneData'!$A$3:$D$9995,3,0)</f>
        <v>980</v>
      </c>
      <c r="D591" s="2" t="str">
        <f aca="false">VLOOKUP(A591,'ESO dumped ZoneData'!$A$3:$D$9995,4,0)</f>
        <v>Slag Town Outlaws Refuge</v>
      </c>
      <c r="E591" s="2" t="str">
        <f aca="false" t="array" ref="E591:E591">IF(OR(EXACT(A591,'ESO Dungeon constants'!$D$3:$D$987)),"X","")</f>
        <v/>
      </c>
      <c r="F591" s="2" t="str">
        <f aca="false">IF(EXACT(A591,C591),"X","")</f>
        <v/>
      </c>
      <c r="G591" s="2" t="str">
        <f aca="false">IF(A591&lt;&gt;C591,VLOOKUP(C591,$A$2:$D$9949,4,0),"")</f>
        <v>Clockwork City</v>
      </c>
      <c r="H591" s="2" t="n">
        <f aca="false">A591</f>
        <v>982</v>
      </c>
      <c r="I591" s="2" t="n">
        <f aca="false">C591</f>
        <v>980</v>
      </c>
      <c r="J591" s="0" t="n">
        <v>8</v>
      </c>
      <c r="K591" s="2" t="str">
        <f aca="false">VLOOKUP(J591,'LibSets constants'!$A$4:$B$1000,2,0)</f>
        <v>DLC_CLOCKWORK_CITY</v>
      </c>
      <c r="L591" s="2" t="str">
        <f aca="false">VLOOKUP(J591,'LibSets constants'!$A$4:$C$1000,3,0)</f>
        <v>Clockwork City</v>
      </c>
    </row>
    <row r="592" customFormat="false" ht="15" hidden="false" customHeight="false" outlineLevel="0" collapsed="false">
      <c r="A592" s="21" t="n">
        <v>983</v>
      </c>
      <c r="B592" s="1" t="n">
        <f aca="false">VLOOKUP(A592,'ESO dumped ZoneData'!$A$3:$D$9995,2,0)</f>
        <v>592</v>
      </c>
      <c r="C592" s="1" t="n">
        <f aca="false">VLOOKUP(A592,'ESO dumped ZoneData'!$A$3:$D$9995,3,0)</f>
        <v>980</v>
      </c>
      <c r="D592" s="2" t="str">
        <f aca="false">VLOOKUP(A592,'ESO dumped ZoneData'!$A$3:$D$9995,4,0)</f>
        <v>Mechanical Fundament</v>
      </c>
      <c r="E592" s="2" t="str">
        <f aca="false" t="array" ref="E592:E592">IF(OR(EXACT(A592,'ESO Dungeon constants'!$D$3:$D$987)),"X","")</f>
        <v/>
      </c>
      <c r="F592" s="2" t="str">
        <f aca="false">IF(EXACT(A592,C592),"X","")</f>
        <v/>
      </c>
      <c r="G592" s="2" t="str">
        <f aca="false">IF(A592&lt;&gt;C592,VLOOKUP(C592,$A$2:$D$9949,4,0),"")</f>
        <v>Clockwork City</v>
      </c>
      <c r="H592" s="2" t="n">
        <f aca="false">A592</f>
        <v>983</v>
      </c>
      <c r="I592" s="2" t="n">
        <f aca="false">C592</f>
        <v>980</v>
      </c>
      <c r="J592" s="0" t="n">
        <v>8</v>
      </c>
      <c r="K592" s="2" t="str">
        <f aca="false">VLOOKUP(J592,'LibSets constants'!$A$4:$B$1000,2,0)</f>
        <v>DLC_CLOCKWORK_CITY</v>
      </c>
      <c r="L592" s="2" t="str">
        <f aca="false">VLOOKUP(J592,'LibSets constants'!$A$4:$C$1000,3,0)</f>
        <v>Clockwork City</v>
      </c>
    </row>
    <row r="593" customFormat="false" ht="15" hidden="false" customHeight="false" outlineLevel="0" collapsed="false">
      <c r="A593" s="21" t="n">
        <v>984</v>
      </c>
      <c r="B593" s="1" t="n">
        <f aca="false">VLOOKUP(A593,'ESO dumped ZoneData'!$A$3:$D$9995,2,0)</f>
        <v>593</v>
      </c>
      <c r="C593" s="1" t="n">
        <f aca="false">VLOOKUP(A593,'ESO dumped ZoneData'!$A$3:$D$9995,3,0)</f>
        <v>980</v>
      </c>
      <c r="D593" s="2" t="str">
        <f aca="false">VLOOKUP(A593,'ESO dumped ZoneData'!$A$3:$D$9995,4,0)</f>
        <v>Machine District</v>
      </c>
      <c r="E593" s="2" t="str">
        <f aca="false" t="array" ref="E593:E593">IF(OR(EXACT(A593,'ESO Dungeon constants'!$D$3:$D$987)),"X","")</f>
        <v/>
      </c>
      <c r="F593" s="2" t="str">
        <f aca="false">IF(EXACT(A593,C593),"X","")</f>
        <v/>
      </c>
      <c r="G593" s="2" t="str">
        <f aca="false">IF(A593&lt;&gt;C593,VLOOKUP(C593,$A$2:$D$9949,4,0),"")</f>
        <v>Clockwork City</v>
      </c>
      <c r="H593" s="2" t="n">
        <f aca="false">A593</f>
        <v>984</v>
      </c>
      <c r="I593" s="2" t="n">
        <f aca="false">C593</f>
        <v>980</v>
      </c>
      <c r="J593" s="0" t="n">
        <v>8</v>
      </c>
      <c r="K593" s="2" t="str">
        <f aca="false">VLOOKUP(J593,'LibSets constants'!$A$4:$B$1000,2,0)</f>
        <v>DLC_CLOCKWORK_CITY</v>
      </c>
      <c r="L593" s="2" t="str">
        <f aca="false">VLOOKUP(J593,'LibSets constants'!$A$4:$C$1000,3,0)</f>
        <v>Clockwork City</v>
      </c>
    </row>
    <row r="594" customFormat="false" ht="15" hidden="false" customHeight="false" outlineLevel="0" collapsed="false">
      <c r="A594" s="21" t="n">
        <v>985</v>
      </c>
      <c r="B594" s="1" t="n">
        <f aca="false">VLOOKUP(A594,'ESO dumped ZoneData'!$A$3:$D$9995,2,0)</f>
        <v>594</v>
      </c>
      <c r="C594" s="1" t="n">
        <f aca="false">VLOOKUP(A594,'ESO dumped ZoneData'!$A$3:$D$9995,3,0)</f>
        <v>980</v>
      </c>
      <c r="D594" s="2" t="str">
        <f aca="false">VLOOKUP(A594,'ESO dumped ZoneData'!$A$3:$D$9995,4,0)</f>
        <v>Halls of Regulation</v>
      </c>
      <c r="E594" s="2" t="str">
        <f aca="false" t="array" ref="E594:E594">IF(OR(EXACT(A594,'ESO Dungeon constants'!$D$3:$D$987)),"X","")</f>
        <v/>
      </c>
      <c r="F594" s="2" t="str">
        <f aca="false">IF(EXACT(A594,C594),"X","")</f>
        <v/>
      </c>
      <c r="G594" s="2" t="str">
        <f aca="false">IF(A594&lt;&gt;C594,VLOOKUP(C594,$A$2:$D$9949,4,0),"")</f>
        <v>Clockwork City</v>
      </c>
      <c r="H594" s="2" t="n">
        <f aca="false">A594</f>
        <v>985</v>
      </c>
      <c r="I594" s="2" t="n">
        <f aca="false">C594</f>
        <v>980</v>
      </c>
      <c r="J594" s="0" t="n">
        <v>8</v>
      </c>
      <c r="K594" s="2" t="str">
        <f aca="false">VLOOKUP(J594,'LibSets constants'!$A$4:$B$1000,2,0)</f>
        <v>DLC_CLOCKWORK_CITY</v>
      </c>
      <c r="L594" s="2" t="str">
        <f aca="false">VLOOKUP(J594,'LibSets constants'!$A$4:$C$1000,3,0)</f>
        <v>Clockwork City</v>
      </c>
    </row>
    <row r="595" customFormat="false" ht="15" hidden="false" customHeight="false" outlineLevel="0" collapsed="false">
      <c r="A595" s="21" t="n">
        <v>986</v>
      </c>
      <c r="B595" s="1" t="n">
        <f aca="false">VLOOKUP(A595,'ESO dumped ZoneData'!$A$3:$D$9995,2,0)</f>
        <v>595</v>
      </c>
      <c r="C595" s="1" t="n">
        <f aca="false">VLOOKUP(A595,'ESO dumped ZoneData'!$A$3:$D$9995,3,0)</f>
        <v>980</v>
      </c>
      <c r="D595" s="2" t="str">
        <f aca="false">VLOOKUP(A595,'ESO dumped ZoneData'!$A$3:$D$9995,4,0)</f>
        <v>The Shadow Cleft</v>
      </c>
      <c r="E595" s="2" t="str">
        <f aca="false" t="array" ref="E595:E595">IF(OR(EXACT(A595,'ESO Dungeon constants'!$D$3:$D$987)),"X","")</f>
        <v/>
      </c>
      <c r="F595" s="2" t="str">
        <f aca="false">IF(EXACT(A595,C595),"X","")</f>
        <v/>
      </c>
      <c r="G595" s="2" t="str">
        <f aca="false">IF(A595&lt;&gt;C595,VLOOKUP(C595,$A$2:$D$9949,4,0),"")</f>
        <v>Clockwork City</v>
      </c>
      <c r="H595" s="2" t="n">
        <f aca="false">A595</f>
        <v>986</v>
      </c>
      <c r="I595" s="2" t="n">
        <f aca="false">C595</f>
        <v>980</v>
      </c>
      <c r="J595" s="0" t="n">
        <v>8</v>
      </c>
      <c r="K595" s="2" t="str">
        <f aca="false">VLOOKUP(J595,'LibSets constants'!$A$4:$B$1000,2,0)</f>
        <v>DLC_CLOCKWORK_CITY</v>
      </c>
      <c r="L595" s="2" t="str">
        <f aca="false">VLOOKUP(J595,'LibSets constants'!$A$4:$C$1000,3,0)</f>
        <v>Clockwork City</v>
      </c>
    </row>
    <row r="596" customFormat="false" ht="15" hidden="false" customHeight="false" outlineLevel="0" collapsed="false">
      <c r="A596" s="21" t="n">
        <v>988</v>
      </c>
      <c r="B596" s="1" t="n">
        <f aca="false">VLOOKUP(A596,'ESO dumped ZoneData'!$A$3:$D$9995,2,0)</f>
        <v>596</v>
      </c>
      <c r="C596" s="1" t="n">
        <f aca="false">VLOOKUP(A596,'ESO dumped ZoneData'!$A$3:$D$9995,3,0)</f>
        <v>980</v>
      </c>
      <c r="D596" s="2" t="str">
        <f aca="false">VLOOKUP(A596,'ESO dumped ZoneData'!$A$3:$D$9995,4,0)</f>
        <v>Clockwork City Vaults</v>
      </c>
      <c r="E596" s="2" t="str">
        <f aca="false" t="array" ref="E596:E596">IF(OR(EXACT(A596,'ESO Dungeon constants'!$D$3:$D$987)),"X","")</f>
        <v/>
      </c>
      <c r="F596" s="2" t="str">
        <f aca="false">IF(EXACT(A596,C596),"X","")</f>
        <v/>
      </c>
      <c r="G596" s="2" t="str">
        <f aca="false">IF(A596&lt;&gt;C596,VLOOKUP(C596,$A$2:$D$9949,4,0),"")</f>
        <v>Clockwork City</v>
      </c>
      <c r="H596" s="2" t="n">
        <f aca="false">A596</f>
        <v>988</v>
      </c>
      <c r="I596" s="2" t="n">
        <f aca="false">C596</f>
        <v>980</v>
      </c>
      <c r="J596" s="0" t="n">
        <v>8</v>
      </c>
      <c r="K596" s="2" t="str">
        <f aca="false">VLOOKUP(J596,'LibSets constants'!$A$4:$B$1000,2,0)</f>
        <v>DLC_CLOCKWORK_CITY</v>
      </c>
      <c r="L596" s="2" t="str">
        <f aca="false">VLOOKUP(J596,'LibSets constants'!$A$4:$C$1000,3,0)</f>
        <v>Clockwork City</v>
      </c>
    </row>
    <row r="597" customFormat="false" ht="15" hidden="false" customHeight="false" outlineLevel="0" collapsed="false">
      <c r="A597" s="21" t="n">
        <v>989</v>
      </c>
      <c r="B597" s="1" t="n">
        <f aca="false">VLOOKUP(A597,'ESO dumped ZoneData'!$A$3:$D$9995,2,0)</f>
        <v>597</v>
      </c>
      <c r="C597" s="1" t="n">
        <f aca="false">VLOOKUP(A597,'ESO dumped ZoneData'!$A$3:$D$9995,3,0)</f>
        <v>980</v>
      </c>
      <c r="D597" s="2" t="str">
        <f aca="false">VLOOKUP(A597,'ESO dumped ZoneData'!$A$3:$D$9995,4,0)</f>
        <v>Ventral Terminus</v>
      </c>
      <c r="E597" s="2" t="str">
        <f aca="false" t="array" ref="E597:E597">IF(OR(EXACT(A597,'ESO Dungeon constants'!$D$3:$D$987)),"X","")</f>
        <v/>
      </c>
      <c r="F597" s="2" t="str">
        <f aca="false">IF(EXACT(A597,C597),"X","")</f>
        <v/>
      </c>
      <c r="G597" s="2" t="str">
        <f aca="false">IF(A597&lt;&gt;C597,VLOOKUP(C597,$A$2:$D$9949,4,0),"")</f>
        <v>Clockwork City</v>
      </c>
      <c r="H597" s="2" t="n">
        <f aca="false">A597</f>
        <v>989</v>
      </c>
      <c r="I597" s="2" t="n">
        <f aca="false">C597</f>
        <v>980</v>
      </c>
      <c r="J597" s="0" t="n">
        <v>8</v>
      </c>
      <c r="K597" s="2" t="str">
        <f aca="false">VLOOKUP(J597,'LibSets constants'!$A$4:$B$1000,2,0)</f>
        <v>DLC_CLOCKWORK_CITY</v>
      </c>
      <c r="L597" s="2" t="str">
        <f aca="false">VLOOKUP(J597,'LibSets constants'!$A$4:$C$1000,3,0)</f>
        <v>Clockwork City</v>
      </c>
    </row>
    <row r="598" customFormat="false" ht="15" hidden="false" customHeight="false" outlineLevel="0" collapsed="false">
      <c r="A598" s="21" t="n">
        <v>990</v>
      </c>
      <c r="B598" s="1" t="n">
        <f aca="false">VLOOKUP(A598,'ESO dumped ZoneData'!$A$3:$D$9995,2,0)</f>
        <v>598</v>
      </c>
      <c r="C598" s="1" t="n">
        <f aca="false">VLOOKUP(A598,'ESO dumped ZoneData'!$A$3:$D$9995,3,0)</f>
        <v>980</v>
      </c>
      <c r="D598" s="2" t="str">
        <f aca="false">VLOOKUP(A598,'ESO dumped ZoneData'!$A$3:$D$9995,4,0)</f>
        <v>Incarnatorium</v>
      </c>
      <c r="E598" s="2" t="str">
        <f aca="false" t="array" ref="E598:E598">IF(OR(EXACT(A598,'ESO Dungeon constants'!$D$3:$D$987)),"X","")</f>
        <v/>
      </c>
      <c r="F598" s="2" t="str">
        <f aca="false">IF(EXACT(A598,C598),"X","")</f>
        <v/>
      </c>
      <c r="G598" s="2" t="str">
        <f aca="false">IF(A598&lt;&gt;C598,VLOOKUP(C598,$A$2:$D$9949,4,0),"")</f>
        <v>Clockwork City</v>
      </c>
      <c r="H598" s="2" t="n">
        <f aca="false">A598</f>
        <v>990</v>
      </c>
      <c r="I598" s="2" t="n">
        <f aca="false">C598</f>
        <v>980</v>
      </c>
      <c r="J598" s="0" t="n">
        <v>8</v>
      </c>
      <c r="K598" s="2" t="str">
        <f aca="false">VLOOKUP(J598,'LibSets constants'!$A$4:$B$1000,2,0)</f>
        <v>DLC_CLOCKWORK_CITY</v>
      </c>
      <c r="L598" s="2" t="str">
        <f aca="false">VLOOKUP(J598,'LibSets constants'!$A$4:$C$1000,3,0)</f>
        <v>Clockwork City</v>
      </c>
    </row>
    <row r="599" customFormat="false" ht="15" hidden="false" customHeight="false" outlineLevel="0" collapsed="false">
      <c r="A599" s="21" t="n">
        <v>991</v>
      </c>
      <c r="B599" s="1" t="n">
        <f aca="false">VLOOKUP(A599,'ESO dumped ZoneData'!$A$3:$D$9995,2,0)</f>
        <v>599</v>
      </c>
      <c r="C599" s="1" t="n">
        <f aca="false">VLOOKUP(A599,'ESO dumped ZoneData'!$A$3:$D$9995,3,0)</f>
        <v>980</v>
      </c>
      <c r="D599" s="2" t="str">
        <f aca="false">VLOOKUP(A599,'ESO dumped ZoneData'!$A$3:$D$9995,4,0)</f>
        <v>Cogitum Centralis</v>
      </c>
      <c r="E599" s="2" t="str">
        <f aca="false" t="array" ref="E599:E599">IF(OR(EXACT(A599,'ESO Dungeon constants'!$D$3:$D$987)),"X","")</f>
        <v/>
      </c>
      <c r="F599" s="2" t="str">
        <f aca="false">IF(EXACT(A599,C599),"X","")</f>
        <v/>
      </c>
      <c r="G599" s="2" t="str">
        <f aca="false">IF(A599&lt;&gt;C599,VLOOKUP(C599,$A$2:$D$9949,4,0),"")</f>
        <v>Clockwork City</v>
      </c>
      <c r="H599" s="2" t="n">
        <f aca="false">A599</f>
        <v>991</v>
      </c>
      <c r="I599" s="2" t="n">
        <f aca="false">C599</f>
        <v>980</v>
      </c>
      <c r="J599" s="0" t="n">
        <v>8</v>
      </c>
      <c r="K599" s="2" t="str">
        <f aca="false">VLOOKUP(J599,'LibSets constants'!$A$4:$B$1000,2,0)</f>
        <v>DLC_CLOCKWORK_CITY</v>
      </c>
      <c r="L599" s="2" t="str">
        <f aca="false">VLOOKUP(J599,'LibSets constants'!$A$4:$C$1000,3,0)</f>
        <v>Clockwork City</v>
      </c>
    </row>
    <row r="600" customFormat="false" ht="15" hidden="false" customHeight="false" outlineLevel="0" collapsed="false">
      <c r="A600" s="21" t="n">
        <v>992</v>
      </c>
      <c r="B600" s="1" t="n">
        <f aca="false">VLOOKUP(A600,'ESO dumped ZoneData'!$A$3:$D$9995,2,0)</f>
        <v>600</v>
      </c>
      <c r="C600" s="1" t="n">
        <f aca="false">VLOOKUP(A600,'ESO dumped ZoneData'!$A$3:$D$9995,3,0)</f>
        <v>980</v>
      </c>
      <c r="D600" s="2" t="str">
        <f aca="false">VLOOKUP(A600,'ESO dumped ZoneData'!$A$3:$D$9995,4,0)</f>
        <v>Everwound Wellspring</v>
      </c>
      <c r="E600" s="2" t="str">
        <f aca="false" t="array" ref="E600:E600">IF(OR(EXACT(A600,'ESO Dungeon constants'!$D$3:$D$987)),"X","")</f>
        <v/>
      </c>
      <c r="F600" s="2" t="str">
        <f aca="false">IF(EXACT(A600,C600),"X","")</f>
        <v/>
      </c>
      <c r="G600" s="2" t="str">
        <f aca="false">IF(A600&lt;&gt;C600,VLOOKUP(C600,$A$2:$D$9949,4,0),"")</f>
        <v>Clockwork City</v>
      </c>
      <c r="H600" s="2" t="n">
        <f aca="false">A600</f>
        <v>992</v>
      </c>
      <c r="I600" s="2" t="n">
        <f aca="false">C600</f>
        <v>980</v>
      </c>
      <c r="J600" s="0" t="n">
        <v>8</v>
      </c>
      <c r="K600" s="2" t="str">
        <f aca="false">VLOOKUP(J600,'LibSets constants'!$A$4:$B$1000,2,0)</f>
        <v>DLC_CLOCKWORK_CITY</v>
      </c>
      <c r="L600" s="2" t="str">
        <f aca="false">VLOOKUP(J600,'LibSets constants'!$A$4:$C$1000,3,0)</f>
        <v>Clockwork City</v>
      </c>
    </row>
    <row r="601" customFormat="false" ht="15" hidden="false" customHeight="false" outlineLevel="0" collapsed="false">
      <c r="A601" s="21" t="n">
        <v>993</v>
      </c>
      <c r="B601" s="1" t="n">
        <f aca="false">VLOOKUP(A601,'ESO dumped ZoneData'!$A$3:$D$9995,2,0)</f>
        <v>601</v>
      </c>
      <c r="C601" s="1" t="n">
        <f aca="false">VLOOKUP(A601,'ESO dumped ZoneData'!$A$3:$D$9995,3,0)</f>
        <v>980</v>
      </c>
      <c r="D601" s="2" t="str">
        <f aca="false">VLOOKUP(A601,'ESO dumped ZoneData'!$A$3:$D$9995,4,0)</f>
        <v>Mnemonic Planisphere</v>
      </c>
      <c r="E601" s="2" t="str">
        <f aca="false" t="array" ref="E601:E601">IF(OR(EXACT(A601,'ESO Dungeon constants'!$D$3:$D$987)),"X","")</f>
        <v/>
      </c>
      <c r="F601" s="2" t="str">
        <f aca="false">IF(EXACT(A601,C601),"X","")</f>
        <v/>
      </c>
      <c r="G601" s="2" t="str">
        <f aca="false">IF(A601&lt;&gt;C601,VLOOKUP(C601,$A$2:$D$9949,4,0),"")</f>
        <v>Clockwork City</v>
      </c>
      <c r="H601" s="2" t="n">
        <f aca="false">A601</f>
        <v>993</v>
      </c>
      <c r="I601" s="2" t="n">
        <f aca="false">C601</f>
        <v>980</v>
      </c>
      <c r="J601" s="0" t="n">
        <v>8</v>
      </c>
      <c r="K601" s="2" t="str">
        <f aca="false">VLOOKUP(J601,'LibSets constants'!$A$4:$B$1000,2,0)</f>
        <v>DLC_CLOCKWORK_CITY</v>
      </c>
      <c r="L601" s="2" t="str">
        <f aca="false">VLOOKUP(J601,'LibSets constants'!$A$4:$C$1000,3,0)</f>
        <v>Clockwork City</v>
      </c>
    </row>
    <row r="602" customFormat="false" ht="15" hidden="false" customHeight="false" outlineLevel="0" collapsed="false">
      <c r="A602" s="21" t="n">
        <v>994</v>
      </c>
      <c r="B602" s="1" t="n">
        <f aca="false">VLOOKUP(A602,'ESO dumped ZoneData'!$A$3:$D$9995,2,0)</f>
        <v>602</v>
      </c>
      <c r="C602" s="1" t="n">
        <f aca="false">VLOOKUP(A602,'ESO dumped ZoneData'!$A$3:$D$9995,3,0)</f>
        <v>849</v>
      </c>
      <c r="D602" s="2" t="str">
        <f aca="false">VLOOKUP(A602,'ESO dumped ZoneData'!$A$3:$D$9995,4,0)</f>
        <v>Saint Delyn Penthouse</v>
      </c>
      <c r="E602" s="2" t="str">
        <f aca="false" t="array" ref="E602:E602">IF(OR(EXACT(A602,'ESO Dungeon constants'!$D$3:$D$987)),"X","")</f>
        <v/>
      </c>
      <c r="F602" s="2" t="str">
        <f aca="false">IF(EXACT(A602,C602),"X","")</f>
        <v/>
      </c>
      <c r="G602" s="2" t="str">
        <f aca="false">IF(A602&lt;&gt;C602,VLOOKUP(C602,$A$2:$D$9949,4,0),"")</f>
        <v>Vvardenfell</v>
      </c>
      <c r="H602" s="2" t="n">
        <f aca="false">A602</f>
        <v>994</v>
      </c>
      <c r="I602" s="2" t="n">
        <f aca="false">C602</f>
        <v>849</v>
      </c>
      <c r="J602" s="0" t="n">
        <v>6</v>
      </c>
      <c r="K602" s="2" t="str">
        <f aca="false">VLOOKUP(J602,'LibSets constants'!$A$4:$B$1000,2,0)</f>
        <v>DLC_MORROWIND</v>
      </c>
      <c r="L602" s="2" t="str">
        <f aca="false">VLOOKUP(J602,'LibSets constants'!$A$4:$C$1000,3,0)</f>
        <v>Morrowind</v>
      </c>
    </row>
    <row r="603" customFormat="false" ht="15" hidden="false" customHeight="false" outlineLevel="0" collapsed="false">
      <c r="A603" s="21" t="n">
        <v>995</v>
      </c>
      <c r="B603" s="1" t="n">
        <f aca="false">VLOOKUP(A603,'ESO dumped ZoneData'!$A$3:$D$9995,2,0)</f>
        <v>603</v>
      </c>
      <c r="C603" s="1" t="n">
        <f aca="false">VLOOKUP(A603,'ESO dumped ZoneData'!$A$3:$D$9995,3,0)</f>
        <v>849</v>
      </c>
      <c r="D603" s="2" t="str">
        <f aca="false">VLOOKUP(A603,'ESO dumped ZoneData'!$A$3:$D$9995,4,0)</f>
        <v>Amaya Lake Lodge</v>
      </c>
      <c r="E603" s="2" t="str">
        <f aca="false" t="array" ref="E603:E603">IF(OR(EXACT(A603,'ESO Dungeon constants'!$D$3:$D$987)),"X","")</f>
        <v/>
      </c>
      <c r="F603" s="2" t="str">
        <f aca="false">IF(EXACT(A603,C603),"X","")</f>
        <v/>
      </c>
      <c r="G603" s="2" t="str">
        <f aca="false">IF(A603&lt;&gt;C603,VLOOKUP(C603,$A$2:$D$9949,4,0),"")</f>
        <v>Vvardenfell</v>
      </c>
      <c r="H603" s="2" t="n">
        <f aca="false">A603</f>
        <v>995</v>
      </c>
      <c r="I603" s="2" t="n">
        <f aca="false">C603</f>
        <v>849</v>
      </c>
      <c r="J603" s="0" t="n">
        <v>6</v>
      </c>
      <c r="K603" s="2" t="str">
        <f aca="false">VLOOKUP(J603,'LibSets constants'!$A$4:$B$1000,2,0)</f>
        <v>DLC_MORROWIND</v>
      </c>
      <c r="L603" s="2" t="str">
        <f aca="false">VLOOKUP(J603,'LibSets constants'!$A$4:$C$1000,3,0)</f>
        <v>Morrowind</v>
      </c>
    </row>
    <row r="604" customFormat="false" ht="15" hidden="false" customHeight="false" outlineLevel="0" collapsed="false">
      <c r="A604" s="21" t="n">
        <v>996</v>
      </c>
      <c r="B604" s="1" t="n">
        <f aca="false">VLOOKUP(A604,'ESO dumped ZoneData'!$A$3:$D$9995,2,0)</f>
        <v>604</v>
      </c>
      <c r="C604" s="1" t="n">
        <f aca="false">VLOOKUP(A604,'ESO dumped ZoneData'!$A$3:$D$9995,3,0)</f>
        <v>849</v>
      </c>
      <c r="D604" s="2" t="str">
        <f aca="false">VLOOKUP(A604,'ESO dumped ZoneData'!$A$3:$D$9995,4,0)</f>
        <v>Tel Galen</v>
      </c>
      <c r="E604" s="2" t="str">
        <f aca="false" t="array" ref="E604:E604">IF(OR(EXACT(A604,'ESO Dungeon constants'!$D$3:$D$987)),"X","")</f>
        <v/>
      </c>
      <c r="F604" s="2" t="str">
        <f aca="false">IF(EXACT(A604,C604),"X","")</f>
        <v/>
      </c>
      <c r="G604" s="2" t="str">
        <f aca="false">IF(A604&lt;&gt;C604,VLOOKUP(C604,$A$2:$D$9949,4,0),"")</f>
        <v>Vvardenfell</v>
      </c>
      <c r="H604" s="2" t="n">
        <f aca="false">A604</f>
        <v>996</v>
      </c>
      <c r="I604" s="2" t="n">
        <f aca="false">C604</f>
        <v>849</v>
      </c>
      <c r="J604" s="0" t="n">
        <v>6</v>
      </c>
      <c r="K604" s="2" t="str">
        <f aca="false">VLOOKUP(J604,'LibSets constants'!$A$4:$B$1000,2,0)</f>
        <v>DLC_MORROWIND</v>
      </c>
      <c r="L604" s="2" t="str">
        <f aca="false">VLOOKUP(J604,'LibSets constants'!$A$4:$C$1000,3,0)</f>
        <v>Morrowind</v>
      </c>
    </row>
    <row r="605" customFormat="false" ht="15" hidden="false" customHeight="false" outlineLevel="0" collapsed="false">
      <c r="A605" s="21" t="n">
        <v>997</v>
      </c>
      <c r="B605" s="1" t="n">
        <f aca="false">VLOOKUP(A605,'ESO dumped ZoneData'!$A$3:$D$9995,2,0)</f>
        <v>605</v>
      </c>
      <c r="C605" s="1" t="n">
        <f aca="false">VLOOKUP(A605,'ESO dumped ZoneData'!$A$3:$D$9995,3,0)</f>
        <v>849</v>
      </c>
      <c r="D605" s="2" t="str">
        <f aca="false">VLOOKUP(A605,'ESO dumped ZoneData'!$A$3:$D$9995,4,0)</f>
        <v>Ald Velothi Harbor House</v>
      </c>
      <c r="E605" s="2" t="str">
        <f aca="false" t="array" ref="E605:E605">IF(OR(EXACT(A605,'ESO Dungeon constants'!$D$3:$D$987)),"X","")</f>
        <v/>
      </c>
      <c r="F605" s="2" t="str">
        <f aca="false">IF(EXACT(A605,C605),"X","")</f>
        <v/>
      </c>
      <c r="G605" s="2" t="str">
        <f aca="false">IF(A605&lt;&gt;C605,VLOOKUP(C605,$A$2:$D$9949,4,0),"")</f>
        <v>Vvardenfell</v>
      </c>
      <c r="H605" s="2" t="n">
        <f aca="false">A605</f>
        <v>997</v>
      </c>
      <c r="I605" s="2" t="n">
        <f aca="false">C605</f>
        <v>849</v>
      </c>
      <c r="J605" s="0" t="n">
        <v>6</v>
      </c>
      <c r="K605" s="2" t="str">
        <f aca="false">VLOOKUP(J605,'LibSets constants'!$A$4:$B$1000,2,0)</f>
        <v>DLC_MORROWIND</v>
      </c>
      <c r="L605" s="2" t="str">
        <f aca="false">VLOOKUP(J605,'LibSets constants'!$A$4:$C$1000,3,0)</f>
        <v>Morrowind</v>
      </c>
    </row>
    <row r="606" customFormat="false" ht="15" hidden="false" customHeight="false" outlineLevel="0" collapsed="false">
      <c r="A606" s="21" t="n">
        <v>998</v>
      </c>
      <c r="B606" s="1" t="n">
        <f aca="false">VLOOKUP(A606,'ESO dumped ZoneData'!$A$3:$D$9995,2,0)</f>
        <v>606</v>
      </c>
      <c r="C606" s="1" t="n">
        <f aca="false">VLOOKUP(A606,'ESO dumped ZoneData'!$A$3:$D$9995,3,0)</f>
        <v>381</v>
      </c>
      <c r="D606" s="2" t="str">
        <f aca="false">VLOOKUP(A606,'ESO dumped ZoneData'!$A$3:$D$9995,4,0)</f>
        <v>Dranil Kir</v>
      </c>
      <c r="E606" s="2" t="str">
        <f aca="false" t="array" ref="E606:E606">IF(OR(EXACT(A606,'ESO Dungeon constants'!$D$3:$D$987)),"X","")</f>
        <v/>
      </c>
      <c r="F606" s="2" t="str">
        <f aca="false">IF(EXACT(A606,C606),"X","")</f>
        <v/>
      </c>
      <c r="G606" s="2" t="str">
        <f aca="false">IF(A606&lt;&gt;C606,VLOOKUP(C606,$A$2:$D$9949,4,0),"")</f>
        <v>Auridon</v>
      </c>
      <c r="H606" s="2" t="n">
        <f aca="false">A606</f>
        <v>998</v>
      </c>
      <c r="I606" s="2" t="n">
        <f aca="false">C606</f>
        <v>381</v>
      </c>
      <c r="J606" s="0" t="n">
        <v>0</v>
      </c>
      <c r="K606" s="2" t="str">
        <f aca="false">VLOOKUP(J606,'LibSets constants'!$A$4:$B$1000,2,0)</f>
        <v>DLC_BASE_GAME</v>
      </c>
      <c r="L606" s="2" t="str">
        <f aca="false">VLOOKUP(J606,'LibSets constants'!$A$4:$C$1000,3,0)</f>
        <v>Included in base game</v>
      </c>
    </row>
    <row r="607" customFormat="false" ht="15" hidden="false" customHeight="false" outlineLevel="0" collapsed="false">
      <c r="A607" s="21" t="n">
        <v>999</v>
      </c>
      <c r="B607" s="1" t="n">
        <f aca="false">VLOOKUP(A607,'ESO dumped ZoneData'!$A$3:$D$9995,2,0)</f>
        <v>607</v>
      </c>
      <c r="C607" s="1" t="n">
        <f aca="false">VLOOKUP(A607,'ESO dumped ZoneData'!$A$3:$D$9995,3,0)</f>
        <v>980</v>
      </c>
      <c r="D607" s="2" t="str">
        <f aca="false">VLOOKUP(A607,'ESO dumped ZoneData'!$A$3:$D$9995,4,0)</f>
        <v>Evergloam</v>
      </c>
      <c r="E607" s="2" t="str">
        <f aca="false" t="array" ref="E607:E607">IF(OR(EXACT(A607,'ESO Dungeon constants'!$D$3:$D$987)),"X","")</f>
        <v/>
      </c>
      <c r="F607" s="2" t="str">
        <f aca="false">IF(EXACT(A607,C607),"X","")</f>
        <v/>
      </c>
      <c r="G607" s="2" t="str">
        <f aca="false">IF(A607&lt;&gt;C607,VLOOKUP(C607,$A$2:$D$9949,4,0),"")</f>
        <v>Clockwork City</v>
      </c>
      <c r="H607" s="2" t="n">
        <f aca="false">A607</f>
        <v>999</v>
      </c>
      <c r="I607" s="2" t="n">
        <f aca="false">C607</f>
        <v>980</v>
      </c>
      <c r="J607" s="0" t="n">
        <v>8</v>
      </c>
      <c r="K607" s="2" t="str">
        <f aca="false">VLOOKUP(J607,'LibSets constants'!$A$4:$B$1000,2,0)</f>
        <v>DLC_CLOCKWORK_CITY</v>
      </c>
      <c r="L607" s="2" t="str">
        <f aca="false">VLOOKUP(J607,'LibSets constants'!$A$4:$C$1000,3,0)</f>
        <v>Clockwork City</v>
      </c>
    </row>
    <row r="608" customFormat="false" ht="15" hidden="false" customHeight="false" outlineLevel="0" collapsed="false">
      <c r="A608" s="21" t="n">
        <v>1000</v>
      </c>
      <c r="B608" s="1" t="n">
        <f aca="false">VLOOKUP(A608,'ESO dumped ZoneData'!$A$3:$D$9995,2,0)</f>
        <v>608</v>
      </c>
      <c r="C608" s="1" t="n">
        <f aca="false">VLOOKUP(A608,'ESO dumped ZoneData'!$A$3:$D$9995,3,0)</f>
        <v>980</v>
      </c>
      <c r="D608" s="2" t="str">
        <f aca="false">VLOOKUP(A608,'ESO dumped ZoneData'!$A$3:$D$9995,4,0)</f>
        <v>Asylum Sanctorium</v>
      </c>
      <c r="E608" s="2" t="str">
        <f aca="false" t="array" ref="E608:E608">IF(OR(EXACT(A608,'ESO Dungeon constants'!$D$3:$D$987)),"X","")</f>
        <v/>
      </c>
      <c r="F608" s="2" t="str">
        <f aca="false">IF(EXACT(A608,C608),"X","")</f>
        <v/>
      </c>
      <c r="G608" s="2" t="str">
        <f aca="false">IF(A608&lt;&gt;C608,VLOOKUP(C608,$A$2:$D$9949,4,0),"")</f>
        <v>Clockwork City</v>
      </c>
      <c r="H608" s="2" t="n">
        <f aca="false">A608</f>
        <v>1000</v>
      </c>
      <c r="I608" s="2" t="n">
        <f aca="false">C608</f>
        <v>980</v>
      </c>
      <c r="J608" s="0" t="n">
        <v>8</v>
      </c>
      <c r="K608" s="2" t="str">
        <f aca="false">VLOOKUP(J608,'LibSets constants'!$A$4:$B$1000,2,0)</f>
        <v>DLC_CLOCKWORK_CITY</v>
      </c>
      <c r="L608" s="2" t="str">
        <f aca="false">VLOOKUP(J608,'LibSets constants'!$A$4:$C$1000,3,0)</f>
        <v>Clockwork City</v>
      </c>
    </row>
    <row r="609" customFormat="false" ht="15" hidden="false" customHeight="false" outlineLevel="0" collapsed="false">
      <c r="A609" s="21" t="n">
        <v>1004</v>
      </c>
      <c r="B609" s="1" t="n">
        <f aca="false">VLOOKUP(A609,'ESO dumped ZoneData'!$A$3:$D$9995,2,0)</f>
        <v>609</v>
      </c>
      <c r="C609" s="1" t="n">
        <f aca="false">VLOOKUP(A609,'ESO dumped ZoneData'!$A$3:$D$9995,3,0)</f>
        <v>980</v>
      </c>
      <c r="D609" s="2" t="str">
        <f aca="false">VLOOKUP(A609,'ESO dumped ZoneData'!$A$3:$D$9995,4,0)</f>
        <v>The Serviflume</v>
      </c>
      <c r="E609" s="2" t="str">
        <f aca="false" t="array" ref="E609:E609">IF(OR(EXACT(A609,'ESO Dungeon constants'!$D$3:$D$987)),"X","")</f>
        <v/>
      </c>
      <c r="F609" s="2" t="str">
        <f aca="false">IF(EXACT(A609,C609),"X","")</f>
        <v/>
      </c>
      <c r="G609" s="2" t="str">
        <f aca="false">IF(A609&lt;&gt;C609,VLOOKUP(C609,$A$2:$D$9949,4,0),"")</f>
        <v>Clockwork City</v>
      </c>
      <c r="H609" s="2" t="n">
        <f aca="false">A609</f>
        <v>1004</v>
      </c>
      <c r="I609" s="2" t="n">
        <f aca="false">C609</f>
        <v>980</v>
      </c>
      <c r="J609" s="0" t="n">
        <v>8</v>
      </c>
      <c r="K609" s="2" t="str">
        <f aca="false">VLOOKUP(J609,'LibSets constants'!$A$4:$B$1000,2,0)</f>
        <v>DLC_CLOCKWORK_CITY</v>
      </c>
      <c r="L609" s="2" t="str">
        <f aca="false">VLOOKUP(J609,'LibSets constants'!$A$4:$C$1000,3,0)</f>
        <v>Clockwork City</v>
      </c>
    </row>
    <row r="610" customFormat="false" ht="15" hidden="false" customHeight="false" outlineLevel="0" collapsed="false">
      <c r="A610" s="21" t="n">
        <v>1005</v>
      </c>
      <c r="B610" s="1" t="n">
        <f aca="false">VLOOKUP(A610,'ESO dumped ZoneData'!$A$3:$D$9995,2,0)</f>
        <v>610</v>
      </c>
      <c r="C610" s="1" t="n">
        <f aca="false">VLOOKUP(A610,'ESO dumped ZoneData'!$A$3:$D$9995,3,0)</f>
        <v>1005</v>
      </c>
      <c r="D610" s="2" t="str">
        <f aca="false">VLOOKUP(A610,'ESO dumped ZoneData'!$A$3:$D$9995,4,0)</f>
        <v>Linchal Grand Manor</v>
      </c>
      <c r="E610" s="2" t="str">
        <f aca="false" t="array" ref="E610:E610">IF(OR(EXACT(A610,'ESO Dungeon constants'!$D$3:$D$987)),"X","")</f>
        <v/>
      </c>
      <c r="F610" s="2" t="str">
        <f aca="false">IF(EXACT(A610,C610),"X","")</f>
        <v>X</v>
      </c>
      <c r="G610" s="2" t="str">
        <f aca="false">IF(A610&lt;&gt;C610,VLOOKUP(C610,$A$2:$D$9949,4,0),"")</f>
        <v/>
      </c>
      <c r="H610" s="2" t="n">
        <f aca="false">A610</f>
        <v>1005</v>
      </c>
      <c r="I610" s="2" t="n">
        <f aca="false">C610</f>
        <v>1005</v>
      </c>
      <c r="J610" s="0" t="n">
        <v>0</v>
      </c>
      <c r="K610" s="2" t="str">
        <f aca="false">VLOOKUP(J610,'LibSets constants'!$A$4:$B$1000,2,0)</f>
        <v>DLC_BASE_GAME</v>
      </c>
      <c r="L610" s="2" t="str">
        <f aca="false">VLOOKUP(J610,'LibSets constants'!$A$4:$C$1000,3,0)</f>
        <v>Included in base game</v>
      </c>
    </row>
    <row r="611" customFormat="false" ht="15" hidden="false" customHeight="false" outlineLevel="0" collapsed="false">
      <c r="A611" s="21" t="n">
        <v>1006</v>
      </c>
      <c r="B611" s="1" t="n">
        <f aca="false">VLOOKUP(A611,'ESO dumped ZoneData'!$A$3:$D$9995,2,0)</f>
        <v>611</v>
      </c>
      <c r="C611" s="1" t="n">
        <f aca="false">VLOOKUP(A611,'ESO dumped ZoneData'!$A$3:$D$9995,3,0)</f>
        <v>3</v>
      </c>
      <c r="D611" s="2" t="str">
        <f aca="false">VLOOKUP(A611,'ESO dumped ZoneData'!$A$3:$D$9995,4,0)</f>
        <v>Exorcised Coven Cottage</v>
      </c>
      <c r="E611" s="2" t="str">
        <f aca="false" t="array" ref="E611:E611">IF(OR(EXACT(A611,'ESO Dungeon constants'!$D$3:$D$987)),"X","")</f>
        <v/>
      </c>
      <c r="F611" s="2" t="str">
        <f aca="false">IF(EXACT(A611,C611),"X","")</f>
        <v/>
      </c>
      <c r="G611" s="2" t="str">
        <f aca="false">IF(A611&lt;&gt;C611,VLOOKUP(C611,$A$2:$D$9949,4,0),"")</f>
        <v>Glenumbra</v>
      </c>
      <c r="H611" s="2" t="n">
        <f aca="false">A611</f>
        <v>1006</v>
      </c>
      <c r="I611" s="2" t="n">
        <f aca="false">C611</f>
        <v>3</v>
      </c>
      <c r="J611" s="0" t="n">
        <v>0</v>
      </c>
      <c r="K611" s="2" t="str">
        <f aca="false">VLOOKUP(J611,'LibSets constants'!$A$4:$B$1000,2,0)</f>
        <v>DLC_BASE_GAME</v>
      </c>
      <c r="L611" s="2" t="str">
        <f aca="false">VLOOKUP(J611,'LibSets constants'!$A$4:$C$1000,3,0)</f>
        <v>Included in base game</v>
      </c>
    </row>
    <row r="612" customFormat="false" ht="15" hidden="false" customHeight="false" outlineLevel="0" collapsed="false">
      <c r="A612" s="21" t="n">
        <v>1007</v>
      </c>
      <c r="B612" s="1" t="n">
        <f aca="false">VLOOKUP(A612,'ESO dumped ZoneData'!$A$3:$D$9995,2,0)</f>
        <v>612</v>
      </c>
      <c r="C612" s="1" t="n">
        <f aca="false">VLOOKUP(A612,'ESO dumped ZoneData'!$A$3:$D$9995,3,0)</f>
        <v>888</v>
      </c>
      <c r="D612" s="2" t="str">
        <f aca="false">VLOOKUP(A612,'ESO dumped ZoneData'!$A$3:$D$9995,4,0)</f>
        <v>Hakkvild's High Hall</v>
      </c>
      <c r="E612" s="2" t="str">
        <f aca="false" t="array" ref="E612:E612">IF(OR(EXACT(A612,'ESO Dungeon constants'!$D$3:$D$987)),"X","")</f>
        <v/>
      </c>
      <c r="F612" s="2" t="str">
        <f aca="false">IF(EXACT(A612,C612),"X","")</f>
        <v/>
      </c>
      <c r="G612" s="2" t="str">
        <f aca="false">IF(A612&lt;&gt;C612,VLOOKUP(C612,$A$2:$D$9949,4,0),"")</f>
        <v>Craglorn</v>
      </c>
      <c r="H612" s="2" t="n">
        <f aca="false">A612</f>
        <v>1007</v>
      </c>
      <c r="I612" s="2" t="n">
        <f aca="false">C612</f>
        <v>888</v>
      </c>
      <c r="J612" s="0" t="n">
        <v>0</v>
      </c>
      <c r="K612" s="2" t="str">
        <f aca="false">VLOOKUP(J612,'LibSets constants'!$A$4:$B$1000,2,0)</f>
        <v>DLC_BASE_GAME</v>
      </c>
      <c r="L612" s="2" t="str">
        <f aca="false">VLOOKUP(J612,'LibSets constants'!$A$4:$C$1000,3,0)</f>
        <v>Included in base game</v>
      </c>
    </row>
    <row r="613" customFormat="false" ht="15" hidden="false" customHeight="false" outlineLevel="0" collapsed="false">
      <c r="A613" s="21" t="n">
        <v>1008</v>
      </c>
      <c r="B613" s="1" t="n">
        <f aca="false">VLOOKUP(A613,'ESO dumped ZoneData'!$A$3:$D$9995,2,0)</f>
        <v>613</v>
      </c>
      <c r="C613" s="1" t="n">
        <f aca="false">VLOOKUP(A613,'ESO dumped ZoneData'!$A$3:$D$9995,3,0)</f>
        <v>347</v>
      </c>
      <c r="D613" s="2" t="str">
        <f aca="false">VLOOKUP(A613,'ESO dumped ZoneData'!$A$3:$D$9995,4,0)</f>
        <v>Coldharbour Surreal Estate</v>
      </c>
      <c r="E613" s="2" t="str">
        <f aca="false" t="array" ref="E613:E613">IF(OR(EXACT(A613,'ESO Dungeon constants'!$D$3:$D$987)),"X","")</f>
        <v/>
      </c>
      <c r="F613" s="2" t="str">
        <f aca="false">IF(EXACT(A613,C613),"X","")</f>
        <v/>
      </c>
      <c r="G613" s="2" t="str">
        <f aca="false">IF(A613&lt;&gt;C613,VLOOKUP(C613,$A$2:$D$9949,4,0),"")</f>
        <v>Coldharbour</v>
      </c>
      <c r="H613" s="2" t="n">
        <f aca="false">A613</f>
        <v>1008</v>
      </c>
      <c r="I613" s="2" t="n">
        <f aca="false">C613</f>
        <v>347</v>
      </c>
      <c r="J613" s="0" t="n">
        <v>0</v>
      </c>
      <c r="K613" s="2" t="str">
        <f aca="false">VLOOKUP(J613,'LibSets constants'!$A$4:$B$1000,2,0)</f>
        <v>DLC_BASE_GAME</v>
      </c>
      <c r="L613" s="2" t="str">
        <f aca="false">VLOOKUP(J613,'LibSets constants'!$A$4:$C$1000,3,0)</f>
        <v>Included in base game</v>
      </c>
    </row>
    <row r="614" customFormat="false" ht="15" hidden="false" customHeight="false" outlineLevel="0" collapsed="false">
      <c r="A614" s="21" t="n">
        <v>1009</v>
      </c>
      <c r="B614" s="1" t="n">
        <f aca="false">VLOOKUP(A614,'ESO dumped ZoneData'!$A$3:$D$9995,2,0)</f>
        <v>614</v>
      </c>
      <c r="C614" s="1" t="n">
        <f aca="false">VLOOKUP(A614,'ESO dumped ZoneData'!$A$3:$D$9995,3,0)</f>
        <v>92</v>
      </c>
      <c r="D614" s="2" t="str">
        <f aca="false">VLOOKUP(A614,'ESO dumped ZoneData'!$A$3:$D$9995,4,0)</f>
        <v>Fang Lair</v>
      </c>
      <c r="E614" s="2" t="str">
        <f aca="false" t="array" ref="E614:E614">IF(OR(EXACT(A614,'ESO Dungeon constants'!$D$3:$D$987)),"X","")</f>
        <v/>
      </c>
      <c r="F614" s="2" t="str">
        <f aca="false">IF(EXACT(A614,C614),"X","")</f>
        <v/>
      </c>
      <c r="G614" s="2" t="str">
        <f aca="false">IF(A614&lt;&gt;C614,VLOOKUP(C614,$A$2:$D$9949,4,0),"")</f>
        <v>Bangkorai</v>
      </c>
      <c r="H614" s="2" t="n">
        <f aca="false">A614</f>
        <v>1009</v>
      </c>
      <c r="I614" s="2" t="n">
        <f aca="false">C614</f>
        <v>92</v>
      </c>
      <c r="J614" s="0" t="n">
        <v>0</v>
      </c>
      <c r="K614" s="2" t="str">
        <f aca="false">VLOOKUP(J614,'LibSets constants'!$A$4:$B$1000,2,0)</f>
        <v>DLC_BASE_GAME</v>
      </c>
      <c r="L614" s="2" t="str">
        <f aca="false">VLOOKUP(J614,'LibSets constants'!$A$4:$C$1000,3,0)</f>
        <v>Included in base game</v>
      </c>
    </row>
    <row r="615" customFormat="false" ht="15" hidden="false" customHeight="false" outlineLevel="0" collapsed="false">
      <c r="A615" s="21" t="n">
        <v>1010</v>
      </c>
      <c r="B615" s="1" t="n">
        <f aca="false">VLOOKUP(A615,'ESO dumped ZoneData'!$A$3:$D$9995,2,0)</f>
        <v>615</v>
      </c>
      <c r="C615" s="1" t="n">
        <f aca="false">VLOOKUP(A615,'ESO dumped ZoneData'!$A$3:$D$9995,3,0)</f>
        <v>19</v>
      </c>
      <c r="D615" s="2" t="str">
        <f aca="false">VLOOKUP(A615,'ESO dumped ZoneData'!$A$3:$D$9995,4,0)</f>
        <v>Scalecaller Peak</v>
      </c>
      <c r="E615" s="2" t="str">
        <f aca="false" t="array" ref="E615:E615">IF(OR(EXACT(A615,'ESO Dungeon constants'!$D$3:$D$987)),"X","")</f>
        <v/>
      </c>
      <c r="F615" s="2" t="str">
        <f aca="false">IF(EXACT(A615,C615),"X","")</f>
        <v/>
      </c>
      <c r="G615" s="2" t="str">
        <f aca="false">IF(A615&lt;&gt;C615,VLOOKUP(C615,$A$2:$D$9949,4,0),"")</f>
        <v>Stormhaven</v>
      </c>
      <c r="H615" s="2" t="n">
        <f aca="false">A615</f>
        <v>1010</v>
      </c>
      <c r="I615" s="2" t="n">
        <f aca="false">C615</f>
        <v>19</v>
      </c>
      <c r="J615" s="0" t="n">
        <v>0</v>
      </c>
      <c r="K615" s="2" t="str">
        <f aca="false">VLOOKUP(J615,'LibSets constants'!$A$4:$B$1000,2,0)</f>
        <v>DLC_BASE_GAME</v>
      </c>
      <c r="L615" s="2" t="str">
        <f aca="false">VLOOKUP(J615,'LibSets constants'!$A$4:$C$1000,3,0)</f>
        <v>Included in base game</v>
      </c>
    </row>
    <row r="616" customFormat="false" ht="15" hidden="false" customHeight="false" outlineLevel="0" collapsed="false">
      <c r="A616" s="21" t="n">
        <v>1011</v>
      </c>
      <c r="B616" s="1" t="n">
        <f aca="false">VLOOKUP(A616,'ESO dumped ZoneData'!$A$3:$D$9995,2,0)</f>
        <v>616</v>
      </c>
      <c r="C616" s="1" t="n">
        <f aca="false">VLOOKUP(A616,'ESO dumped ZoneData'!$A$3:$D$9995,3,0)</f>
        <v>1011</v>
      </c>
      <c r="D616" s="2" t="str">
        <f aca="false">VLOOKUP(A616,'ESO dumped ZoneData'!$A$3:$D$9995,4,0)</f>
        <v>Summerset</v>
      </c>
      <c r="E616" s="2" t="str">
        <f aca="false" t="array" ref="E616:E616">IF(OR(EXACT(A616,'ESO Dungeon constants'!$D$3:$D$987)),"X","")</f>
        <v/>
      </c>
      <c r="F616" s="2" t="str">
        <f aca="false">IF(EXACT(A616,C616),"X","")</f>
        <v>X</v>
      </c>
      <c r="G616" s="2" t="str">
        <f aca="false">IF(A616&lt;&gt;C616,VLOOKUP(C616,$A$2:$D$9949,4,0),"")</f>
        <v/>
      </c>
      <c r="H616" s="2" t="n">
        <f aca="false">A616</f>
        <v>1011</v>
      </c>
      <c r="I616" s="2" t="n">
        <f aca="false">C616</f>
        <v>1011</v>
      </c>
      <c r="J616" s="0" t="n">
        <v>10</v>
      </c>
      <c r="K616" s="2" t="str">
        <f aca="false">VLOOKUP(J616,'LibSets constants'!$A$4:$B$1000,2,0)</f>
        <v>DLC_SUMMERSET</v>
      </c>
      <c r="L616" s="2" t="str">
        <f aca="false">VLOOKUP(J616,'LibSets constants'!$A$4:$C$1000,3,0)</f>
        <v>Summerset</v>
      </c>
    </row>
    <row r="617" customFormat="false" ht="15" hidden="false" customHeight="false" outlineLevel="0" collapsed="false">
      <c r="A617" s="21" t="n">
        <v>1012</v>
      </c>
      <c r="B617" s="1" t="n">
        <f aca="false">VLOOKUP(A617,'ESO dumped ZoneData'!$A$3:$D$9995,2,0)</f>
        <v>617</v>
      </c>
      <c r="C617" s="1" t="n">
        <f aca="false">VLOOKUP(A617,'ESO dumped ZoneData'!$A$3:$D$9995,3,0)</f>
        <v>381</v>
      </c>
      <c r="D617" s="2" t="str">
        <f aca="false">VLOOKUP(A617,'ESO dumped ZoneData'!$A$3:$D$9995,4,0)</f>
        <v>The Spiral Skein</v>
      </c>
      <c r="E617" s="2" t="str">
        <f aca="false" t="array" ref="E617:E617">IF(OR(EXACT(A617,'ESO Dungeon constants'!$D$3:$D$987)),"X","")</f>
        <v/>
      </c>
      <c r="F617" s="2" t="str">
        <f aca="false">IF(EXACT(A617,C617),"X","")</f>
        <v/>
      </c>
      <c r="G617" s="2" t="str">
        <f aca="false">IF(A617&lt;&gt;C617,VLOOKUP(C617,$A$2:$D$9949,4,0),"")</f>
        <v>Auridon</v>
      </c>
      <c r="H617" s="2" t="n">
        <f aca="false">A617</f>
        <v>1012</v>
      </c>
      <c r="I617" s="2" t="n">
        <f aca="false">C617</f>
        <v>381</v>
      </c>
      <c r="J617" s="0" t="n">
        <v>0</v>
      </c>
      <c r="K617" s="2" t="str">
        <f aca="false">VLOOKUP(J617,'LibSets constants'!$A$4:$B$1000,2,0)</f>
        <v>DLC_BASE_GAME</v>
      </c>
      <c r="L617" s="2" t="str">
        <f aca="false">VLOOKUP(J617,'LibSets constants'!$A$4:$C$1000,3,0)</f>
        <v>Included in base game</v>
      </c>
    </row>
    <row r="618" customFormat="false" ht="15" hidden="false" customHeight="false" outlineLevel="0" collapsed="false">
      <c r="A618" s="21" t="n">
        <v>1013</v>
      </c>
      <c r="B618" s="1" t="n">
        <f aca="false">VLOOKUP(A618,'ESO dumped ZoneData'!$A$3:$D$9995,2,0)</f>
        <v>618</v>
      </c>
      <c r="C618" s="1" t="n">
        <f aca="false">VLOOKUP(A618,'ESO dumped ZoneData'!$A$3:$D$9995,3,0)</f>
        <v>1011</v>
      </c>
      <c r="D618" s="2" t="str">
        <f aca="false">VLOOKUP(A618,'ESO dumped ZoneData'!$A$3:$D$9995,4,0)</f>
        <v>Eldbur Sanctuary</v>
      </c>
      <c r="E618" s="2" t="str">
        <f aca="false" t="array" ref="E618:E618">IF(OR(EXACT(A618,'ESO Dungeon constants'!$D$3:$D$987)),"X","")</f>
        <v/>
      </c>
      <c r="F618" s="2" t="str">
        <f aca="false">IF(EXACT(A618,C618),"X","")</f>
        <v/>
      </c>
      <c r="G618" s="2" t="str">
        <f aca="false">IF(A618&lt;&gt;C618,VLOOKUP(C618,$A$2:$D$9949,4,0),"")</f>
        <v>Summerset</v>
      </c>
      <c r="H618" s="2" t="n">
        <f aca="false">A618</f>
        <v>1013</v>
      </c>
      <c r="I618" s="2" t="n">
        <f aca="false">C618</f>
        <v>1011</v>
      </c>
      <c r="J618" s="0" t="n">
        <v>10</v>
      </c>
      <c r="K618" s="2" t="str">
        <f aca="false">VLOOKUP(J618,'LibSets constants'!$A$4:$B$1000,2,0)</f>
        <v>DLC_SUMMERSET</v>
      </c>
      <c r="L618" s="2" t="str">
        <f aca="false">VLOOKUP(J618,'LibSets constants'!$A$4:$C$1000,3,0)</f>
        <v>Summerset</v>
      </c>
    </row>
    <row r="619" customFormat="false" ht="15" hidden="false" customHeight="false" outlineLevel="0" collapsed="false">
      <c r="A619" s="21" t="n">
        <v>1014</v>
      </c>
      <c r="B619" s="1" t="n">
        <f aca="false">VLOOKUP(A619,'ESO dumped ZoneData'!$A$3:$D$9995,2,0)</f>
        <v>619</v>
      </c>
      <c r="C619" s="1" t="n">
        <f aca="false">VLOOKUP(A619,'ESO dumped ZoneData'!$A$3:$D$9995,3,0)</f>
        <v>1011</v>
      </c>
      <c r="D619" s="2" t="str">
        <f aca="false">VLOOKUP(A619,'ESO dumped ZoneData'!$A$3:$D$9995,4,0)</f>
        <v>Tor-Hame-Khard</v>
      </c>
      <c r="E619" s="2" t="str">
        <f aca="false" t="array" ref="E619:E619">IF(OR(EXACT(A619,'ESO Dungeon constants'!$D$3:$D$987)),"X","")</f>
        <v/>
      </c>
      <c r="F619" s="2" t="str">
        <f aca="false">IF(EXACT(A619,C619),"X","")</f>
        <v/>
      </c>
      <c r="G619" s="2" t="str">
        <f aca="false">IF(A619&lt;&gt;C619,VLOOKUP(C619,$A$2:$D$9949,4,0),"")</f>
        <v>Summerset</v>
      </c>
      <c r="H619" s="2" t="n">
        <f aca="false">A619</f>
        <v>1014</v>
      </c>
      <c r="I619" s="2" t="n">
        <f aca="false">C619</f>
        <v>1011</v>
      </c>
      <c r="J619" s="0" t="n">
        <v>10</v>
      </c>
      <c r="K619" s="2" t="str">
        <f aca="false">VLOOKUP(J619,'LibSets constants'!$A$4:$B$1000,2,0)</f>
        <v>DLC_SUMMERSET</v>
      </c>
      <c r="L619" s="2" t="str">
        <f aca="false">VLOOKUP(J619,'LibSets constants'!$A$4:$C$1000,3,0)</f>
        <v>Summerset</v>
      </c>
    </row>
    <row r="620" customFormat="false" ht="15" hidden="false" customHeight="false" outlineLevel="0" collapsed="false">
      <c r="A620" s="21" t="n">
        <v>1015</v>
      </c>
      <c r="B620" s="1" t="n">
        <f aca="false">VLOOKUP(A620,'ESO dumped ZoneData'!$A$3:$D$9995,2,0)</f>
        <v>620</v>
      </c>
      <c r="C620" s="1" t="n">
        <f aca="false">VLOOKUP(A620,'ESO dumped ZoneData'!$A$3:$D$9995,3,0)</f>
        <v>1011</v>
      </c>
      <c r="D620" s="2" t="str">
        <f aca="false">VLOOKUP(A620,'ESO dumped ZoneData'!$A$3:$D$9995,4,0)</f>
        <v>Eton Nir Grotto</v>
      </c>
      <c r="E620" s="2" t="str">
        <f aca="false" t="array" ref="E620:E620">IF(OR(EXACT(A620,'ESO Dungeon constants'!$D$3:$D$987)),"X","")</f>
        <v/>
      </c>
      <c r="F620" s="2" t="str">
        <f aca="false">IF(EXACT(A620,C620),"X","")</f>
        <v/>
      </c>
      <c r="G620" s="2" t="str">
        <f aca="false">IF(A620&lt;&gt;C620,VLOOKUP(C620,$A$2:$D$9949,4,0),"")</f>
        <v>Summerset</v>
      </c>
      <c r="H620" s="2" t="n">
        <f aca="false">A620</f>
        <v>1015</v>
      </c>
      <c r="I620" s="2" t="n">
        <f aca="false">C620</f>
        <v>1011</v>
      </c>
      <c r="J620" s="0" t="n">
        <v>10</v>
      </c>
      <c r="K620" s="2" t="str">
        <f aca="false">VLOOKUP(J620,'LibSets constants'!$A$4:$B$1000,2,0)</f>
        <v>DLC_SUMMERSET</v>
      </c>
      <c r="L620" s="2" t="str">
        <f aca="false">VLOOKUP(J620,'LibSets constants'!$A$4:$C$1000,3,0)</f>
        <v>Summerset</v>
      </c>
    </row>
    <row r="621" customFormat="false" ht="15" hidden="false" customHeight="false" outlineLevel="0" collapsed="false">
      <c r="A621" s="21" t="n">
        <v>1016</v>
      </c>
      <c r="B621" s="1" t="n">
        <f aca="false">VLOOKUP(A621,'ESO dumped ZoneData'!$A$3:$D$9995,2,0)</f>
        <v>621</v>
      </c>
      <c r="C621" s="1" t="n">
        <f aca="false">VLOOKUP(A621,'ESO dumped ZoneData'!$A$3:$D$9995,3,0)</f>
        <v>1011</v>
      </c>
      <c r="D621" s="2" t="str">
        <f aca="false">VLOOKUP(A621,'ESO dumped ZoneData'!$A$3:$D$9995,4,0)</f>
        <v>Traitor's Vault</v>
      </c>
      <c r="E621" s="2" t="str">
        <f aca="false" t="array" ref="E621:E621">IF(OR(EXACT(A621,'ESO Dungeon constants'!$D$3:$D$987)),"X","")</f>
        <v/>
      </c>
      <c r="F621" s="2" t="str">
        <f aca="false">IF(EXACT(A621,C621),"X","")</f>
        <v/>
      </c>
      <c r="G621" s="2" t="str">
        <f aca="false">IF(A621&lt;&gt;C621,VLOOKUP(C621,$A$2:$D$9949,4,0),"")</f>
        <v>Summerset</v>
      </c>
      <c r="H621" s="2" t="n">
        <f aca="false">A621</f>
        <v>1016</v>
      </c>
      <c r="I621" s="2" t="n">
        <f aca="false">C621</f>
        <v>1011</v>
      </c>
      <c r="J621" s="0" t="n">
        <v>10</v>
      </c>
      <c r="K621" s="2" t="str">
        <f aca="false">VLOOKUP(J621,'LibSets constants'!$A$4:$B$1000,2,0)</f>
        <v>DLC_SUMMERSET</v>
      </c>
      <c r="L621" s="2" t="str">
        <f aca="false">VLOOKUP(J621,'LibSets constants'!$A$4:$C$1000,3,0)</f>
        <v>Summerset</v>
      </c>
    </row>
    <row r="622" customFormat="false" ht="15" hidden="false" customHeight="false" outlineLevel="0" collapsed="false">
      <c r="A622" s="21" t="n">
        <v>1017</v>
      </c>
      <c r="B622" s="1" t="n">
        <f aca="false">VLOOKUP(A622,'ESO dumped ZoneData'!$A$3:$D$9995,2,0)</f>
        <v>622</v>
      </c>
      <c r="C622" s="1" t="n">
        <f aca="false">VLOOKUP(A622,'ESO dumped ZoneData'!$A$3:$D$9995,3,0)</f>
        <v>1011</v>
      </c>
      <c r="D622" s="2" t="str">
        <f aca="false">VLOOKUP(A622,'ESO dumped ZoneData'!$A$3:$D$9995,4,0)</f>
        <v>Archon's Grove</v>
      </c>
      <c r="E622" s="2" t="str">
        <f aca="false" t="array" ref="E622:E622">IF(OR(EXACT(A622,'ESO Dungeon constants'!$D$3:$D$987)),"X","")</f>
        <v/>
      </c>
      <c r="F622" s="2" t="str">
        <f aca="false">IF(EXACT(A622,C622),"X","")</f>
        <v/>
      </c>
      <c r="G622" s="2" t="str">
        <f aca="false">IF(A622&lt;&gt;C622,VLOOKUP(C622,$A$2:$D$9949,4,0),"")</f>
        <v>Summerset</v>
      </c>
      <c r="H622" s="2" t="n">
        <f aca="false">A622</f>
        <v>1017</v>
      </c>
      <c r="I622" s="2" t="n">
        <f aca="false">C622</f>
        <v>1011</v>
      </c>
      <c r="J622" s="0" t="n">
        <v>10</v>
      </c>
      <c r="K622" s="2" t="str">
        <f aca="false">VLOOKUP(J622,'LibSets constants'!$A$4:$B$1000,2,0)</f>
        <v>DLC_SUMMERSET</v>
      </c>
      <c r="L622" s="2" t="str">
        <f aca="false">VLOOKUP(J622,'LibSets constants'!$A$4:$C$1000,3,0)</f>
        <v>Summerset</v>
      </c>
    </row>
    <row r="623" customFormat="false" ht="15" hidden="false" customHeight="false" outlineLevel="0" collapsed="false">
      <c r="A623" s="21" t="n">
        <v>1018</v>
      </c>
      <c r="B623" s="1" t="n">
        <f aca="false">VLOOKUP(A623,'ESO dumped ZoneData'!$A$3:$D$9995,2,0)</f>
        <v>623</v>
      </c>
      <c r="C623" s="1" t="n">
        <f aca="false">VLOOKUP(A623,'ESO dumped ZoneData'!$A$3:$D$9995,3,0)</f>
        <v>1011</v>
      </c>
      <c r="D623" s="2" t="str">
        <f aca="false">VLOOKUP(A623,'ESO dumped ZoneData'!$A$3:$D$9995,4,0)</f>
        <v>King's Haven Pass</v>
      </c>
      <c r="E623" s="2" t="str">
        <f aca="false" t="array" ref="E623:E623">IF(OR(EXACT(A623,'ESO Dungeon constants'!$D$3:$D$987)),"X","")</f>
        <v/>
      </c>
      <c r="F623" s="2" t="str">
        <f aca="false">IF(EXACT(A623,C623),"X","")</f>
        <v/>
      </c>
      <c r="G623" s="2" t="str">
        <f aca="false">IF(A623&lt;&gt;C623,VLOOKUP(C623,$A$2:$D$9949,4,0),"")</f>
        <v>Summerset</v>
      </c>
      <c r="H623" s="2" t="n">
        <f aca="false">A623</f>
        <v>1018</v>
      </c>
      <c r="I623" s="2" t="n">
        <f aca="false">C623</f>
        <v>1011</v>
      </c>
      <c r="J623" s="0" t="n">
        <v>10</v>
      </c>
      <c r="K623" s="2" t="str">
        <f aca="false">VLOOKUP(J623,'LibSets constants'!$A$4:$B$1000,2,0)</f>
        <v>DLC_SUMMERSET</v>
      </c>
      <c r="L623" s="2" t="str">
        <f aca="false">VLOOKUP(J623,'LibSets constants'!$A$4:$C$1000,3,0)</f>
        <v>Summerset</v>
      </c>
    </row>
    <row r="624" customFormat="false" ht="15" hidden="false" customHeight="false" outlineLevel="0" collapsed="false">
      <c r="A624" s="21" t="n">
        <v>1019</v>
      </c>
      <c r="B624" s="1" t="n">
        <f aca="false">VLOOKUP(A624,'ESO dumped ZoneData'!$A$3:$D$9995,2,0)</f>
        <v>624</v>
      </c>
      <c r="C624" s="1" t="n">
        <f aca="false">VLOOKUP(A624,'ESO dumped ZoneData'!$A$3:$D$9995,3,0)</f>
        <v>1011</v>
      </c>
      <c r="D624" s="2" t="str">
        <f aca="false">VLOOKUP(A624,'ESO dumped ZoneData'!$A$3:$D$9995,4,0)</f>
        <v>Wasten Coraldale</v>
      </c>
      <c r="E624" s="2" t="str">
        <f aca="false" t="array" ref="E624:E624">IF(OR(EXACT(A624,'ESO Dungeon constants'!$D$3:$D$987)),"X","")</f>
        <v/>
      </c>
      <c r="F624" s="2" t="str">
        <f aca="false">IF(EXACT(A624,C624),"X","")</f>
        <v/>
      </c>
      <c r="G624" s="2" t="str">
        <f aca="false">IF(A624&lt;&gt;C624,VLOOKUP(C624,$A$2:$D$9949,4,0),"")</f>
        <v>Summerset</v>
      </c>
      <c r="H624" s="2" t="n">
        <f aca="false">A624</f>
        <v>1019</v>
      </c>
      <c r="I624" s="2" t="n">
        <f aca="false">C624</f>
        <v>1011</v>
      </c>
      <c r="J624" s="0" t="n">
        <v>10</v>
      </c>
      <c r="K624" s="2" t="str">
        <f aca="false">VLOOKUP(J624,'LibSets constants'!$A$4:$B$1000,2,0)</f>
        <v>DLC_SUMMERSET</v>
      </c>
      <c r="L624" s="2" t="str">
        <f aca="false">VLOOKUP(J624,'LibSets constants'!$A$4:$C$1000,3,0)</f>
        <v>Summerset</v>
      </c>
    </row>
    <row r="625" customFormat="false" ht="15" hidden="false" customHeight="false" outlineLevel="0" collapsed="false">
      <c r="A625" s="21" t="n">
        <v>1020</v>
      </c>
      <c r="B625" s="1" t="n">
        <f aca="false">VLOOKUP(A625,'ESO dumped ZoneData'!$A$3:$D$9995,2,0)</f>
        <v>625</v>
      </c>
      <c r="C625" s="1" t="n">
        <f aca="false">VLOOKUP(A625,'ESO dumped ZoneData'!$A$3:$D$9995,3,0)</f>
        <v>1011</v>
      </c>
      <c r="D625" s="2" t="str">
        <f aca="false">VLOOKUP(A625,'ESO dumped ZoneData'!$A$3:$D$9995,4,0)</f>
        <v>Karnwasten</v>
      </c>
      <c r="E625" s="2" t="str">
        <f aca="false" t="array" ref="E625:E625">IF(OR(EXACT(A625,'ESO Dungeon constants'!$D$3:$D$987)),"X","")</f>
        <v/>
      </c>
      <c r="F625" s="2" t="str">
        <f aca="false">IF(EXACT(A625,C625),"X","")</f>
        <v/>
      </c>
      <c r="G625" s="2" t="str">
        <f aca="false">IF(A625&lt;&gt;C625,VLOOKUP(C625,$A$2:$D$9949,4,0),"")</f>
        <v>Summerset</v>
      </c>
      <c r="H625" s="2" t="n">
        <f aca="false">A625</f>
        <v>1020</v>
      </c>
      <c r="I625" s="2" t="n">
        <f aca="false">C625</f>
        <v>1011</v>
      </c>
      <c r="J625" s="0" t="n">
        <v>10</v>
      </c>
      <c r="K625" s="2" t="str">
        <f aca="false">VLOOKUP(J625,'LibSets constants'!$A$4:$B$1000,2,0)</f>
        <v>DLC_SUMMERSET</v>
      </c>
      <c r="L625" s="2" t="str">
        <f aca="false">VLOOKUP(J625,'LibSets constants'!$A$4:$C$1000,3,0)</f>
        <v>Summerset</v>
      </c>
    </row>
    <row r="626" customFormat="false" ht="15" hidden="false" customHeight="false" outlineLevel="0" collapsed="false">
      <c r="A626" s="21" t="n">
        <v>1021</v>
      </c>
      <c r="B626" s="1" t="n">
        <f aca="false">VLOOKUP(A626,'ESO dumped ZoneData'!$A$3:$D$9995,2,0)</f>
        <v>626</v>
      </c>
      <c r="C626" s="1" t="n">
        <f aca="false">VLOOKUP(A626,'ESO dumped ZoneData'!$A$3:$D$9995,3,0)</f>
        <v>1011</v>
      </c>
      <c r="D626" s="2" t="str">
        <f aca="false">VLOOKUP(A626,'ESO dumped ZoneData'!$A$3:$D$9995,4,0)</f>
        <v>Sunhold</v>
      </c>
      <c r="E626" s="2" t="str">
        <f aca="false" t="array" ref="E626:E626">IF(OR(EXACT(A626,'ESO Dungeon constants'!$D$3:$D$987)),"X","")</f>
        <v/>
      </c>
      <c r="F626" s="2" t="str">
        <f aca="false">IF(EXACT(A626,C626),"X","")</f>
        <v/>
      </c>
      <c r="G626" s="2" t="str">
        <f aca="false">IF(A626&lt;&gt;C626,VLOOKUP(C626,$A$2:$D$9949,4,0),"")</f>
        <v>Summerset</v>
      </c>
      <c r="H626" s="2" t="n">
        <f aca="false">A626</f>
        <v>1021</v>
      </c>
      <c r="I626" s="2" t="n">
        <f aca="false">C626</f>
        <v>1011</v>
      </c>
      <c r="J626" s="0" t="n">
        <v>10</v>
      </c>
      <c r="K626" s="2" t="str">
        <f aca="false">VLOOKUP(J626,'LibSets constants'!$A$4:$B$1000,2,0)</f>
        <v>DLC_SUMMERSET</v>
      </c>
      <c r="L626" s="2" t="str">
        <f aca="false">VLOOKUP(J626,'LibSets constants'!$A$4:$C$1000,3,0)</f>
        <v>Summerset</v>
      </c>
    </row>
    <row r="627" customFormat="false" ht="15" hidden="false" customHeight="false" outlineLevel="0" collapsed="false">
      <c r="A627" s="21" t="n">
        <v>1022</v>
      </c>
      <c r="B627" s="1" t="n">
        <f aca="false">VLOOKUP(A627,'ESO dumped ZoneData'!$A$3:$D$9995,2,0)</f>
        <v>627</v>
      </c>
      <c r="C627" s="1" t="n">
        <f aca="false">VLOOKUP(A627,'ESO dumped ZoneData'!$A$3:$D$9995,3,0)</f>
        <v>1011</v>
      </c>
      <c r="D627" s="2" t="str">
        <f aca="false">VLOOKUP(A627,'ESO dumped ZoneData'!$A$3:$D$9995,4,0)</f>
        <v>Direnni Acropolis</v>
      </c>
      <c r="E627" s="2" t="str">
        <f aca="false" t="array" ref="E627:E627">IF(OR(EXACT(A627,'ESO Dungeon constants'!$D$3:$D$987)),"X","")</f>
        <v/>
      </c>
      <c r="F627" s="2" t="str">
        <f aca="false">IF(EXACT(A627,C627),"X","")</f>
        <v/>
      </c>
      <c r="G627" s="2" t="str">
        <f aca="false">IF(A627&lt;&gt;C627,VLOOKUP(C627,$A$2:$D$9949,4,0),"")</f>
        <v>Summerset</v>
      </c>
      <c r="H627" s="2" t="n">
        <f aca="false">A627</f>
        <v>1022</v>
      </c>
      <c r="I627" s="2" t="n">
        <f aca="false">C627</f>
        <v>1011</v>
      </c>
      <c r="J627" s="0" t="n">
        <v>10</v>
      </c>
      <c r="K627" s="2" t="str">
        <f aca="false">VLOOKUP(J627,'LibSets constants'!$A$4:$B$1000,2,0)</f>
        <v>DLC_SUMMERSET</v>
      </c>
      <c r="L627" s="2" t="str">
        <f aca="false">VLOOKUP(J627,'LibSets constants'!$A$4:$C$1000,3,0)</f>
        <v>Summerset</v>
      </c>
    </row>
    <row r="628" customFormat="false" ht="15" hidden="false" customHeight="false" outlineLevel="0" collapsed="false">
      <c r="A628" s="21" t="n">
        <v>1023</v>
      </c>
      <c r="B628" s="1" t="n">
        <f aca="false">VLOOKUP(A628,'ESO dumped ZoneData'!$A$3:$D$9995,2,0)</f>
        <v>628</v>
      </c>
      <c r="C628" s="1" t="n">
        <f aca="false">VLOOKUP(A628,'ESO dumped ZoneData'!$A$3:$D$9995,3,0)</f>
        <v>1011</v>
      </c>
      <c r="D628" s="2" t="str">
        <f aca="false">VLOOKUP(A628,'ESO dumped ZoneData'!$A$3:$D$9995,4,0)</f>
        <v>Shimmerene Waterworks</v>
      </c>
      <c r="E628" s="2" t="str">
        <f aca="false" t="array" ref="E628:E628">IF(OR(EXACT(A628,'ESO Dungeon constants'!$D$3:$D$987)),"X","")</f>
        <v/>
      </c>
      <c r="F628" s="2" t="str">
        <f aca="false">IF(EXACT(A628,C628),"X","")</f>
        <v/>
      </c>
      <c r="G628" s="2" t="str">
        <f aca="false">IF(A628&lt;&gt;C628,VLOOKUP(C628,$A$2:$D$9949,4,0),"")</f>
        <v>Summerset</v>
      </c>
      <c r="H628" s="2" t="n">
        <f aca="false">A628</f>
        <v>1023</v>
      </c>
      <c r="I628" s="2" t="n">
        <f aca="false">C628</f>
        <v>1011</v>
      </c>
      <c r="J628" s="0" t="n">
        <v>10</v>
      </c>
      <c r="K628" s="2" t="str">
        <f aca="false">VLOOKUP(J628,'LibSets constants'!$A$4:$B$1000,2,0)</f>
        <v>DLC_SUMMERSET</v>
      </c>
      <c r="L628" s="2" t="str">
        <f aca="false">VLOOKUP(J628,'LibSets constants'!$A$4:$C$1000,3,0)</f>
        <v>Summerset</v>
      </c>
    </row>
    <row r="629" customFormat="false" ht="15" hidden="false" customHeight="false" outlineLevel="0" collapsed="false">
      <c r="A629" s="21" t="n">
        <v>1024</v>
      </c>
      <c r="B629" s="1" t="n">
        <f aca="false">VLOOKUP(A629,'ESO dumped ZoneData'!$A$3:$D$9995,2,0)</f>
        <v>629</v>
      </c>
      <c r="C629" s="1" t="n">
        <f aca="false">VLOOKUP(A629,'ESO dumped ZoneData'!$A$3:$D$9995,3,0)</f>
        <v>1011</v>
      </c>
      <c r="D629" s="2" t="str">
        <f aca="false">VLOOKUP(A629,'ESO dumped ZoneData'!$A$3:$D$9995,4,0)</f>
        <v>Eldbur Ruins</v>
      </c>
      <c r="E629" s="2" t="str">
        <f aca="false" t="array" ref="E629:E629">IF(OR(EXACT(A629,'ESO Dungeon constants'!$D$3:$D$987)),"X","")</f>
        <v/>
      </c>
      <c r="F629" s="2" t="str">
        <f aca="false">IF(EXACT(A629,C629),"X","")</f>
        <v/>
      </c>
      <c r="G629" s="2" t="str">
        <f aca="false">IF(A629&lt;&gt;C629,VLOOKUP(C629,$A$2:$D$9949,4,0),"")</f>
        <v>Summerset</v>
      </c>
      <c r="H629" s="2" t="n">
        <f aca="false">A629</f>
        <v>1024</v>
      </c>
      <c r="I629" s="2" t="n">
        <f aca="false">C629</f>
        <v>1011</v>
      </c>
      <c r="J629" s="0" t="n">
        <v>10</v>
      </c>
      <c r="K629" s="2" t="str">
        <f aca="false">VLOOKUP(J629,'LibSets constants'!$A$4:$B$1000,2,0)</f>
        <v>DLC_SUMMERSET</v>
      </c>
      <c r="L629" s="2" t="str">
        <f aca="false">VLOOKUP(J629,'LibSets constants'!$A$4:$C$1000,3,0)</f>
        <v>Summerset</v>
      </c>
    </row>
    <row r="630" customFormat="false" ht="15" hidden="false" customHeight="false" outlineLevel="0" collapsed="false">
      <c r="A630" s="21" t="n">
        <v>1025</v>
      </c>
      <c r="B630" s="1" t="n">
        <f aca="false">VLOOKUP(A630,'ESO dumped ZoneData'!$A$3:$D$9995,2,0)</f>
        <v>630</v>
      </c>
      <c r="C630" s="1" t="n">
        <f aca="false">VLOOKUP(A630,'ESO dumped ZoneData'!$A$3:$D$9995,3,0)</f>
        <v>1011</v>
      </c>
      <c r="D630" s="2" t="str">
        <f aca="false">VLOOKUP(A630,'ESO dumped ZoneData'!$A$3:$D$9995,4,0)</f>
        <v>Cey-Tarn Keep</v>
      </c>
      <c r="E630" s="2" t="str">
        <f aca="false" t="array" ref="E630:E630">IF(OR(EXACT(A630,'ESO Dungeon constants'!$D$3:$D$987)),"X","")</f>
        <v/>
      </c>
      <c r="F630" s="2" t="str">
        <f aca="false">IF(EXACT(A630,C630),"X","")</f>
        <v/>
      </c>
      <c r="G630" s="2" t="str">
        <f aca="false">IF(A630&lt;&gt;C630,VLOOKUP(C630,$A$2:$D$9949,4,0),"")</f>
        <v>Summerset</v>
      </c>
      <c r="H630" s="2" t="n">
        <f aca="false">A630</f>
        <v>1025</v>
      </c>
      <c r="I630" s="2" t="n">
        <f aca="false">C630</f>
        <v>1011</v>
      </c>
      <c r="J630" s="0" t="n">
        <v>10</v>
      </c>
      <c r="K630" s="2" t="str">
        <f aca="false">VLOOKUP(J630,'LibSets constants'!$A$4:$B$1000,2,0)</f>
        <v>DLC_SUMMERSET</v>
      </c>
      <c r="L630" s="2" t="str">
        <f aca="false">VLOOKUP(J630,'LibSets constants'!$A$4:$C$1000,3,0)</f>
        <v>Summerset</v>
      </c>
    </row>
    <row r="631" customFormat="false" ht="15" hidden="false" customHeight="false" outlineLevel="0" collapsed="false">
      <c r="A631" s="21" t="n">
        <v>1026</v>
      </c>
      <c r="B631" s="1" t="n">
        <f aca="false">VLOOKUP(A631,'ESO dumped ZoneData'!$A$3:$D$9995,2,0)</f>
        <v>631</v>
      </c>
      <c r="C631" s="1" t="n">
        <f aca="false">VLOOKUP(A631,'ESO dumped ZoneData'!$A$3:$D$9995,3,0)</f>
        <v>1011</v>
      </c>
      <c r="D631" s="2" t="str">
        <f aca="false">VLOOKUP(A631,'ESO dumped ZoneData'!$A$3:$D$9995,4,0)</f>
        <v>The Vaults of Heinarwe</v>
      </c>
      <c r="E631" s="2" t="str">
        <f aca="false" t="array" ref="E631:E631">IF(OR(EXACT(A631,'ESO Dungeon constants'!$D$3:$D$987)),"X","")</f>
        <v/>
      </c>
      <c r="F631" s="2" t="str">
        <f aca="false">IF(EXACT(A631,C631),"X","")</f>
        <v/>
      </c>
      <c r="G631" s="2" t="str">
        <f aca="false">IF(A631&lt;&gt;C631,VLOOKUP(C631,$A$2:$D$9949,4,0),"")</f>
        <v>Summerset</v>
      </c>
      <c r="H631" s="2" t="n">
        <f aca="false">A631</f>
        <v>1026</v>
      </c>
      <c r="I631" s="2" t="n">
        <f aca="false">C631</f>
        <v>1011</v>
      </c>
      <c r="J631" s="0" t="n">
        <v>10</v>
      </c>
      <c r="K631" s="2" t="str">
        <f aca="false">VLOOKUP(J631,'LibSets constants'!$A$4:$B$1000,2,0)</f>
        <v>DLC_SUMMERSET</v>
      </c>
      <c r="L631" s="2" t="str">
        <f aca="false">VLOOKUP(J631,'LibSets constants'!$A$4:$C$1000,3,0)</f>
        <v>Summerset</v>
      </c>
    </row>
    <row r="632" customFormat="false" ht="15" hidden="false" customHeight="false" outlineLevel="0" collapsed="false">
      <c r="A632" s="21" t="n">
        <v>1027</v>
      </c>
      <c r="B632" s="1" t="n">
        <f aca="false">VLOOKUP(A632,'ESO dumped ZoneData'!$A$3:$D$9995,2,0)</f>
        <v>632</v>
      </c>
      <c r="C632" s="1" t="n">
        <f aca="false">VLOOKUP(A632,'ESO dumped ZoneData'!$A$3:$D$9995,3,0)</f>
        <v>1011</v>
      </c>
      <c r="D632" s="2" t="str">
        <f aca="false">VLOOKUP(A632,'ESO dumped ZoneData'!$A$3:$D$9995,4,0)</f>
        <v>Artaeum</v>
      </c>
      <c r="E632" s="2" t="str">
        <f aca="false" t="array" ref="E632:E632">IF(OR(EXACT(A632,'ESO Dungeon constants'!$D$3:$D$987)),"X","")</f>
        <v/>
      </c>
      <c r="F632" s="2" t="str">
        <f aca="false">IF(EXACT(A632,C632),"X","")</f>
        <v/>
      </c>
      <c r="G632" s="2" t="str">
        <f aca="false">IF(A632&lt;&gt;C632,VLOOKUP(C632,$A$2:$D$9949,4,0),"")</f>
        <v>Summerset</v>
      </c>
      <c r="H632" s="2" t="n">
        <f aca="false">A632</f>
        <v>1027</v>
      </c>
      <c r="I632" s="2" t="n">
        <f aca="false">C632</f>
        <v>1011</v>
      </c>
      <c r="J632" s="0" t="n">
        <v>10</v>
      </c>
      <c r="K632" s="2" t="str">
        <f aca="false">VLOOKUP(J632,'LibSets constants'!$A$4:$B$1000,2,0)</f>
        <v>DLC_SUMMERSET</v>
      </c>
      <c r="L632" s="2" t="str">
        <f aca="false">VLOOKUP(J632,'LibSets constants'!$A$4:$C$1000,3,0)</f>
        <v>Summerset</v>
      </c>
    </row>
    <row r="633" customFormat="false" ht="15" hidden="false" customHeight="false" outlineLevel="0" collapsed="false">
      <c r="A633" s="21" t="n">
        <v>1028</v>
      </c>
      <c r="B633" s="1" t="n">
        <f aca="false">VLOOKUP(A633,'ESO dumped ZoneData'!$A$3:$D$9995,2,0)</f>
        <v>633</v>
      </c>
      <c r="C633" s="1" t="n">
        <f aca="false">VLOOKUP(A633,'ESO dumped ZoneData'!$A$3:$D$9995,3,0)</f>
        <v>1011</v>
      </c>
      <c r="D633" s="2" t="str">
        <f aca="false">VLOOKUP(A633,'ESO dumped ZoneData'!$A$3:$D$9995,4,0)</f>
        <v>Alinor Outlaws Refuge</v>
      </c>
      <c r="E633" s="2" t="str">
        <f aca="false" t="array" ref="E633:E633">IF(OR(EXACT(A633,'ESO Dungeon constants'!$D$3:$D$987)),"X","")</f>
        <v/>
      </c>
      <c r="F633" s="2" t="str">
        <f aca="false">IF(EXACT(A633,C633),"X","")</f>
        <v/>
      </c>
      <c r="G633" s="2" t="str">
        <f aca="false">IF(A633&lt;&gt;C633,VLOOKUP(C633,$A$2:$D$9949,4,0),"")</f>
        <v>Summerset</v>
      </c>
      <c r="H633" s="2" t="n">
        <f aca="false">A633</f>
        <v>1028</v>
      </c>
      <c r="I633" s="2" t="n">
        <f aca="false">C633</f>
        <v>1011</v>
      </c>
      <c r="J633" s="0" t="n">
        <v>10</v>
      </c>
      <c r="K633" s="2" t="str">
        <f aca="false">VLOOKUP(J633,'LibSets constants'!$A$4:$B$1000,2,0)</f>
        <v>DLC_SUMMERSET</v>
      </c>
      <c r="L633" s="2" t="str">
        <f aca="false">VLOOKUP(J633,'LibSets constants'!$A$4:$C$1000,3,0)</f>
        <v>Summerset</v>
      </c>
    </row>
    <row r="634" customFormat="false" ht="15" hidden="false" customHeight="false" outlineLevel="0" collapsed="false">
      <c r="A634" s="21" t="n">
        <v>1029</v>
      </c>
      <c r="B634" s="1" t="n">
        <f aca="false">VLOOKUP(A634,'ESO dumped ZoneData'!$A$3:$D$9995,2,0)</f>
        <v>634</v>
      </c>
      <c r="C634" s="1" t="n">
        <f aca="false">VLOOKUP(A634,'ESO dumped ZoneData'!$A$3:$D$9995,3,0)</f>
        <v>1011</v>
      </c>
      <c r="D634" s="2" t="str">
        <f aca="false">VLOOKUP(A634,'ESO dumped ZoneData'!$A$3:$D$9995,4,0)</f>
        <v>Ebon Sanctum</v>
      </c>
      <c r="E634" s="2" t="str">
        <f aca="false" t="array" ref="E634:E634">IF(OR(EXACT(A634,'ESO Dungeon constants'!$D$3:$D$987)),"X","")</f>
        <v/>
      </c>
      <c r="F634" s="2" t="str">
        <f aca="false">IF(EXACT(A634,C634),"X","")</f>
        <v/>
      </c>
      <c r="G634" s="2" t="str">
        <f aca="false">IF(A634&lt;&gt;C634,VLOOKUP(C634,$A$2:$D$9949,4,0),"")</f>
        <v>Summerset</v>
      </c>
      <c r="H634" s="2" t="n">
        <f aca="false">A634</f>
        <v>1029</v>
      </c>
      <c r="I634" s="2" t="n">
        <f aca="false">C634</f>
        <v>1011</v>
      </c>
      <c r="J634" s="0" t="n">
        <v>10</v>
      </c>
      <c r="K634" s="2" t="str">
        <f aca="false">VLOOKUP(J634,'LibSets constants'!$A$4:$B$1000,2,0)</f>
        <v>DLC_SUMMERSET</v>
      </c>
      <c r="L634" s="2" t="str">
        <f aca="false">VLOOKUP(J634,'LibSets constants'!$A$4:$C$1000,3,0)</f>
        <v>Summerset</v>
      </c>
    </row>
    <row r="635" customFormat="false" ht="15" hidden="false" customHeight="false" outlineLevel="0" collapsed="false">
      <c r="A635" s="21" t="n">
        <v>1030</v>
      </c>
      <c r="B635" s="1" t="n">
        <f aca="false">VLOOKUP(A635,'ESO dumped ZoneData'!$A$3:$D$9995,2,0)</f>
        <v>635</v>
      </c>
      <c r="C635" s="1" t="n">
        <f aca="false">VLOOKUP(A635,'ESO dumped ZoneData'!$A$3:$D$9995,3,0)</f>
        <v>1011</v>
      </c>
      <c r="D635" s="2" t="str">
        <f aca="false">VLOOKUP(A635,'ESO dumped ZoneData'!$A$3:$D$9995,4,0)</f>
        <v>Corgrad Wastes</v>
      </c>
      <c r="E635" s="2" t="str">
        <f aca="false" t="array" ref="E635:E635">IF(OR(EXACT(A635,'ESO Dungeon constants'!$D$3:$D$987)),"X","")</f>
        <v/>
      </c>
      <c r="F635" s="2" t="str">
        <f aca="false">IF(EXACT(A635,C635),"X","")</f>
        <v/>
      </c>
      <c r="G635" s="2" t="str">
        <f aca="false">IF(A635&lt;&gt;C635,VLOOKUP(C635,$A$2:$D$9949,4,0),"")</f>
        <v>Summerset</v>
      </c>
      <c r="H635" s="2" t="n">
        <f aca="false">A635</f>
        <v>1030</v>
      </c>
      <c r="I635" s="2" t="n">
        <f aca="false">C635</f>
        <v>1011</v>
      </c>
      <c r="J635" s="0" t="n">
        <v>10</v>
      </c>
      <c r="K635" s="2" t="str">
        <f aca="false">VLOOKUP(J635,'LibSets constants'!$A$4:$B$1000,2,0)</f>
        <v>DLC_SUMMERSET</v>
      </c>
      <c r="L635" s="2" t="str">
        <f aca="false">VLOOKUP(J635,'LibSets constants'!$A$4:$C$1000,3,0)</f>
        <v>Summerset</v>
      </c>
    </row>
    <row r="636" customFormat="false" ht="15" hidden="false" customHeight="false" outlineLevel="0" collapsed="false">
      <c r="A636" s="21" t="n">
        <v>1031</v>
      </c>
      <c r="B636" s="1" t="n">
        <f aca="false">VLOOKUP(A636,'ESO dumped ZoneData'!$A$3:$D$9995,2,0)</f>
        <v>636</v>
      </c>
      <c r="C636" s="1" t="n">
        <f aca="false">VLOOKUP(A636,'ESO dumped ZoneData'!$A$3:$D$9995,3,0)</f>
        <v>1011</v>
      </c>
      <c r="D636" s="2" t="str">
        <f aca="false">VLOOKUP(A636,'ESO dumped ZoneData'!$A$3:$D$9995,4,0)</f>
        <v>Illumination Academy Stacks</v>
      </c>
      <c r="E636" s="2" t="str">
        <f aca="false" t="array" ref="E636:E636">IF(OR(EXACT(A636,'ESO Dungeon constants'!$D$3:$D$987)),"X","")</f>
        <v/>
      </c>
      <c r="F636" s="2" t="str">
        <f aca="false">IF(EXACT(A636,C636),"X","")</f>
        <v/>
      </c>
      <c r="G636" s="2" t="str">
        <f aca="false">IF(A636&lt;&gt;C636,VLOOKUP(C636,$A$2:$D$9949,4,0),"")</f>
        <v>Summerset</v>
      </c>
      <c r="H636" s="2" t="n">
        <f aca="false">A636</f>
        <v>1031</v>
      </c>
      <c r="I636" s="2" t="n">
        <f aca="false">C636</f>
        <v>1011</v>
      </c>
      <c r="J636" s="0" t="n">
        <v>10</v>
      </c>
      <c r="K636" s="2" t="str">
        <f aca="false">VLOOKUP(J636,'LibSets constants'!$A$4:$B$1000,2,0)</f>
        <v>DLC_SUMMERSET</v>
      </c>
      <c r="L636" s="2" t="str">
        <f aca="false">VLOOKUP(J636,'LibSets constants'!$A$4:$C$1000,3,0)</f>
        <v>Summerset</v>
      </c>
    </row>
    <row r="637" customFormat="false" ht="15" hidden="false" customHeight="false" outlineLevel="0" collapsed="false">
      <c r="A637" s="21" t="n">
        <v>1032</v>
      </c>
      <c r="B637" s="1" t="n">
        <f aca="false">VLOOKUP(A637,'ESO dumped ZoneData'!$A$3:$D$9995,2,0)</f>
        <v>637</v>
      </c>
      <c r="C637" s="1" t="n">
        <f aca="false">VLOOKUP(A637,'ESO dumped ZoneData'!$A$3:$D$9995,3,0)</f>
        <v>1011</v>
      </c>
      <c r="D637" s="2" t="str">
        <f aca="false">VLOOKUP(A637,'ESO dumped ZoneData'!$A$3:$D$9995,4,0)</f>
        <v>Sea Keep</v>
      </c>
      <c r="E637" s="2" t="str">
        <f aca="false" t="array" ref="E637:E637">IF(OR(EXACT(A637,'ESO Dungeon constants'!$D$3:$D$987)),"X","")</f>
        <v/>
      </c>
      <c r="F637" s="2" t="str">
        <f aca="false">IF(EXACT(A637,C637),"X","")</f>
        <v/>
      </c>
      <c r="G637" s="2" t="str">
        <f aca="false">IF(A637&lt;&gt;C637,VLOOKUP(C637,$A$2:$D$9949,4,0),"")</f>
        <v>Summerset</v>
      </c>
      <c r="H637" s="2" t="n">
        <f aca="false">A637</f>
        <v>1032</v>
      </c>
      <c r="I637" s="2" t="n">
        <f aca="false">C637</f>
        <v>1011</v>
      </c>
      <c r="J637" s="0" t="n">
        <v>10</v>
      </c>
      <c r="K637" s="2" t="str">
        <f aca="false">VLOOKUP(J637,'LibSets constants'!$A$4:$B$1000,2,0)</f>
        <v>DLC_SUMMERSET</v>
      </c>
      <c r="L637" s="2" t="str">
        <f aca="false">VLOOKUP(J637,'LibSets constants'!$A$4:$C$1000,3,0)</f>
        <v>Summerset</v>
      </c>
    </row>
    <row r="638" customFormat="false" ht="15" hidden="false" customHeight="false" outlineLevel="0" collapsed="false">
      <c r="A638" s="21" t="n">
        <v>1033</v>
      </c>
      <c r="B638" s="1" t="n">
        <f aca="false">VLOOKUP(A638,'ESO dumped ZoneData'!$A$3:$D$9995,2,0)</f>
        <v>638</v>
      </c>
      <c r="C638" s="1" t="n">
        <f aca="false">VLOOKUP(A638,'ESO dumped ZoneData'!$A$3:$D$9995,3,0)</f>
        <v>1011</v>
      </c>
      <c r="D638" s="2" t="str">
        <f aca="false">VLOOKUP(A638,'ESO dumped ZoneData'!$A$3:$D$9995,4,0)</f>
        <v>Red Temple Catacombs</v>
      </c>
      <c r="E638" s="2" t="str">
        <f aca="false" t="array" ref="E638:E638">IF(OR(EXACT(A638,'ESO Dungeon constants'!$D$3:$D$987)),"X","")</f>
        <v/>
      </c>
      <c r="F638" s="2" t="str">
        <f aca="false">IF(EXACT(A638,C638),"X","")</f>
        <v/>
      </c>
      <c r="G638" s="2" t="str">
        <f aca="false">IF(A638&lt;&gt;C638,VLOOKUP(C638,$A$2:$D$9949,4,0),"")</f>
        <v>Summerset</v>
      </c>
      <c r="H638" s="2" t="n">
        <f aca="false">A638</f>
        <v>1033</v>
      </c>
      <c r="I638" s="2" t="n">
        <f aca="false">C638</f>
        <v>1011</v>
      </c>
      <c r="J638" s="0" t="n">
        <v>10</v>
      </c>
      <c r="K638" s="2" t="str">
        <f aca="false">VLOOKUP(J638,'LibSets constants'!$A$4:$B$1000,2,0)</f>
        <v>DLC_SUMMERSET</v>
      </c>
      <c r="L638" s="2" t="str">
        <f aca="false">VLOOKUP(J638,'LibSets constants'!$A$4:$C$1000,3,0)</f>
        <v>Summerset</v>
      </c>
    </row>
    <row r="639" customFormat="false" ht="15" hidden="false" customHeight="false" outlineLevel="0" collapsed="false">
      <c r="A639" s="21" t="n">
        <v>1034</v>
      </c>
      <c r="B639" s="1" t="n">
        <f aca="false">VLOOKUP(A639,'ESO dumped ZoneData'!$A$3:$D$9995,2,0)</f>
        <v>639</v>
      </c>
      <c r="C639" s="1" t="n">
        <f aca="false">VLOOKUP(A639,'ESO dumped ZoneData'!$A$3:$D$9995,3,0)</f>
        <v>1011</v>
      </c>
      <c r="D639" s="2" t="str">
        <f aca="false">VLOOKUP(A639,'ESO dumped ZoneData'!$A$3:$D$9995,4,0)</f>
        <v>College of Sapiarchs</v>
      </c>
      <c r="E639" s="2" t="str">
        <f aca="false" t="array" ref="E639:E639">IF(OR(EXACT(A639,'ESO Dungeon constants'!$D$3:$D$987)),"X","")</f>
        <v/>
      </c>
      <c r="F639" s="2" t="str">
        <f aca="false">IF(EXACT(A639,C639),"X","")</f>
        <v/>
      </c>
      <c r="G639" s="2" t="str">
        <f aca="false">IF(A639&lt;&gt;C639,VLOOKUP(C639,$A$2:$D$9949,4,0),"")</f>
        <v>Summerset</v>
      </c>
      <c r="H639" s="2" t="n">
        <f aca="false">A639</f>
        <v>1034</v>
      </c>
      <c r="I639" s="2" t="n">
        <f aca="false">C639</f>
        <v>1011</v>
      </c>
      <c r="J639" s="0" t="n">
        <v>10</v>
      </c>
      <c r="K639" s="2" t="str">
        <f aca="false">VLOOKUP(J639,'LibSets constants'!$A$4:$B$1000,2,0)</f>
        <v>DLC_SUMMERSET</v>
      </c>
      <c r="L639" s="2" t="str">
        <f aca="false">VLOOKUP(J639,'LibSets constants'!$A$4:$C$1000,3,0)</f>
        <v>Summerset</v>
      </c>
    </row>
    <row r="640" customFormat="false" ht="15" hidden="false" customHeight="false" outlineLevel="0" collapsed="false">
      <c r="A640" s="21" t="n">
        <v>1035</v>
      </c>
      <c r="B640" s="1" t="n">
        <f aca="false">VLOOKUP(A640,'ESO dumped ZoneData'!$A$3:$D$9995,2,0)</f>
        <v>640</v>
      </c>
      <c r="C640" s="1" t="n">
        <f aca="false">VLOOKUP(A640,'ESO dumped ZoneData'!$A$3:$D$9995,3,0)</f>
        <v>1011</v>
      </c>
      <c r="D640" s="2" t="str">
        <f aca="false">VLOOKUP(A640,'ESO dumped ZoneData'!$A$3:$D$9995,4,0)</f>
        <v>The Spiral Skein</v>
      </c>
      <c r="E640" s="2" t="str">
        <f aca="false" t="array" ref="E640:E640">IF(OR(EXACT(A640,'ESO Dungeon constants'!$D$3:$D$987)),"X","")</f>
        <v/>
      </c>
      <c r="F640" s="2" t="str">
        <f aca="false">IF(EXACT(A640,C640),"X","")</f>
        <v/>
      </c>
      <c r="G640" s="2" t="str">
        <f aca="false">IF(A640&lt;&gt;C640,VLOOKUP(C640,$A$2:$D$9949,4,0),"")</f>
        <v>Summerset</v>
      </c>
      <c r="H640" s="2" t="n">
        <f aca="false">A640</f>
        <v>1035</v>
      </c>
      <c r="I640" s="2" t="n">
        <f aca="false">C640</f>
        <v>1011</v>
      </c>
      <c r="J640" s="0" t="n">
        <v>10</v>
      </c>
      <c r="K640" s="2" t="str">
        <f aca="false">VLOOKUP(J640,'LibSets constants'!$A$4:$B$1000,2,0)</f>
        <v>DLC_SUMMERSET</v>
      </c>
      <c r="L640" s="2" t="str">
        <f aca="false">VLOOKUP(J640,'LibSets constants'!$A$4:$C$1000,3,0)</f>
        <v>Summerset</v>
      </c>
    </row>
    <row r="641" customFormat="false" ht="15" hidden="false" customHeight="false" outlineLevel="0" collapsed="false">
      <c r="A641" s="21" t="n">
        <v>1036</v>
      </c>
      <c r="B641" s="1" t="n">
        <f aca="false">VLOOKUP(A641,'ESO dumped ZoneData'!$A$3:$D$9995,2,0)</f>
        <v>641</v>
      </c>
      <c r="C641" s="1" t="n">
        <f aca="false">VLOOKUP(A641,'ESO dumped ZoneData'!$A$3:$D$9995,3,0)</f>
        <v>1011</v>
      </c>
      <c r="D641" s="2" t="str">
        <f aca="false">VLOOKUP(A641,'ESO dumped ZoneData'!$A$3:$D$9995,4,0)</f>
        <v>Cathedral of Webs</v>
      </c>
      <c r="E641" s="2" t="str">
        <f aca="false" t="array" ref="E641:E641">IF(OR(EXACT(A641,'ESO Dungeon constants'!$D$3:$D$987)),"X","")</f>
        <v/>
      </c>
      <c r="F641" s="2" t="str">
        <f aca="false">IF(EXACT(A641,C641),"X","")</f>
        <v/>
      </c>
      <c r="G641" s="2" t="str">
        <f aca="false">IF(A641&lt;&gt;C641,VLOOKUP(C641,$A$2:$D$9949,4,0),"")</f>
        <v>Summerset</v>
      </c>
      <c r="H641" s="2" t="n">
        <f aca="false">A641</f>
        <v>1036</v>
      </c>
      <c r="I641" s="2" t="n">
        <f aca="false">C641</f>
        <v>1011</v>
      </c>
      <c r="J641" s="0" t="n">
        <v>10</v>
      </c>
      <c r="K641" s="2" t="str">
        <f aca="false">VLOOKUP(J641,'LibSets constants'!$A$4:$B$1000,2,0)</f>
        <v>DLC_SUMMERSET</v>
      </c>
      <c r="L641" s="2" t="str">
        <f aca="false">VLOOKUP(J641,'LibSets constants'!$A$4:$C$1000,3,0)</f>
        <v>Summerset</v>
      </c>
    </row>
    <row r="642" customFormat="false" ht="15" hidden="false" customHeight="false" outlineLevel="0" collapsed="false">
      <c r="A642" s="21" t="n">
        <v>1037</v>
      </c>
      <c r="B642" s="1" t="n">
        <f aca="false">VLOOKUP(A642,'ESO dumped ZoneData'!$A$3:$D$9995,2,0)</f>
        <v>642</v>
      </c>
      <c r="C642" s="1" t="n">
        <f aca="false">VLOOKUP(A642,'ESO dumped ZoneData'!$A$3:$D$9995,3,0)</f>
        <v>1011</v>
      </c>
      <c r="D642" s="2" t="str">
        <f aca="false">VLOOKUP(A642,'ESO dumped ZoneData'!$A$3:$D$9995,4,0)</f>
        <v>The Crystal Tower</v>
      </c>
      <c r="E642" s="2" t="str">
        <f aca="false" t="array" ref="E642:E642">IF(OR(EXACT(A642,'ESO Dungeon constants'!$D$3:$D$987)),"X","")</f>
        <v/>
      </c>
      <c r="F642" s="2" t="str">
        <f aca="false">IF(EXACT(A642,C642),"X","")</f>
        <v/>
      </c>
      <c r="G642" s="2" t="str">
        <f aca="false">IF(A642&lt;&gt;C642,VLOOKUP(C642,$A$2:$D$9949,4,0),"")</f>
        <v>Summerset</v>
      </c>
      <c r="H642" s="2" t="n">
        <f aca="false">A642</f>
        <v>1037</v>
      </c>
      <c r="I642" s="2" t="n">
        <f aca="false">C642</f>
        <v>1011</v>
      </c>
      <c r="J642" s="0" t="n">
        <v>10</v>
      </c>
      <c r="K642" s="2" t="str">
        <f aca="false">VLOOKUP(J642,'LibSets constants'!$A$4:$B$1000,2,0)</f>
        <v>DLC_SUMMERSET</v>
      </c>
      <c r="L642" s="2" t="str">
        <f aca="false">VLOOKUP(J642,'LibSets constants'!$A$4:$C$1000,3,0)</f>
        <v>Summerset</v>
      </c>
    </row>
    <row r="643" customFormat="false" ht="15" hidden="false" customHeight="false" outlineLevel="0" collapsed="false">
      <c r="A643" s="21" t="n">
        <v>1038</v>
      </c>
      <c r="B643" s="1" t="n">
        <f aca="false">VLOOKUP(A643,'ESO dumped ZoneData'!$A$3:$D$9995,2,0)</f>
        <v>643</v>
      </c>
      <c r="C643" s="1" t="n">
        <f aca="false">VLOOKUP(A643,'ESO dumped ZoneData'!$A$3:$D$9995,3,0)</f>
        <v>1011</v>
      </c>
      <c r="D643" s="2" t="str">
        <f aca="false">VLOOKUP(A643,'ESO dumped ZoneData'!$A$3:$D$9995,4,0)</f>
        <v>Rellenthil Sinkhole</v>
      </c>
      <c r="E643" s="2" t="str">
        <f aca="false" t="array" ref="E643:E643">IF(OR(EXACT(A643,'ESO Dungeon constants'!$D$3:$D$987)),"X","")</f>
        <v/>
      </c>
      <c r="F643" s="2" t="str">
        <f aca="false">IF(EXACT(A643,C643),"X","")</f>
        <v/>
      </c>
      <c r="G643" s="2" t="str">
        <f aca="false">IF(A643&lt;&gt;C643,VLOOKUP(C643,$A$2:$D$9949,4,0),"")</f>
        <v>Summerset</v>
      </c>
      <c r="H643" s="2" t="n">
        <f aca="false">A643</f>
        <v>1038</v>
      </c>
      <c r="I643" s="2" t="n">
        <f aca="false">C643</f>
        <v>1011</v>
      </c>
      <c r="J643" s="0" t="n">
        <v>10</v>
      </c>
      <c r="K643" s="2" t="str">
        <f aca="false">VLOOKUP(J643,'LibSets constants'!$A$4:$B$1000,2,0)</f>
        <v>DLC_SUMMERSET</v>
      </c>
      <c r="L643" s="2" t="str">
        <f aca="false">VLOOKUP(J643,'LibSets constants'!$A$4:$C$1000,3,0)</f>
        <v>Summerset</v>
      </c>
    </row>
    <row r="644" customFormat="false" ht="15" hidden="false" customHeight="false" outlineLevel="0" collapsed="false">
      <c r="A644" s="21" t="n">
        <v>1039</v>
      </c>
      <c r="B644" s="1" t="n">
        <f aca="false">VLOOKUP(A644,'ESO dumped ZoneData'!$A$3:$D$9995,2,0)</f>
        <v>644</v>
      </c>
      <c r="C644" s="1" t="n">
        <f aca="false">VLOOKUP(A644,'ESO dumped ZoneData'!$A$3:$D$9995,3,0)</f>
        <v>1011</v>
      </c>
      <c r="D644" s="2" t="str">
        <f aca="false">VLOOKUP(A644,'ESO dumped ZoneData'!$A$3:$D$9995,4,0)</f>
        <v>Psijic Relic Vaults</v>
      </c>
      <c r="E644" s="2" t="str">
        <f aca="false" t="array" ref="E644:E644">IF(OR(EXACT(A644,'ESO Dungeon constants'!$D$3:$D$987)),"X","")</f>
        <v/>
      </c>
      <c r="F644" s="2" t="str">
        <f aca="false">IF(EXACT(A644,C644),"X","")</f>
        <v/>
      </c>
      <c r="G644" s="2" t="str">
        <f aca="false">IF(A644&lt;&gt;C644,VLOOKUP(C644,$A$2:$D$9949,4,0),"")</f>
        <v>Summerset</v>
      </c>
      <c r="H644" s="2" t="n">
        <f aca="false">A644</f>
        <v>1039</v>
      </c>
      <c r="I644" s="2" t="n">
        <f aca="false">C644</f>
        <v>1011</v>
      </c>
      <c r="J644" s="0" t="n">
        <v>10</v>
      </c>
      <c r="K644" s="2" t="str">
        <f aca="false">VLOOKUP(J644,'LibSets constants'!$A$4:$B$1000,2,0)</f>
        <v>DLC_SUMMERSET</v>
      </c>
      <c r="L644" s="2" t="str">
        <f aca="false">VLOOKUP(J644,'LibSets constants'!$A$4:$C$1000,3,0)</f>
        <v>Summerset</v>
      </c>
    </row>
    <row r="645" customFormat="false" ht="15" hidden="false" customHeight="false" outlineLevel="0" collapsed="false">
      <c r="A645" s="21" t="n">
        <v>1040</v>
      </c>
      <c r="B645" s="1" t="n">
        <f aca="false">VLOOKUP(A645,'ESO dumped ZoneData'!$A$3:$D$9995,2,0)</f>
        <v>645</v>
      </c>
      <c r="C645" s="1" t="n">
        <f aca="false">VLOOKUP(A645,'ESO dumped ZoneData'!$A$3:$D$9995,3,0)</f>
        <v>1011</v>
      </c>
      <c r="D645" s="2" t="str">
        <f aca="false">VLOOKUP(A645,'ESO dumped ZoneData'!$A$3:$D$9995,4,0)</f>
        <v>Evergloam</v>
      </c>
      <c r="E645" s="2" t="str">
        <f aca="false" t="array" ref="E645:E645">IF(OR(EXACT(A645,'ESO Dungeon constants'!$D$3:$D$987)),"X","")</f>
        <v/>
      </c>
      <c r="F645" s="2" t="str">
        <f aca="false">IF(EXACT(A645,C645),"X","")</f>
        <v/>
      </c>
      <c r="G645" s="2" t="str">
        <f aca="false">IF(A645&lt;&gt;C645,VLOOKUP(C645,$A$2:$D$9949,4,0),"")</f>
        <v>Summerset</v>
      </c>
      <c r="H645" s="2" t="n">
        <f aca="false">A645</f>
        <v>1040</v>
      </c>
      <c r="I645" s="2" t="n">
        <f aca="false">C645</f>
        <v>1011</v>
      </c>
      <c r="J645" s="0" t="n">
        <v>10</v>
      </c>
      <c r="K645" s="2" t="str">
        <f aca="false">VLOOKUP(J645,'LibSets constants'!$A$4:$B$1000,2,0)</f>
        <v>DLC_SUMMERSET</v>
      </c>
      <c r="L645" s="2" t="str">
        <f aca="false">VLOOKUP(J645,'LibSets constants'!$A$4:$C$1000,3,0)</f>
        <v>Summerset</v>
      </c>
    </row>
    <row r="646" customFormat="false" ht="15" hidden="false" customHeight="false" outlineLevel="0" collapsed="false">
      <c r="A646" s="21" t="n">
        <v>1042</v>
      </c>
      <c r="B646" s="1" t="n">
        <f aca="false">VLOOKUP(A646,'ESO dumped ZoneData'!$A$3:$D$9995,2,0)</f>
        <v>646</v>
      </c>
      <c r="C646" s="1" t="n">
        <f aca="false">VLOOKUP(A646,'ESO dumped ZoneData'!$A$3:$D$9995,3,0)</f>
        <v>684</v>
      </c>
      <c r="D646" s="2" t="str">
        <f aca="false">VLOOKUP(A646,'ESO dumped ZoneData'!$A$3:$D$9995,4,0)</f>
        <v>Pariah's Pinnacle</v>
      </c>
      <c r="E646" s="2" t="str">
        <f aca="false" t="array" ref="E646:E646">IF(OR(EXACT(A646,'ESO Dungeon constants'!$D$3:$D$987)),"X","")</f>
        <v/>
      </c>
      <c r="F646" s="2" t="str">
        <f aca="false">IF(EXACT(A646,C646),"X","")</f>
        <v/>
      </c>
      <c r="G646" s="2" t="str">
        <f aca="false">IF(A646&lt;&gt;C646,VLOOKUP(C646,$A$2:$D$9949,4,0),"")</f>
        <v>Wrothgar</v>
      </c>
      <c r="H646" s="2" t="n">
        <f aca="false">A646</f>
        <v>1042</v>
      </c>
      <c r="I646" s="2" t="n">
        <f aca="false">C646</f>
        <v>684</v>
      </c>
      <c r="J646" s="0" t="n">
        <v>2</v>
      </c>
      <c r="K646" s="2" t="str">
        <f aca="false">VLOOKUP(J646,'LibSets constants'!$A$4:$B$1000,2,0)</f>
        <v>DLC_ORSINIUM</v>
      </c>
      <c r="L646" s="2" t="str">
        <f aca="false">VLOOKUP(J646,'LibSets constants'!$A$4:$C$1000,3,0)</f>
        <v>Orsinium</v>
      </c>
    </row>
    <row r="647" customFormat="false" ht="15" hidden="false" customHeight="false" outlineLevel="0" collapsed="false">
      <c r="A647" s="21" t="n">
        <v>1043</v>
      </c>
      <c r="B647" s="1" t="n">
        <f aca="false">VLOOKUP(A647,'ESO dumped ZoneData'!$A$3:$D$9995,2,0)</f>
        <v>647</v>
      </c>
      <c r="C647" s="1" t="n">
        <f aca="false">VLOOKUP(A647,'ESO dumped ZoneData'!$A$3:$D$9995,3,0)</f>
        <v>980</v>
      </c>
      <c r="D647" s="2" t="str">
        <f aca="false">VLOOKUP(A647,'ESO dumped ZoneData'!$A$3:$D$9995,4,0)</f>
        <v>The Orbservatory Prior</v>
      </c>
      <c r="E647" s="2" t="str">
        <f aca="false" t="array" ref="E647:E647">IF(OR(EXACT(A647,'ESO Dungeon constants'!$D$3:$D$987)),"X","")</f>
        <v/>
      </c>
      <c r="F647" s="2" t="str">
        <f aca="false">IF(EXACT(A647,C647),"X","")</f>
        <v/>
      </c>
      <c r="G647" s="2" t="str">
        <f aca="false">IF(A647&lt;&gt;C647,VLOOKUP(C647,$A$2:$D$9949,4,0),"")</f>
        <v>Clockwork City</v>
      </c>
      <c r="H647" s="2" t="n">
        <f aca="false">A647</f>
        <v>1043</v>
      </c>
      <c r="I647" s="2" t="n">
        <f aca="false">C647</f>
        <v>980</v>
      </c>
      <c r="J647" s="0" t="n">
        <v>8</v>
      </c>
      <c r="K647" s="2" t="str">
        <f aca="false">VLOOKUP(J647,'LibSets constants'!$A$4:$B$1000,2,0)</f>
        <v>DLC_CLOCKWORK_CITY</v>
      </c>
      <c r="L647" s="2" t="str">
        <f aca="false">VLOOKUP(J647,'LibSets constants'!$A$4:$C$1000,3,0)</f>
        <v>Clockwork City</v>
      </c>
    </row>
    <row r="648" customFormat="false" ht="15" hidden="false" customHeight="false" outlineLevel="0" collapsed="false">
      <c r="A648" s="21" t="n">
        <v>1044</v>
      </c>
      <c r="B648" s="1" t="n">
        <f aca="false">VLOOKUP(A648,'ESO dumped ZoneData'!$A$3:$D$9995,2,0)</f>
        <v>648</v>
      </c>
      <c r="C648" s="1" t="n">
        <f aca="false">VLOOKUP(A648,'ESO dumped ZoneData'!$A$3:$D$9995,3,0)</f>
        <v>823</v>
      </c>
      <c r="D648" s="2" t="str">
        <f aca="false">VLOOKUP(A648,'ESO dumped ZoneData'!$A$3:$D$9995,4,0)</f>
        <v>The Erstwhile Sanctuary</v>
      </c>
      <c r="E648" s="2" t="str">
        <f aca="false" t="array" ref="E648:E648">IF(OR(EXACT(A648,'ESO Dungeon constants'!$D$3:$D$987)),"X","")</f>
        <v/>
      </c>
      <c r="F648" s="2" t="str">
        <f aca="false">IF(EXACT(A648,C648),"X","")</f>
        <v/>
      </c>
      <c r="G648" s="2" t="str">
        <f aca="false">IF(A648&lt;&gt;C648,VLOOKUP(C648,$A$2:$D$9949,4,0),"")</f>
        <v>Gold Coast</v>
      </c>
      <c r="H648" s="2" t="n">
        <f aca="false">A648</f>
        <v>1044</v>
      </c>
      <c r="I648" s="2" t="n">
        <f aca="false">C648</f>
        <v>823</v>
      </c>
      <c r="J648" s="0" t="n">
        <v>4</v>
      </c>
      <c r="K648" s="2" t="str">
        <f aca="false">VLOOKUP(J648,'LibSets constants'!$A$4:$B$1000,2,0)</f>
        <v>DLC_DARK_BROTHERHOOD</v>
      </c>
      <c r="L648" s="2" t="str">
        <f aca="false">VLOOKUP(J648,'LibSets constants'!$A$4:$C$1000,3,0)</f>
        <v>Dark Brotherhood</v>
      </c>
    </row>
    <row r="649" customFormat="false" ht="15" hidden="false" customHeight="false" outlineLevel="0" collapsed="false">
      <c r="A649" s="21" t="n">
        <v>1045</v>
      </c>
      <c r="B649" s="1" t="n">
        <f aca="false">VLOOKUP(A649,'ESO dumped ZoneData'!$A$3:$D$9995,2,0)</f>
        <v>649</v>
      </c>
      <c r="C649" s="1" t="n">
        <f aca="false">VLOOKUP(A649,'ESO dumped ZoneData'!$A$3:$D$9995,3,0)</f>
        <v>816</v>
      </c>
      <c r="D649" s="2" t="str">
        <f aca="false">VLOOKUP(A649,'ESO dumped ZoneData'!$A$3:$D$9995,4,0)</f>
        <v>Princely Dawnlight Palace</v>
      </c>
      <c r="E649" s="2" t="str">
        <f aca="false" t="array" ref="E649:E649">IF(OR(EXACT(A649,'ESO Dungeon constants'!$D$3:$D$987)),"X","")</f>
        <v/>
      </c>
      <c r="F649" s="2" t="str">
        <f aca="false">IF(EXACT(A649,C649),"X","")</f>
        <v/>
      </c>
      <c r="G649" s="2" t="str">
        <f aca="false">IF(A649&lt;&gt;C649,VLOOKUP(C649,$A$2:$D$9949,4,0),"")</f>
        <v>Hew's Bane</v>
      </c>
      <c r="H649" s="2" t="n">
        <f aca="false">A649</f>
        <v>1045</v>
      </c>
      <c r="I649" s="2" t="n">
        <f aca="false">C649</f>
        <v>816</v>
      </c>
      <c r="J649" s="0" t="n">
        <v>3</v>
      </c>
      <c r="K649" s="2" t="str">
        <f aca="false">VLOOKUP(J649,'LibSets constants'!$A$4:$B$1000,2,0)</f>
        <v>DLC_THIEVES_GUILD</v>
      </c>
      <c r="L649" s="2" t="str">
        <f aca="false">VLOOKUP(J649,'LibSets constants'!$A$4:$C$1000,3,0)</f>
        <v>Thieves Guild</v>
      </c>
    </row>
    <row r="650" customFormat="false" ht="15" hidden="false" customHeight="false" outlineLevel="0" collapsed="false">
      <c r="A650" s="21" t="n">
        <v>1046</v>
      </c>
      <c r="B650" s="1" t="n">
        <f aca="false">VLOOKUP(A650,'ESO dumped ZoneData'!$A$3:$D$9995,2,0)</f>
        <v>650</v>
      </c>
      <c r="C650" s="1" t="n">
        <f aca="false">VLOOKUP(A650,'ESO dumped ZoneData'!$A$3:$D$9995,3,0)</f>
        <v>1011</v>
      </c>
      <c r="D650" s="2" t="str">
        <f aca="false">VLOOKUP(A650,'ESO dumped ZoneData'!$A$3:$D$9995,4,0)</f>
        <v>Saltbreeze Cave</v>
      </c>
      <c r="E650" s="2" t="str">
        <f aca="false" t="array" ref="E650:E650">IF(OR(EXACT(A650,'ESO Dungeon constants'!$D$3:$D$987)),"X","")</f>
        <v/>
      </c>
      <c r="F650" s="2" t="str">
        <f aca="false">IF(EXACT(A650,C650),"X","")</f>
        <v/>
      </c>
      <c r="G650" s="2" t="str">
        <f aca="false">IF(A650&lt;&gt;C650,VLOOKUP(C650,$A$2:$D$9949,4,0),"")</f>
        <v>Summerset</v>
      </c>
      <c r="H650" s="2" t="n">
        <f aca="false">A650</f>
        <v>1046</v>
      </c>
      <c r="I650" s="2" t="n">
        <f aca="false">C650</f>
        <v>1011</v>
      </c>
      <c r="J650" s="0" t="n">
        <v>10</v>
      </c>
      <c r="K650" s="2" t="str">
        <f aca="false">VLOOKUP(J650,'LibSets constants'!$A$4:$B$1000,2,0)</f>
        <v>DLC_SUMMERSET</v>
      </c>
      <c r="L650" s="2" t="str">
        <f aca="false">VLOOKUP(J650,'LibSets constants'!$A$4:$C$1000,3,0)</f>
        <v>Summerset</v>
      </c>
    </row>
    <row r="651" customFormat="false" ht="15" hidden="false" customHeight="false" outlineLevel="0" collapsed="false">
      <c r="A651" s="21" t="n">
        <v>1047</v>
      </c>
      <c r="B651" s="1" t="n">
        <f aca="false">VLOOKUP(A651,'ESO dumped ZoneData'!$A$3:$D$9995,2,0)</f>
        <v>651</v>
      </c>
      <c r="C651" s="1" t="n">
        <f aca="false">VLOOKUP(A651,'ESO dumped ZoneData'!$A$3:$D$9995,3,0)</f>
        <v>1011</v>
      </c>
      <c r="D651" s="2" t="str">
        <f aca="false">VLOOKUP(A651,'ESO dumped ZoneData'!$A$3:$D$9995,4,0)</f>
        <v>Monastery of Serene Harmony</v>
      </c>
      <c r="E651" s="2" t="str">
        <f aca="false" t="array" ref="E651:E651">IF(OR(EXACT(A651,'ESO Dungeon constants'!$D$3:$D$987)),"X","")</f>
        <v/>
      </c>
      <c r="F651" s="2" t="str">
        <f aca="false">IF(EXACT(A651,C651),"X","")</f>
        <v/>
      </c>
      <c r="G651" s="2" t="str">
        <f aca="false">IF(A651&lt;&gt;C651,VLOOKUP(C651,$A$2:$D$9949,4,0),"")</f>
        <v>Summerset</v>
      </c>
      <c r="H651" s="2" t="n">
        <f aca="false">A651</f>
        <v>1047</v>
      </c>
      <c r="I651" s="2" t="n">
        <f aca="false">C651</f>
        <v>1011</v>
      </c>
      <c r="J651" s="0" t="n">
        <v>10</v>
      </c>
      <c r="K651" s="2" t="str">
        <f aca="false">VLOOKUP(J651,'LibSets constants'!$A$4:$B$1000,2,0)</f>
        <v>DLC_SUMMERSET</v>
      </c>
      <c r="L651" s="2" t="str">
        <f aca="false">VLOOKUP(J651,'LibSets constants'!$A$4:$C$1000,3,0)</f>
        <v>Summerset</v>
      </c>
    </row>
    <row r="652" customFormat="false" ht="15" hidden="false" customHeight="false" outlineLevel="0" collapsed="false">
      <c r="A652" s="21" t="n">
        <v>1048</v>
      </c>
      <c r="B652" s="1" t="n">
        <f aca="false">VLOOKUP(A652,'ESO dumped ZoneData'!$A$3:$D$9995,2,0)</f>
        <v>652</v>
      </c>
      <c r="C652" s="1" t="n">
        <f aca="false">VLOOKUP(A652,'ESO dumped ZoneData'!$A$3:$D$9995,3,0)</f>
        <v>1011</v>
      </c>
      <c r="D652" s="2" t="str">
        <f aca="false">VLOOKUP(A652,'ESO dumped ZoneData'!$A$3:$D$9995,4,0)</f>
        <v>Alinor Royal Palace</v>
      </c>
      <c r="E652" s="2" t="str">
        <f aca="false" t="array" ref="E652:E652">IF(OR(EXACT(A652,'ESO Dungeon constants'!$D$3:$D$987)),"X","")</f>
        <v/>
      </c>
      <c r="F652" s="2" t="str">
        <f aca="false">IF(EXACT(A652,C652),"X","")</f>
        <v/>
      </c>
      <c r="G652" s="2" t="str">
        <f aca="false">IF(A652&lt;&gt;C652,VLOOKUP(C652,$A$2:$D$9949,4,0),"")</f>
        <v>Summerset</v>
      </c>
      <c r="H652" s="2" t="n">
        <f aca="false">A652</f>
        <v>1048</v>
      </c>
      <c r="I652" s="2" t="n">
        <f aca="false">C652</f>
        <v>1011</v>
      </c>
      <c r="J652" s="0" t="n">
        <v>10</v>
      </c>
      <c r="K652" s="2" t="str">
        <f aca="false">VLOOKUP(J652,'LibSets constants'!$A$4:$B$1000,2,0)</f>
        <v>DLC_SUMMERSET</v>
      </c>
      <c r="L652" s="2" t="str">
        <f aca="false">VLOOKUP(J652,'LibSets constants'!$A$4:$C$1000,3,0)</f>
        <v>Summerset</v>
      </c>
    </row>
    <row r="653" customFormat="false" ht="15" hidden="false" customHeight="false" outlineLevel="0" collapsed="false">
      <c r="A653" s="21" t="n">
        <v>1051</v>
      </c>
      <c r="B653" s="1" t="n">
        <f aca="false">VLOOKUP(A653,'ESO dumped ZoneData'!$A$3:$D$9995,2,0)</f>
        <v>653</v>
      </c>
      <c r="C653" s="1" t="n">
        <f aca="false">VLOOKUP(A653,'ESO dumped ZoneData'!$A$3:$D$9995,3,0)</f>
        <v>1011</v>
      </c>
      <c r="D653" s="2" t="str">
        <f aca="false">VLOOKUP(A653,'ESO dumped ZoneData'!$A$3:$D$9995,4,0)</f>
        <v>Cloudrest</v>
      </c>
      <c r="E653" s="2" t="str">
        <f aca="false" t="array" ref="E653:E653">IF(OR(EXACT(A653,'ESO Dungeon constants'!$D$3:$D$987)),"X","")</f>
        <v/>
      </c>
      <c r="F653" s="2" t="str">
        <f aca="false">IF(EXACT(A653,C653),"X","")</f>
        <v/>
      </c>
      <c r="G653" s="2" t="str">
        <f aca="false">IF(A653&lt;&gt;C653,VLOOKUP(C653,$A$2:$D$9949,4,0),"")</f>
        <v>Summerset</v>
      </c>
      <c r="H653" s="2" t="n">
        <f aca="false">A653</f>
        <v>1051</v>
      </c>
      <c r="I653" s="2" t="n">
        <f aca="false">C653</f>
        <v>1011</v>
      </c>
      <c r="J653" s="0" t="n">
        <v>10</v>
      </c>
      <c r="K653" s="2" t="str">
        <f aca="false">VLOOKUP(J653,'LibSets constants'!$A$4:$B$1000,2,0)</f>
        <v>DLC_SUMMERSET</v>
      </c>
      <c r="L653" s="2" t="str">
        <f aca="false">VLOOKUP(J653,'LibSets constants'!$A$4:$C$1000,3,0)</f>
        <v>Summerset</v>
      </c>
    </row>
    <row r="654" customFormat="false" ht="15" hidden="false" customHeight="false" outlineLevel="0" collapsed="false">
      <c r="A654" s="21" t="n">
        <v>1052</v>
      </c>
      <c r="B654" s="1" t="n">
        <f aca="false">VLOOKUP(A654,'ESO dumped ZoneData'!$A$3:$D$9995,2,0)</f>
        <v>654</v>
      </c>
      <c r="C654" s="1" t="n">
        <f aca="false">VLOOKUP(A654,'ESO dumped ZoneData'!$A$3:$D$9995,3,0)</f>
        <v>382</v>
      </c>
      <c r="D654" s="2" t="str">
        <f aca="false">VLOOKUP(A654,'ESO dumped ZoneData'!$A$3:$D$9995,4,0)</f>
        <v>Moon Hunter Keep</v>
      </c>
      <c r="E654" s="2" t="str">
        <f aca="false" t="array" ref="E654:E654">IF(OR(EXACT(A654,'ESO Dungeon constants'!$D$3:$D$987)),"X","")</f>
        <v/>
      </c>
      <c r="F654" s="2" t="str">
        <f aca="false">IF(EXACT(A654,C654),"X","")</f>
        <v/>
      </c>
      <c r="G654" s="2" t="str">
        <f aca="false">IF(A654&lt;&gt;C654,VLOOKUP(C654,$A$2:$D$9949,4,0),"")</f>
        <v>Reaper's March</v>
      </c>
      <c r="H654" s="2" t="n">
        <f aca="false">A654</f>
        <v>1052</v>
      </c>
      <c r="I654" s="2" t="n">
        <f aca="false">C654</f>
        <v>382</v>
      </c>
      <c r="J654" s="0" t="n">
        <v>0</v>
      </c>
      <c r="K654" s="2" t="str">
        <f aca="false">VLOOKUP(J654,'LibSets constants'!$A$4:$B$1000,2,0)</f>
        <v>DLC_BASE_GAME</v>
      </c>
      <c r="L654" s="2" t="str">
        <f aca="false">VLOOKUP(J654,'LibSets constants'!$A$4:$C$1000,3,0)</f>
        <v>Included in base game</v>
      </c>
    </row>
    <row r="655" customFormat="false" ht="15" hidden="false" customHeight="false" outlineLevel="0" collapsed="false">
      <c r="A655" s="21" t="n">
        <v>1055</v>
      </c>
      <c r="B655" s="1" t="n">
        <f aca="false">VLOOKUP(A655,'ESO dumped ZoneData'!$A$3:$D$9995,2,0)</f>
        <v>655</v>
      </c>
      <c r="C655" s="1" t="n">
        <f aca="false">VLOOKUP(A655,'ESO dumped ZoneData'!$A$3:$D$9995,3,0)</f>
        <v>108</v>
      </c>
      <c r="D655" s="2" t="str">
        <f aca="false">VLOOKUP(A655,'ESO dumped ZoneData'!$A$3:$D$9995,4,0)</f>
        <v>March of Sacrifices</v>
      </c>
      <c r="E655" s="2" t="str">
        <f aca="false" t="array" ref="E655:E655">IF(OR(EXACT(A655,'ESO Dungeon constants'!$D$3:$D$987)),"X","")</f>
        <v/>
      </c>
      <c r="F655" s="2" t="str">
        <f aca="false">IF(EXACT(A655,C655),"X","")</f>
        <v/>
      </c>
      <c r="G655" s="2" t="str">
        <f aca="false">IF(A655&lt;&gt;C655,VLOOKUP(C655,$A$2:$D$9949,4,0),"")</f>
        <v>Greenshade</v>
      </c>
      <c r="H655" s="2" t="n">
        <f aca="false">A655</f>
        <v>1055</v>
      </c>
      <c r="I655" s="2" t="n">
        <f aca="false">C655</f>
        <v>108</v>
      </c>
      <c r="J655" s="0" t="n">
        <v>0</v>
      </c>
      <c r="K655" s="2" t="str">
        <f aca="false">VLOOKUP(J655,'LibSets constants'!$A$4:$B$1000,2,0)</f>
        <v>DLC_BASE_GAME</v>
      </c>
      <c r="L655" s="2" t="str">
        <f aca="false">VLOOKUP(J655,'LibSets constants'!$A$4:$C$1000,3,0)</f>
        <v>Included in base game</v>
      </c>
    </row>
    <row r="656" customFormat="false" ht="15" hidden="false" customHeight="false" outlineLevel="0" collapsed="false">
      <c r="A656" s="21" t="n">
        <v>1059</v>
      </c>
      <c r="B656" s="1" t="n">
        <f aca="false">VLOOKUP(A656,'ESO dumped ZoneData'!$A$3:$D$9995,2,0)</f>
        <v>656</v>
      </c>
      <c r="C656" s="1" t="n">
        <f aca="false">VLOOKUP(A656,'ESO dumped ZoneData'!$A$3:$D$9995,3,0)</f>
        <v>1011</v>
      </c>
      <c r="D656" s="2" t="str">
        <f aca="false">VLOOKUP(A656,'ESO dumped ZoneData'!$A$3:$D$9995,4,0)</f>
        <v>Golden Gryphon Garret</v>
      </c>
      <c r="E656" s="2" t="str">
        <f aca="false" t="array" ref="E656:E656">IF(OR(EXACT(A656,'ESO Dungeon constants'!$D$3:$D$987)),"X","")</f>
        <v/>
      </c>
      <c r="F656" s="2" t="str">
        <f aca="false">IF(EXACT(A656,C656),"X","")</f>
        <v/>
      </c>
      <c r="G656" s="2" t="str">
        <f aca="false">IF(A656&lt;&gt;C656,VLOOKUP(C656,$A$2:$D$9949,4,0),"")</f>
        <v>Summerset</v>
      </c>
      <c r="H656" s="2" t="n">
        <f aca="false">A656</f>
        <v>1059</v>
      </c>
      <c r="I656" s="2" t="n">
        <f aca="false">C656</f>
        <v>1011</v>
      </c>
      <c r="J656" s="0" t="n">
        <v>10</v>
      </c>
      <c r="K656" s="2" t="str">
        <f aca="false">VLOOKUP(J656,'LibSets constants'!$A$4:$B$1000,2,0)</f>
        <v>DLC_SUMMERSET</v>
      </c>
      <c r="L656" s="2" t="str">
        <f aca="false">VLOOKUP(J656,'LibSets constants'!$A$4:$C$1000,3,0)</f>
        <v>Summerset</v>
      </c>
    </row>
    <row r="657" customFormat="false" ht="15" hidden="false" customHeight="false" outlineLevel="0" collapsed="false">
      <c r="A657" s="21" t="n">
        <v>1060</v>
      </c>
      <c r="B657" s="1" t="n">
        <f aca="false">VLOOKUP(A657,'ESO dumped ZoneData'!$A$3:$D$9995,2,0)</f>
        <v>657</v>
      </c>
      <c r="C657" s="1" t="n">
        <f aca="false">VLOOKUP(A657,'ESO dumped ZoneData'!$A$3:$D$9995,3,0)</f>
        <v>1011</v>
      </c>
      <c r="D657" s="2" t="str">
        <f aca="false">VLOOKUP(A657,'ESO dumped ZoneData'!$A$3:$D$9995,4,0)</f>
        <v>Alinor Crest Townhouse</v>
      </c>
      <c r="E657" s="2" t="str">
        <f aca="false" t="array" ref="E657:E657">IF(OR(EXACT(A657,'ESO Dungeon constants'!$D$3:$D$987)),"X","")</f>
        <v/>
      </c>
      <c r="F657" s="2" t="str">
        <f aca="false">IF(EXACT(A657,C657),"X","")</f>
        <v/>
      </c>
      <c r="G657" s="2" t="str">
        <f aca="false">IF(A657&lt;&gt;C657,VLOOKUP(C657,$A$2:$D$9949,4,0),"")</f>
        <v>Summerset</v>
      </c>
      <c r="H657" s="2" t="n">
        <f aca="false">A657</f>
        <v>1060</v>
      </c>
      <c r="I657" s="2" t="n">
        <f aca="false">C657</f>
        <v>1011</v>
      </c>
      <c r="J657" s="0" t="n">
        <v>10</v>
      </c>
      <c r="K657" s="2" t="str">
        <f aca="false">VLOOKUP(J657,'LibSets constants'!$A$4:$B$1000,2,0)</f>
        <v>DLC_SUMMERSET</v>
      </c>
      <c r="L657" s="2" t="str">
        <f aca="false">VLOOKUP(J657,'LibSets constants'!$A$4:$C$1000,3,0)</f>
        <v>Summerset</v>
      </c>
    </row>
    <row r="658" customFormat="false" ht="15" hidden="false" customHeight="false" outlineLevel="0" collapsed="false">
      <c r="A658" s="21" t="n">
        <v>1061</v>
      </c>
      <c r="B658" s="1" t="n">
        <f aca="false">VLOOKUP(A658,'ESO dumped ZoneData'!$A$3:$D$9995,2,0)</f>
        <v>658</v>
      </c>
      <c r="C658" s="1" t="n">
        <f aca="false">VLOOKUP(A658,'ESO dumped ZoneData'!$A$3:$D$9995,3,0)</f>
        <v>1011</v>
      </c>
      <c r="D658" s="2" t="str">
        <f aca="false">VLOOKUP(A658,'ESO dumped ZoneData'!$A$3:$D$9995,4,0)</f>
        <v>Colossal Aldmeri Grotto</v>
      </c>
      <c r="E658" s="2" t="str">
        <f aca="false" t="array" ref="E658:E658">IF(OR(EXACT(A658,'ESO Dungeon constants'!$D$3:$D$987)),"X","")</f>
        <v/>
      </c>
      <c r="F658" s="2" t="str">
        <f aca="false">IF(EXACT(A658,C658),"X","")</f>
        <v/>
      </c>
      <c r="G658" s="2" t="str">
        <f aca="false">IF(A658&lt;&gt;C658,VLOOKUP(C658,$A$2:$D$9949,4,0),"")</f>
        <v>Summerset</v>
      </c>
      <c r="H658" s="2" t="n">
        <f aca="false">A658</f>
        <v>1061</v>
      </c>
      <c r="I658" s="2" t="n">
        <f aca="false">C658</f>
        <v>1011</v>
      </c>
      <c r="J658" s="0" t="n">
        <v>10</v>
      </c>
      <c r="K658" s="2" t="str">
        <f aca="false">VLOOKUP(J658,'LibSets constants'!$A$4:$B$1000,2,0)</f>
        <v>DLC_SUMMERSET</v>
      </c>
      <c r="L658" s="2" t="str">
        <f aca="false">VLOOKUP(J658,'LibSets constants'!$A$4:$C$1000,3,0)</f>
        <v>Summerset</v>
      </c>
    </row>
    <row r="659" customFormat="false" ht="15" hidden="false" customHeight="false" outlineLevel="0" collapsed="false">
      <c r="A659" s="21" t="n">
        <v>1063</v>
      </c>
      <c r="B659" s="1" t="n">
        <f aca="false">VLOOKUP(A659,'ESO dumped ZoneData'!$A$3:$D$9995,2,0)</f>
        <v>659</v>
      </c>
      <c r="C659" s="1" t="n">
        <f aca="false">VLOOKUP(A659,'ESO dumped ZoneData'!$A$3:$D$9995,3,0)</f>
        <v>1027</v>
      </c>
      <c r="D659" s="2" t="str">
        <f aca="false">VLOOKUP(A659,'ESO dumped ZoneData'!$A$3:$D$9995,4,0)</f>
        <v>Grand Psijic Villa</v>
      </c>
      <c r="E659" s="2" t="str">
        <f aca="false" t="array" ref="E659:E659">IF(OR(EXACT(A659,'ESO Dungeon constants'!$D$3:$D$987)),"X","")</f>
        <v/>
      </c>
      <c r="F659" s="2" t="str">
        <f aca="false">IF(EXACT(A659,C659),"X","")</f>
        <v/>
      </c>
      <c r="G659" s="2" t="str">
        <f aca="false">IF(A659&lt;&gt;C659,VLOOKUP(C659,$A$2:$D$9949,4,0),"")</f>
        <v>Artaeum</v>
      </c>
      <c r="H659" s="2" t="n">
        <f aca="false">A659</f>
        <v>1063</v>
      </c>
      <c r="I659" s="2" t="n">
        <f aca="false">C659</f>
        <v>1027</v>
      </c>
      <c r="J659" s="0" t="n">
        <v>10</v>
      </c>
      <c r="K659" s="2" t="str">
        <f aca="false">VLOOKUP(J659,'LibSets constants'!$A$4:$B$1000,2,0)</f>
        <v>DLC_SUMMERSET</v>
      </c>
      <c r="L659" s="2" t="str">
        <f aca="false">VLOOKUP(J659,'LibSets constants'!$A$4:$C$1000,3,0)</f>
        <v>Summerset</v>
      </c>
    </row>
    <row r="660" customFormat="false" ht="15" hidden="false" customHeight="false" outlineLevel="0" collapsed="false">
      <c r="A660" s="21" t="n">
        <v>1064</v>
      </c>
      <c r="B660" s="1" t="n">
        <f aca="false">VLOOKUP(A660,'ESO dumped ZoneData'!$A$3:$D$9995,2,0)</f>
        <v>660</v>
      </c>
      <c r="C660" s="1" t="n">
        <f aca="false">VLOOKUP(A660,'ESO dumped ZoneData'!$A$3:$D$9995,3,0)</f>
        <v>103</v>
      </c>
      <c r="D660" s="2" t="str">
        <f aca="false">VLOOKUP(A660,'ESO dumped ZoneData'!$A$3:$D$9995,4,0)</f>
        <v>Hunter's Glade</v>
      </c>
      <c r="E660" s="2" t="str">
        <f aca="false" t="array" ref="E660:E660">IF(OR(EXACT(A660,'ESO Dungeon constants'!$D$3:$D$987)),"X","")</f>
        <v/>
      </c>
      <c r="F660" s="2" t="str">
        <f aca="false">IF(EXACT(A660,C660),"X","")</f>
        <v/>
      </c>
      <c r="G660" s="2" t="str">
        <f aca="false">IF(A660&lt;&gt;C660,VLOOKUP(C660,$A$2:$D$9949,4,0),"")</f>
        <v>The Rift</v>
      </c>
      <c r="H660" s="2" t="n">
        <f aca="false">A660</f>
        <v>1064</v>
      </c>
      <c r="I660" s="2" t="n">
        <f aca="false">C660</f>
        <v>103</v>
      </c>
      <c r="J660" s="0" t="n">
        <v>0</v>
      </c>
      <c r="K660" s="2" t="str">
        <f aca="false">VLOOKUP(J660,'LibSets constants'!$A$4:$B$1000,2,0)</f>
        <v>DLC_BASE_GAME</v>
      </c>
      <c r="L660" s="2" t="str">
        <f aca="false">VLOOKUP(J660,'LibSets constants'!$A$4:$C$1000,3,0)</f>
        <v>Included in base game</v>
      </c>
    </row>
    <row r="661" customFormat="false" ht="15" hidden="false" customHeight="false" outlineLevel="0" collapsed="false">
      <c r="A661" s="21" t="n">
        <v>1065</v>
      </c>
      <c r="B661" s="1" t="n">
        <f aca="false">VLOOKUP(A661,'ESO dumped ZoneData'!$A$3:$D$9995,2,0)</f>
        <v>661</v>
      </c>
      <c r="C661" s="1" t="n">
        <f aca="false">VLOOKUP(A661,'ESO dumped ZoneData'!$A$3:$D$9995,3,0)</f>
        <v>726</v>
      </c>
      <c r="D661" s="2" t="str">
        <f aca="false">VLOOKUP(A661,'ESO dumped ZoneData'!$A$3:$D$9995,4,0)</f>
        <v>Blight Bog Sump</v>
      </c>
      <c r="E661" s="2" t="str">
        <f aca="false" t="array" ref="E661:E661">IF(OR(EXACT(A661,'ESO Dungeon constants'!$D$3:$D$987)),"X","")</f>
        <v/>
      </c>
      <c r="F661" s="2" t="str">
        <f aca="false">IF(EXACT(A661,C661),"X","")</f>
        <v/>
      </c>
      <c r="G661" s="2" t="str">
        <f aca="false">IF(A661&lt;&gt;C661,VLOOKUP(C661,$A$2:$D$9949,4,0),"")</f>
        <v>Murkmire</v>
      </c>
      <c r="H661" s="2" t="n">
        <f aca="false">A661</f>
        <v>1065</v>
      </c>
      <c r="I661" s="2" t="n">
        <f aca="false">C661</f>
        <v>726</v>
      </c>
      <c r="J661" s="0" t="n">
        <v>12</v>
      </c>
      <c r="K661" s="2" t="str">
        <f aca="false">VLOOKUP(J661,'LibSets constants'!$A$4:$B$1000,2,0)</f>
        <v>DLC_MURKMIRE</v>
      </c>
      <c r="L661" s="2" t="str">
        <f aca="false">VLOOKUP(J661,'LibSets constants'!$A$4:$C$1000,3,0)</f>
        <v>Murkmire</v>
      </c>
    </row>
    <row r="662" customFormat="false" ht="15" hidden="false" customHeight="false" outlineLevel="0" collapsed="false">
      <c r="A662" s="21" t="n">
        <v>1066</v>
      </c>
      <c r="B662" s="1" t="n">
        <f aca="false">VLOOKUP(A662,'ESO dumped ZoneData'!$A$3:$D$9995,2,0)</f>
        <v>662</v>
      </c>
      <c r="C662" s="1" t="n">
        <f aca="false">VLOOKUP(A662,'ESO dumped ZoneData'!$A$3:$D$9995,3,0)</f>
        <v>726</v>
      </c>
      <c r="D662" s="2" t="str">
        <f aca="false">VLOOKUP(A662,'ESO dumped ZoneData'!$A$3:$D$9995,4,0)</f>
        <v>Tsofeer Cavern</v>
      </c>
      <c r="E662" s="2" t="str">
        <f aca="false" t="array" ref="E662:E662">IF(OR(EXACT(A662,'ESO Dungeon constants'!$D$3:$D$987)),"X","")</f>
        <v/>
      </c>
      <c r="F662" s="2" t="str">
        <f aca="false">IF(EXACT(A662,C662),"X","")</f>
        <v/>
      </c>
      <c r="G662" s="2" t="str">
        <f aca="false">IF(A662&lt;&gt;C662,VLOOKUP(C662,$A$2:$D$9949,4,0),"")</f>
        <v>Murkmire</v>
      </c>
      <c r="H662" s="2" t="n">
        <f aca="false">A662</f>
        <v>1066</v>
      </c>
      <c r="I662" s="2" t="n">
        <f aca="false">C662</f>
        <v>726</v>
      </c>
      <c r="J662" s="0" t="n">
        <v>12</v>
      </c>
      <c r="K662" s="2" t="str">
        <f aca="false">VLOOKUP(J662,'LibSets constants'!$A$4:$B$1000,2,0)</f>
        <v>DLC_MURKMIRE</v>
      </c>
      <c r="L662" s="2" t="str">
        <f aca="false">VLOOKUP(J662,'LibSets constants'!$A$4:$C$1000,3,0)</f>
        <v>Murkmire</v>
      </c>
    </row>
    <row r="663" customFormat="false" ht="15" hidden="false" customHeight="false" outlineLevel="0" collapsed="false">
      <c r="A663" s="21" t="n">
        <v>1067</v>
      </c>
      <c r="B663" s="1" t="n">
        <f aca="false">VLOOKUP(A663,'ESO dumped ZoneData'!$A$3:$D$9995,2,0)</f>
        <v>663</v>
      </c>
      <c r="C663" s="1" t="n">
        <f aca="false">VLOOKUP(A663,'ESO dumped ZoneData'!$A$3:$D$9995,3,0)</f>
        <v>726</v>
      </c>
      <c r="D663" s="2" t="str">
        <f aca="false">VLOOKUP(A663,'ESO dumped ZoneData'!$A$3:$D$9995,4,0)</f>
        <v>The Dreaming Nest</v>
      </c>
      <c r="E663" s="2" t="str">
        <f aca="false" t="array" ref="E663:E663">IF(OR(EXACT(A663,'ESO Dungeon constants'!$D$3:$D$987)),"X","")</f>
        <v/>
      </c>
      <c r="F663" s="2" t="str">
        <f aca="false">IF(EXACT(A663,C663),"X","")</f>
        <v/>
      </c>
      <c r="G663" s="2" t="str">
        <f aca="false">IF(A663&lt;&gt;C663,VLOOKUP(C663,$A$2:$D$9949,4,0),"")</f>
        <v>Murkmire</v>
      </c>
      <c r="H663" s="2" t="n">
        <f aca="false">A663</f>
        <v>1067</v>
      </c>
      <c r="I663" s="2" t="n">
        <f aca="false">C663</f>
        <v>726</v>
      </c>
      <c r="J663" s="0" t="n">
        <v>12</v>
      </c>
      <c r="K663" s="2" t="str">
        <f aca="false">VLOOKUP(J663,'LibSets constants'!$A$4:$B$1000,2,0)</f>
        <v>DLC_MURKMIRE</v>
      </c>
      <c r="L663" s="2" t="str">
        <f aca="false">VLOOKUP(J663,'LibSets constants'!$A$4:$C$1000,3,0)</f>
        <v>Murkmire</v>
      </c>
    </row>
    <row r="664" customFormat="false" ht="15" hidden="false" customHeight="false" outlineLevel="0" collapsed="false">
      <c r="A664" s="21" t="n">
        <v>1068</v>
      </c>
      <c r="B664" s="1" t="n">
        <f aca="false">VLOOKUP(A664,'ESO dumped ZoneData'!$A$3:$D$9995,2,0)</f>
        <v>664</v>
      </c>
      <c r="C664" s="1" t="n">
        <f aca="false">VLOOKUP(A664,'ESO dumped ZoneData'!$A$3:$D$9995,3,0)</f>
        <v>726</v>
      </c>
      <c r="D664" s="2" t="str">
        <f aca="false">VLOOKUP(A664,'ESO dumped ZoneData'!$A$3:$D$9995,4,0)</f>
        <v>Ixtaxh Xanmeer</v>
      </c>
      <c r="E664" s="2" t="str">
        <f aca="false" t="array" ref="E664:E664">IF(OR(EXACT(A664,'ESO Dungeon constants'!$D$3:$D$987)),"X","")</f>
        <v/>
      </c>
      <c r="F664" s="2" t="str">
        <f aca="false">IF(EXACT(A664,C664),"X","")</f>
        <v/>
      </c>
      <c r="G664" s="2" t="str">
        <f aca="false">IF(A664&lt;&gt;C664,VLOOKUP(C664,$A$2:$D$9949,4,0),"")</f>
        <v>Murkmire</v>
      </c>
      <c r="H664" s="2" t="n">
        <f aca="false">A664</f>
        <v>1068</v>
      </c>
      <c r="I664" s="2" t="n">
        <f aca="false">C664</f>
        <v>726</v>
      </c>
      <c r="J664" s="0" t="n">
        <v>12</v>
      </c>
      <c r="K664" s="2" t="str">
        <f aca="false">VLOOKUP(J664,'LibSets constants'!$A$4:$B$1000,2,0)</f>
        <v>DLC_MURKMIRE</v>
      </c>
      <c r="L664" s="2" t="str">
        <f aca="false">VLOOKUP(J664,'LibSets constants'!$A$4:$C$1000,3,0)</f>
        <v>Murkmire</v>
      </c>
    </row>
    <row r="665" customFormat="false" ht="15" hidden="false" customHeight="false" outlineLevel="0" collapsed="false">
      <c r="A665" s="21" t="n">
        <v>1069</v>
      </c>
      <c r="B665" s="1" t="n">
        <f aca="false">VLOOKUP(A665,'ESO dumped ZoneData'!$A$3:$D$9995,2,0)</f>
        <v>665</v>
      </c>
      <c r="C665" s="1" t="n">
        <f aca="false">VLOOKUP(A665,'ESO dumped ZoneData'!$A$3:$D$9995,3,0)</f>
        <v>726</v>
      </c>
      <c r="D665" s="2" t="str">
        <f aca="false">VLOOKUP(A665,'ESO dumped ZoneData'!$A$3:$D$9995,4,0)</f>
        <v>Tomb of Many Spears</v>
      </c>
      <c r="E665" s="2" t="str">
        <f aca="false" t="array" ref="E665:E665">IF(OR(EXACT(A665,'ESO Dungeon constants'!$D$3:$D$987)),"X","")</f>
        <v/>
      </c>
      <c r="F665" s="2" t="str">
        <f aca="false">IF(EXACT(A665,C665),"X","")</f>
        <v/>
      </c>
      <c r="G665" s="2" t="str">
        <f aca="false">IF(A665&lt;&gt;C665,VLOOKUP(C665,$A$2:$D$9949,4,0),"")</f>
        <v>Murkmire</v>
      </c>
      <c r="H665" s="2" t="n">
        <f aca="false">A665</f>
        <v>1069</v>
      </c>
      <c r="I665" s="2" t="n">
        <f aca="false">C665</f>
        <v>726</v>
      </c>
      <c r="J665" s="0" t="n">
        <v>12</v>
      </c>
      <c r="K665" s="2" t="str">
        <f aca="false">VLOOKUP(J665,'LibSets constants'!$A$4:$B$1000,2,0)</f>
        <v>DLC_MURKMIRE</v>
      </c>
      <c r="L665" s="2" t="str">
        <f aca="false">VLOOKUP(J665,'LibSets constants'!$A$4:$C$1000,3,0)</f>
        <v>Murkmire</v>
      </c>
    </row>
    <row r="666" customFormat="false" ht="15" hidden="false" customHeight="false" outlineLevel="0" collapsed="false">
      <c r="A666" s="21" t="n">
        <v>1070</v>
      </c>
      <c r="B666" s="1" t="n">
        <f aca="false">VLOOKUP(A666,'ESO dumped ZoneData'!$A$3:$D$9995,2,0)</f>
        <v>666</v>
      </c>
      <c r="C666" s="1" t="n">
        <f aca="false">VLOOKUP(A666,'ESO dumped ZoneData'!$A$3:$D$9995,3,0)</f>
        <v>726</v>
      </c>
      <c r="D666" s="2" t="str">
        <f aca="false">VLOOKUP(A666,'ESO dumped ZoneData'!$A$3:$D$9995,4,0)</f>
        <v>Lilmoth Outlaws Refuge</v>
      </c>
      <c r="E666" s="2" t="str">
        <f aca="false" t="array" ref="E666:E666">IF(OR(EXACT(A666,'ESO Dungeon constants'!$D$3:$D$987)),"X","")</f>
        <v/>
      </c>
      <c r="F666" s="2" t="str">
        <f aca="false">IF(EXACT(A666,C666),"X","")</f>
        <v/>
      </c>
      <c r="G666" s="2" t="str">
        <f aca="false">IF(A666&lt;&gt;C666,VLOOKUP(C666,$A$2:$D$9949,4,0),"")</f>
        <v>Murkmire</v>
      </c>
      <c r="H666" s="2" t="n">
        <f aca="false">A666</f>
        <v>1070</v>
      </c>
      <c r="I666" s="2" t="n">
        <f aca="false">C666</f>
        <v>726</v>
      </c>
      <c r="J666" s="0" t="n">
        <v>12</v>
      </c>
      <c r="K666" s="2" t="str">
        <f aca="false">VLOOKUP(J666,'LibSets constants'!$A$4:$B$1000,2,0)</f>
        <v>DLC_MURKMIRE</v>
      </c>
      <c r="L666" s="2" t="str">
        <f aca="false">VLOOKUP(J666,'LibSets constants'!$A$4:$C$1000,3,0)</f>
        <v>Murkmire</v>
      </c>
    </row>
    <row r="667" customFormat="false" ht="15" hidden="false" customHeight="false" outlineLevel="0" collapsed="false">
      <c r="A667" s="21" t="n">
        <v>1071</v>
      </c>
      <c r="B667" s="1" t="n">
        <f aca="false">VLOOKUP(A667,'ESO dumped ZoneData'!$A$3:$D$9995,2,0)</f>
        <v>667</v>
      </c>
      <c r="C667" s="1" t="n">
        <f aca="false">VLOOKUP(A667,'ESO dumped ZoneData'!$A$3:$D$9995,3,0)</f>
        <v>726</v>
      </c>
      <c r="D667" s="2" t="str">
        <f aca="false">VLOOKUP(A667,'ESO dumped ZoneData'!$A$3:$D$9995,4,0)</f>
        <v>Xul-Thuxis</v>
      </c>
      <c r="E667" s="2" t="str">
        <f aca="false" t="array" ref="E667:E667">IF(OR(EXACT(A667,'ESO Dungeon constants'!$D$3:$D$987)),"X","")</f>
        <v/>
      </c>
      <c r="F667" s="2" t="str">
        <f aca="false">IF(EXACT(A667,C667),"X","")</f>
        <v/>
      </c>
      <c r="G667" s="2" t="str">
        <f aca="false">IF(A667&lt;&gt;C667,VLOOKUP(C667,$A$2:$D$9949,4,0),"")</f>
        <v>Murkmire</v>
      </c>
      <c r="H667" s="2" t="n">
        <f aca="false">A667</f>
        <v>1071</v>
      </c>
      <c r="I667" s="2" t="n">
        <f aca="false">C667</f>
        <v>726</v>
      </c>
      <c r="J667" s="0" t="n">
        <v>12</v>
      </c>
      <c r="K667" s="2" t="str">
        <f aca="false">VLOOKUP(J667,'LibSets constants'!$A$4:$B$1000,2,0)</f>
        <v>DLC_MURKMIRE</v>
      </c>
      <c r="L667" s="2" t="str">
        <f aca="false">VLOOKUP(J667,'LibSets constants'!$A$4:$C$1000,3,0)</f>
        <v>Murkmire</v>
      </c>
    </row>
    <row r="668" customFormat="false" ht="15" hidden="false" customHeight="false" outlineLevel="0" collapsed="false">
      <c r="A668" s="21" t="n">
        <v>1072</v>
      </c>
      <c r="B668" s="1" t="n">
        <f aca="false">VLOOKUP(A668,'ESO dumped ZoneData'!$A$3:$D$9995,2,0)</f>
        <v>668</v>
      </c>
      <c r="C668" s="1" t="n">
        <f aca="false">VLOOKUP(A668,'ESO dumped ZoneData'!$A$3:$D$9995,3,0)</f>
        <v>117</v>
      </c>
      <c r="D668" s="2" t="str">
        <f aca="false">VLOOKUP(A668,'ESO dumped ZoneData'!$A$3:$D$9995,4,0)</f>
        <v>Norg-Tzel</v>
      </c>
      <c r="E668" s="2" t="str">
        <f aca="false" t="array" ref="E668:E668">IF(OR(EXACT(A668,'ESO Dungeon constants'!$D$3:$D$987)),"X","")</f>
        <v/>
      </c>
      <c r="F668" s="2" t="str">
        <f aca="false">IF(EXACT(A668,C668),"X","")</f>
        <v/>
      </c>
      <c r="G668" s="2" t="str">
        <f aca="false">IF(A668&lt;&gt;C668,VLOOKUP(C668,$A$2:$D$9949,4,0),"")</f>
        <v>Shadowfen</v>
      </c>
      <c r="H668" s="2" t="n">
        <f aca="false">A668</f>
        <v>1072</v>
      </c>
      <c r="I668" s="2" t="n">
        <f aca="false">C668</f>
        <v>117</v>
      </c>
      <c r="J668" s="0" t="n">
        <v>0</v>
      </c>
      <c r="K668" s="2" t="str">
        <f aca="false">VLOOKUP(J668,'LibSets constants'!$A$4:$B$1000,2,0)</f>
        <v>DLC_BASE_GAME</v>
      </c>
      <c r="L668" s="2" t="str">
        <f aca="false">VLOOKUP(J668,'LibSets constants'!$A$4:$C$1000,3,0)</f>
        <v>Included in base game</v>
      </c>
    </row>
    <row r="669" customFormat="false" ht="15" hidden="false" customHeight="false" outlineLevel="0" collapsed="false">
      <c r="A669" s="21" t="n">
        <v>1073</v>
      </c>
      <c r="B669" s="1" t="n">
        <f aca="false">VLOOKUP(A669,'ESO dumped ZoneData'!$A$3:$D$9995,2,0)</f>
        <v>669</v>
      </c>
      <c r="C669" s="1" t="n">
        <f aca="false">VLOOKUP(A669,'ESO dumped ZoneData'!$A$3:$D$9995,3,0)</f>
        <v>726</v>
      </c>
      <c r="D669" s="2" t="str">
        <f aca="false">VLOOKUP(A669,'ESO dumped ZoneData'!$A$3:$D$9995,4,0)</f>
        <v>Teeth of Sithis</v>
      </c>
      <c r="E669" s="2" t="str">
        <f aca="false" t="array" ref="E669:E669">IF(OR(EXACT(A669,'ESO Dungeon constants'!$D$3:$D$987)),"X","")</f>
        <v/>
      </c>
      <c r="F669" s="2" t="str">
        <f aca="false">IF(EXACT(A669,C669),"X","")</f>
        <v/>
      </c>
      <c r="G669" s="2" t="str">
        <f aca="false">IF(A669&lt;&gt;C669,VLOOKUP(C669,$A$2:$D$9949,4,0),"")</f>
        <v>Murkmire</v>
      </c>
      <c r="H669" s="2" t="n">
        <f aca="false">A669</f>
        <v>1073</v>
      </c>
      <c r="I669" s="2" t="n">
        <f aca="false">C669</f>
        <v>726</v>
      </c>
      <c r="J669" s="0" t="n">
        <v>12</v>
      </c>
      <c r="K669" s="2" t="str">
        <f aca="false">VLOOKUP(J669,'LibSets constants'!$A$4:$B$1000,2,0)</f>
        <v>DLC_MURKMIRE</v>
      </c>
      <c r="L669" s="2" t="str">
        <f aca="false">VLOOKUP(J669,'LibSets constants'!$A$4:$C$1000,3,0)</f>
        <v>Murkmire</v>
      </c>
    </row>
    <row r="670" customFormat="false" ht="15" hidden="false" customHeight="false" outlineLevel="0" collapsed="false">
      <c r="A670" s="21" t="n">
        <v>1074</v>
      </c>
      <c r="B670" s="1" t="n">
        <f aca="false">VLOOKUP(A670,'ESO dumped ZoneData'!$A$3:$D$9995,2,0)</f>
        <v>670</v>
      </c>
      <c r="C670" s="1" t="n">
        <f aca="false">VLOOKUP(A670,'ESO dumped ZoneData'!$A$3:$D$9995,3,0)</f>
        <v>41</v>
      </c>
      <c r="D670" s="2" t="str">
        <f aca="false">VLOOKUP(A670,'ESO dumped ZoneData'!$A$3:$D$9995,4,0)</f>
        <v>The Sunless Hollow</v>
      </c>
      <c r="E670" s="2" t="str">
        <f aca="false" t="array" ref="E670:E670">IF(OR(EXACT(A670,'ESO Dungeon constants'!$D$3:$D$987)),"X","")</f>
        <v/>
      </c>
      <c r="F670" s="2" t="str">
        <f aca="false">IF(EXACT(A670,C670),"X","")</f>
        <v/>
      </c>
      <c r="G670" s="2" t="str">
        <f aca="false">IF(A670&lt;&gt;C670,VLOOKUP(C670,$A$2:$D$9949,4,0),"")</f>
        <v>Stonefalls</v>
      </c>
      <c r="H670" s="2" t="n">
        <f aca="false">A670</f>
        <v>1074</v>
      </c>
      <c r="I670" s="2" t="n">
        <f aca="false">C670</f>
        <v>41</v>
      </c>
      <c r="J670" s="0" t="n">
        <v>0</v>
      </c>
      <c r="K670" s="2" t="str">
        <f aca="false">VLOOKUP(J670,'LibSets constants'!$A$4:$B$1000,2,0)</f>
        <v>DLC_BASE_GAME</v>
      </c>
      <c r="L670" s="2" t="str">
        <f aca="false">VLOOKUP(J670,'LibSets constants'!$A$4:$C$1000,3,0)</f>
        <v>Included in base game</v>
      </c>
    </row>
    <row r="671" customFormat="false" ht="15" hidden="false" customHeight="false" outlineLevel="0" collapsed="false">
      <c r="A671" s="21" t="n">
        <v>1075</v>
      </c>
      <c r="B671" s="1" t="n">
        <f aca="false">VLOOKUP(A671,'ESO dumped ZoneData'!$A$3:$D$9995,2,0)</f>
        <v>671</v>
      </c>
      <c r="C671" s="1" t="n">
        <f aca="false">VLOOKUP(A671,'ESO dumped ZoneData'!$A$3:$D$9995,3,0)</f>
        <v>381</v>
      </c>
      <c r="D671" s="2" t="str">
        <f aca="false">VLOOKUP(A671,'ESO dumped ZoneData'!$A$3:$D$9995,4,0)</f>
        <v>The Sunless Hollow</v>
      </c>
      <c r="E671" s="2" t="str">
        <f aca="false" t="array" ref="E671:E671">IF(OR(EXACT(A671,'ESO Dungeon constants'!$D$3:$D$987)),"X","")</f>
        <v/>
      </c>
      <c r="F671" s="2" t="str">
        <f aca="false">IF(EXACT(A671,C671),"X","")</f>
        <v/>
      </c>
      <c r="G671" s="2" t="str">
        <f aca="false">IF(A671&lt;&gt;C671,VLOOKUP(C671,$A$2:$D$9949,4,0),"")</f>
        <v>Auridon</v>
      </c>
      <c r="H671" s="2" t="n">
        <f aca="false">A671</f>
        <v>1075</v>
      </c>
      <c r="I671" s="2" t="n">
        <f aca="false">C671</f>
        <v>381</v>
      </c>
      <c r="J671" s="0" t="n">
        <v>0</v>
      </c>
      <c r="K671" s="2" t="str">
        <f aca="false">VLOOKUP(J671,'LibSets constants'!$A$4:$B$1000,2,0)</f>
        <v>DLC_BASE_GAME</v>
      </c>
      <c r="L671" s="2" t="str">
        <f aca="false">VLOOKUP(J671,'LibSets constants'!$A$4:$C$1000,3,0)</f>
        <v>Included in base game</v>
      </c>
    </row>
    <row r="672" customFormat="false" ht="15" hidden="false" customHeight="false" outlineLevel="0" collapsed="false">
      <c r="A672" s="21" t="n">
        <v>1076</v>
      </c>
      <c r="B672" s="1" t="n">
        <f aca="false">VLOOKUP(A672,'ESO dumped ZoneData'!$A$3:$D$9995,2,0)</f>
        <v>672</v>
      </c>
      <c r="C672" s="1" t="n">
        <f aca="false">VLOOKUP(A672,'ESO dumped ZoneData'!$A$3:$D$9995,3,0)</f>
        <v>3</v>
      </c>
      <c r="D672" s="2" t="str">
        <f aca="false">VLOOKUP(A672,'ESO dumped ZoneData'!$A$3:$D$9995,4,0)</f>
        <v>The Sunless Hollow</v>
      </c>
      <c r="E672" s="2" t="str">
        <f aca="false" t="array" ref="E672:E672">IF(OR(EXACT(A672,'ESO Dungeon constants'!$D$3:$D$987)),"X","")</f>
        <v/>
      </c>
      <c r="F672" s="2" t="str">
        <f aca="false">IF(EXACT(A672,C672),"X","")</f>
        <v/>
      </c>
      <c r="G672" s="2" t="str">
        <f aca="false">IF(A672&lt;&gt;C672,VLOOKUP(C672,$A$2:$D$9949,4,0),"")</f>
        <v>Glenumbra</v>
      </c>
      <c r="H672" s="2" t="n">
        <f aca="false">A672</f>
        <v>1076</v>
      </c>
      <c r="I672" s="2" t="n">
        <f aca="false">C672</f>
        <v>3</v>
      </c>
      <c r="J672" s="0" t="n">
        <v>0</v>
      </c>
      <c r="K672" s="2" t="str">
        <f aca="false">VLOOKUP(J672,'LibSets constants'!$A$4:$B$1000,2,0)</f>
        <v>DLC_BASE_GAME</v>
      </c>
      <c r="L672" s="2" t="str">
        <f aca="false">VLOOKUP(J672,'LibSets constants'!$A$4:$C$1000,3,0)</f>
        <v>Included in base game</v>
      </c>
    </row>
    <row r="673" customFormat="false" ht="15" hidden="false" customHeight="false" outlineLevel="0" collapsed="false">
      <c r="A673" s="21" t="n">
        <v>1077</v>
      </c>
      <c r="B673" s="1" t="n">
        <f aca="false">VLOOKUP(A673,'ESO dumped ZoneData'!$A$3:$D$9995,2,0)</f>
        <v>673</v>
      </c>
      <c r="C673" s="1" t="n">
        <f aca="false">VLOOKUP(A673,'ESO dumped ZoneData'!$A$3:$D$9995,3,0)</f>
        <v>726</v>
      </c>
      <c r="D673" s="2" t="str">
        <f aca="false">VLOOKUP(A673,'ESO dumped ZoneData'!$A$3:$D$9995,4,0)</f>
        <v>The Swallowed Grove</v>
      </c>
      <c r="E673" s="2" t="str">
        <f aca="false" t="array" ref="E673:E673">IF(OR(EXACT(A673,'ESO Dungeon constants'!$D$3:$D$987)),"X","")</f>
        <v/>
      </c>
      <c r="F673" s="2" t="str">
        <f aca="false">IF(EXACT(A673,C673),"X","")</f>
        <v/>
      </c>
      <c r="G673" s="2" t="str">
        <f aca="false">IF(A673&lt;&gt;C673,VLOOKUP(C673,$A$2:$D$9949,4,0),"")</f>
        <v>Murkmire</v>
      </c>
      <c r="H673" s="2" t="n">
        <f aca="false">A673</f>
        <v>1077</v>
      </c>
      <c r="I673" s="2" t="n">
        <f aca="false">C673</f>
        <v>726</v>
      </c>
      <c r="J673" s="0" t="n">
        <v>12</v>
      </c>
      <c r="K673" s="2" t="str">
        <f aca="false">VLOOKUP(J673,'LibSets constants'!$A$4:$B$1000,2,0)</f>
        <v>DLC_MURKMIRE</v>
      </c>
      <c r="L673" s="2" t="str">
        <f aca="false">VLOOKUP(J673,'LibSets constants'!$A$4:$C$1000,3,0)</f>
        <v>Murkmire</v>
      </c>
    </row>
    <row r="674" customFormat="false" ht="15" hidden="false" customHeight="false" outlineLevel="0" collapsed="false">
      <c r="A674" s="21" t="n">
        <v>1078</v>
      </c>
      <c r="B674" s="1" t="n">
        <f aca="false">VLOOKUP(A674,'ESO dumped ZoneData'!$A$3:$D$9995,2,0)</f>
        <v>674</v>
      </c>
      <c r="C674" s="1" t="n">
        <f aca="false">VLOOKUP(A674,'ESO dumped ZoneData'!$A$3:$D$9995,3,0)</f>
        <v>726</v>
      </c>
      <c r="D674" s="2" t="str">
        <f aca="false">VLOOKUP(A674,'ESO dumped ZoneData'!$A$3:$D$9995,4,0)</f>
        <v>Remnant of Argon</v>
      </c>
      <c r="E674" s="2" t="str">
        <f aca="false" t="array" ref="E674:E674">IF(OR(EXACT(A674,'ESO Dungeon constants'!$D$3:$D$987)),"X","")</f>
        <v/>
      </c>
      <c r="F674" s="2" t="str">
        <f aca="false">IF(EXACT(A674,C674),"X","")</f>
        <v/>
      </c>
      <c r="G674" s="2" t="str">
        <f aca="false">IF(A674&lt;&gt;C674,VLOOKUP(C674,$A$2:$D$9949,4,0),"")</f>
        <v>Murkmire</v>
      </c>
      <c r="H674" s="2" t="n">
        <f aca="false">A674</f>
        <v>1078</v>
      </c>
      <c r="I674" s="2" t="n">
        <f aca="false">C674</f>
        <v>726</v>
      </c>
      <c r="J674" s="0" t="n">
        <v>12</v>
      </c>
      <c r="K674" s="2" t="str">
        <f aca="false">VLOOKUP(J674,'LibSets constants'!$A$4:$B$1000,2,0)</f>
        <v>DLC_MURKMIRE</v>
      </c>
      <c r="L674" s="2" t="str">
        <f aca="false">VLOOKUP(J674,'LibSets constants'!$A$4:$C$1000,3,0)</f>
        <v>Murkmire</v>
      </c>
    </row>
    <row r="675" customFormat="false" ht="15" hidden="false" customHeight="false" outlineLevel="0" collapsed="false">
      <c r="A675" s="21" t="n">
        <v>1079</v>
      </c>
      <c r="B675" s="1" t="n">
        <f aca="false">VLOOKUP(A675,'ESO dumped ZoneData'!$A$3:$D$9995,2,0)</f>
        <v>675</v>
      </c>
      <c r="C675" s="1" t="n">
        <f aca="false">VLOOKUP(A675,'ESO dumped ZoneData'!$A$3:$D$9995,3,0)</f>
        <v>726</v>
      </c>
      <c r="D675" s="2" t="str">
        <f aca="false">VLOOKUP(A675,'ESO dumped ZoneData'!$A$3:$D$9995,4,0)</f>
        <v>Vakka-Bok Xanmeer</v>
      </c>
      <c r="E675" s="2" t="str">
        <f aca="false" t="array" ref="E675:E675">IF(OR(EXACT(A675,'ESO Dungeon constants'!$D$3:$D$987)),"X","")</f>
        <v/>
      </c>
      <c r="F675" s="2" t="str">
        <f aca="false">IF(EXACT(A675,C675),"X","")</f>
        <v/>
      </c>
      <c r="G675" s="2" t="str">
        <f aca="false">IF(A675&lt;&gt;C675,VLOOKUP(C675,$A$2:$D$9949,4,0),"")</f>
        <v>Murkmire</v>
      </c>
      <c r="H675" s="2" t="n">
        <f aca="false">A675</f>
        <v>1079</v>
      </c>
      <c r="I675" s="2" t="n">
        <f aca="false">C675</f>
        <v>726</v>
      </c>
      <c r="J675" s="0" t="n">
        <v>12</v>
      </c>
      <c r="K675" s="2" t="str">
        <f aca="false">VLOOKUP(J675,'LibSets constants'!$A$4:$B$1000,2,0)</f>
        <v>DLC_MURKMIRE</v>
      </c>
      <c r="L675" s="2" t="str">
        <f aca="false">VLOOKUP(J675,'LibSets constants'!$A$4:$C$1000,3,0)</f>
        <v>Murkmire</v>
      </c>
    </row>
    <row r="676" customFormat="false" ht="15" hidden="false" customHeight="false" outlineLevel="0" collapsed="false">
      <c r="A676" s="21" t="n">
        <v>1080</v>
      </c>
      <c r="B676" s="1" t="n">
        <f aca="false">VLOOKUP(A676,'ESO dumped ZoneData'!$A$3:$D$9995,2,0)</f>
        <v>676</v>
      </c>
      <c r="C676" s="1" t="n">
        <f aca="false">VLOOKUP(A676,'ESO dumped ZoneData'!$A$3:$D$9995,3,0)</f>
        <v>101</v>
      </c>
      <c r="D676" s="2" t="str">
        <f aca="false">VLOOKUP(A676,'ESO dumped ZoneData'!$A$3:$D$9995,4,0)</f>
        <v>Frostvault</v>
      </c>
      <c r="E676" s="2" t="str">
        <f aca="false" t="array" ref="E676:E676">IF(OR(EXACT(A676,'ESO Dungeon constants'!$D$3:$D$987)),"X","")</f>
        <v/>
      </c>
      <c r="F676" s="2" t="str">
        <f aca="false">IF(EXACT(A676,C676),"X","")</f>
        <v/>
      </c>
      <c r="G676" s="2" t="str">
        <f aca="false">IF(A676&lt;&gt;C676,VLOOKUP(C676,$A$2:$D$9949,4,0),"")</f>
        <v>Eastmarch</v>
      </c>
      <c r="H676" s="2" t="n">
        <f aca="false">A676</f>
        <v>1080</v>
      </c>
      <c r="I676" s="2" t="n">
        <f aca="false">C676</f>
        <v>101</v>
      </c>
      <c r="J676" s="0" t="n">
        <v>0</v>
      </c>
      <c r="K676" s="2" t="str">
        <f aca="false">VLOOKUP(J676,'LibSets constants'!$A$4:$B$1000,2,0)</f>
        <v>DLC_BASE_GAME</v>
      </c>
      <c r="L676" s="2" t="str">
        <f aca="false">VLOOKUP(J676,'LibSets constants'!$A$4:$C$1000,3,0)</f>
        <v>Included in base game</v>
      </c>
    </row>
    <row r="677" customFormat="false" ht="15" hidden="false" customHeight="false" outlineLevel="0" collapsed="false">
      <c r="A677" s="21" t="n">
        <v>1081</v>
      </c>
      <c r="B677" s="1" t="n">
        <f aca="false">VLOOKUP(A677,'ESO dumped ZoneData'!$A$3:$D$9995,2,0)</f>
        <v>677</v>
      </c>
      <c r="C677" s="1" t="n">
        <f aca="false">VLOOKUP(A677,'ESO dumped ZoneData'!$A$3:$D$9995,3,0)</f>
        <v>823</v>
      </c>
      <c r="D677" s="2" t="str">
        <f aca="false">VLOOKUP(A677,'ESO dumped ZoneData'!$A$3:$D$9995,4,0)</f>
        <v>Depths of Malatar</v>
      </c>
      <c r="E677" s="2" t="str">
        <f aca="false" t="array" ref="E677:E677">IF(OR(EXACT(A677,'ESO Dungeon constants'!$D$3:$D$987)),"X","")</f>
        <v/>
      </c>
      <c r="F677" s="2" t="str">
        <f aca="false">IF(EXACT(A677,C677),"X","")</f>
        <v/>
      </c>
      <c r="G677" s="2" t="str">
        <f aca="false">IF(A677&lt;&gt;C677,VLOOKUP(C677,$A$2:$D$9949,4,0),"")</f>
        <v>Gold Coast</v>
      </c>
      <c r="H677" s="2" t="n">
        <f aca="false">A677</f>
        <v>1081</v>
      </c>
      <c r="I677" s="2" t="n">
        <f aca="false">C677</f>
        <v>823</v>
      </c>
      <c r="J677" s="0" t="n">
        <v>4</v>
      </c>
      <c r="K677" s="2" t="str">
        <f aca="false">VLOOKUP(J677,'LibSets constants'!$A$4:$B$1000,2,0)</f>
        <v>DLC_DARK_BROTHERHOOD</v>
      </c>
      <c r="L677" s="2" t="str">
        <f aca="false">VLOOKUP(J677,'LibSets constants'!$A$4:$C$1000,3,0)</f>
        <v>Dark Brotherhood</v>
      </c>
    </row>
    <row r="678" customFormat="false" ht="15" hidden="false" customHeight="false" outlineLevel="0" collapsed="false">
      <c r="A678" s="21" t="n">
        <v>1082</v>
      </c>
      <c r="B678" s="1" t="n">
        <f aca="false">VLOOKUP(A678,'ESO dumped ZoneData'!$A$3:$D$9995,2,0)</f>
        <v>678</v>
      </c>
      <c r="C678" s="1" t="n">
        <f aca="false">VLOOKUP(A678,'ESO dumped ZoneData'!$A$3:$D$9995,3,0)</f>
        <v>726</v>
      </c>
      <c r="D678" s="2" t="str">
        <f aca="false">VLOOKUP(A678,'ESO dumped ZoneData'!$A$3:$D$9995,4,0)</f>
        <v>Blackrose Prison</v>
      </c>
      <c r="E678" s="2" t="str">
        <f aca="false" t="array" ref="E678:E678">IF(OR(EXACT(A678,'ESO Dungeon constants'!$D$3:$D$987)),"X","")</f>
        <v/>
      </c>
      <c r="F678" s="2" t="str">
        <f aca="false">IF(EXACT(A678,C678),"X","")</f>
        <v/>
      </c>
      <c r="G678" s="2" t="str">
        <f aca="false">IF(A678&lt;&gt;C678,VLOOKUP(C678,$A$2:$D$9949,4,0),"")</f>
        <v>Murkmire</v>
      </c>
      <c r="H678" s="2" t="n">
        <f aca="false">A678</f>
        <v>1082</v>
      </c>
      <c r="I678" s="2" t="n">
        <f aca="false">C678</f>
        <v>726</v>
      </c>
      <c r="J678" s="0" t="n">
        <v>12</v>
      </c>
      <c r="K678" s="2" t="str">
        <f aca="false">VLOOKUP(J678,'LibSets constants'!$A$4:$B$1000,2,0)</f>
        <v>DLC_MURKMIRE</v>
      </c>
      <c r="L678" s="2" t="str">
        <f aca="false">VLOOKUP(J678,'LibSets constants'!$A$4:$C$1000,3,0)</f>
        <v>Murkmire</v>
      </c>
    </row>
    <row r="679" customFormat="false" ht="15" hidden="false" customHeight="false" outlineLevel="0" collapsed="false">
      <c r="A679" s="21" t="n">
        <v>1083</v>
      </c>
      <c r="B679" s="1" t="n">
        <f aca="false">VLOOKUP(A679,'ESO dumped ZoneData'!$A$3:$D$9995,2,0)</f>
        <v>679</v>
      </c>
      <c r="C679" s="1" t="n">
        <f aca="false">VLOOKUP(A679,'ESO dumped ZoneData'!$A$3:$D$9995,3,0)</f>
        <v>726</v>
      </c>
      <c r="D679" s="2" t="str">
        <f aca="false">VLOOKUP(A679,'ESO dumped ZoneData'!$A$3:$D$9995,4,0)</f>
        <v>Deep-Root</v>
      </c>
      <c r="E679" s="2" t="str">
        <f aca="false" t="array" ref="E679:E679">IF(OR(EXACT(A679,'ESO Dungeon constants'!$D$3:$D$987)),"X","")</f>
        <v/>
      </c>
      <c r="F679" s="2" t="str">
        <f aca="false">IF(EXACT(A679,C679),"X","")</f>
        <v/>
      </c>
      <c r="G679" s="2" t="str">
        <f aca="false">IF(A679&lt;&gt;C679,VLOOKUP(C679,$A$2:$D$9949,4,0),"")</f>
        <v>Murkmire</v>
      </c>
      <c r="H679" s="2" t="n">
        <f aca="false">A679</f>
        <v>1083</v>
      </c>
      <c r="I679" s="2" t="n">
        <f aca="false">C679</f>
        <v>726</v>
      </c>
      <c r="J679" s="0" t="n">
        <v>12</v>
      </c>
      <c r="K679" s="2" t="str">
        <f aca="false">VLOOKUP(J679,'LibSets constants'!$A$4:$B$1000,2,0)</f>
        <v>DLC_MURKMIRE</v>
      </c>
      <c r="L679" s="2" t="str">
        <f aca="false">VLOOKUP(J679,'LibSets constants'!$A$4:$C$1000,3,0)</f>
        <v>Murkmire</v>
      </c>
    </row>
    <row r="680" customFormat="false" ht="15" hidden="false" customHeight="false" outlineLevel="0" collapsed="false">
      <c r="A680" s="21" t="n">
        <v>1085</v>
      </c>
      <c r="B680" s="1" t="n">
        <f aca="false">VLOOKUP(A680,'ESO dumped ZoneData'!$A$3:$D$9995,2,0)</f>
        <v>680</v>
      </c>
      <c r="C680" s="1" t="n">
        <f aca="false">VLOOKUP(A680,'ESO dumped ZoneData'!$A$3:$D$9995,3,0)</f>
        <v>1085</v>
      </c>
      <c r="D680" s="2" t="str">
        <f aca="false">VLOOKUP(A680,'ESO dumped ZoneData'!$A$3:$D$9995,4,0)</f>
        <v>Halls of Colossus</v>
      </c>
      <c r="E680" s="2" t="str">
        <f aca="false" t="array" ref="E680:E680">IF(OR(EXACT(A680,'ESO Dungeon constants'!$D$3:$D$987)),"X","")</f>
        <v/>
      </c>
      <c r="F680" s="2" t="str">
        <f aca="false">IF(EXACT(A680,C680),"X","")</f>
        <v>X</v>
      </c>
      <c r="G680" s="2" t="str">
        <f aca="false">IF(A680&lt;&gt;C680,VLOOKUP(C680,$A$2:$D$9949,4,0),"")</f>
        <v/>
      </c>
      <c r="H680" s="2" t="n">
        <f aca="false">A680</f>
        <v>1085</v>
      </c>
      <c r="I680" s="2" t="n">
        <f aca="false">C680</f>
        <v>1085</v>
      </c>
      <c r="J680" s="0" t="n">
        <v>0</v>
      </c>
      <c r="K680" s="2" t="str">
        <f aca="false">VLOOKUP(J680,'LibSets constants'!$A$4:$B$1000,2,0)</f>
        <v>DLC_BASE_GAME</v>
      </c>
      <c r="L680" s="2" t="str">
        <f aca="false">VLOOKUP(J680,'LibSets constants'!$A$4:$C$1000,3,0)</f>
        <v>Included in base game</v>
      </c>
    </row>
    <row r="681" customFormat="false" ht="15" hidden="false" customHeight="false" outlineLevel="0" collapsed="false">
      <c r="A681" s="21" t="n">
        <v>1086</v>
      </c>
      <c r="B681" s="1" t="n">
        <f aca="false">VLOOKUP(A681,'ESO dumped ZoneData'!$A$3:$D$9995,2,0)</f>
        <v>681</v>
      </c>
      <c r="C681" s="1" t="n">
        <f aca="false">VLOOKUP(A681,'ESO dumped ZoneData'!$A$3:$D$9995,3,0)</f>
        <v>1086</v>
      </c>
      <c r="D681" s="2" t="str">
        <f aca="false">VLOOKUP(A681,'ESO dumped ZoneData'!$A$3:$D$9995,4,0)</f>
        <v>Northern Elsweyr</v>
      </c>
      <c r="E681" s="2" t="str">
        <f aca="false" t="array" ref="E681:E681">IF(OR(EXACT(A681,'ESO Dungeon constants'!$D$3:$D$987)),"X","")</f>
        <v/>
      </c>
      <c r="F681" s="2" t="str">
        <f aca="false">IF(EXACT(A681,C681),"X","")</f>
        <v>X</v>
      </c>
      <c r="G681" s="2" t="str">
        <f aca="false">IF(A681&lt;&gt;C681,VLOOKUP(C681,$A$2:$D$9949,4,0),"")</f>
        <v/>
      </c>
      <c r="H681" s="2" t="n">
        <f aca="false">A681</f>
        <v>1086</v>
      </c>
      <c r="I681" s="2" t="n">
        <f aca="false">C681</f>
        <v>1086</v>
      </c>
      <c r="J681" s="0" t="n">
        <v>14</v>
      </c>
      <c r="K681" s="2" t="str">
        <f aca="false">VLOOKUP(J681,'LibSets constants'!$A$4:$B$1000,2,0)</f>
        <v>DLC_ELSWEYR</v>
      </c>
      <c r="L681" s="2" t="str">
        <f aca="false">VLOOKUP(J681,'LibSets constants'!$A$4:$C$1000,3,0)</f>
        <v>Elsweyr</v>
      </c>
    </row>
    <row r="682" customFormat="false" ht="15" hidden="false" customHeight="false" outlineLevel="0" collapsed="false">
      <c r="A682" s="21" t="n">
        <v>1088</v>
      </c>
      <c r="B682" s="1" t="n">
        <f aca="false">VLOOKUP(A682,'ESO dumped ZoneData'!$A$3:$D$9995,2,0)</f>
        <v>682</v>
      </c>
      <c r="C682" s="1" t="n">
        <f aca="false">VLOOKUP(A682,'ESO dumped ZoneData'!$A$3:$D$9995,3,0)</f>
        <v>1086</v>
      </c>
      <c r="D682" s="2" t="str">
        <f aca="false">VLOOKUP(A682,'ESO dumped ZoneData'!$A$3:$D$9995,4,0)</f>
        <v>Rimmen Outlaws Refuge</v>
      </c>
      <c r="E682" s="2" t="str">
        <f aca="false" t="array" ref="E682:E682">IF(OR(EXACT(A682,'ESO Dungeon constants'!$D$3:$D$987)),"X","")</f>
        <v/>
      </c>
      <c r="F682" s="2" t="str">
        <f aca="false">IF(EXACT(A682,C682),"X","")</f>
        <v/>
      </c>
      <c r="G682" s="2" t="str">
        <f aca="false">IF(A682&lt;&gt;C682,VLOOKUP(C682,$A$2:$D$9949,4,0),"")</f>
        <v>Northern Elsweyr</v>
      </c>
      <c r="H682" s="2" t="n">
        <f aca="false">A682</f>
        <v>1088</v>
      </c>
      <c r="I682" s="2" t="n">
        <f aca="false">C682</f>
        <v>1086</v>
      </c>
      <c r="J682" s="0" t="n">
        <v>14</v>
      </c>
      <c r="K682" s="2" t="str">
        <f aca="false">VLOOKUP(J682,'LibSets constants'!$A$4:$B$1000,2,0)</f>
        <v>DLC_ELSWEYR</v>
      </c>
      <c r="L682" s="2" t="str">
        <f aca="false">VLOOKUP(J682,'LibSets constants'!$A$4:$C$1000,3,0)</f>
        <v>Elsweyr</v>
      </c>
    </row>
    <row r="683" customFormat="false" ht="15" hidden="false" customHeight="false" outlineLevel="0" collapsed="false">
      <c r="A683" s="21" t="n">
        <v>1089</v>
      </c>
      <c r="B683" s="1" t="n">
        <f aca="false">VLOOKUP(A683,'ESO dumped ZoneData'!$A$3:$D$9995,2,0)</f>
        <v>683</v>
      </c>
      <c r="C683" s="1" t="n">
        <f aca="false">VLOOKUP(A683,'ESO dumped ZoneData'!$A$3:$D$9995,3,0)</f>
        <v>1086</v>
      </c>
      <c r="D683" s="2" t="str">
        <f aca="false">VLOOKUP(A683,'ESO dumped ZoneData'!$A$3:$D$9995,4,0)</f>
        <v>Rimmen Necropolis</v>
      </c>
      <c r="E683" s="2" t="str">
        <f aca="false" t="array" ref="E683:E683">IF(OR(EXACT(A683,'ESO Dungeon constants'!$D$3:$D$987)),"X","")</f>
        <v/>
      </c>
      <c r="F683" s="2" t="str">
        <f aca="false">IF(EXACT(A683,C683),"X","")</f>
        <v/>
      </c>
      <c r="G683" s="2" t="str">
        <f aca="false">IF(A683&lt;&gt;C683,VLOOKUP(C683,$A$2:$D$9949,4,0),"")</f>
        <v>Northern Elsweyr</v>
      </c>
      <c r="H683" s="2" t="n">
        <f aca="false">A683</f>
        <v>1089</v>
      </c>
      <c r="I683" s="2" t="n">
        <f aca="false">C683</f>
        <v>1086</v>
      </c>
      <c r="J683" s="0" t="n">
        <v>14</v>
      </c>
      <c r="K683" s="2" t="str">
        <f aca="false">VLOOKUP(J683,'LibSets constants'!$A$4:$B$1000,2,0)</f>
        <v>DLC_ELSWEYR</v>
      </c>
      <c r="L683" s="2" t="str">
        <f aca="false">VLOOKUP(J683,'LibSets constants'!$A$4:$C$1000,3,0)</f>
        <v>Elsweyr</v>
      </c>
    </row>
    <row r="684" customFormat="false" ht="15" hidden="false" customHeight="false" outlineLevel="0" collapsed="false">
      <c r="A684" s="21" t="n">
        <v>1090</v>
      </c>
      <c r="B684" s="1" t="n">
        <f aca="false">VLOOKUP(A684,'ESO dumped ZoneData'!$A$3:$D$9995,2,0)</f>
        <v>684</v>
      </c>
      <c r="C684" s="1" t="n">
        <f aca="false">VLOOKUP(A684,'ESO dumped ZoneData'!$A$3:$D$9995,3,0)</f>
        <v>1086</v>
      </c>
      <c r="D684" s="2" t="str">
        <f aca="false">VLOOKUP(A684,'ESO dumped ZoneData'!$A$3:$D$9995,4,0)</f>
        <v>Orcrest</v>
      </c>
      <c r="E684" s="2" t="str">
        <f aca="false" t="array" ref="E684:E684">IF(OR(EXACT(A684,'ESO Dungeon constants'!$D$3:$D$987)),"X","")</f>
        <v/>
      </c>
      <c r="F684" s="2" t="str">
        <f aca="false">IF(EXACT(A684,C684),"X","")</f>
        <v/>
      </c>
      <c r="G684" s="2" t="str">
        <f aca="false">IF(A684&lt;&gt;C684,VLOOKUP(C684,$A$2:$D$9949,4,0),"")</f>
        <v>Northern Elsweyr</v>
      </c>
      <c r="H684" s="2" t="n">
        <f aca="false">A684</f>
        <v>1090</v>
      </c>
      <c r="I684" s="2" t="n">
        <f aca="false">C684</f>
        <v>1086</v>
      </c>
      <c r="J684" s="0" t="n">
        <v>14</v>
      </c>
      <c r="K684" s="2" t="str">
        <f aca="false">VLOOKUP(J684,'LibSets constants'!$A$4:$B$1000,2,0)</f>
        <v>DLC_ELSWEYR</v>
      </c>
      <c r="L684" s="2" t="str">
        <f aca="false">VLOOKUP(J684,'LibSets constants'!$A$4:$C$1000,3,0)</f>
        <v>Elsweyr</v>
      </c>
    </row>
    <row r="685" customFormat="false" ht="15" hidden="false" customHeight="false" outlineLevel="0" collapsed="false">
      <c r="A685" s="21" t="n">
        <v>1091</v>
      </c>
      <c r="B685" s="1" t="n">
        <f aca="false">VLOOKUP(A685,'ESO dumped ZoneData'!$A$3:$D$9995,2,0)</f>
        <v>685</v>
      </c>
      <c r="C685" s="1" t="n">
        <f aca="false">VLOOKUP(A685,'ESO dumped ZoneData'!$A$3:$D$9995,3,0)</f>
        <v>1086</v>
      </c>
      <c r="D685" s="2" t="str">
        <f aca="false">VLOOKUP(A685,'ESO dumped ZoneData'!$A$3:$D$9995,4,0)</f>
        <v>Abode of Ignominy</v>
      </c>
      <c r="E685" s="2" t="str">
        <f aca="false" t="array" ref="E685:E685">IF(OR(EXACT(A685,'ESO Dungeon constants'!$D$3:$D$987)),"X","")</f>
        <v/>
      </c>
      <c r="F685" s="2" t="str">
        <f aca="false">IF(EXACT(A685,C685),"X","")</f>
        <v/>
      </c>
      <c r="G685" s="2" t="str">
        <f aca="false">IF(A685&lt;&gt;C685,VLOOKUP(C685,$A$2:$D$9949,4,0),"")</f>
        <v>Northern Elsweyr</v>
      </c>
      <c r="H685" s="2" t="n">
        <f aca="false">A685</f>
        <v>1091</v>
      </c>
      <c r="I685" s="2" t="n">
        <f aca="false">C685</f>
        <v>1086</v>
      </c>
      <c r="J685" s="0" t="n">
        <v>14</v>
      </c>
      <c r="K685" s="2" t="str">
        <f aca="false">VLOOKUP(J685,'LibSets constants'!$A$4:$B$1000,2,0)</f>
        <v>DLC_ELSWEYR</v>
      </c>
      <c r="L685" s="2" t="str">
        <f aca="false">VLOOKUP(J685,'LibSets constants'!$A$4:$C$1000,3,0)</f>
        <v>Elsweyr</v>
      </c>
    </row>
    <row r="686" customFormat="false" ht="15" hidden="false" customHeight="false" outlineLevel="0" collapsed="false">
      <c r="A686" s="21" t="n">
        <v>1092</v>
      </c>
      <c r="B686" s="1" t="n">
        <f aca="false">VLOOKUP(A686,'ESO dumped ZoneData'!$A$3:$D$9995,2,0)</f>
        <v>686</v>
      </c>
      <c r="C686" s="1" t="n">
        <f aca="false">VLOOKUP(A686,'ESO dumped ZoneData'!$A$3:$D$9995,3,0)</f>
        <v>1086</v>
      </c>
      <c r="D686" s="2" t="str">
        <f aca="false">VLOOKUP(A686,'ESO dumped ZoneData'!$A$3:$D$9995,4,0)</f>
        <v>Predator Mesa</v>
      </c>
      <c r="E686" s="2" t="str">
        <f aca="false" t="array" ref="E686:E686">IF(OR(EXACT(A686,'ESO Dungeon constants'!$D$3:$D$987)),"X","")</f>
        <v/>
      </c>
      <c r="F686" s="2" t="str">
        <f aca="false">IF(EXACT(A686,C686),"X","")</f>
        <v/>
      </c>
      <c r="G686" s="2" t="str">
        <f aca="false">IF(A686&lt;&gt;C686,VLOOKUP(C686,$A$2:$D$9949,4,0),"")</f>
        <v>Northern Elsweyr</v>
      </c>
      <c r="H686" s="2" t="n">
        <f aca="false">A686</f>
        <v>1092</v>
      </c>
      <c r="I686" s="2" t="n">
        <f aca="false">C686</f>
        <v>1086</v>
      </c>
      <c r="J686" s="0" t="n">
        <v>14</v>
      </c>
      <c r="K686" s="2" t="str">
        <f aca="false">VLOOKUP(J686,'LibSets constants'!$A$4:$B$1000,2,0)</f>
        <v>DLC_ELSWEYR</v>
      </c>
      <c r="L686" s="2" t="str">
        <f aca="false">VLOOKUP(J686,'LibSets constants'!$A$4:$C$1000,3,0)</f>
        <v>Elsweyr</v>
      </c>
    </row>
    <row r="687" customFormat="false" ht="15" hidden="false" customHeight="false" outlineLevel="0" collapsed="false">
      <c r="A687" s="21" t="n">
        <v>1094</v>
      </c>
      <c r="B687" s="1" t="n">
        <f aca="false">VLOOKUP(A687,'ESO dumped ZoneData'!$A$3:$D$9995,2,0)</f>
        <v>687</v>
      </c>
      <c r="C687" s="1" t="n">
        <f aca="false">VLOOKUP(A687,'ESO dumped ZoneData'!$A$3:$D$9995,3,0)</f>
        <v>1086</v>
      </c>
      <c r="D687" s="2" t="str">
        <f aca="false">VLOOKUP(A687,'ESO dumped ZoneData'!$A$3:$D$9995,4,0)</f>
        <v>Tomb of the Serpents</v>
      </c>
      <c r="E687" s="2" t="str">
        <f aca="false" t="array" ref="E687:E687">IF(OR(EXACT(A687,'ESO Dungeon constants'!$D$3:$D$987)),"X","")</f>
        <v/>
      </c>
      <c r="F687" s="2" t="str">
        <f aca="false">IF(EXACT(A687,C687),"X","")</f>
        <v/>
      </c>
      <c r="G687" s="2" t="str">
        <f aca="false">IF(A687&lt;&gt;C687,VLOOKUP(C687,$A$2:$D$9949,4,0),"")</f>
        <v>Northern Elsweyr</v>
      </c>
      <c r="H687" s="2" t="n">
        <f aca="false">A687</f>
        <v>1094</v>
      </c>
      <c r="I687" s="2" t="n">
        <f aca="false">C687</f>
        <v>1086</v>
      </c>
      <c r="J687" s="0" t="n">
        <v>14</v>
      </c>
      <c r="K687" s="2" t="str">
        <f aca="false">VLOOKUP(J687,'LibSets constants'!$A$4:$B$1000,2,0)</f>
        <v>DLC_ELSWEYR</v>
      </c>
      <c r="L687" s="2" t="str">
        <f aca="false">VLOOKUP(J687,'LibSets constants'!$A$4:$C$1000,3,0)</f>
        <v>Elsweyr</v>
      </c>
    </row>
    <row r="688" customFormat="false" ht="15" hidden="false" customHeight="false" outlineLevel="0" collapsed="false">
      <c r="A688" s="21" t="n">
        <v>1095</v>
      </c>
      <c r="B688" s="1" t="n">
        <f aca="false">VLOOKUP(A688,'ESO dumped ZoneData'!$A$3:$D$9995,2,0)</f>
        <v>688</v>
      </c>
      <c r="C688" s="1" t="n">
        <f aca="false">VLOOKUP(A688,'ESO dumped ZoneData'!$A$3:$D$9995,3,0)</f>
        <v>1086</v>
      </c>
      <c r="D688" s="2" t="str">
        <f aca="false">VLOOKUP(A688,'ESO dumped ZoneData'!$A$3:$D$9995,4,0)</f>
        <v>Darkpool Mine</v>
      </c>
      <c r="E688" s="2" t="str">
        <f aca="false" t="array" ref="E688:E688">IF(OR(EXACT(A688,'ESO Dungeon constants'!$D$3:$D$987)),"X","")</f>
        <v/>
      </c>
      <c r="F688" s="2" t="str">
        <f aca="false">IF(EXACT(A688,C688),"X","")</f>
        <v/>
      </c>
      <c r="G688" s="2" t="str">
        <f aca="false">IF(A688&lt;&gt;C688,VLOOKUP(C688,$A$2:$D$9949,4,0),"")</f>
        <v>Northern Elsweyr</v>
      </c>
      <c r="H688" s="2" t="n">
        <f aca="false">A688</f>
        <v>1095</v>
      </c>
      <c r="I688" s="2" t="n">
        <f aca="false">C688</f>
        <v>1086</v>
      </c>
      <c r="J688" s="0" t="n">
        <v>14</v>
      </c>
      <c r="K688" s="2" t="str">
        <f aca="false">VLOOKUP(J688,'LibSets constants'!$A$4:$B$1000,2,0)</f>
        <v>DLC_ELSWEYR</v>
      </c>
      <c r="L688" s="2" t="str">
        <f aca="false">VLOOKUP(J688,'LibSets constants'!$A$4:$C$1000,3,0)</f>
        <v>Elsweyr</v>
      </c>
    </row>
    <row r="689" customFormat="false" ht="15" hidden="false" customHeight="false" outlineLevel="0" collapsed="false">
      <c r="A689" s="21" t="n">
        <v>1096</v>
      </c>
      <c r="B689" s="1" t="n">
        <f aca="false">VLOOKUP(A689,'ESO dumped ZoneData'!$A$3:$D$9995,2,0)</f>
        <v>689</v>
      </c>
      <c r="C689" s="1" t="n">
        <f aca="false">VLOOKUP(A689,'ESO dumped ZoneData'!$A$3:$D$9995,3,0)</f>
        <v>1086</v>
      </c>
      <c r="D689" s="2" t="str">
        <f aca="false">VLOOKUP(A689,'ESO dumped ZoneData'!$A$3:$D$9995,4,0)</f>
        <v>The Tangle</v>
      </c>
      <c r="E689" s="2" t="str">
        <f aca="false" t="array" ref="E689:E689">IF(OR(EXACT(A689,'ESO Dungeon constants'!$D$3:$D$987)),"X","")</f>
        <v/>
      </c>
      <c r="F689" s="2" t="str">
        <f aca="false">IF(EXACT(A689,C689),"X","")</f>
        <v/>
      </c>
      <c r="G689" s="2" t="str">
        <f aca="false">IF(A689&lt;&gt;C689,VLOOKUP(C689,$A$2:$D$9949,4,0),"")</f>
        <v>Northern Elsweyr</v>
      </c>
      <c r="H689" s="2" t="n">
        <f aca="false">A689</f>
        <v>1096</v>
      </c>
      <c r="I689" s="2" t="n">
        <f aca="false">C689</f>
        <v>1086</v>
      </c>
      <c r="J689" s="0" t="n">
        <v>14</v>
      </c>
      <c r="K689" s="2" t="str">
        <f aca="false">VLOOKUP(J689,'LibSets constants'!$A$4:$B$1000,2,0)</f>
        <v>DLC_ELSWEYR</v>
      </c>
      <c r="L689" s="2" t="str">
        <f aca="false">VLOOKUP(J689,'LibSets constants'!$A$4:$C$1000,3,0)</f>
        <v>Elsweyr</v>
      </c>
    </row>
    <row r="690" customFormat="false" ht="15" hidden="false" customHeight="false" outlineLevel="0" collapsed="false">
      <c r="A690" s="21" t="n">
        <v>1097</v>
      </c>
      <c r="B690" s="1" t="n">
        <f aca="false">VLOOKUP(A690,'ESO dumped ZoneData'!$A$3:$D$9995,2,0)</f>
        <v>690</v>
      </c>
      <c r="C690" s="1" t="n">
        <f aca="false">VLOOKUP(A690,'ESO dumped ZoneData'!$A$3:$D$9995,3,0)</f>
        <v>1086</v>
      </c>
      <c r="D690" s="2" t="str">
        <f aca="false">VLOOKUP(A690,'ESO dumped ZoneData'!$A$3:$D$9995,4,0)</f>
        <v>Sleepy Senche Mine</v>
      </c>
      <c r="E690" s="2" t="str">
        <f aca="false" t="array" ref="E690:E690">IF(OR(EXACT(A690,'ESO Dungeon constants'!$D$3:$D$987)),"X","")</f>
        <v/>
      </c>
      <c r="F690" s="2" t="str">
        <f aca="false">IF(EXACT(A690,C690),"X","")</f>
        <v/>
      </c>
      <c r="G690" s="2" t="str">
        <f aca="false">IF(A690&lt;&gt;C690,VLOOKUP(C690,$A$2:$D$9949,4,0),"")</f>
        <v>Northern Elsweyr</v>
      </c>
      <c r="H690" s="2" t="n">
        <f aca="false">A690</f>
        <v>1097</v>
      </c>
      <c r="I690" s="2" t="n">
        <f aca="false">C690</f>
        <v>1086</v>
      </c>
      <c r="J690" s="0" t="n">
        <v>14</v>
      </c>
      <c r="K690" s="2" t="str">
        <f aca="false">VLOOKUP(J690,'LibSets constants'!$A$4:$B$1000,2,0)</f>
        <v>DLC_ELSWEYR</v>
      </c>
      <c r="L690" s="2" t="str">
        <f aca="false">VLOOKUP(J690,'LibSets constants'!$A$4:$C$1000,3,0)</f>
        <v>Elsweyr</v>
      </c>
    </row>
    <row r="691" customFormat="false" ht="15" hidden="false" customHeight="false" outlineLevel="0" collapsed="false">
      <c r="A691" s="21" t="n">
        <v>1098</v>
      </c>
      <c r="B691" s="1" t="n">
        <f aca="false">VLOOKUP(A691,'ESO dumped ZoneData'!$A$3:$D$9995,2,0)</f>
        <v>691</v>
      </c>
      <c r="C691" s="1" t="n">
        <f aca="false">VLOOKUP(A691,'ESO dumped ZoneData'!$A$3:$D$9995,3,0)</f>
        <v>1086</v>
      </c>
      <c r="D691" s="2" t="str">
        <f aca="false">VLOOKUP(A691,'ESO dumped ZoneData'!$A$3:$D$9995,4,0)</f>
        <v>Riverhold</v>
      </c>
      <c r="E691" s="2" t="str">
        <f aca="false" t="array" ref="E691:E691">IF(OR(EXACT(A691,'ESO Dungeon constants'!$D$3:$D$987)),"X","")</f>
        <v/>
      </c>
      <c r="F691" s="2" t="str">
        <f aca="false">IF(EXACT(A691,C691),"X","")</f>
        <v/>
      </c>
      <c r="G691" s="2" t="str">
        <f aca="false">IF(A691&lt;&gt;C691,VLOOKUP(C691,$A$2:$D$9949,4,0),"")</f>
        <v>Northern Elsweyr</v>
      </c>
      <c r="H691" s="2" t="n">
        <f aca="false">A691</f>
        <v>1098</v>
      </c>
      <c r="I691" s="2" t="n">
        <f aca="false">C691</f>
        <v>1086</v>
      </c>
      <c r="J691" s="0" t="n">
        <v>14</v>
      </c>
      <c r="K691" s="2" t="str">
        <f aca="false">VLOOKUP(J691,'LibSets constants'!$A$4:$B$1000,2,0)</f>
        <v>DLC_ELSWEYR</v>
      </c>
      <c r="L691" s="2" t="str">
        <f aca="false">VLOOKUP(J691,'LibSets constants'!$A$4:$C$1000,3,0)</f>
        <v>Elsweyr</v>
      </c>
    </row>
    <row r="692" customFormat="false" ht="15" hidden="false" customHeight="false" outlineLevel="0" collapsed="false">
      <c r="A692" s="21" t="n">
        <v>1099</v>
      </c>
      <c r="B692" s="1" t="n">
        <f aca="false">VLOOKUP(A692,'ESO dumped ZoneData'!$A$3:$D$9995,2,0)</f>
        <v>692</v>
      </c>
      <c r="C692" s="1" t="n">
        <f aca="false">VLOOKUP(A692,'ESO dumped ZoneData'!$A$3:$D$9995,3,0)</f>
        <v>1086</v>
      </c>
      <c r="D692" s="2" t="str">
        <f aca="false">VLOOKUP(A692,'ESO dumped ZoneData'!$A$3:$D$9995,4,0)</f>
        <v>Rimmen Palace</v>
      </c>
      <c r="E692" s="2" t="str">
        <f aca="false" t="array" ref="E692:E692">IF(OR(EXACT(A692,'ESO Dungeon constants'!$D$3:$D$987)),"X","")</f>
        <v/>
      </c>
      <c r="F692" s="2" t="str">
        <f aca="false">IF(EXACT(A692,C692),"X","")</f>
        <v/>
      </c>
      <c r="G692" s="2" t="str">
        <f aca="false">IF(A692&lt;&gt;C692,VLOOKUP(C692,$A$2:$D$9949,4,0),"")</f>
        <v>Northern Elsweyr</v>
      </c>
      <c r="H692" s="2" t="n">
        <f aca="false">A692</f>
        <v>1099</v>
      </c>
      <c r="I692" s="2" t="n">
        <f aca="false">C692</f>
        <v>1086</v>
      </c>
      <c r="J692" s="0" t="n">
        <v>14</v>
      </c>
      <c r="K692" s="2" t="str">
        <f aca="false">VLOOKUP(J692,'LibSets constants'!$A$4:$B$1000,2,0)</f>
        <v>DLC_ELSWEYR</v>
      </c>
      <c r="L692" s="2" t="str">
        <f aca="false">VLOOKUP(J692,'LibSets constants'!$A$4:$C$1000,3,0)</f>
        <v>Elsweyr</v>
      </c>
    </row>
    <row r="693" customFormat="false" ht="15" hidden="false" customHeight="false" outlineLevel="0" collapsed="false">
      <c r="A693" s="21" t="n">
        <v>1101</v>
      </c>
      <c r="B693" s="1" t="n">
        <f aca="false">VLOOKUP(A693,'ESO dumped ZoneData'!$A$3:$D$9995,2,0)</f>
        <v>693</v>
      </c>
      <c r="C693" s="1" t="n">
        <f aca="false">VLOOKUP(A693,'ESO dumped ZoneData'!$A$3:$D$9995,3,0)</f>
        <v>1086</v>
      </c>
      <c r="D693" s="2" t="str">
        <f aca="false">VLOOKUP(A693,'ESO dumped ZoneData'!$A$3:$D$9995,4,0)</f>
        <v>Rimmen Palace Recesses</v>
      </c>
      <c r="E693" s="2" t="str">
        <f aca="false" t="array" ref="E693:E693">IF(OR(EXACT(A693,'ESO Dungeon constants'!$D$3:$D$987)),"X","")</f>
        <v/>
      </c>
      <c r="F693" s="2" t="str">
        <f aca="false">IF(EXACT(A693,C693),"X","")</f>
        <v/>
      </c>
      <c r="G693" s="2" t="str">
        <f aca="false">IF(A693&lt;&gt;C693,VLOOKUP(C693,$A$2:$D$9949,4,0),"")</f>
        <v>Northern Elsweyr</v>
      </c>
      <c r="H693" s="2" t="n">
        <f aca="false">A693</f>
        <v>1101</v>
      </c>
      <c r="I693" s="2" t="n">
        <f aca="false">C693</f>
        <v>1086</v>
      </c>
      <c r="J693" s="0" t="n">
        <v>14</v>
      </c>
      <c r="K693" s="2" t="str">
        <f aca="false">VLOOKUP(J693,'LibSets constants'!$A$4:$B$1000,2,0)</f>
        <v>DLC_ELSWEYR</v>
      </c>
      <c r="L693" s="2" t="str">
        <f aca="false">VLOOKUP(J693,'LibSets constants'!$A$4:$C$1000,3,0)</f>
        <v>Elsweyr</v>
      </c>
    </row>
    <row r="694" customFormat="false" ht="15" hidden="false" customHeight="false" outlineLevel="0" collapsed="false">
      <c r="A694" s="21" t="n">
        <v>1102</v>
      </c>
      <c r="B694" s="1" t="n">
        <f aca="false">VLOOKUP(A694,'ESO dumped ZoneData'!$A$3:$D$9995,2,0)</f>
        <v>694</v>
      </c>
      <c r="C694" s="1" t="n">
        <f aca="false">VLOOKUP(A694,'ESO dumped ZoneData'!$A$3:$D$9995,3,0)</f>
        <v>1086</v>
      </c>
      <c r="D694" s="2" t="str">
        <f aca="false">VLOOKUP(A694,'ESO dumped ZoneData'!$A$3:$D$9995,4,0)</f>
        <v>Sepulcher of Mischance</v>
      </c>
      <c r="E694" s="2" t="str">
        <f aca="false" t="array" ref="E694:E694">IF(OR(EXACT(A694,'ESO Dungeon constants'!$D$3:$D$987)),"X","")</f>
        <v/>
      </c>
      <c r="F694" s="2" t="str">
        <f aca="false">IF(EXACT(A694,C694),"X","")</f>
        <v/>
      </c>
      <c r="G694" s="2" t="str">
        <f aca="false">IF(A694&lt;&gt;C694,VLOOKUP(C694,$A$2:$D$9949,4,0),"")</f>
        <v>Northern Elsweyr</v>
      </c>
      <c r="H694" s="2" t="n">
        <f aca="false">A694</f>
        <v>1102</v>
      </c>
      <c r="I694" s="2" t="n">
        <f aca="false">C694</f>
        <v>1086</v>
      </c>
      <c r="J694" s="0" t="n">
        <v>14</v>
      </c>
      <c r="K694" s="2" t="str">
        <f aca="false">VLOOKUP(J694,'LibSets constants'!$A$4:$B$1000,2,0)</f>
        <v>DLC_ELSWEYR</v>
      </c>
      <c r="L694" s="2" t="str">
        <f aca="false">VLOOKUP(J694,'LibSets constants'!$A$4:$C$1000,3,0)</f>
        <v>Elsweyr</v>
      </c>
    </row>
    <row r="695" customFormat="false" ht="15" hidden="false" customHeight="false" outlineLevel="0" collapsed="false">
      <c r="A695" s="21" t="n">
        <v>1103</v>
      </c>
      <c r="B695" s="1" t="n">
        <f aca="false">VLOOKUP(A695,'ESO dumped ZoneData'!$A$3:$D$9995,2,0)</f>
        <v>695</v>
      </c>
      <c r="C695" s="1" t="n">
        <f aca="false">VLOOKUP(A695,'ESO dumped ZoneData'!$A$3:$D$9995,3,0)</f>
        <v>1086</v>
      </c>
      <c r="D695" s="2" t="str">
        <f aca="false">VLOOKUP(A695,'ESO dumped ZoneData'!$A$3:$D$9995,4,0)</f>
        <v>Moon Gate of Anequina</v>
      </c>
      <c r="E695" s="2" t="str">
        <f aca="false" t="array" ref="E695:E695">IF(OR(EXACT(A695,'ESO Dungeon constants'!$D$3:$D$987)),"X","")</f>
        <v/>
      </c>
      <c r="F695" s="2" t="str">
        <f aca="false">IF(EXACT(A695,C695),"X","")</f>
        <v/>
      </c>
      <c r="G695" s="2" t="str">
        <f aca="false">IF(A695&lt;&gt;C695,VLOOKUP(C695,$A$2:$D$9949,4,0),"")</f>
        <v>Northern Elsweyr</v>
      </c>
      <c r="H695" s="2" t="n">
        <f aca="false">A695</f>
        <v>1103</v>
      </c>
      <c r="I695" s="2" t="n">
        <f aca="false">C695</f>
        <v>1086</v>
      </c>
      <c r="J695" s="0" t="n">
        <v>14</v>
      </c>
      <c r="K695" s="2" t="str">
        <f aca="false">VLOOKUP(J695,'LibSets constants'!$A$4:$B$1000,2,0)</f>
        <v>DLC_ELSWEYR</v>
      </c>
      <c r="L695" s="2" t="str">
        <f aca="false">VLOOKUP(J695,'LibSets constants'!$A$4:$C$1000,3,0)</f>
        <v>Elsweyr</v>
      </c>
    </row>
    <row r="696" customFormat="false" ht="15" hidden="false" customHeight="false" outlineLevel="0" collapsed="false">
      <c r="A696" s="21" t="n">
        <v>1105</v>
      </c>
      <c r="B696" s="1" t="n">
        <f aca="false">VLOOKUP(A696,'ESO dumped ZoneData'!$A$3:$D$9995,2,0)</f>
        <v>696</v>
      </c>
      <c r="C696" s="1" t="n">
        <f aca="false">VLOOKUP(A696,'ESO dumped ZoneData'!$A$3:$D$9995,3,0)</f>
        <v>1086</v>
      </c>
      <c r="D696" s="2" t="str">
        <f aca="false">VLOOKUP(A696,'ESO dumped ZoneData'!$A$3:$D$9995,4,0)</f>
        <v>Skooma Cat's Cloister</v>
      </c>
      <c r="E696" s="2" t="str">
        <f aca="false" t="array" ref="E696:E696">IF(OR(EXACT(A696,'ESO Dungeon constants'!$D$3:$D$987)),"X","")</f>
        <v/>
      </c>
      <c r="F696" s="2" t="str">
        <f aca="false">IF(EXACT(A696,C696),"X","")</f>
        <v/>
      </c>
      <c r="G696" s="2" t="str">
        <f aca="false">IF(A696&lt;&gt;C696,VLOOKUP(C696,$A$2:$D$9949,4,0),"")</f>
        <v>Northern Elsweyr</v>
      </c>
      <c r="H696" s="2" t="n">
        <f aca="false">A696</f>
        <v>1105</v>
      </c>
      <c r="I696" s="2" t="n">
        <f aca="false">C696</f>
        <v>1086</v>
      </c>
      <c r="J696" s="0" t="n">
        <v>14</v>
      </c>
      <c r="K696" s="2" t="str">
        <f aca="false">VLOOKUP(J696,'LibSets constants'!$A$4:$B$1000,2,0)</f>
        <v>DLC_ELSWEYR</v>
      </c>
      <c r="L696" s="2" t="str">
        <f aca="false">VLOOKUP(J696,'LibSets constants'!$A$4:$C$1000,3,0)</f>
        <v>Elsweyr</v>
      </c>
    </row>
    <row r="697" customFormat="false" ht="15" hidden="false" customHeight="false" outlineLevel="0" collapsed="false">
      <c r="A697" s="21" t="n">
        <v>1106</v>
      </c>
      <c r="B697" s="1" t="n">
        <f aca="false">VLOOKUP(A697,'ESO dumped ZoneData'!$A$3:$D$9995,2,0)</f>
        <v>697</v>
      </c>
      <c r="C697" s="1" t="n">
        <f aca="false">VLOOKUP(A697,'ESO dumped ZoneData'!$A$3:$D$9995,3,0)</f>
        <v>1086</v>
      </c>
      <c r="D697" s="2" t="str">
        <f aca="false">VLOOKUP(A697,'ESO dumped ZoneData'!$A$3:$D$9995,4,0)</f>
        <v>Star Haven Adeptorium</v>
      </c>
      <c r="E697" s="2" t="str">
        <f aca="false" t="array" ref="E697:E697">IF(OR(EXACT(A697,'ESO Dungeon constants'!$D$3:$D$987)),"X","")</f>
        <v/>
      </c>
      <c r="F697" s="2" t="str">
        <f aca="false">IF(EXACT(A697,C697),"X","")</f>
        <v/>
      </c>
      <c r="G697" s="2" t="str">
        <f aca="false">IF(A697&lt;&gt;C697,VLOOKUP(C697,$A$2:$D$9949,4,0),"")</f>
        <v>Northern Elsweyr</v>
      </c>
      <c r="H697" s="2" t="n">
        <f aca="false">A697</f>
        <v>1106</v>
      </c>
      <c r="I697" s="2" t="n">
        <f aca="false">C697</f>
        <v>1086</v>
      </c>
      <c r="J697" s="0" t="n">
        <v>14</v>
      </c>
      <c r="K697" s="2" t="str">
        <f aca="false">VLOOKUP(J697,'LibSets constants'!$A$4:$B$1000,2,0)</f>
        <v>DLC_ELSWEYR</v>
      </c>
      <c r="L697" s="2" t="str">
        <f aca="false">VLOOKUP(J697,'LibSets constants'!$A$4:$C$1000,3,0)</f>
        <v>Elsweyr</v>
      </c>
    </row>
    <row r="698" customFormat="false" ht="15" hidden="false" customHeight="false" outlineLevel="0" collapsed="false">
      <c r="A698" s="21" t="n">
        <v>1107</v>
      </c>
      <c r="B698" s="1" t="n">
        <f aca="false">VLOOKUP(A698,'ESO dumped ZoneData'!$A$3:$D$9995,2,0)</f>
        <v>698</v>
      </c>
      <c r="C698" s="1" t="n">
        <f aca="false">VLOOKUP(A698,'ESO dumped ZoneData'!$A$3:$D$9995,3,0)</f>
        <v>1107</v>
      </c>
      <c r="D698" s="2" t="str">
        <f aca="false">VLOOKUP(A698,'ESO dumped ZoneData'!$A$3:$D$9995,4,0)</f>
        <v>ZWicksTest</v>
      </c>
      <c r="E698" s="2" t="str">
        <f aca="false" t="array" ref="E698:E698">IF(OR(EXACT(A698,'ESO Dungeon constants'!$D$3:$D$987)),"X","")</f>
        <v/>
      </c>
      <c r="F698" s="2" t="str">
        <f aca="false">IF(EXACT(A698,C698),"X","")</f>
        <v>X</v>
      </c>
      <c r="G698" s="2" t="str">
        <f aca="false">IF(A698&lt;&gt;C698,VLOOKUP(C698,$A$2:$D$9949,4,0),"")</f>
        <v/>
      </c>
      <c r="H698" s="2" t="n">
        <f aca="false">A698</f>
        <v>1107</v>
      </c>
      <c r="I698" s="2" t="n">
        <f aca="false">C698</f>
        <v>1107</v>
      </c>
      <c r="J698" s="0" t="n">
        <v>0</v>
      </c>
      <c r="K698" s="2" t="str">
        <f aca="false">VLOOKUP(J698,'LibSets constants'!$A$4:$B$1000,2,0)</f>
        <v>DLC_BASE_GAME</v>
      </c>
      <c r="L698" s="2" t="str">
        <f aca="false">VLOOKUP(J698,'LibSets constants'!$A$4:$C$1000,3,0)</f>
        <v>Included in base game</v>
      </c>
    </row>
    <row r="699" customFormat="false" ht="15" hidden="false" customHeight="false" outlineLevel="0" collapsed="false">
      <c r="A699" s="21" t="n">
        <v>1108</v>
      </c>
      <c r="B699" s="1" t="n">
        <f aca="false">VLOOKUP(A699,'ESO dumped ZoneData'!$A$3:$D$9995,2,0)</f>
        <v>699</v>
      </c>
      <c r="C699" s="1" t="n">
        <f aca="false">VLOOKUP(A699,'ESO dumped ZoneData'!$A$3:$D$9995,3,0)</f>
        <v>1108</v>
      </c>
      <c r="D699" s="2" t="str">
        <f aca="false">VLOOKUP(A699,'ESO dumped ZoneData'!$A$3:$D$9995,4,0)</f>
        <v>Lakemire Xanmeer Manor</v>
      </c>
      <c r="E699" s="2" t="str">
        <f aca="false" t="array" ref="E699:E699">IF(OR(EXACT(A699,'ESO Dungeon constants'!$D$3:$D$987)),"X","")</f>
        <v/>
      </c>
      <c r="F699" s="2" t="str">
        <f aca="false">IF(EXACT(A699,C699),"X","")</f>
        <v>X</v>
      </c>
      <c r="G699" s="2" t="str">
        <f aca="false">IF(A699&lt;&gt;C699,VLOOKUP(C699,$A$2:$D$9949,4,0),"")</f>
        <v/>
      </c>
      <c r="H699" s="2" t="n">
        <f aca="false">A699</f>
        <v>1108</v>
      </c>
      <c r="I699" s="2" t="n">
        <f aca="false">C699</f>
        <v>1108</v>
      </c>
      <c r="J699" s="0" t="n">
        <v>0</v>
      </c>
      <c r="K699" s="2" t="str">
        <f aca="false">VLOOKUP(J699,'LibSets constants'!$A$4:$B$1000,2,0)</f>
        <v>DLC_BASE_GAME</v>
      </c>
      <c r="L699" s="2" t="str">
        <f aca="false">VLOOKUP(J699,'LibSets constants'!$A$4:$C$1000,3,0)</f>
        <v>Included in base game</v>
      </c>
    </row>
    <row r="700" customFormat="false" ht="15" hidden="false" customHeight="false" outlineLevel="0" collapsed="false">
      <c r="A700" s="21" t="n">
        <v>1109</v>
      </c>
      <c r="B700" s="1" t="n">
        <f aca="false">VLOOKUP(A700,'ESO dumped ZoneData'!$A$3:$D$9995,2,0)</f>
        <v>700</v>
      </c>
      <c r="C700" s="1" t="n">
        <f aca="false">VLOOKUP(A700,'ESO dumped ZoneData'!$A$3:$D$9995,3,0)</f>
        <v>1109</v>
      </c>
      <c r="D700" s="2" t="str">
        <f aca="false">VLOOKUP(A700,'ESO dumped ZoneData'!$A$3:$D$9995,4,0)</f>
        <v>Enchanted Snow Globe Home</v>
      </c>
      <c r="E700" s="2" t="str">
        <f aca="false" t="array" ref="E700:E700">IF(OR(EXACT(A700,'ESO Dungeon constants'!$D$3:$D$987)),"X","")</f>
        <v/>
      </c>
      <c r="F700" s="2" t="str">
        <f aca="false">IF(EXACT(A700,C700),"X","")</f>
        <v>X</v>
      </c>
      <c r="G700" s="2" t="str">
        <f aca="false">IF(A700&lt;&gt;C700,VLOOKUP(C700,$A$2:$D$9949,4,0),"")</f>
        <v/>
      </c>
      <c r="H700" s="2" t="n">
        <f aca="false">A700</f>
        <v>1109</v>
      </c>
      <c r="I700" s="2" t="n">
        <f aca="false">C700</f>
        <v>1109</v>
      </c>
      <c r="J700" s="0" t="n">
        <v>0</v>
      </c>
      <c r="K700" s="2" t="str">
        <f aca="false">VLOOKUP(J700,'LibSets constants'!$A$4:$B$1000,2,0)</f>
        <v>DLC_BASE_GAME</v>
      </c>
      <c r="L700" s="2" t="str">
        <f aca="false">VLOOKUP(J700,'LibSets constants'!$A$4:$C$1000,3,0)</f>
        <v>Included in base game</v>
      </c>
    </row>
    <row r="701" customFormat="false" ht="15" hidden="false" customHeight="false" outlineLevel="0" collapsed="false">
      <c r="A701" s="21" t="n">
        <v>1110</v>
      </c>
      <c r="B701" s="1" t="n">
        <f aca="false">VLOOKUP(A701,'ESO dumped ZoneData'!$A$3:$D$9995,2,0)</f>
        <v>701</v>
      </c>
      <c r="C701" s="1" t="n">
        <f aca="false">VLOOKUP(A701,'ESO dumped ZoneData'!$A$3:$D$9995,3,0)</f>
        <v>1086</v>
      </c>
      <c r="D701" s="2" t="str">
        <f aca="false">VLOOKUP(A701,'ESO dumped ZoneData'!$A$3:$D$9995,4,0)</f>
        <v>Dov-Vahl Shrine</v>
      </c>
      <c r="E701" s="2" t="str">
        <f aca="false" t="array" ref="E701:E701">IF(OR(EXACT(A701,'ESO Dungeon constants'!$D$3:$D$987)),"X","")</f>
        <v/>
      </c>
      <c r="F701" s="2" t="str">
        <f aca="false">IF(EXACT(A701,C701),"X","")</f>
        <v/>
      </c>
      <c r="G701" s="2" t="str">
        <f aca="false">IF(A701&lt;&gt;C701,VLOOKUP(C701,$A$2:$D$9949,4,0),"")</f>
        <v>Northern Elsweyr</v>
      </c>
      <c r="H701" s="2" t="n">
        <f aca="false">A701</f>
        <v>1110</v>
      </c>
      <c r="I701" s="2" t="n">
        <f aca="false">C701</f>
        <v>1086</v>
      </c>
      <c r="J701" s="0" t="n">
        <v>14</v>
      </c>
      <c r="K701" s="2" t="str">
        <f aca="false">VLOOKUP(J701,'LibSets constants'!$A$4:$B$1000,2,0)</f>
        <v>DLC_ELSWEYR</v>
      </c>
      <c r="L701" s="2" t="str">
        <f aca="false">VLOOKUP(J701,'LibSets constants'!$A$4:$C$1000,3,0)</f>
        <v>Elsweyr</v>
      </c>
    </row>
    <row r="702" customFormat="false" ht="15" hidden="false" customHeight="false" outlineLevel="0" collapsed="false">
      <c r="A702" s="21" t="n">
        <v>1111</v>
      </c>
      <c r="B702" s="1" t="n">
        <f aca="false">VLOOKUP(A702,'ESO dumped ZoneData'!$A$3:$D$9995,2,0)</f>
        <v>702</v>
      </c>
      <c r="C702" s="1" t="n">
        <f aca="false">VLOOKUP(A702,'ESO dumped ZoneData'!$A$3:$D$9995,3,0)</f>
        <v>1086</v>
      </c>
      <c r="D702" s="2" t="str">
        <f aca="false">VLOOKUP(A702,'ESO dumped ZoneData'!$A$3:$D$9995,4,0)</f>
        <v>Cicatrice Caverns</v>
      </c>
      <c r="E702" s="2" t="str">
        <f aca="false" t="array" ref="E702:E702">IF(OR(EXACT(A702,'ESO Dungeon constants'!$D$3:$D$987)),"X","")</f>
        <v/>
      </c>
      <c r="F702" s="2" t="str">
        <f aca="false">IF(EXACT(A702,C702),"X","")</f>
        <v/>
      </c>
      <c r="G702" s="2" t="str">
        <f aca="false">IF(A702&lt;&gt;C702,VLOOKUP(C702,$A$2:$D$9949,4,0),"")</f>
        <v>Northern Elsweyr</v>
      </c>
      <c r="H702" s="2" t="n">
        <f aca="false">A702</f>
        <v>1111</v>
      </c>
      <c r="I702" s="2" t="n">
        <f aca="false">C702</f>
        <v>1086</v>
      </c>
      <c r="J702" s="0" t="n">
        <v>14</v>
      </c>
      <c r="K702" s="2" t="str">
        <f aca="false">VLOOKUP(J702,'LibSets constants'!$A$4:$B$1000,2,0)</f>
        <v>DLC_ELSWEYR</v>
      </c>
      <c r="L702" s="2" t="str">
        <f aca="false">VLOOKUP(J702,'LibSets constants'!$A$4:$C$1000,3,0)</f>
        <v>Elsweyr</v>
      </c>
    </row>
    <row r="703" customFormat="false" ht="15" hidden="false" customHeight="false" outlineLevel="0" collapsed="false">
      <c r="A703" s="21" t="n">
        <v>1112</v>
      </c>
      <c r="B703" s="1" t="n">
        <f aca="false">VLOOKUP(A703,'ESO dumped ZoneData'!$A$3:$D$9995,2,0)</f>
        <v>703</v>
      </c>
      <c r="C703" s="1" t="n">
        <f aca="false">VLOOKUP(A703,'ESO dumped ZoneData'!$A$3:$D$9995,3,0)</f>
        <v>1086</v>
      </c>
      <c r="D703" s="2" t="str">
        <f aca="false">VLOOKUP(A703,'ESO dumped ZoneData'!$A$3:$D$9995,4,0)</f>
        <v>Tenarr Zalviit Ossuary</v>
      </c>
      <c r="E703" s="2" t="str">
        <f aca="false" t="array" ref="E703:E703">IF(OR(EXACT(A703,'ESO Dungeon constants'!$D$3:$D$987)),"X","")</f>
        <v/>
      </c>
      <c r="F703" s="2" t="str">
        <f aca="false">IF(EXACT(A703,C703),"X","")</f>
        <v/>
      </c>
      <c r="G703" s="2" t="str">
        <f aca="false">IF(A703&lt;&gt;C703,VLOOKUP(C703,$A$2:$D$9949,4,0),"")</f>
        <v>Northern Elsweyr</v>
      </c>
      <c r="H703" s="2" t="n">
        <f aca="false">A703</f>
        <v>1112</v>
      </c>
      <c r="I703" s="2" t="n">
        <f aca="false">C703</f>
        <v>1086</v>
      </c>
      <c r="J703" s="0" t="n">
        <v>14</v>
      </c>
      <c r="K703" s="2" t="str">
        <f aca="false">VLOOKUP(J703,'LibSets constants'!$A$4:$B$1000,2,0)</f>
        <v>DLC_ELSWEYR</v>
      </c>
      <c r="L703" s="2" t="str">
        <f aca="false">VLOOKUP(J703,'LibSets constants'!$A$4:$C$1000,3,0)</f>
        <v>Elsweyr</v>
      </c>
    </row>
    <row r="704" customFormat="false" ht="15" hidden="false" customHeight="false" outlineLevel="0" collapsed="false">
      <c r="A704" s="21" t="n">
        <v>1113</v>
      </c>
      <c r="B704" s="1" t="n">
        <f aca="false">VLOOKUP(A704,'ESO dumped ZoneData'!$A$3:$D$9995,2,0)</f>
        <v>704</v>
      </c>
      <c r="C704" s="1" t="n">
        <f aca="false">VLOOKUP(A704,'ESO dumped ZoneData'!$A$3:$D$9995,3,0)</f>
        <v>1086</v>
      </c>
      <c r="D704" s="2" t="str">
        <f aca="false">VLOOKUP(A704,'ESO dumped ZoneData'!$A$3:$D$9995,4,0)</f>
        <v>Hidden Moon Crypts</v>
      </c>
      <c r="E704" s="2" t="str">
        <f aca="false" t="array" ref="E704:E704">IF(OR(EXACT(A704,'ESO Dungeon constants'!$D$3:$D$987)),"X","")</f>
        <v/>
      </c>
      <c r="F704" s="2" t="str">
        <f aca="false">IF(EXACT(A704,C704),"X","")</f>
        <v/>
      </c>
      <c r="G704" s="2" t="str">
        <f aca="false">IF(A704&lt;&gt;C704,VLOOKUP(C704,$A$2:$D$9949,4,0),"")</f>
        <v>Northern Elsweyr</v>
      </c>
      <c r="H704" s="2" t="n">
        <f aca="false">A704</f>
        <v>1113</v>
      </c>
      <c r="I704" s="2" t="n">
        <f aca="false">C704</f>
        <v>1086</v>
      </c>
      <c r="J704" s="0" t="n">
        <v>14</v>
      </c>
      <c r="K704" s="2" t="str">
        <f aca="false">VLOOKUP(J704,'LibSets constants'!$A$4:$B$1000,2,0)</f>
        <v>DLC_ELSWEYR</v>
      </c>
      <c r="L704" s="2" t="str">
        <f aca="false">VLOOKUP(J704,'LibSets constants'!$A$4:$C$1000,3,0)</f>
        <v>Elsweyr</v>
      </c>
    </row>
    <row r="705" customFormat="false" ht="15" hidden="false" customHeight="false" outlineLevel="0" collapsed="false">
      <c r="A705" s="21" t="n">
        <v>1114</v>
      </c>
      <c r="B705" s="1" t="n">
        <f aca="false">VLOOKUP(A705,'ESO dumped ZoneData'!$A$3:$D$9995,2,0)</f>
        <v>705</v>
      </c>
      <c r="C705" s="1" t="n">
        <f aca="false">VLOOKUP(A705,'ESO dumped ZoneData'!$A$3:$D$9995,3,0)</f>
        <v>1086</v>
      </c>
      <c r="D705" s="2" t="str">
        <f aca="false">VLOOKUP(A705,'ESO dumped ZoneData'!$A$3:$D$9995,4,0)</f>
        <v>Hakoshae Tombs</v>
      </c>
      <c r="E705" s="2" t="str">
        <f aca="false" t="array" ref="E705:E705">IF(OR(EXACT(A705,'ESO Dungeon constants'!$D$3:$D$987)),"X","")</f>
        <v/>
      </c>
      <c r="F705" s="2" t="str">
        <f aca="false">IF(EXACT(A705,C705),"X","")</f>
        <v/>
      </c>
      <c r="G705" s="2" t="str">
        <f aca="false">IF(A705&lt;&gt;C705,VLOOKUP(C705,$A$2:$D$9949,4,0),"")</f>
        <v>Northern Elsweyr</v>
      </c>
      <c r="H705" s="2" t="n">
        <f aca="false">A705</f>
        <v>1114</v>
      </c>
      <c r="I705" s="2" t="n">
        <f aca="false">C705</f>
        <v>1086</v>
      </c>
      <c r="J705" s="0" t="n">
        <v>14</v>
      </c>
      <c r="K705" s="2" t="str">
        <f aca="false">VLOOKUP(J705,'LibSets constants'!$A$4:$B$1000,2,0)</f>
        <v>DLC_ELSWEYR</v>
      </c>
      <c r="L705" s="2" t="str">
        <f aca="false">VLOOKUP(J705,'LibSets constants'!$A$4:$C$1000,3,0)</f>
        <v>Elsweyr</v>
      </c>
    </row>
    <row r="706" customFormat="false" ht="15" hidden="false" customHeight="false" outlineLevel="0" collapsed="false">
      <c r="A706" s="21" t="n">
        <v>1115</v>
      </c>
      <c r="B706" s="1" t="n">
        <f aca="false">VLOOKUP(A706,'ESO dumped ZoneData'!$A$3:$D$9995,2,0)</f>
        <v>706</v>
      </c>
      <c r="C706" s="1" t="n">
        <f aca="false">VLOOKUP(A706,'ESO dumped ZoneData'!$A$3:$D$9995,3,0)</f>
        <v>1086</v>
      </c>
      <c r="D706" s="2" t="str">
        <f aca="false">VLOOKUP(A706,'ESO dumped ZoneData'!$A$3:$D$9995,4,0)</f>
        <v>Merryvale Sugar Farm Caves</v>
      </c>
      <c r="E706" s="2" t="str">
        <f aca="false" t="array" ref="E706:E706">IF(OR(EXACT(A706,'ESO Dungeon constants'!$D$3:$D$987)),"X","")</f>
        <v/>
      </c>
      <c r="F706" s="2" t="str">
        <f aca="false">IF(EXACT(A706,C706),"X","")</f>
        <v/>
      </c>
      <c r="G706" s="2" t="str">
        <f aca="false">IF(A706&lt;&gt;C706,VLOOKUP(C706,$A$2:$D$9949,4,0),"")</f>
        <v>Northern Elsweyr</v>
      </c>
      <c r="H706" s="2" t="n">
        <f aca="false">A706</f>
        <v>1115</v>
      </c>
      <c r="I706" s="2" t="n">
        <f aca="false">C706</f>
        <v>1086</v>
      </c>
      <c r="J706" s="0" t="n">
        <v>14</v>
      </c>
      <c r="K706" s="2" t="str">
        <f aca="false">VLOOKUP(J706,'LibSets constants'!$A$4:$B$1000,2,0)</f>
        <v>DLC_ELSWEYR</v>
      </c>
      <c r="L706" s="2" t="str">
        <f aca="false">VLOOKUP(J706,'LibSets constants'!$A$4:$C$1000,3,0)</f>
        <v>Elsweyr</v>
      </c>
    </row>
    <row r="707" customFormat="false" ht="15" hidden="false" customHeight="false" outlineLevel="0" collapsed="false">
      <c r="A707" s="21" t="n">
        <v>1116</v>
      </c>
      <c r="B707" s="1" t="n">
        <f aca="false">VLOOKUP(A707,'ESO dumped ZoneData'!$A$3:$D$9995,2,0)</f>
        <v>707</v>
      </c>
      <c r="C707" s="1" t="n">
        <f aca="false">VLOOKUP(A707,'ESO dumped ZoneData'!$A$3:$D$9995,3,0)</f>
        <v>1116</v>
      </c>
      <c r="D707" s="2" t="str">
        <f aca="false">VLOOKUP(A707,'ESO dumped ZoneData'!$A$3:$D$9995,4,0)</f>
        <v>Moon Gate</v>
      </c>
      <c r="E707" s="2" t="str">
        <f aca="false" t="array" ref="E707:E707">IF(OR(EXACT(A707,'ESO Dungeon constants'!$D$3:$D$987)),"X","")</f>
        <v/>
      </c>
      <c r="F707" s="2" t="str">
        <f aca="false">IF(EXACT(A707,C707),"X","")</f>
        <v>X</v>
      </c>
      <c r="G707" s="2" t="str">
        <f aca="false">IF(A707&lt;&gt;C707,VLOOKUP(C707,$A$2:$D$9949,4,0),"")</f>
        <v/>
      </c>
      <c r="H707" s="2" t="n">
        <f aca="false">A707</f>
        <v>1116</v>
      </c>
      <c r="I707" s="2" t="n">
        <f aca="false">C707</f>
        <v>1116</v>
      </c>
      <c r="J707" s="0" t="n">
        <v>0</v>
      </c>
      <c r="K707" s="2" t="str">
        <f aca="false">VLOOKUP(J707,'LibSets constants'!$A$4:$B$1000,2,0)</f>
        <v>DLC_BASE_GAME</v>
      </c>
      <c r="L707" s="2" t="str">
        <f aca="false">VLOOKUP(J707,'LibSets constants'!$A$4:$C$1000,3,0)</f>
        <v>Included in base game</v>
      </c>
    </row>
    <row r="708" customFormat="false" ht="15" hidden="false" customHeight="false" outlineLevel="0" collapsed="false">
      <c r="A708" s="21" t="n">
        <v>1117</v>
      </c>
      <c r="B708" s="1" t="n">
        <f aca="false">VLOOKUP(A708,'ESO dumped ZoneData'!$A$3:$D$9995,2,0)</f>
        <v>708</v>
      </c>
      <c r="C708" s="1" t="n">
        <f aca="false">VLOOKUP(A708,'ESO dumped ZoneData'!$A$3:$D$9995,3,0)</f>
        <v>1086</v>
      </c>
      <c r="D708" s="2" t="str">
        <f aca="false">VLOOKUP(A708,'ESO dumped ZoneData'!$A$3:$D$9995,4,0)</f>
        <v>Shadow Dance Temple</v>
      </c>
      <c r="E708" s="2" t="str">
        <f aca="false" t="array" ref="E708:E708">IF(OR(EXACT(A708,'ESO Dungeon constants'!$D$3:$D$987)),"X","")</f>
        <v/>
      </c>
      <c r="F708" s="2" t="str">
        <f aca="false">IF(EXACT(A708,C708),"X","")</f>
        <v/>
      </c>
      <c r="G708" s="2" t="str">
        <f aca="false">IF(A708&lt;&gt;C708,VLOOKUP(C708,$A$2:$D$9949,4,0),"")</f>
        <v>Northern Elsweyr</v>
      </c>
      <c r="H708" s="2" t="n">
        <f aca="false">A708</f>
        <v>1117</v>
      </c>
      <c r="I708" s="2" t="n">
        <f aca="false">C708</f>
        <v>1086</v>
      </c>
      <c r="J708" s="0" t="n">
        <v>14</v>
      </c>
      <c r="K708" s="2" t="str">
        <f aca="false">VLOOKUP(J708,'LibSets constants'!$A$4:$B$1000,2,0)</f>
        <v>DLC_ELSWEYR</v>
      </c>
      <c r="L708" s="2" t="str">
        <f aca="false">VLOOKUP(J708,'LibSets constants'!$A$4:$C$1000,3,0)</f>
        <v>Elsweyr</v>
      </c>
    </row>
    <row r="709" customFormat="false" ht="15" hidden="false" customHeight="false" outlineLevel="0" collapsed="false">
      <c r="A709" s="21" t="n">
        <v>1118</v>
      </c>
      <c r="B709" s="1" t="n">
        <f aca="false">VLOOKUP(A709,'ESO dumped ZoneData'!$A$3:$D$9995,2,0)</f>
        <v>709</v>
      </c>
      <c r="C709" s="1" t="n">
        <f aca="false">VLOOKUP(A709,'ESO dumped ZoneData'!$A$3:$D$9995,3,0)</f>
        <v>1086</v>
      </c>
      <c r="D709" s="2" t="str">
        <f aca="false">VLOOKUP(A709,'ESO dumped ZoneData'!$A$3:$D$9995,4,0)</f>
        <v>Vault of the Heavenly Scourge</v>
      </c>
      <c r="E709" s="2" t="str">
        <f aca="false" t="array" ref="E709:E709">IF(OR(EXACT(A709,'ESO Dungeon constants'!$D$3:$D$987)),"X","")</f>
        <v/>
      </c>
      <c r="F709" s="2" t="str">
        <f aca="false">IF(EXACT(A709,C709),"X","")</f>
        <v/>
      </c>
      <c r="G709" s="2" t="str">
        <f aca="false">IF(A709&lt;&gt;C709,VLOOKUP(C709,$A$2:$D$9949,4,0),"")</f>
        <v>Northern Elsweyr</v>
      </c>
      <c r="H709" s="2" t="n">
        <f aca="false">A709</f>
        <v>1118</v>
      </c>
      <c r="I709" s="2" t="n">
        <f aca="false">C709</f>
        <v>1086</v>
      </c>
      <c r="J709" s="0" t="n">
        <v>14</v>
      </c>
      <c r="K709" s="2" t="str">
        <f aca="false">VLOOKUP(J709,'LibSets constants'!$A$4:$B$1000,2,0)</f>
        <v>DLC_ELSWEYR</v>
      </c>
      <c r="L709" s="2" t="str">
        <f aca="false">VLOOKUP(J709,'LibSets constants'!$A$4:$C$1000,3,0)</f>
        <v>Elsweyr</v>
      </c>
    </row>
    <row r="710" customFormat="false" ht="15" hidden="false" customHeight="false" outlineLevel="0" collapsed="false">
      <c r="A710" s="21" t="n">
        <v>1119</v>
      </c>
      <c r="B710" s="1" t="n">
        <f aca="false">VLOOKUP(A710,'ESO dumped ZoneData'!$A$3:$D$9995,2,0)</f>
        <v>710</v>
      </c>
      <c r="C710" s="1" t="n">
        <f aca="false">VLOOKUP(A710,'ESO dumped ZoneData'!$A$3:$D$9995,3,0)</f>
        <v>1086</v>
      </c>
      <c r="D710" s="2" t="str">
        <f aca="false">VLOOKUP(A710,'ESO dumped ZoneData'!$A$3:$D$9995,4,0)</f>
        <v>Desert Wind Caverns</v>
      </c>
      <c r="E710" s="2" t="str">
        <f aca="false" t="array" ref="E710:E710">IF(OR(EXACT(A710,'ESO Dungeon constants'!$D$3:$D$987)),"X","")</f>
        <v/>
      </c>
      <c r="F710" s="2" t="str">
        <f aca="false">IF(EXACT(A710,C710),"X","")</f>
        <v/>
      </c>
      <c r="G710" s="2" t="str">
        <f aca="false">IF(A710&lt;&gt;C710,VLOOKUP(C710,$A$2:$D$9949,4,0),"")</f>
        <v>Northern Elsweyr</v>
      </c>
      <c r="H710" s="2" t="n">
        <f aca="false">A710</f>
        <v>1119</v>
      </c>
      <c r="I710" s="2" t="n">
        <f aca="false">C710</f>
        <v>1086</v>
      </c>
      <c r="J710" s="0" t="n">
        <v>14</v>
      </c>
      <c r="K710" s="2" t="str">
        <f aca="false">VLOOKUP(J710,'LibSets constants'!$A$4:$B$1000,2,0)</f>
        <v>DLC_ELSWEYR</v>
      </c>
      <c r="L710" s="2" t="str">
        <f aca="false">VLOOKUP(J710,'LibSets constants'!$A$4:$C$1000,3,0)</f>
        <v>Elsweyr</v>
      </c>
    </row>
    <row r="711" customFormat="false" ht="15" hidden="false" customHeight="false" outlineLevel="0" collapsed="false">
      <c r="A711" s="21" t="n">
        <v>1120</v>
      </c>
      <c r="B711" s="1" t="n">
        <f aca="false">VLOOKUP(A711,'ESO dumped ZoneData'!$A$3:$D$9995,2,0)</f>
        <v>711</v>
      </c>
      <c r="C711" s="1" t="n">
        <f aca="false">VLOOKUP(A711,'ESO dumped ZoneData'!$A$3:$D$9995,3,0)</f>
        <v>1086</v>
      </c>
      <c r="D711" s="2" t="str">
        <f aca="false">VLOOKUP(A711,'ESO dumped ZoneData'!$A$3:$D$9995,4,0)</f>
        <v>Meirvale Keep</v>
      </c>
      <c r="E711" s="2" t="str">
        <f aca="false" t="array" ref="E711:E711">IF(OR(EXACT(A711,'ESO Dungeon constants'!$D$3:$D$987)),"X","")</f>
        <v/>
      </c>
      <c r="F711" s="2" t="str">
        <f aca="false">IF(EXACT(A711,C711),"X","")</f>
        <v/>
      </c>
      <c r="G711" s="2" t="str">
        <f aca="false">IF(A711&lt;&gt;C711,VLOOKUP(C711,$A$2:$D$9949,4,0),"")</f>
        <v>Northern Elsweyr</v>
      </c>
      <c r="H711" s="2" t="n">
        <f aca="false">A711</f>
        <v>1120</v>
      </c>
      <c r="I711" s="2" t="n">
        <f aca="false">C711</f>
        <v>1086</v>
      </c>
      <c r="J711" s="0" t="n">
        <v>14</v>
      </c>
      <c r="K711" s="2" t="str">
        <f aca="false">VLOOKUP(J711,'LibSets constants'!$A$4:$B$1000,2,0)</f>
        <v>DLC_ELSWEYR</v>
      </c>
      <c r="L711" s="2" t="str">
        <f aca="false">VLOOKUP(J711,'LibSets constants'!$A$4:$C$1000,3,0)</f>
        <v>Elsweyr</v>
      </c>
    </row>
    <row r="712" customFormat="false" ht="15" hidden="false" customHeight="false" outlineLevel="0" collapsed="false">
      <c r="A712" s="21" t="n">
        <v>1121</v>
      </c>
      <c r="B712" s="1" t="n">
        <f aca="false">VLOOKUP(A712,'ESO dumped ZoneData'!$A$3:$D$9995,2,0)</f>
        <v>712</v>
      </c>
      <c r="C712" s="1" t="n">
        <f aca="false">VLOOKUP(A712,'ESO dumped ZoneData'!$A$3:$D$9995,3,0)</f>
        <v>1086</v>
      </c>
      <c r="D712" s="2" t="str">
        <f aca="false">VLOOKUP(A712,'ESO dumped ZoneData'!$A$3:$D$9995,4,0)</f>
        <v>Sunspire</v>
      </c>
      <c r="E712" s="2" t="str">
        <f aca="false" t="array" ref="E712:E712">IF(OR(EXACT(A712,'ESO Dungeon constants'!$D$3:$D$987)),"X","")</f>
        <v/>
      </c>
      <c r="F712" s="2" t="str">
        <f aca="false">IF(EXACT(A712,C712),"X","")</f>
        <v/>
      </c>
      <c r="G712" s="2" t="str">
        <f aca="false">IF(A712&lt;&gt;C712,VLOOKUP(C712,$A$2:$D$9949,4,0),"")</f>
        <v>Northern Elsweyr</v>
      </c>
      <c r="H712" s="2" t="n">
        <f aca="false">A712</f>
        <v>1121</v>
      </c>
      <c r="I712" s="2" t="n">
        <f aca="false">C712</f>
        <v>1086</v>
      </c>
      <c r="J712" s="0" t="n">
        <v>14</v>
      </c>
      <c r="K712" s="2" t="str">
        <f aca="false">VLOOKUP(J712,'LibSets constants'!$A$4:$B$1000,2,0)</f>
        <v>DLC_ELSWEYR</v>
      </c>
      <c r="L712" s="2" t="str">
        <f aca="false">VLOOKUP(J712,'LibSets constants'!$A$4:$C$1000,3,0)</f>
        <v>Elsweyr</v>
      </c>
    </row>
    <row r="713" customFormat="false" ht="15" hidden="false" customHeight="false" outlineLevel="0" collapsed="false">
      <c r="A713" s="21" t="n">
        <v>1122</v>
      </c>
      <c r="B713" s="1" t="n">
        <f aca="false">VLOOKUP(A713,'ESO dumped ZoneData'!$A$3:$D$9995,2,0)</f>
        <v>713</v>
      </c>
      <c r="C713" s="1" t="n">
        <f aca="false">VLOOKUP(A713,'ESO dumped ZoneData'!$A$3:$D$9995,3,0)</f>
        <v>1086</v>
      </c>
      <c r="D713" s="2" t="str">
        <f aca="false">VLOOKUP(A713,'ESO dumped ZoneData'!$A$3:$D$9995,4,0)</f>
        <v>Moongrave Fane</v>
      </c>
      <c r="E713" s="2" t="str">
        <f aca="false" t="array" ref="E713:E713">IF(OR(EXACT(A713,'ESO Dungeon constants'!$D$3:$D$987)),"X","")</f>
        <v/>
      </c>
      <c r="F713" s="2" t="str">
        <f aca="false">IF(EXACT(A713,C713),"X","")</f>
        <v/>
      </c>
      <c r="G713" s="2" t="str">
        <f aca="false">IF(A713&lt;&gt;C713,VLOOKUP(C713,$A$2:$D$9949,4,0),"")</f>
        <v>Northern Elsweyr</v>
      </c>
      <c r="H713" s="2" t="n">
        <f aca="false">A713</f>
        <v>1122</v>
      </c>
      <c r="I713" s="2" t="n">
        <f aca="false">C713</f>
        <v>1086</v>
      </c>
      <c r="J713" s="0" t="n">
        <v>15</v>
      </c>
      <c r="K713" s="2" t="str">
        <f aca="false">VLOOKUP(J713,'LibSets constants'!$A$4:$B$1000,2,0)</f>
        <v>DLC_SCALEBREAKER</v>
      </c>
      <c r="L713" s="2" t="str">
        <f aca="false">VLOOKUP(J713,'LibSets constants'!$A$4:$C$1000,3,0)</f>
        <v>Scalebraker</v>
      </c>
    </row>
    <row r="714" customFormat="false" ht="15" hidden="false" customHeight="false" outlineLevel="0" collapsed="false">
      <c r="A714" s="21" t="n">
        <v>1123</v>
      </c>
      <c r="B714" s="1" t="n">
        <f aca="false">VLOOKUP(A714,'ESO dumped ZoneData'!$A$3:$D$9995,2,0)</f>
        <v>714</v>
      </c>
      <c r="C714" s="1" t="n">
        <f aca="false">VLOOKUP(A714,'ESO dumped ZoneData'!$A$3:$D$9995,3,0)</f>
        <v>383</v>
      </c>
      <c r="D714" s="2" t="str">
        <f aca="false">VLOOKUP(A714,'ESO dumped ZoneData'!$A$3:$D$9995,4,0)</f>
        <v>Lair of Maarselok</v>
      </c>
      <c r="E714" s="2" t="str">
        <f aca="false" t="array" ref="E714:E714">IF(OR(EXACT(A714,'ESO Dungeon constants'!$D$3:$D$987)),"X","")</f>
        <v/>
      </c>
      <c r="F714" s="2" t="str">
        <f aca="false">IF(EXACT(A714,C714),"X","")</f>
        <v/>
      </c>
      <c r="G714" s="2" t="str">
        <f aca="false">IF(A714&lt;&gt;C714,VLOOKUP(C714,$A$2:$D$9949,4,0),"")</f>
        <v>Grahtwood</v>
      </c>
      <c r="H714" s="2" t="n">
        <f aca="false">A714</f>
        <v>1123</v>
      </c>
      <c r="I714" s="2" t="n">
        <f aca="false">C714</f>
        <v>383</v>
      </c>
      <c r="J714" s="0" t="n">
        <v>15</v>
      </c>
      <c r="K714" s="2" t="str">
        <f aca="false">VLOOKUP(J714,'LibSets constants'!$A$4:$B$1000,2,0)</f>
        <v>DLC_SCALEBREAKER</v>
      </c>
      <c r="L714" s="2" t="str">
        <f aca="false">VLOOKUP(J714,'LibSets constants'!$A$4:$C$1000,3,0)</f>
        <v>Scalebraker</v>
      </c>
    </row>
    <row r="715" customFormat="false" ht="15" hidden="false" customHeight="false" outlineLevel="0" collapsed="false">
      <c r="A715" s="21" t="n">
        <v>1125</v>
      </c>
      <c r="B715" s="1" t="n">
        <f aca="false">VLOOKUP(A715,'ESO dumped ZoneData'!$A$3:$D$9995,2,0)</f>
        <v>715</v>
      </c>
      <c r="C715" s="1" t="n">
        <f aca="false">VLOOKUP(A715,'ESO dumped ZoneData'!$A$3:$D$9995,3,0)</f>
        <v>101</v>
      </c>
      <c r="D715" s="2" t="str">
        <f aca="false">VLOOKUP(A715,'ESO dumped ZoneData'!$A$3:$D$9995,4,0)</f>
        <v>Frostvault Chasm</v>
      </c>
      <c r="E715" s="2" t="str">
        <f aca="false" t="array" ref="E715:E715">IF(OR(EXACT(A715,'ESO Dungeon constants'!$D$3:$D$987)),"X","")</f>
        <v/>
      </c>
      <c r="F715" s="2" t="str">
        <f aca="false">IF(EXACT(A715,C715),"X","")</f>
        <v/>
      </c>
      <c r="G715" s="2" t="str">
        <f aca="false">IF(A715&lt;&gt;C715,VLOOKUP(C715,$A$2:$D$9949,4,0),"")</f>
        <v>Eastmarch</v>
      </c>
      <c r="H715" s="2" t="n">
        <f aca="false">A715</f>
        <v>1125</v>
      </c>
      <c r="I715" s="2" t="n">
        <f aca="false">C715</f>
        <v>101</v>
      </c>
      <c r="J715" s="0" t="n">
        <v>0</v>
      </c>
      <c r="K715" s="2" t="str">
        <f aca="false">VLOOKUP(J715,'LibSets constants'!$A$4:$B$1000,2,0)</f>
        <v>DLC_BASE_GAME</v>
      </c>
      <c r="L715" s="2" t="str">
        <f aca="false">VLOOKUP(J715,'LibSets constants'!$A$4:$C$1000,3,0)</f>
        <v>Included in base game</v>
      </c>
    </row>
    <row r="716" customFormat="false" ht="15" hidden="false" customHeight="false" outlineLevel="0" collapsed="false">
      <c r="A716" s="21" t="n">
        <v>1126</v>
      </c>
      <c r="B716" s="1" t="n">
        <f aca="false">VLOOKUP(A716,'ESO dumped ZoneData'!$A$3:$D$9995,2,0)</f>
        <v>716</v>
      </c>
      <c r="C716" s="1" t="n">
        <f aca="false">VLOOKUP(A716,'ESO dumped ZoneData'!$A$3:$D$9995,3,0)</f>
        <v>888</v>
      </c>
      <c r="D716" s="2" t="str">
        <f aca="false">VLOOKUP(A716,'ESO dumped ZoneData'!$A$3:$D$9995,4,0)</f>
        <v>Elinhir Private Arena</v>
      </c>
      <c r="E716" s="2" t="str">
        <f aca="false" t="array" ref="E716:E716">IF(OR(EXACT(A716,'ESO Dungeon constants'!$D$3:$D$987)),"X","")</f>
        <v/>
      </c>
      <c r="F716" s="2" t="str">
        <f aca="false">IF(EXACT(A716,C716),"X","")</f>
        <v/>
      </c>
      <c r="G716" s="2" t="str">
        <f aca="false">IF(A716&lt;&gt;C716,VLOOKUP(C716,$A$2:$D$9949,4,0),"")</f>
        <v>Craglorn</v>
      </c>
      <c r="H716" s="2" t="n">
        <f aca="false">A716</f>
        <v>1126</v>
      </c>
      <c r="I716" s="2" t="n">
        <f aca="false">C716</f>
        <v>888</v>
      </c>
      <c r="J716" s="0" t="n">
        <v>0</v>
      </c>
      <c r="K716" s="2" t="str">
        <f aca="false">VLOOKUP(J716,'LibSets constants'!$A$4:$B$1000,2,0)</f>
        <v>DLC_BASE_GAME</v>
      </c>
      <c r="L716" s="2" t="str">
        <f aca="false">VLOOKUP(J716,'LibSets constants'!$A$4:$C$1000,3,0)</f>
        <v>Included in base game</v>
      </c>
    </row>
    <row r="717" customFormat="false" ht="15" hidden="false" customHeight="false" outlineLevel="0" collapsed="false">
      <c r="A717" s="21" t="n">
        <v>1128</v>
      </c>
      <c r="B717" s="1" t="n">
        <f aca="false">VLOOKUP(A717,'ESO dumped ZoneData'!$A$3:$D$9995,2,0)</f>
        <v>717</v>
      </c>
      <c r="C717" s="1" t="n">
        <f aca="false">VLOOKUP(A717,'ESO dumped ZoneData'!$A$3:$D$9995,3,0)</f>
        <v>1086</v>
      </c>
      <c r="D717" s="2" t="str">
        <f aca="false">VLOOKUP(A717,'ESO dumped ZoneData'!$A$3:$D$9995,4,0)</f>
        <v>Sugar Bowl Suite</v>
      </c>
      <c r="E717" s="2" t="str">
        <f aca="false" t="array" ref="E717:E717">IF(OR(EXACT(A717,'ESO Dungeon constants'!$D$3:$D$987)),"X","")</f>
        <v/>
      </c>
      <c r="F717" s="2" t="str">
        <f aca="false">IF(EXACT(A717,C717),"X","")</f>
        <v/>
      </c>
      <c r="G717" s="2" t="str">
        <f aca="false">IF(A717&lt;&gt;C717,VLOOKUP(C717,$A$2:$D$9949,4,0),"")</f>
        <v>Northern Elsweyr</v>
      </c>
      <c r="H717" s="2" t="n">
        <f aca="false">A717</f>
        <v>1128</v>
      </c>
      <c r="I717" s="2" t="n">
        <f aca="false">C717</f>
        <v>1086</v>
      </c>
      <c r="J717" s="0" t="n">
        <v>14</v>
      </c>
      <c r="K717" s="2" t="str">
        <f aca="false">VLOOKUP(J717,'LibSets constants'!$A$4:$B$1000,2,0)</f>
        <v>DLC_ELSWEYR</v>
      </c>
      <c r="L717" s="2" t="str">
        <f aca="false">VLOOKUP(J717,'LibSets constants'!$A$4:$C$1000,3,0)</f>
        <v>Elsweyr</v>
      </c>
    </row>
    <row r="718" customFormat="false" ht="15" hidden="false" customHeight="false" outlineLevel="0" collapsed="false">
      <c r="A718" s="21" t="n">
        <v>1129</v>
      </c>
      <c r="B718" s="1" t="n">
        <f aca="false">VLOOKUP(A718,'ESO dumped ZoneData'!$A$3:$D$9995,2,0)</f>
        <v>718</v>
      </c>
      <c r="C718" s="1" t="n">
        <f aca="false">VLOOKUP(A718,'ESO dumped ZoneData'!$A$3:$D$9995,3,0)</f>
        <v>1086</v>
      </c>
      <c r="D718" s="2" t="str">
        <f aca="false">VLOOKUP(A718,'ESO dumped ZoneData'!$A$3:$D$9995,4,0)</f>
        <v>Hall of the Lunar Champion</v>
      </c>
      <c r="E718" s="2" t="str">
        <f aca="false" t="array" ref="E718:E718">IF(OR(EXACT(A718,'ESO Dungeon constants'!$D$3:$D$987)),"X","")</f>
        <v/>
      </c>
      <c r="F718" s="2" t="str">
        <f aca="false">IF(EXACT(A718,C718),"X","")</f>
        <v/>
      </c>
      <c r="G718" s="2" t="str">
        <f aca="false">IF(A718&lt;&gt;C718,VLOOKUP(C718,$A$2:$D$9949,4,0),"")</f>
        <v>Northern Elsweyr</v>
      </c>
      <c r="H718" s="2" t="n">
        <f aca="false">A718</f>
        <v>1129</v>
      </c>
      <c r="I718" s="2" t="n">
        <f aca="false">C718</f>
        <v>1086</v>
      </c>
      <c r="J718" s="0" t="n">
        <v>14</v>
      </c>
      <c r="K718" s="2" t="str">
        <f aca="false">VLOOKUP(J718,'LibSets constants'!$A$4:$B$1000,2,0)</f>
        <v>DLC_ELSWEYR</v>
      </c>
      <c r="L718" s="2" t="str">
        <f aca="false">VLOOKUP(J718,'LibSets constants'!$A$4:$C$1000,3,0)</f>
        <v>Elsweyr</v>
      </c>
    </row>
    <row r="719" customFormat="false" ht="15" hidden="false" customHeight="false" outlineLevel="0" collapsed="false">
      <c r="A719" s="21" t="n">
        <v>1130</v>
      </c>
      <c r="B719" s="1" t="n">
        <f aca="false">VLOOKUP(A719,'ESO dumped ZoneData'!$A$3:$D$9995,2,0)</f>
        <v>719</v>
      </c>
      <c r="C719" s="1" t="n">
        <f aca="false">VLOOKUP(A719,'ESO dumped ZoneData'!$A$3:$D$9995,3,0)</f>
        <v>1086</v>
      </c>
      <c r="D719" s="2" t="str">
        <f aca="false">VLOOKUP(A719,'ESO dumped ZoneData'!$A$3:$D$9995,4,0)</f>
        <v>Jode's Embrace</v>
      </c>
      <c r="E719" s="2" t="str">
        <f aca="false" t="array" ref="E719:E719">IF(OR(EXACT(A719,'ESO Dungeon constants'!$D$3:$D$987)),"X","")</f>
        <v/>
      </c>
      <c r="F719" s="2" t="str">
        <f aca="false">IF(EXACT(A719,C719),"X","")</f>
        <v/>
      </c>
      <c r="G719" s="2" t="str">
        <f aca="false">IF(A719&lt;&gt;C719,VLOOKUP(C719,$A$2:$D$9949,4,0),"")</f>
        <v>Northern Elsweyr</v>
      </c>
      <c r="H719" s="2" t="n">
        <f aca="false">A719</f>
        <v>1130</v>
      </c>
      <c r="I719" s="2" t="n">
        <f aca="false">C719</f>
        <v>1086</v>
      </c>
      <c r="J719" s="0" t="n">
        <v>14</v>
      </c>
      <c r="K719" s="2" t="str">
        <f aca="false">VLOOKUP(J719,'LibSets constants'!$A$4:$B$1000,2,0)</f>
        <v>DLC_ELSWEYR</v>
      </c>
      <c r="L719" s="2" t="str">
        <f aca="false">VLOOKUP(J719,'LibSets constants'!$A$4:$C$1000,3,0)</f>
        <v>Elsweyr</v>
      </c>
    </row>
    <row r="720" customFormat="false" ht="15" hidden="false" customHeight="false" outlineLevel="0" collapsed="false">
      <c r="A720" s="21" t="n">
        <v>1133</v>
      </c>
      <c r="B720" s="1" t="n">
        <f aca="false">VLOOKUP(A720,'ESO dumped ZoneData'!$A$3:$D$9995,2,0)</f>
        <v>720</v>
      </c>
      <c r="C720" s="1" t="n">
        <f aca="false">VLOOKUP(A720,'ESO dumped ZoneData'!$A$3:$D$9995,3,0)</f>
        <v>1133</v>
      </c>
      <c r="D720" s="2" t="str">
        <f aca="false">VLOOKUP(A720,'ESO dumped ZoneData'!$A$3:$D$9995,4,0)</f>
        <v>Southern Elsweyr</v>
      </c>
      <c r="E720" s="2" t="str">
        <f aca="false" t="array" ref="E720:E720">IF(OR(EXACT(A720,'ESO Dungeon constants'!$D$3:$D$987)),"X","")</f>
        <v/>
      </c>
      <c r="F720" s="2" t="str">
        <f aca="false">IF(EXACT(A720,C720),"X","")</f>
        <v>X</v>
      </c>
      <c r="G720" s="2" t="str">
        <f aca="false">IF(A720&lt;&gt;C720,VLOOKUP(C720,$A$2:$D$9949,4,0),"")</f>
        <v/>
      </c>
      <c r="H720" s="2" t="n">
        <f aca="false">A720</f>
        <v>1133</v>
      </c>
      <c r="I720" s="2" t="n">
        <f aca="false">C720</f>
        <v>1133</v>
      </c>
      <c r="J720" s="0" t="n">
        <v>16</v>
      </c>
      <c r="K720" s="2" t="str">
        <f aca="false">VLOOKUP(J720,'LibSets constants'!$A$4:$B$1000,2,0)</f>
        <v>DLC_DRAGONHOLD</v>
      </c>
      <c r="L720" s="2" t="str">
        <f aca="false">VLOOKUP(J720,'LibSets constants'!$A$4:$C$1000,3,0)</f>
        <v>Dragonhold</v>
      </c>
    </row>
    <row r="721" customFormat="false" ht="15" hidden="false" customHeight="false" outlineLevel="0" collapsed="false">
      <c r="A721" s="21" t="n">
        <v>1134</v>
      </c>
      <c r="B721" s="1" t="n">
        <f aca="false">VLOOKUP(A721,'ESO dumped ZoneData'!$A$3:$D$9995,2,0)</f>
        <v>721</v>
      </c>
      <c r="C721" s="1" t="n">
        <f aca="false">VLOOKUP(A721,'ESO dumped ZoneData'!$A$3:$D$9995,3,0)</f>
        <v>1133</v>
      </c>
      <c r="D721" s="2" t="str">
        <f aca="false">VLOOKUP(A721,'ESO dumped ZoneData'!$A$3:$D$9995,4,0)</f>
        <v>Forsaken Citadel</v>
      </c>
      <c r="E721" s="2" t="str">
        <f aca="false" t="array" ref="E721:E721">IF(OR(EXACT(A721,'ESO Dungeon constants'!$D$3:$D$987)),"X","")</f>
        <v/>
      </c>
      <c r="F721" s="2" t="str">
        <f aca="false">IF(EXACT(A721,C721),"X","")</f>
        <v/>
      </c>
      <c r="G721" s="2" t="str">
        <f aca="false">IF(A721&lt;&gt;C721,VLOOKUP(C721,$A$2:$D$9949,4,0),"")</f>
        <v>Southern Elsweyr</v>
      </c>
      <c r="H721" s="2" t="n">
        <f aca="false">A721</f>
        <v>1134</v>
      </c>
      <c r="I721" s="2" t="n">
        <f aca="false">C721</f>
        <v>1133</v>
      </c>
      <c r="J721" s="0" t="n">
        <v>16</v>
      </c>
      <c r="K721" s="2" t="str">
        <f aca="false">VLOOKUP(J721,'LibSets constants'!$A$4:$B$1000,2,0)</f>
        <v>DLC_DRAGONHOLD</v>
      </c>
      <c r="L721" s="2" t="str">
        <f aca="false">VLOOKUP(J721,'LibSets constants'!$A$4:$C$1000,3,0)</f>
        <v>Dragonhold</v>
      </c>
    </row>
    <row r="722" customFormat="false" ht="15" hidden="false" customHeight="false" outlineLevel="0" collapsed="false">
      <c r="A722" s="21" t="n">
        <v>1135</v>
      </c>
      <c r="B722" s="1" t="n">
        <f aca="false">VLOOKUP(A722,'ESO dumped ZoneData'!$A$3:$D$9995,2,0)</f>
        <v>722</v>
      </c>
      <c r="C722" s="1" t="n">
        <f aca="false">VLOOKUP(A722,'ESO dumped ZoneData'!$A$3:$D$9995,3,0)</f>
        <v>1133</v>
      </c>
      <c r="D722" s="2" t="str">
        <f aca="false">VLOOKUP(A722,'ESO dumped ZoneData'!$A$3:$D$9995,4,0)</f>
        <v>Moonlit Cove</v>
      </c>
      <c r="E722" s="2" t="str">
        <f aca="false" t="array" ref="E722:E722">IF(OR(EXACT(A722,'ESO Dungeon constants'!$D$3:$D$987)),"X","")</f>
        <v/>
      </c>
      <c r="F722" s="2" t="str">
        <f aca="false">IF(EXACT(A722,C722),"X","")</f>
        <v/>
      </c>
      <c r="G722" s="2" t="str">
        <f aca="false">IF(A722&lt;&gt;C722,VLOOKUP(C722,$A$2:$D$9949,4,0),"")</f>
        <v>Southern Elsweyr</v>
      </c>
      <c r="H722" s="2" t="n">
        <f aca="false">A722</f>
        <v>1135</v>
      </c>
      <c r="I722" s="2" t="n">
        <f aca="false">C722</f>
        <v>1133</v>
      </c>
      <c r="J722" s="0" t="n">
        <v>16</v>
      </c>
      <c r="K722" s="2" t="str">
        <f aca="false">VLOOKUP(J722,'LibSets constants'!$A$4:$B$1000,2,0)</f>
        <v>DLC_DRAGONHOLD</v>
      </c>
      <c r="L722" s="2" t="str">
        <f aca="false">VLOOKUP(J722,'LibSets constants'!$A$4:$C$1000,3,0)</f>
        <v>Dragonhold</v>
      </c>
    </row>
    <row r="723" customFormat="false" ht="15" hidden="false" customHeight="false" outlineLevel="0" collapsed="false">
      <c r="A723" s="21" t="n">
        <v>1136</v>
      </c>
      <c r="B723" s="1" t="n">
        <f aca="false">VLOOKUP(A723,'ESO dumped ZoneData'!$A$3:$D$9995,2,0)</f>
        <v>723</v>
      </c>
      <c r="C723" s="1" t="n">
        <f aca="false">VLOOKUP(A723,'ESO dumped ZoneData'!$A$3:$D$9995,3,0)</f>
        <v>1133</v>
      </c>
      <c r="D723" s="2" t="str">
        <f aca="false">VLOOKUP(A723,'ESO dumped ZoneData'!$A$3:$D$9995,4,0)</f>
        <v>Zazaradi's Quarry and Mine</v>
      </c>
      <c r="E723" s="2" t="str">
        <f aca="false" t="array" ref="E723:E723">IF(OR(EXACT(A723,'ESO Dungeon constants'!$D$3:$D$987)),"X","")</f>
        <v/>
      </c>
      <c r="F723" s="2" t="str">
        <f aca="false">IF(EXACT(A723,C723),"X","")</f>
        <v/>
      </c>
      <c r="G723" s="2" t="str">
        <f aca="false">IF(A723&lt;&gt;C723,VLOOKUP(C723,$A$2:$D$9949,4,0),"")</f>
        <v>Southern Elsweyr</v>
      </c>
      <c r="H723" s="2" t="n">
        <f aca="false">A723</f>
        <v>1136</v>
      </c>
      <c r="I723" s="2" t="n">
        <f aca="false">C723</f>
        <v>1133</v>
      </c>
      <c r="J723" s="0" t="n">
        <v>16</v>
      </c>
      <c r="K723" s="2" t="str">
        <f aca="false">VLOOKUP(J723,'LibSets constants'!$A$4:$B$1000,2,0)</f>
        <v>DLC_DRAGONHOLD</v>
      </c>
      <c r="L723" s="2" t="str">
        <f aca="false">VLOOKUP(J723,'LibSets constants'!$A$4:$C$1000,3,0)</f>
        <v>Dragonhold</v>
      </c>
    </row>
    <row r="724" customFormat="false" ht="15" hidden="false" customHeight="false" outlineLevel="0" collapsed="false">
      <c r="A724" s="21" t="n">
        <v>1137</v>
      </c>
      <c r="B724" s="1" t="n">
        <f aca="false">VLOOKUP(A724,'ESO dumped ZoneData'!$A$3:$D$9995,2,0)</f>
        <v>724</v>
      </c>
      <c r="C724" s="1" t="n">
        <f aca="false">VLOOKUP(A724,'ESO dumped ZoneData'!$A$3:$D$9995,3,0)</f>
        <v>1133</v>
      </c>
      <c r="D724" s="2" t="str">
        <f aca="false">VLOOKUP(A724,'ESO dumped ZoneData'!$A$3:$D$9995,4,0)</f>
        <v>Path of Pride</v>
      </c>
      <c r="E724" s="2" t="str">
        <f aca="false" t="array" ref="E724:E724">IF(OR(EXACT(A724,'ESO Dungeon constants'!$D$3:$D$987)),"X","")</f>
        <v/>
      </c>
      <c r="F724" s="2" t="str">
        <f aca="false">IF(EXACT(A724,C724),"X","")</f>
        <v/>
      </c>
      <c r="G724" s="2" t="str">
        <f aca="false">IF(A724&lt;&gt;C724,VLOOKUP(C724,$A$2:$D$9949,4,0),"")</f>
        <v>Southern Elsweyr</v>
      </c>
      <c r="H724" s="2" t="n">
        <f aca="false">A724</f>
        <v>1137</v>
      </c>
      <c r="I724" s="2" t="n">
        <f aca="false">C724</f>
        <v>1133</v>
      </c>
      <c r="J724" s="0" t="n">
        <v>16</v>
      </c>
      <c r="K724" s="2" t="str">
        <f aca="false">VLOOKUP(J724,'LibSets constants'!$A$4:$B$1000,2,0)</f>
        <v>DLC_DRAGONHOLD</v>
      </c>
      <c r="L724" s="2" t="str">
        <f aca="false">VLOOKUP(J724,'LibSets constants'!$A$4:$C$1000,3,0)</f>
        <v>Dragonhold</v>
      </c>
    </row>
    <row r="725" customFormat="false" ht="15" hidden="false" customHeight="false" outlineLevel="0" collapsed="false">
      <c r="A725" s="21" t="n">
        <v>1138</v>
      </c>
      <c r="B725" s="1" t="n">
        <f aca="false">VLOOKUP(A725,'ESO dumped ZoneData'!$A$3:$D$9995,2,0)</f>
        <v>725</v>
      </c>
      <c r="C725" s="1" t="n">
        <f aca="false">VLOOKUP(A725,'ESO dumped ZoneData'!$A$3:$D$9995,3,0)</f>
        <v>1133</v>
      </c>
      <c r="D725" s="2" t="str">
        <f aca="false">VLOOKUP(A725,'ESO dumped ZoneData'!$A$3:$D$9995,4,0)</f>
        <v>Dragonhold</v>
      </c>
      <c r="E725" s="2" t="str">
        <f aca="false" t="array" ref="E725:E725">IF(OR(EXACT(A725,'ESO Dungeon constants'!$D$3:$D$987)),"X","")</f>
        <v/>
      </c>
      <c r="F725" s="2" t="str">
        <f aca="false">IF(EXACT(A725,C725),"X","")</f>
        <v/>
      </c>
      <c r="G725" s="2" t="str">
        <f aca="false">IF(A725&lt;&gt;C725,VLOOKUP(C725,$A$2:$D$9949,4,0),"")</f>
        <v>Southern Elsweyr</v>
      </c>
      <c r="H725" s="2" t="n">
        <f aca="false">A725</f>
        <v>1138</v>
      </c>
      <c r="I725" s="2" t="n">
        <f aca="false">C725</f>
        <v>1133</v>
      </c>
      <c r="J725" s="0" t="n">
        <v>16</v>
      </c>
      <c r="K725" s="2" t="str">
        <f aca="false">VLOOKUP(J725,'LibSets constants'!$A$4:$B$1000,2,0)</f>
        <v>DLC_DRAGONHOLD</v>
      </c>
      <c r="L725" s="2" t="str">
        <f aca="false">VLOOKUP(J725,'LibSets constants'!$A$4:$C$1000,3,0)</f>
        <v>Dragonhold</v>
      </c>
    </row>
    <row r="726" customFormat="false" ht="15" hidden="false" customHeight="false" outlineLevel="0" collapsed="false">
      <c r="A726" s="21" t="n">
        <v>1139</v>
      </c>
      <c r="B726" s="1" t="n">
        <f aca="false">VLOOKUP(A726,'ESO dumped ZoneData'!$A$3:$D$9995,2,0)</f>
        <v>726</v>
      </c>
      <c r="C726" s="1" t="n">
        <f aca="false">VLOOKUP(A726,'ESO dumped ZoneData'!$A$3:$D$9995,3,0)</f>
        <v>1133</v>
      </c>
      <c r="D726" s="2" t="str">
        <f aca="false">VLOOKUP(A726,'ESO dumped ZoneData'!$A$3:$D$9995,4,0)</f>
        <v>Senchal Outlaws Refuge</v>
      </c>
      <c r="E726" s="2" t="str">
        <f aca="false" t="array" ref="E726:E726">IF(OR(EXACT(A726,'ESO Dungeon constants'!$D$3:$D$987)),"X","")</f>
        <v/>
      </c>
      <c r="F726" s="2" t="str">
        <f aca="false">IF(EXACT(A726,C726),"X","")</f>
        <v/>
      </c>
      <c r="G726" s="2" t="str">
        <f aca="false">IF(A726&lt;&gt;C726,VLOOKUP(C726,$A$2:$D$9949,4,0),"")</f>
        <v>Southern Elsweyr</v>
      </c>
      <c r="H726" s="2" t="n">
        <f aca="false">A726</f>
        <v>1139</v>
      </c>
      <c r="I726" s="2" t="n">
        <f aca="false">C726</f>
        <v>1133</v>
      </c>
      <c r="J726" s="0" t="n">
        <v>16</v>
      </c>
      <c r="K726" s="2" t="str">
        <f aca="false">VLOOKUP(J726,'LibSets constants'!$A$4:$B$1000,2,0)</f>
        <v>DLC_DRAGONHOLD</v>
      </c>
      <c r="L726" s="2" t="str">
        <f aca="false">VLOOKUP(J726,'LibSets constants'!$A$4:$C$1000,3,0)</f>
        <v>Dragonhold</v>
      </c>
    </row>
    <row r="727" customFormat="false" ht="15" hidden="false" customHeight="false" outlineLevel="0" collapsed="false">
      <c r="A727" s="21" t="n">
        <v>1140</v>
      </c>
      <c r="B727" s="1" t="n">
        <f aca="false">VLOOKUP(A727,'ESO dumped ZoneData'!$A$3:$D$9995,2,0)</f>
        <v>727</v>
      </c>
      <c r="C727" s="1" t="n">
        <f aca="false">VLOOKUP(A727,'ESO dumped ZoneData'!$A$3:$D$9995,3,0)</f>
        <v>104</v>
      </c>
      <c r="D727" s="2" t="str">
        <f aca="false">VLOOKUP(A727,'ESO dumped ZoneData'!$A$3:$D$9995,4,0)</f>
        <v>Wind Scour Temple</v>
      </c>
      <c r="E727" s="2" t="str">
        <f aca="false" t="array" ref="E727:E727">IF(OR(EXACT(A727,'ESO Dungeon constants'!$D$3:$D$987)),"X","")</f>
        <v/>
      </c>
      <c r="F727" s="2" t="str">
        <f aca="false">IF(EXACT(A727,C727),"X","")</f>
        <v/>
      </c>
      <c r="G727" s="2" t="str">
        <f aca="false">IF(A727&lt;&gt;C727,VLOOKUP(C727,$A$2:$D$9949,4,0),"")</f>
        <v>Alik'r Desert</v>
      </c>
      <c r="H727" s="2" t="n">
        <f aca="false">A727</f>
        <v>1140</v>
      </c>
      <c r="I727" s="2" t="n">
        <f aca="false">C727</f>
        <v>104</v>
      </c>
      <c r="J727" s="0" t="n">
        <v>15</v>
      </c>
      <c r="K727" s="2" t="str">
        <f aca="false">VLOOKUP(J727,'LibSets constants'!$A$4:$B$1000,2,0)</f>
        <v>DLC_SCALEBREAKER</v>
      </c>
      <c r="L727" s="2" t="str">
        <f aca="false">VLOOKUP(J727,'LibSets constants'!$A$4:$C$1000,3,0)</f>
        <v>Scalebraker</v>
      </c>
    </row>
    <row r="728" customFormat="false" ht="15" hidden="false" customHeight="false" outlineLevel="0" collapsed="false">
      <c r="A728" s="21" t="n">
        <v>1141</v>
      </c>
      <c r="B728" s="1" t="n">
        <f aca="false">VLOOKUP(A728,'ESO dumped ZoneData'!$A$3:$D$9995,2,0)</f>
        <v>728</v>
      </c>
      <c r="C728" s="1" t="n">
        <f aca="false">VLOOKUP(A728,'ESO dumped ZoneData'!$A$3:$D$9995,3,0)</f>
        <v>101</v>
      </c>
      <c r="D728" s="2" t="str">
        <f aca="false">VLOOKUP(A728,'ESO dumped ZoneData'!$A$3:$D$9995,4,0)</f>
        <v>Dark Water Temple</v>
      </c>
      <c r="E728" s="2" t="str">
        <f aca="false" t="array" ref="E728:E728">IF(OR(EXACT(A728,'ESO Dungeon constants'!$D$3:$D$987)),"X","")</f>
        <v/>
      </c>
      <c r="F728" s="2" t="str">
        <f aca="false">IF(EXACT(A728,C728),"X","")</f>
        <v/>
      </c>
      <c r="G728" s="2" t="str">
        <f aca="false">IF(A728&lt;&gt;C728,VLOOKUP(C728,$A$2:$D$9949,4,0),"")</f>
        <v>Eastmarch</v>
      </c>
      <c r="H728" s="2" t="n">
        <f aca="false">A728</f>
        <v>1141</v>
      </c>
      <c r="I728" s="2" t="n">
        <f aca="false">C728</f>
        <v>101</v>
      </c>
      <c r="J728" s="0" t="n">
        <v>15</v>
      </c>
      <c r="K728" s="2" t="str">
        <f aca="false">VLOOKUP(J728,'LibSets constants'!$A$4:$B$1000,2,0)</f>
        <v>DLC_SCALEBREAKER</v>
      </c>
      <c r="L728" s="2" t="str">
        <f aca="false">VLOOKUP(J728,'LibSets constants'!$A$4:$C$1000,3,0)</f>
        <v>Scalebraker</v>
      </c>
    </row>
    <row r="729" customFormat="false" ht="15" hidden="false" customHeight="false" outlineLevel="0" collapsed="false">
      <c r="A729" s="21" t="n">
        <v>1142</v>
      </c>
      <c r="B729" s="1" t="n">
        <f aca="false">VLOOKUP(A729,'ESO dumped ZoneData'!$A$3:$D$9995,2,0)</f>
        <v>729</v>
      </c>
      <c r="C729" s="1" t="n">
        <f aca="false">VLOOKUP(A729,'ESO dumped ZoneData'!$A$3:$D$9995,3,0)</f>
        <v>1142</v>
      </c>
      <c r="D729" s="2" t="str">
        <f aca="false">VLOOKUP(A729,'ESO dumped ZoneData'!$A$3:$D$9995,4,0)</f>
        <v>The Valley of Blades</v>
      </c>
      <c r="E729" s="2" t="str">
        <f aca="false" t="array" ref="E729:E729">IF(OR(EXACT(A729,'ESO Dungeon constants'!$D$3:$D$987)),"X","")</f>
        <v/>
      </c>
      <c r="F729" s="2" t="str">
        <f aca="false">IF(EXACT(A729,C729),"X","")</f>
        <v>X</v>
      </c>
      <c r="G729" s="2" t="str">
        <f aca="false">IF(A729&lt;&gt;C729,VLOOKUP(C729,$A$2:$D$9949,4,0),"")</f>
        <v/>
      </c>
      <c r="H729" s="2" t="n">
        <f aca="false">A729</f>
        <v>1142</v>
      </c>
      <c r="I729" s="2" t="n">
        <f aca="false">C729</f>
        <v>1142</v>
      </c>
      <c r="J729" s="0" t="n">
        <v>15</v>
      </c>
      <c r="K729" s="2" t="str">
        <f aca="false">VLOOKUP(J729,'LibSets constants'!$A$4:$B$1000,2,0)</f>
        <v>DLC_SCALEBREAKER</v>
      </c>
      <c r="L729" s="2" t="str">
        <f aca="false">VLOOKUP(J729,'LibSets constants'!$A$4:$C$1000,3,0)</f>
        <v>Scalebraker</v>
      </c>
    </row>
    <row r="730" customFormat="false" ht="15" hidden="false" customHeight="false" outlineLevel="0" collapsed="false">
      <c r="A730" s="21" t="n">
        <v>1143</v>
      </c>
      <c r="B730" s="1" t="n">
        <f aca="false">VLOOKUP(A730,'ESO dumped ZoneData'!$A$3:$D$9995,2,0)</f>
        <v>730</v>
      </c>
      <c r="C730" s="1" t="n">
        <f aca="false">VLOOKUP(A730,'ESO dumped ZoneData'!$A$3:$D$9995,3,0)</f>
        <v>19</v>
      </c>
      <c r="D730" s="2" t="str">
        <f aca="false">VLOOKUP(A730,'ESO dumped ZoneData'!$A$3:$D$9995,4,0)</f>
        <v>Storm Talon Temple</v>
      </c>
      <c r="E730" s="2" t="str">
        <f aca="false" t="array" ref="E730:E730">IF(OR(EXACT(A730,'ESO Dungeon constants'!$D$3:$D$987)),"X","")</f>
        <v/>
      </c>
      <c r="F730" s="2" t="str">
        <f aca="false">IF(EXACT(A730,C730),"X","")</f>
        <v/>
      </c>
      <c r="G730" s="2" t="str">
        <f aca="false">IF(A730&lt;&gt;C730,VLOOKUP(C730,$A$2:$D$9949,4,0),"")</f>
        <v>Stormhaven</v>
      </c>
      <c r="H730" s="2" t="n">
        <f aca="false">A730</f>
        <v>1143</v>
      </c>
      <c r="I730" s="2" t="n">
        <f aca="false">C730</f>
        <v>19</v>
      </c>
      <c r="J730" s="0" t="n">
        <v>15</v>
      </c>
      <c r="K730" s="2" t="str">
        <f aca="false">VLOOKUP(J730,'LibSets constants'!$A$4:$B$1000,2,0)</f>
        <v>DLC_SCALEBREAKER</v>
      </c>
      <c r="L730" s="2" t="str">
        <f aca="false">VLOOKUP(J730,'LibSets constants'!$A$4:$C$1000,3,0)</f>
        <v>Scalebraker</v>
      </c>
    </row>
    <row r="731" customFormat="false" ht="15" hidden="false" customHeight="false" outlineLevel="0" collapsed="false">
      <c r="A731" s="21" t="n">
        <v>1144</v>
      </c>
      <c r="B731" s="1" t="n">
        <f aca="false">VLOOKUP(A731,'ESO dumped ZoneData'!$A$3:$D$9995,2,0)</f>
        <v>731</v>
      </c>
      <c r="C731" s="1" t="n">
        <f aca="false">VLOOKUP(A731,'ESO dumped ZoneData'!$A$3:$D$9995,3,0)</f>
        <v>1144</v>
      </c>
      <c r="D731" s="2" t="str">
        <f aca="false">VLOOKUP(A731,'ESO dumped ZoneData'!$A$3:$D$9995,4,0)</f>
        <v>Vahlokzin's Lair</v>
      </c>
      <c r="E731" s="2" t="str">
        <f aca="false" t="array" ref="E731:E731">IF(OR(EXACT(A731,'ESO Dungeon constants'!$D$3:$D$987)),"X","")</f>
        <v/>
      </c>
      <c r="F731" s="2" t="str">
        <f aca="false">IF(EXACT(A731,C731),"X","")</f>
        <v>X</v>
      </c>
      <c r="G731" s="2" t="str">
        <f aca="false">IF(A731&lt;&gt;C731,VLOOKUP(C731,$A$2:$D$9949,4,0),"")</f>
        <v/>
      </c>
      <c r="H731" s="2" t="n">
        <f aca="false">A731</f>
        <v>1144</v>
      </c>
      <c r="I731" s="2" t="n">
        <f aca="false">C731</f>
        <v>1144</v>
      </c>
      <c r="J731" s="0" t="n">
        <v>15</v>
      </c>
      <c r="K731" s="2" t="str">
        <f aca="false">VLOOKUP(J731,'LibSets constants'!$A$4:$B$1000,2,0)</f>
        <v>DLC_SCALEBREAKER</v>
      </c>
      <c r="L731" s="2" t="str">
        <f aca="false">VLOOKUP(J731,'LibSets constants'!$A$4:$C$1000,3,0)</f>
        <v>Scalebraker</v>
      </c>
    </row>
    <row r="732" customFormat="false" ht="15" hidden="false" customHeight="false" outlineLevel="0" collapsed="false">
      <c r="A732" s="21" t="n">
        <v>1145</v>
      </c>
      <c r="B732" s="1" t="n">
        <f aca="false">VLOOKUP(A732,'ESO dumped ZoneData'!$A$3:$D$9995,2,0)</f>
        <v>732</v>
      </c>
      <c r="C732" s="1" t="n">
        <f aca="false">VLOOKUP(A732,'ESO dumped ZoneData'!$A$3:$D$9995,3,0)</f>
        <v>1133</v>
      </c>
      <c r="D732" s="2" t="str">
        <f aca="false">VLOOKUP(A732,'ESO dumped ZoneData'!$A$3:$D$9995,4,0)</f>
        <v>Passage of Dad'na Ghaten</v>
      </c>
      <c r="E732" s="2" t="str">
        <f aca="false" t="array" ref="E732:E732">IF(OR(EXACT(A732,'ESO Dungeon constants'!$D$3:$D$987)),"X","")</f>
        <v/>
      </c>
      <c r="F732" s="2" t="str">
        <f aca="false">IF(EXACT(A732,C732),"X","")</f>
        <v/>
      </c>
      <c r="G732" s="2" t="str">
        <f aca="false">IF(A732&lt;&gt;C732,VLOOKUP(C732,$A$2:$D$9949,4,0),"")</f>
        <v>Southern Elsweyr</v>
      </c>
      <c r="H732" s="2" t="n">
        <f aca="false">A732</f>
        <v>1145</v>
      </c>
      <c r="I732" s="2" t="n">
        <f aca="false">C732</f>
        <v>1133</v>
      </c>
      <c r="J732" s="0" t="n">
        <v>16</v>
      </c>
      <c r="K732" s="2" t="str">
        <f aca="false">VLOOKUP(J732,'LibSets constants'!$A$4:$B$1000,2,0)</f>
        <v>DLC_DRAGONHOLD</v>
      </c>
      <c r="L732" s="2" t="str">
        <f aca="false">VLOOKUP(J732,'LibSets constants'!$A$4:$C$1000,3,0)</f>
        <v>Dragonhold</v>
      </c>
    </row>
    <row r="733" customFormat="false" ht="15" hidden="false" customHeight="false" outlineLevel="0" collapsed="false">
      <c r="A733" s="21" t="n">
        <v>1146</v>
      </c>
      <c r="B733" s="1" t="n">
        <f aca="false">VLOOKUP(A733,'ESO dumped ZoneData'!$A$3:$D$9995,2,0)</f>
        <v>733</v>
      </c>
      <c r="C733" s="1" t="n">
        <f aca="false">VLOOKUP(A733,'ESO dumped ZoneData'!$A$3:$D$9995,3,0)</f>
        <v>1133</v>
      </c>
      <c r="D733" s="2" t="str">
        <f aca="false">VLOOKUP(A733,'ESO dumped ZoneData'!$A$3:$D$9995,4,0)</f>
        <v>Tideholm</v>
      </c>
      <c r="E733" s="2" t="str">
        <f aca="false" t="array" ref="E733:E733">IF(OR(EXACT(A733,'ESO Dungeon constants'!$D$3:$D$987)),"X","")</f>
        <v/>
      </c>
      <c r="F733" s="2" t="str">
        <f aca="false">IF(EXACT(A733,C733),"X","")</f>
        <v/>
      </c>
      <c r="G733" s="2" t="str">
        <f aca="false">IF(A733&lt;&gt;C733,VLOOKUP(C733,$A$2:$D$9949,4,0),"")</f>
        <v>Southern Elsweyr</v>
      </c>
      <c r="H733" s="2" t="n">
        <f aca="false">A733</f>
        <v>1146</v>
      </c>
      <c r="I733" s="2" t="n">
        <f aca="false">C733</f>
        <v>1133</v>
      </c>
      <c r="J733" s="0" t="n">
        <v>16</v>
      </c>
      <c r="K733" s="2" t="str">
        <f aca="false">VLOOKUP(J733,'LibSets constants'!$A$4:$B$1000,2,0)</f>
        <v>DLC_DRAGONHOLD</v>
      </c>
      <c r="L733" s="2" t="str">
        <f aca="false">VLOOKUP(J733,'LibSets constants'!$A$4:$C$1000,3,0)</f>
        <v>Dragonhold</v>
      </c>
    </row>
    <row r="734" customFormat="false" ht="15" hidden="false" customHeight="false" outlineLevel="0" collapsed="false">
      <c r="A734" s="21" t="n">
        <v>1147</v>
      </c>
      <c r="B734" s="1" t="n">
        <f aca="false">VLOOKUP(A734,'ESO dumped ZoneData'!$A$3:$D$9995,2,0)</f>
        <v>734</v>
      </c>
      <c r="C734" s="1" t="n">
        <f aca="false">VLOOKUP(A734,'ESO dumped ZoneData'!$A$3:$D$9995,3,0)</f>
        <v>1133</v>
      </c>
      <c r="D734" s="2" t="str">
        <f aca="false">VLOOKUP(A734,'ESO dumped ZoneData'!$A$3:$D$9995,4,0)</f>
        <v>New Moon Fortress</v>
      </c>
      <c r="E734" s="2" t="str">
        <f aca="false" t="array" ref="E734:E734">IF(OR(EXACT(A734,'ESO Dungeon constants'!$D$3:$D$987)),"X","")</f>
        <v/>
      </c>
      <c r="F734" s="2" t="str">
        <f aca="false">IF(EXACT(A734,C734),"X","")</f>
        <v/>
      </c>
      <c r="G734" s="2" t="str">
        <f aca="false">IF(A734&lt;&gt;C734,VLOOKUP(C734,$A$2:$D$9949,4,0),"")</f>
        <v>Southern Elsweyr</v>
      </c>
      <c r="H734" s="2" t="n">
        <f aca="false">A734</f>
        <v>1147</v>
      </c>
      <c r="I734" s="2" t="n">
        <f aca="false">C734</f>
        <v>1133</v>
      </c>
      <c r="J734" s="0" t="n">
        <v>16</v>
      </c>
      <c r="K734" s="2" t="str">
        <f aca="false">VLOOKUP(J734,'LibSets constants'!$A$4:$B$1000,2,0)</f>
        <v>DLC_DRAGONHOLD</v>
      </c>
      <c r="L734" s="2" t="str">
        <f aca="false">VLOOKUP(J734,'LibSets constants'!$A$4:$C$1000,3,0)</f>
        <v>Dragonhold</v>
      </c>
    </row>
    <row r="735" customFormat="false" ht="15" hidden="false" customHeight="false" outlineLevel="0" collapsed="false">
      <c r="A735" s="21" t="n">
        <v>1148</v>
      </c>
      <c r="B735" s="1" t="n">
        <f aca="false">VLOOKUP(A735,'ESO dumped ZoneData'!$A$3:$D$9995,2,0)</f>
        <v>735</v>
      </c>
      <c r="C735" s="1" t="n">
        <f aca="false">VLOOKUP(A735,'ESO dumped ZoneData'!$A$3:$D$9995,3,0)</f>
        <v>1133</v>
      </c>
      <c r="D735" s="2" t="str">
        <f aca="false">VLOOKUP(A735,'ESO dumped ZoneData'!$A$3:$D$9995,4,0)</f>
        <v>Halls of the Highmane</v>
      </c>
      <c r="E735" s="2" t="str">
        <f aca="false" t="array" ref="E735:E735">IF(OR(EXACT(A735,'ESO Dungeon constants'!$D$3:$D$987)),"X","")</f>
        <v/>
      </c>
      <c r="F735" s="2" t="str">
        <f aca="false">IF(EXACT(A735,C735),"X","")</f>
        <v/>
      </c>
      <c r="G735" s="2" t="str">
        <f aca="false">IF(A735&lt;&gt;C735,VLOOKUP(C735,$A$2:$D$9949,4,0),"")</f>
        <v>Southern Elsweyr</v>
      </c>
      <c r="H735" s="2" t="n">
        <f aca="false">A735</f>
        <v>1148</v>
      </c>
      <c r="I735" s="2" t="n">
        <f aca="false">C735</f>
        <v>1133</v>
      </c>
      <c r="J735" s="0" t="n">
        <v>16</v>
      </c>
      <c r="K735" s="2" t="str">
        <f aca="false">VLOOKUP(J735,'LibSets constants'!$A$4:$B$1000,2,0)</f>
        <v>DLC_DRAGONHOLD</v>
      </c>
      <c r="L735" s="2" t="str">
        <f aca="false">VLOOKUP(J735,'LibSets constants'!$A$4:$C$1000,3,0)</f>
        <v>Dragonhold</v>
      </c>
    </row>
    <row r="736" customFormat="false" ht="15" hidden="false" customHeight="false" outlineLevel="0" collapsed="false">
      <c r="A736" s="21" t="n">
        <v>1149</v>
      </c>
      <c r="B736" s="1" t="n">
        <f aca="false">VLOOKUP(A736,'ESO dumped ZoneData'!$A$3:$D$9995,2,0)</f>
        <v>736</v>
      </c>
      <c r="C736" s="1" t="n">
        <f aca="false">VLOOKUP(A736,'ESO dumped ZoneData'!$A$3:$D$9995,3,0)</f>
        <v>1133</v>
      </c>
      <c r="D736" s="2" t="str">
        <f aca="false">VLOOKUP(A736,'ESO dumped ZoneData'!$A$3:$D$9995,4,0)</f>
        <v>Doomstone Keep</v>
      </c>
      <c r="E736" s="2" t="str">
        <f aca="false" t="array" ref="E736:E736">IF(OR(EXACT(A736,'ESO Dungeon constants'!$D$3:$D$987)),"X","")</f>
        <v/>
      </c>
      <c r="F736" s="2" t="str">
        <f aca="false">IF(EXACT(A736,C736),"X","")</f>
        <v/>
      </c>
      <c r="G736" s="2" t="str">
        <f aca="false">IF(A736&lt;&gt;C736,VLOOKUP(C736,$A$2:$D$9949,4,0),"")</f>
        <v>Southern Elsweyr</v>
      </c>
      <c r="H736" s="2" t="n">
        <f aca="false">A736</f>
        <v>1149</v>
      </c>
      <c r="I736" s="2" t="n">
        <f aca="false">C736</f>
        <v>1133</v>
      </c>
      <c r="J736" s="0" t="n">
        <v>16</v>
      </c>
      <c r="K736" s="2" t="str">
        <f aca="false">VLOOKUP(J736,'LibSets constants'!$A$4:$B$1000,2,0)</f>
        <v>DLC_DRAGONHOLD</v>
      </c>
      <c r="L736" s="2" t="str">
        <f aca="false">VLOOKUP(J736,'LibSets constants'!$A$4:$C$1000,3,0)</f>
        <v>Dragonhold</v>
      </c>
    </row>
    <row r="737" customFormat="false" ht="15" hidden="false" customHeight="false" outlineLevel="0" collapsed="false">
      <c r="A737" s="21" t="n">
        <v>1150</v>
      </c>
      <c r="B737" s="1" t="n">
        <f aca="false">VLOOKUP(A737,'ESO dumped ZoneData'!$A$3:$D$9995,2,0)</f>
        <v>737</v>
      </c>
      <c r="C737" s="1" t="n">
        <f aca="false">VLOOKUP(A737,'ESO dumped ZoneData'!$A$3:$D$9995,3,0)</f>
        <v>1133</v>
      </c>
      <c r="D737" s="2" t="str">
        <f aca="false">VLOOKUP(A737,'ESO dumped ZoneData'!$A$3:$D$9995,4,0)</f>
        <v>Doomstone Caverns</v>
      </c>
      <c r="E737" s="2" t="str">
        <f aca="false" t="array" ref="E737:E737">IF(OR(EXACT(A737,'ESO Dungeon constants'!$D$3:$D$987)),"X","")</f>
        <v/>
      </c>
      <c r="F737" s="2" t="str">
        <f aca="false">IF(EXACT(A737,C737),"X","")</f>
        <v/>
      </c>
      <c r="G737" s="2" t="str">
        <f aca="false">IF(A737&lt;&gt;C737,VLOOKUP(C737,$A$2:$D$9949,4,0),"")</f>
        <v>Southern Elsweyr</v>
      </c>
      <c r="H737" s="2" t="n">
        <f aca="false">A737</f>
        <v>1150</v>
      </c>
      <c r="I737" s="2" t="n">
        <f aca="false">C737</f>
        <v>1133</v>
      </c>
      <c r="J737" s="0" t="n">
        <v>16</v>
      </c>
      <c r="K737" s="2" t="str">
        <f aca="false">VLOOKUP(J737,'LibSets constants'!$A$4:$B$1000,2,0)</f>
        <v>DLC_DRAGONHOLD</v>
      </c>
      <c r="L737" s="2" t="str">
        <f aca="false">VLOOKUP(J737,'LibSets constants'!$A$4:$C$1000,3,0)</f>
        <v>Dragonhold</v>
      </c>
    </row>
    <row r="738" customFormat="false" ht="15" hidden="false" customHeight="false" outlineLevel="0" collapsed="false">
      <c r="A738" s="21" t="n">
        <v>1151</v>
      </c>
      <c r="B738" s="1" t="n">
        <f aca="false">VLOOKUP(A738,'ESO dumped ZoneData'!$A$3:$D$9995,2,0)</f>
        <v>738</v>
      </c>
      <c r="C738" s="1" t="n">
        <f aca="false">VLOOKUP(A738,'ESO dumped ZoneData'!$A$3:$D$9995,3,0)</f>
        <v>1133</v>
      </c>
      <c r="D738" s="2" t="str">
        <f aca="false">VLOOKUP(A738,'ESO dumped ZoneData'!$A$3:$D$9995,4,0)</f>
        <v>Dragonhold Ruins</v>
      </c>
      <c r="E738" s="2" t="str">
        <f aca="false" t="array" ref="E738:E738">IF(OR(EXACT(A738,'ESO Dungeon constants'!$D$3:$D$987)),"X","")</f>
        <v/>
      </c>
      <c r="F738" s="2" t="str">
        <f aca="false">IF(EXACT(A738,C738),"X","")</f>
        <v/>
      </c>
      <c r="G738" s="2" t="str">
        <f aca="false">IF(A738&lt;&gt;C738,VLOOKUP(C738,$A$2:$D$9949,4,0),"")</f>
        <v>Southern Elsweyr</v>
      </c>
      <c r="H738" s="2" t="n">
        <f aca="false">A738</f>
        <v>1151</v>
      </c>
      <c r="I738" s="2" t="n">
        <f aca="false">C738</f>
        <v>1133</v>
      </c>
      <c r="J738" s="0" t="n">
        <v>16</v>
      </c>
      <c r="K738" s="2" t="str">
        <f aca="false">VLOOKUP(J738,'LibSets constants'!$A$4:$B$1000,2,0)</f>
        <v>DLC_DRAGONHOLD</v>
      </c>
      <c r="L738" s="2" t="str">
        <f aca="false">VLOOKUP(J738,'LibSets constants'!$A$4:$C$1000,3,0)</f>
        <v>Dragonhold</v>
      </c>
    </row>
    <row r="739" customFormat="false" ht="15" hidden="false" customHeight="false" outlineLevel="0" collapsed="false">
      <c r="A739" s="21" t="n">
        <v>1152</v>
      </c>
      <c r="B739" s="1" t="n">
        <f aca="false">VLOOKUP(A739,'ESO dumped ZoneData'!$A$3:$D$9995,2,0)</f>
        <v>739</v>
      </c>
      <c r="C739" s="1" t="n">
        <f aca="false">VLOOKUP(A739,'ESO dumped ZoneData'!$A$3:$D$9995,3,0)</f>
        <v>684</v>
      </c>
      <c r="D739" s="2" t="str">
        <f aca="false">VLOOKUP(A739,'ESO dumped ZoneData'!$A$3:$D$9995,4,0)</f>
        <v>Icereach</v>
      </c>
      <c r="E739" s="2" t="str">
        <f aca="false" t="array" ref="E739:E739">IF(OR(EXACT(A739,'ESO Dungeon constants'!$D$3:$D$987)),"X","")</f>
        <v/>
      </c>
      <c r="F739" s="2" t="str">
        <f aca="false">IF(EXACT(A739,C739),"X","")</f>
        <v/>
      </c>
      <c r="G739" s="2" t="str">
        <f aca="false">IF(A739&lt;&gt;C739,VLOOKUP(C739,$A$2:$D$9949,4,0),"")</f>
        <v>Wrothgar</v>
      </c>
      <c r="H739" s="2" t="n">
        <f aca="false">A739</f>
        <v>1152</v>
      </c>
      <c r="I739" s="2" t="n">
        <f aca="false">C739</f>
        <v>684</v>
      </c>
      <c r="J739" s="0" t="n">
        <v>17</v>
      </c>
      <c r="K739" s="2" t="str">
        <f aca="false">VLOOKUP(J739,'LibSets constants'!$A$4:$B$1000,2,0)</f>
        <v>DLC_HARROWSTORM</v>
      </c>
      <c r="L739" s="2" t="str">
        <f aca="false">VLOOKUP(J739,'LibSets constants'!$A$4:$C$1000,3,0)</f>
        <v>Harrowstorm</v>
      </c>
    </row>
    <row r="740" customFormat="false" ht="15" hidden="false" customHeight="false" outlineLevel="0" collapsed="false">
      <c r="A740" s="21" t="n">
        <v>1153</v>
      </c>
      <c r="B740" s="1" t="n">
        <f aca="false">VLOOKUP(A740,'ESO dumped ZoneData'!$A$3:$D$9995,2,0)</f>
        <v>740</v>
      </c>
      <c r="C740" s="1" t="n">
        <f aca="false">VLOOKUP(A740,'ESO dumped ZoneData'!$A$3:$D$9995,3,0)</f>
        <v>92</v>
      </c>
      <c r="D740" s="2" t="str">
        <f aca="false">VLOOKUP(A740,'ESO dumped ZoneData'!$A$3:$D$9995,4,0)</f>
        <v>Unhallowed Grave</v>
      </c>
      <c r="E740" s="2" t="str">
        <f aca="false" t="array" ref="E740:E740">IF(OR(EXACT(A740,'ESO Dungeon constants'!$D$3:$D$987)),"X","")</f>
        <v/>
      </c>
      <c r="F740" s="2" t="str">
        <f aca="false">IF(EXACT(A740,C740),"X","")</f>
        <v/>
      </c>
      <c r="G740" s="2" t="str">
        <f aca="false">IF(A740&lt;&gt;C740,VLOOKUP(C740,$A$2:$D$9949,4,0),"")</f>
        <v>Bangkorai</v>
      </c>
      <c r="H740" s="2" t="n">
        <f aca="false">A740</f>
        <v>1153</v>
      </c>
      <c r="I740" s="2" t="n">
        <f aca="false">C740</f>
        <v>92</v>
      </c>
      <c r="J740" s="0" t="n">
        <v>17</v>
      </c>
      <c r="K740" s="2" t="str">
        <f aca="false">VLOOKUP(J740,'LibSets constants'!$A$4:$B$1000,2,0)</f>
        <v>DLC_HARROWSTORM</v>
      </c>
      <c r="L740" s="2" t="str">
        <f aca="false">VLOOKUP(J740,'LibSets constants'!$A$4:$C$1000,3,0)</f>
        <v>Harrowstorm</v>
      </c>
    </row>
    <row r="741" customFormat="false" ht="15" hidden="false" customHeight="false" outlineLevel="0" collapsed="false">
      <c r="A741" s="21" t="n">
        <v>1154</v>
      </c>
      <c r="B741" s="1" t="n">
        <f aca="false">VLOOKUP(A741,'ESO dumped ZoneData'!$A$3:$D$9995,2,0)</f>
        <v>741</v>
      </c>
      <c r="C741" s="1" t="n">
        <f aca="false">VLOOKUP(A741,'ESO dumped ZoneData'!$A$3:$D$9995,3,0)</f>
        <v>1086</v>
      </c>
      <c r="D741" s="2" t="str">
        <f aca="false">VLOOKUP(A741,'ESO dumped ZoneData'!$A$3:$D$9995,4,0)</f>
        <v>Moon-Sugar Meadow</v>
      </c>
      <c r="E741" s="2" t="str">
        <f aca="false" t="array" ref="E741:E741">IF(OR(EXACT(A741,'ESO Dungeon constants'!$D$3:$D$987)),"X","")</f>
        <v/>
      </c>
      <c r="F741" s="2" t="str">
        <f aca="false">IF(EXACT(A741,C741),"X","")</f>
        <v/>
      </c>
      <c r="G741" s="2" t="str">
        <f aca="false">IF(A741&lt;&gt;C741,VLOOKUP(C741,$A$2:$D$9949,4,0),"")</f>
        <v>Northern Elsweyr</v>
      </c>
      <c r="H741" s="2" t="n">
        <f aca="false">A741</f>
        <v>1154</v>
      </c>
      <c r="I741" s="2" t="n">
        <f aca="false">C741</f>
        <v>1086</v>
      </c>
      <c r="J741" s="0" t="n">
        <v>15</v>
      </c>
      <c r="K741" s="2" t="str">
        <f aca="false">VLOOKUP(J741,'LibSets constants'!$A$4:$B$1000,2,0)</f>
        <v>DLC_SCALEBREAKER</v>
      </c>
      <c r="L741" s="2" t="str">
        <f aca="false">VLOOKUP(J741,'LibSets constants'!$A$4:$C$1000,3,0)</f>
        <v>Scalebraker</v>
      </c>
    </row>
    <row r="742" customFormat="false" ht="15" hidden="false" customHeight="false" outlineLevel="0" collapsed="false">
      <c r="A742" s="21" t="n">
        <v>1155</v>
      </c>
      <c r="B742" s="1" t="n">
        <f aca="false">VLOOKUP(A742,'ESO dumped ZoneData'!$A$3:$D$9995,2,0)</f>
        <v>742</v>
      </c>
      <c r="C742" s="1" t="n">
        <f aca="false">VLOOKUP(A742,'ESO dumped ZoneData'!$A$3:$D$9995,3,0)</f>
        <v>20</v>
      </c>
      <c r="D742" s="2" t="str">
        <f aca="false">VLOOKUP(A742,'ESO dumped ZoneData'!$A$3:$D$9995,4,0)</f>
        <v>Wraithhome</v>
      </c>
      <c r="E742" s="2" t="str">
        <f aca="false" t="array" ref="E742:E742">IF(OR(EXACT(A742,'ESO Dungeon constants'!$D$3:$D$987)),"X","")</f>
        <v/>
      </c>
      <c r="F742" s="2" t="str">
        <f aca="false">IF(EXACT(A742,C742),"X","")</f>
        <v/>
      </c>
      <c r="G742" s="2" t="str">
        <f aca="false">IF(A742&lt;&gt;C742,VLOOKUP(C742,$A$2:$D$9949,4,0),"")</f>
        <v>Rivenspire</v>
      </c>
      <c r="H742" s="2" t="n">
        <f aca="false">A742</f>
        <v>1155</v>
      </c>
      <c r="I742" s="2" t="n">
        <f aca="false">C742</f>
        <v>20</v>
      </c>
      <c r="J742" s="0" t="n">
        <v>15</v>
      </c>
      <c r="K742" s="2" t="str">
        <f aca="false">VLOOKUP(J742,'LibSets constants'!$A$4:$B$1000,2,0)</f>
        <v>DLC_SCALEBREAKER</v>
      </c>
      <c r="L742" s="2" t="str">
        <f aca="false">VLOOKUP(J742,'LibSets constants'!$A$4:$C$1000,3,0)</f>
        <v>Scalebraker</v>
      </c>
    </row>
    <row r="743" customFormat="false" ht="15" hidden="false" customHeight="false" outlineLevel="0" collapsed="false">
      <c r="A743" s="21" t="n">
        <v>1160</v>
      </c>
      <c r="B743" s="1" t="n">
        <v>743</v>
      </c>
      <c r="C743" s="1" t="n">
        <v>1160</v>
      </c>
      <c r="D743" s="2" t="str">
        <f aca="false">VLOOKUP(A743,'ESO dumped ZoneData'!$A$3:$D$9995,4,0)</f>
        <v>Western Skyrim</v>
      </c>
      <c r="E743" s="2" t="str">
        <f aca="false" t="array" ref="E743:E743">IF(OR(EXACT(A743,'ESO Dungeon constants'!$D$3:$D$987)),"X","")</f>
        <v/>
      </c>
      <c r="F743" s="2" t="str">
        <f aca="false">IF(EXACT(A743,C743),"X","")</f>
        <v>X</v>
      </c>
      <c r="G743" s="2" t="str">
        <f aca="false">IF(A743&lt;&gt;C743,VLOOKUP(C743,$A$2:$D$9949,4,0),"")</f>
        <v/>
      </c>
      <c r="H743" s="2" t="n">
        <f aca="false">A743</f>
        <v>1160</v>
      </c>
      <c r="I743" s="2" t="n">
        <f aca="false">C743</f>
        <v>1160</v>
      </c>
      <c r="J743" s="0" t="n">
        <v>18</v>
      </c>
      <c r="K743" s="2" t="str">
        <f aca="false">VLOOKUP(J743,'LibSets constants'!$A$4:$B$1000,2,0)</f>
        <v>DLC_GREYMOOR</v>
      </c>
      <c r="L743" s="2" t="str">
        <f aca="false">VLOOKUP(J743,'LibSets constants'!$A$4:$C$1000,3,0)</f>
        <v>Greymoor</v>
      </c>
    </row>
    <row r="744" customFormat="false" ht="15" hidden="false" customHeight="false" outlineLevel="0" collapsed="false">
      <c r="A744" s="21" t="n">
        <v>1161</v>
      </c>
      <c r="B744" s="1" t="n">
        <v>744</v>
      </c>
      <c r="C744" s="1" t="n">
        <v>1161</v>
      </c>
      <c r="D744" s="2" t="str">
        <f aca="false">VLOOKUP(A744,'ESO dumped ZoneData'!$A$3:$D$9995,4,0)</f>
        <v>Blackreach: Greymoor Caverns</v>
      </c>
      <c r="E744" s="2" t="str">
        <f aca="false" t="array" ref="E744:E744">IF(OR(EXACT(A744,'ESO Dungeon constants'!$D$3:$D$987)),"X","")</f>
        <v/>
      </c>
      <c r="F744" s="2" t="str">
        <f aca="false">IF(EXACT(A744,C744),"X","")</f>
        <v>X</v>
      </c>
      <c r="G744" s="2" t="str">
        <f aca="false">IF(A744&lt;&gt;C744,VLOOKUP(C744,$A$2:$D$9949,4,0),"")</f>
        <v/>
      </c>
      <c r="H744" s="2" t="n">
        <f aca="false">A744</f>
        <v>1161</v>
      </c>
      <c r="I744" s="2" t="n">
        <f aca="false">C744</f>
        <v>1161</v>
      </c>
      <c r="J744" s="0" t="n">
        <v>18</v>
      </c>
      <c r="K744" s="2" t="str">
        <f aca="false">VLOOKUP(J744,'LibSets constants'!$A$4:$B$1000,2,0)</f>
        <v>DLC_GREYMOOR</v>
      </c>
      <c r="L744" s="2" t="str">
        <f aca="false">VLOOKUP(J744,'LibSets constants'!$A$4:$C$1000,3,0)</f>
        <v>Greymoor</v>
      </c>
    </row>
    <row r="745" customFormat="false" ht="15" hidden="false" customHeight="false" outlineLevel="0" collapsed="false">
      <c r="A745" s="21" t="n">
        <v>1165</v>
      </c>
      <c r="B745" s="1" t="n">
        <v>745</v>
      </c>
      <c r="C745" s="1" t="n">
        <v>1161</v>
      </c>
      <c r="D745" s="2" t="str">
        <f aca="false">VLOOKUP(A745,'ESO dumped ZoneData'!$A$3:$D$9995,4,0)</f>
        <v>The Scraps</v>
      </c>
      <c r="E745" s="2" t="str">
        <f aca="false" t="array" ref="E745:E745">IF(OR(EXACT(A745,'ESO Dungeon constants'!$D$3:$D$987)),"X","")</f>
        <v/>
      </c>
      <c r="F745" s="2" t="str">
        <f aca="false">IF(EXACT(A745,C745),"X","")</f>
        <v/>
      </c>
      <c r="G745" s="2" t="str">
        <f aca="false">IF(A745&lt;&gt;C745,VLOOKUP(C745,$A$2:$D$9949,4,0),"")</f>
        <v>Blackreach: Greymoor Caverns</v>
      </c>
      <c r="H745" s="2" t="n">
        <f aca="false">A745</f>
        <v>1165</v>
      </c>
      <c r="I745" s="2" t="n">
        <f aca="false">C745</f>
        <v>1161</v>
      </c>
      <c r="J745" s="0" t="n">
        <v>18</v>
      </c>
      <c r="K745" s="2" t="str">
        <f aca="false">VLOOKUP(J745,'LibSets constants'!$A$4:$B$1000,2,0)</f>
        <v>DLC_GREYMOOR</v>
      </c>
      <c r="L745" s="2" t="str">
        <f aca="false">VLOOKUP(J745,'LibSets constants'!$A$4:$C$1000,3,0)</f>
        <v>Greymoor</v>
      </c>
    </row>
    <row r="746" customFormat="false" ht="15" hidden="false" customHeight="false" outlineLevel="0" collapsed="false">
      <c r="A746" s="21" t="n">
        <v>1166</v>
      </c>
      <c r="B746" s="1" t="n">
        <v>746</v>
      </c>
      <c r="C746" s="1" t="n">
        <v>1160</v>
      </c>
      <c r="D746" s="2" t="str">
        <f aca="false">VLOOKUP(A746,'ESO dumped ZoneData'!$A$3:$D$9995,4,0)</f>
        <v>Chillwind Depths</v>
      </c>
      <c r="E746" s="2" t="str">
        <f aca="false" t="array" ref="E746:E746">IF(OR(EXACT(A746,'ESO Dungeon constants'!$D$3:$D$987)),"X","")</f>
        <v/>
      </c>
      <c r="F746" s="2" t="str">
        <f aca="false">IF(EXACT(A746,C746),"X","")</f>
        <v/>
      </c>
      <c r="G746" s="2" t="str">
        <f aca="false">IF(A746&lt;&gt;C746,VLOOKUP(C746,$A$2:$D$9949,4,0),"")</f>
        <v>Western Skyrim</v>
      </c>
      <c r="H746" s="2" t="n">
        <f aca="false">A746</f>
        <v>1166</v>
      </c>
      <c r="I746" s="2" t="n">
        <f aca="false">C746</f>
        <v>1160</v>
      </c>
      <c r="J746" s="0" t="n">
        <v>18</v>
      </c>
      <c r="K746" s="2" t="str">
        <f aca="false">VLOOKUP(J746,'LibSets constants'!$A$4:$B$1000,2,0)</f>
        <v>DLC_GREYMOOR</v>
      </c>
      <c r="L746" s="2" t="str">
        <f aca="false">VLOOKUP(J746,'LibSets constants'!$A$4:$C$1000,3,0)</f>
        <v>Greymoor</v>
      </c>
    </row>
    <row r="747" customFormat="false" ht="15" hidden="false" customHeight="false" outlineLevel="0" collapsed="false">
      <c r="A747" s="21" t="n">
        <v>1167</v>
      </c>
      <c r="B747" s="1" t="n">
        <v>747</v>
      </c>
      <c r="C747" s="1" t="n">
        <v>1160</v>
      </c>
      <c r="D747" s="2" t="str">
        <f aca="false">VLOOKUP(A747,'ESO dumped ZoneData'!$A$3:$D$9995,4,0)</f>
        <v>Dragonhome</v>
      </c>
      <c r="E747" s="2" t="str">
        <f aca="false" t="array" ref="E747:E747">IF(OR(EXACT(A747,'ESO Dungeon constants'!$D$3:$D$987)),"X","")</f>
        <v/>
      </c>
      <c r="F747" s="2" t="str">
        <f aca="false">IF(EXACT(A747,C747),"X","")</f>
        <v/>
      </c>
      <c r="G747" s="2" t="str">
        <f aca="false">IF(A747&lt;&gt;C747,VLOOKUP(C747,$A$2:$D$9949,4,0),"")</f>
        <v>Western Skyrim</v>
      </c>
      <c r="H747" s="2" t="n">
        <f aca="false">A747</f>
        <v>1167</v>
      </c>
      <c r="I747" s="2" t="n">
        <f aca="false">C747</f>
        <v>1160</v>
      </c>
      <c r="J747" s="0" t="n">
        <v>18</v>
      </c>
      <c r="K747" s="2" t="str">
        <f aca="false">VLOOKUP(J747,'LibSets constants'!$A$4:$B$1000,2,0)</f>
        <v>DLC_GREYMOOR</v>
      </c>
      <c r="L747" s="2" t="str">
        <f aca="false">VLOOKUP(J747,'LibSets constants'!$A$4:$C$1000,3,0)</f>
        <v>Greymoor</v>
      </c>
    </row>
    <row r="748" customFormat="false" ht="15" hidden="false" customHeight="false" outlineLevel="0" collapsed="false">
      <c r="A748" s="21" t="n">
        <v>1168</v>
      </c>
      <c r="B748" s="1" t="n">
        <v>748</v>
      </c>
      <c r="C748" s="1" t="n">
        <v>1160</v>
      </c>
      <c r="D748" s="2" t="str">
        <f aca="false">VLOOKUP(A748,'ESO dumped ZoneData'!$A$3:$D$9995,4,0)</f>
        <v>Frozen Coast</v>
      </c>
      <c r="E748" s="2" t="str">
        <f aca="false" t="array" ref="E748:E748">IF(OR(EXACT(A748,'ESO Dungeon constants'!$D$3:$D$987)),"X","")</f>
        <v/>
      </c>
      <c r="F748" s="2" t="str">
        <f aca="false">IF(EXACT(A748,C748),"X","")</f>
        <v/>
      </c>
      <c r="G748" s="2" t="str">
        <f aca="false">IF(A748&lt;&gt;C748,VLOOKUP(C748,$A$2:$D$9949,4,0),"")</f>
        <v>Western Skyrim</v>
      </c>
      <c r="H748" s="2" t="n">
        <f aca="false">A748</f>
        <v>1168</v>
      </c>
      <c r="I748" s="2" t="n">
        <f aca="false">C748</f>
        <v>1160</v>
      </c>
      <c r="J748" s="0" t="n">
        <v>18</v>
      </c>
      <c r="K748" s="2" t="str">
        <f aca="false">VLOOKUP(J748,'LibSets constants'!$A$4:$B$1000,2,0)</f>
        <v>DLC_GREYMOOR</v>
      </c>
      <c r="L748" s="2" t="str">
        <f aca="false">VLOOKUP(J748,'LibSets constants'!$A$4:$C$1000,3,0)</f>
        <v>Greymoor</v>
      </c>
    </row>
    <row r="749" customFormat="false" ht="15" hidden="false" customHeight="false" outlineLevel="0" collapsed="false">
      <c r="A749" s="21" t="n">
        <v>1169</v>
      </c>
      <c r="B749" s="1" t="n">
        <v>749</v>
      </c>
      <c r="C749" s="1" t="n">
        <v>1160</v>
      </c>
      <c r="D749" s="2" t="str">
        <f aca="false">VLOOKUP(A749,'ESO dumped ZoneData'!$A$3:$D$9995,4,0)</f>
        <v>Midnight Barrow</v>
      </c>
      <c r="E749" s="2" t="str">
        <f aca="false" t="array" ref="E749:E749">IF(OR(EXACT(A749,'ESO Dungeon constants'!$D$3:$D$987)),"X","")</f>
        <v/>
      </c>
      <c r="F749" s="2" t="str">
        <f aca="false">IF(EXACT(A749,C749),"X","")</f>
        <v/>
      </c>
      <c r="G749" s="2" t="str">
        <f aca="false">IF(A749&lt;&gt;C749,VLOOKUP(C749,$A$2:$D$9949,4,0),"")</f>
        <v>Western Skyrim</v>
      </c>
      <c r="H749" s="2" t="n">
        <f aca="false">A749</f>
        <v>1169</v>
      </c>
      <c r="I749" s="2" t="n">
        <f aca="false">C749</f>
        <v>1160</v>
      </c>
      <c r="J749" s="0" t="n">
        <v>18</v>
      </c>
      <c r="K749" s="2" t="str">
        <f aca="false">VLOOKUP(J749,'LibSets constants'!$A$4:$B$1000,2,0)</f>
        <v>DLC_GREYMOOR</v>
      </c>
      <c r="L749" s="2" t="str">
        <f aca="false">VLOOKUP(J749,'LibSets constants'!$A$4:$C$1000,3,0)</f>
        <v>Greymoor</v>
      </c>
    </row>
    <row r="750" customFormat="false" ht="15" hidden="false" customHeight="false" outlineLevel="0" collapsed="false">
      <c r="A750" s="21" t="n">
        <v>1170</v>
      </c>
      <c r="B750" s="1" t="n">
        <v>750</v>
      </c>
      <c r="C750" s="1" t="n">
        <v>1160</v>
      </c>
      <c r="D750" s="2" t="str">
        <f aca="false">VLOOKUP(A750,'ESO dumped ZoneData'!$A$3:$D$9995,4,0)</f>
        <v>Shadowgreen</v>
      </c>
      <c r="E750" s="2" t="str">
        <f aca="false" t="array" ref="E750:E750">IF(OR(EXACT(A750,'ESO Dungeon constants'!$D$3:$D$987)),"X","")</f>
        <v/>
      </c>
      <c r="F750" s="2" t="str">
        <f aca="false">IF(EXACT(A750,C750),"X","")</f>
        <v/>
      </c>
      <c r="G750" s="2" t="str">
        <f aca="false">IF(A750&lt;&gt;C750,VLOOKUP(C750,$A$2:$D$9949,4,0),"")</f>
        <v>Western Skyrim</v>
      </c>
      <c r="H750" s="2" t="n">
        <f aca="false">A750</f>
        <v>1170</v>
      </c>
      <c r="I750" s="2" t="n">
        <f aca="false">C750</f>
        <v>1160</v>
      </c>
      <c r="J750" s="0" t="n">
        <v>18</v>
      </c>
      <c r="K750" s="2" t="str">
        <f aca="false">VLOOKUP(J750,'LibSets constants'!$A$4:$B$1000,2,0)</f>
        <v>DLC_GREYMOOR</v>
      </c>
      <c r="L750" s="2" t="str">
        <f aca="false">VLOOKUP(J750,'LibSets constants'!$A$4:$C$1000,3,0)</f>
        <v>Greymoor</v>
      </c>
    </row>
    <row r="751" customFormat="false" ht="15" hidden="false" customHeight="false" outlineLevel="0" collapsed="false">
      <c r="A751" s="21" t="n">
        <v>1171</v>
      </c>
      <c r="B751" s="1" t="n">
        <v>751</v>
      </c>
      <c r="C751" s="1" t="n">
        <v>1161</v>
      </c>
      <c r="D751" s="2" t="str">
        <f aca="false">VLOOKUP(A751,'ESO dumped ZoneData'!$A$3:$D$9995,4,0)</f>
        <v>Not Used/REUSE?</v>
      </c>
      <c r="E751" s="2" t="str">
        <f aca="false" t="array" ref="E751:E751">IF(OR(EXACT(A751,'ESO Dungeon constants'!$D$3:$D$987)),"X","")</f>
        <v/>
      </c>
      <c r="F751" s="2" t="str">
        <f aca="false">IF(EXACT(A751,C751),"X","")</f>
        <v/>
      </c>
      <c r="G751" s="2" t="str">
        <f aca="false">IF(A751&lt;&gt;C751,VLOOKUP(C751,$A$2:$D$9949,4,0),"")</f>
        <v>Blackreach: Greymoor Caverns</v>
      </c>
      <c r="H751" s="2" t="n">
        <f aca="false">A751</f>
        <v>1171</v>
      </c>
      <c r="I751" s="2" t="n">
        <f aca="false">C751</f>
        <v>1161</v>
      </c>
      <c r="J751" s="0" t="n">
        <v>18</v>
      </c>
      <c r="K751" s="2" t="str">
        <f aca="false">VLOOKUP(J751,'LibSets constants'!$A$4:$B$1000,2,0)</f>
        <v>DLC_GREYMOOR</v>
      </c>
      <c r="L751" s="2" t="str">
        <f aca="false">VLOOKUP(J751,'LibSets constants'!$A$4:$C$1000,3,0)</f>
        <v>Greymoor</v>
      </c>
    </row>
    <row r="752" customFormat="false" ht="15" hidden="false" customHeight="false" outlineLevel="0" collapsed="false">
      <c r="A752" s="21" t="n">
        <v>1172</v>
      </c>
      <c r="B752" s="1" t="n">
        <v>752</v>
      </c>
      <c r="C752" s="1" t="n">
        <v>1161</v>
      </c>
      <c r="D752" s="2" t="str">
        <f aca="false">VLOOKUP(A752,'ESO dumped ZoneData'!$A$3:$D$9995,4,0)</f>
        <v>Greymoor Keep</v>
      </c>
      <c r="E752" s="2" t="str">
        <f aca="false" t="array" ref="E752:E752">IF(OR(EXACT(A752,'ESO Dungeon constants'!$D$3:$D$987)),"X","")</f>
        <v/>
      </c>
      <c r="F752" s="2" t="str">
        <f aca="false">IF(EXACT(A752,C752),"X","")</f>
        <v/>
      </c>
      <c r="G752" s="2" t="str">
        <f aca="false">IF(A752&lt;&gt;C752,VLOOKUP(C752,$A$2:$D$9949,4,0),"")</f>
        <v>Blackreach: Greymoor Caverns</v>
      </c>
      <c r="H752" s="2" t="n">
        <f aca="false">A752</f>
        <v>1172</v>
      </c>
      <c r="I752" s="2" t="n">
        <f aca="false">C752</f>
        <v>1161</v>
      </c>
      <c r="J752" s="0" t="n">
        <v>18</v>
      </c>
      <c r="K752" s="2" t="str">
        <f aca="false">VLOOKUP(J752,'LibSets constants'!$A$4:$B$1000,2,0)</f>
        <v>DLC_GREYMOOR</v>
      </c>
      <c r="L752" s="2" t="str">
        <f aca="false">VLOOKUP(J752,'LibSets constants'!$A$4:$C$1000,3,0)</f>
        <v>Greymoor</v>
      </c>
    </row>
    <row r="753" customFormat="false" ht="15" hidden="false" customHeight="false" outlineLevel="0" collapsed="false">
      <c r="A753" s="21" t="n">
        <v>1173</v>
      </c>
      <c r="B753" s="1" t="n">
        <v>753</v>
      </c>
      <c r="C753" s="1" t="n">
        <v>1161</v>
      </c>
      <c r="D753" s="2" t="str">
        <f aca="false">VLOOKUP(A753,'ESO dumped ZoneData'!$A$3:$D$9995,4,0)</f>
        <v>Greymoor Keep: West Wing</v>
      </c>
      <c r="E753" s="2" t="str">
        <f aca="false" t="array" ref="E753:E753">IF(OR(EXACT(A753,'ESO Dungeon constants'!$D$3:$D$987)),"X","")</f>
        <v/>
      </c>
      <c r="F753" s="2" t="str">
        <f aca="false">IF(EXACT(A753,C753),"X","")</f>
        <v/>
      </c>
      <c r="G753" s="2" t="str">
        <f aca="false">IF(A753&lt;&gt;C753,VLOOKUP(C753,$A$2:$D$9949,4,0),"")</f>
        <v>Blackreach: Greymoor Caverns</v>
      </c>
      <c r="H753" s="2" t="n">
        <f aca="false">A753</f>
        <v>1173</v>
      </c>
      <c r="I753" s="2" t="n">
        <f aca="false">C753</f>
        <v>1161</v>
      </c>
      <c r="J753" s="0" t="n">
        <v>18</v>
      </c>
      <c r="K753" s="2" t="str">
        <f aca="false">VLOOKUP(J753,'LibSets constants'!$A$4:$B$1000,2,0)</f>
        <v>DLC_GREYMOOR</v>
      </c>
      <c r="L753" s="2" t="str">
        <f aca="false">VLOOKUP(J753,'LibSets constants'!$A$4:$C$1000,3,0)</f>
        <v>Greymoor</v>
      </c>
    </row>
    <row r="754" customFormat="false" ht="15" hidden="false" customHeight="false" outlineLevel="0" collapsed="false">
      <c r="A754" s="21" t="n">
        <v>1174</v>
      </c>
      <c r="B754" s="1" t="n">
        <v>754</v>
      </c>
      <c r="C754" s="1" t="n">
        <v>1160</v>
      </c>
      <c r="D754" s="2" t="str">
        <f aca="false">VLOOKUP(A754,'ESO dumped ZoneData'!$A$3:$D$9995,4,0)</f>
        <v>Verglas Hollow</v>
      </c>
      <c r="E754" s="2" t="str">
        <f aca="false" t="array" ref="E754:E754">IF(OR(EXACT(A754,'ESO Dungeon constants'!$D$3:$D$987)),"X","")</f>
        <v/>
      </c>
      <c r="F754" s="2" t="str">
        <f aca="false">IF(EXACT(A754,C754),"X","")</f>
        <v/>
      </c>
      <c r="G754" s="2" t="str">
        <f aca="false">IF(A754&lt;&gt;C754,VLOOKUP(C754,$A$2:$D$9949,4,0),"")</f>
        <v>Western Skyrim</v>
      </c>
      <c r="H754" s="2" t="n">
        <f aca="false">A754</f>
        <v>1174</v>
      </c>
      <c r="I754" s="2" t="n">
        <f aca="false">C754</f>
        <v>1160</v>
      </c>
      <c r="J754" s="0" t="n">
        <v>18</v>
      </c>
      <c r="K754" s="2" t="str">
        <f aca="false">VLOOKUP(J754,'LibSets constants'!$A$4:$B$1000,2,0)</f>
        <v>DLC_GREYMOOR</v>
      </c>
      <c r="L754" s="2" t="str">
        <f aca="false">VLOOKUP(J754,'LibSets constants'!$A$4:$C$1000,3,0)</f>
        <v>Greymoor</v>
      </c>
    </row>
    <row r="755" customFormat="false" ht="15" hidden="false" customHeight="false" outlineLevel="0" collapsed="false">
      <c r="A755" s="21" t="n">
        <v>1175</v>
      </c>
      <c r="B755" s="1" t="n">
        <v>755</v>
      </c>
      <c r="C755" s="1" t="n">
        <v>1175</v>
      </c>
      <c r="D755" s="2" t="str">
        <f aca="false">VLOOKUP(A755,'ESO dumped ZoneData'!$A$3:$D$9995,4,0)</f>
        <v>Not used/REUSE?</v>
      </c>
      <c r="E755" s="2" t="str">
        <f aca="false" t="array" ref="E755:E755">IF(OR(EXACT(A755,'ESO Dungeon constants'!$D$3:$D$987)),"X","")</f>
        <v/>
      </c>
      <c r="F755" s="2" t="str">
        <f aca="false">IF(EXACT(A755,C755),"X","")</f>
        <v>X</v>
      </c>
      <c r="G755" s="2" t="str">
        <f aca="false">IF(A755&lt;&gt;C755,VLOOKUP(C755,$A$2:$D$9949,4,0),"")</f>
        <v/>
      </c>
      <c r="H755" s="2" t="n">
        <f aca="false">A755</f>
        <v>1175</v>
      </c>
      <c r="I755" s="2" t="n">
        <f aca="false">C755</f>
        <v>1175</v>
      </c>
      <c r="J755" s="0" t="n">
        <v>18</v>
      </c>
      <c r="K755" s="2" t="str">
        <f aca="false">VLOOKUP(J755,'LibSets constants'!$A$4:$B$1000,2,0)</f>
        <v>DLC_GREYMOOR</v>
      </c>
      <c r="L755" s="2" t="str">
        <f aca="false">VLOOKUP(J755,'LibSets constants'!$A$4:$C$1000,3,0)</f>
        <v>Greymoor</v>
      </c>
    </row>
    <row r="756" customFormat="false" ht="15" hidden="false" customHeight="false" outlineLevel="0" collapsed="false">
      <c r="A756" s="21" t="n">
        <v>1176</v>
      </c>
      <c r="B756" s="1" t="n">
        <v>756</v>
      </c>
      <c r="C756" s="1" t="n">
        <v>1160</v>
      </c>
      <c r="D756" s="2" t="str">
        <f aca="false">VLOOKUP(A756,'ESO dumped ZoneData'!$A$3:$D$9995,4,0)</f>
        <v>Kilkreath Temple</v>
      </c>
      <c r="E756" s="2" t="str">
        <f aca="false" t="array" ref="E756:E756">IF(OR(EXACT(A756,'ESO Dungeon constants'!$D$3:$D$987)),"X","")</f>
        <v/>
      </c>
      <c r="F756" s="2" t="str">
        <f aca="false">IF(EXACT(A756,C756),"X","")</f>
        <v/>
      </c>
      <c r="G756" s="2" t="str">
        <f aca="false">IF(A756&lt;&gt;C756,VLOOKUP(C756,$A$2:$D$9949,4,0),"")</f>
        <v>Western Skyrim</v>
      </c>
      <c r="H756" s="2" t="n">
        <f aca="false">A756</f>
        <v>1176</v>
      </c>
      <c r="I756" s="2" t="n">
        <f aca="false">C756</f>
        <v>1160</v>
      </c>
      <c r="J756" s="0" t="n">
        <v>18</v>
      </c>
      <c r="K756" s="2" t="str">
        <f aca="false">VLOOKUP(J756,'LibSets constants'!$A$4:$B$1000,2,0)</f>
        <v>DLC_GREYMOOR</v>
      </c>
      <c r="L756" s="2" t="str">
        <f aca="false">VLOOKUP(J756,'LibSets constants'!$A$4:$C$1000,3,0)</f>
        <v>Greymoor</v>
      </c>
    </row>
    <row r="757" customFormat="false" ht="15" hidden="false" customHeight="false" outlineLevel="0" collapsed="false">
      <c r="A757" s="21" t="n">
        <v>1177</v>
      </c>
      <c r="B757" s="1" t="n">
        <v>757</v>
      </c>
      <c r="C757" s="1" t="n">
        <v>1160</v>
      </c>
      <c r="D757" s="2" t="str">
        <f aca="false">VLOOKUP(A757,'ESO dumped ZoneData'!$A$3:$D$9995,4,0)</f>
        <v>Bleakridge Barrow</v>
      </c>
      <c r="E757" s="2" t="str">
        <f aca="false" t="array" ref="E757:E757">IF(OR(EXACT(A757,'ESO Dungeon constants'!$D$3:$D$987)),"X","")</f>
        <v/>
      </c>
      <c r="F757" s="2" t="str">
        <f aca="false">IF(EXACT(A757,C757),"X","")</f>
        <v/>
      </c>
      <c r="G757" s="2" t="str">
        <f aca="false">IF(A757&lt;&gt;C757,VLOOKUP(C757,$A$2:$D$9949,4,0),"")</f>
        <v>Western Skyrim</v>
      </c>
      <c r="H757" s="2" t="n">
        <f aca="false">A757</f>
        <v>1177</v>
      </c>
      <c r="I757" s="2" t="n">
        <f aca="false">C757</f>
        <v>1160</v>
      </c>
      <c r="J757" s="0" t="n">
        <v>18</v>
      </c>
      <c r="K757" s="2" t="str">
        <f aca="false">VLOOKUP(J757,'LibSets constants'!$A$4:$B$1000,2,0)</f>
        <v>DLC_GREYMOOR</v>
      </c>
      <c r="L757" s="2" t="str">
        <f aca="false">VLOOKUP(J757,'LibSets constants'!$A$4:$C$1000,3,0)</f>
        <v>Greymoor</v>
      </c>
    </row>
    <row r="758" customFormat="false" ht="15" hidden="false" customHeight="false" outlineLevel="0" collapsed="false">
      <c r="A758" s="21" t="n">
        <v>1178</v>
      </c>
      <c r="B758" s="1" t="n">
        <v>758</v>
      </c>
      <c r="C758" s="1" t="n">
        <v>1160</v>
      </c>
      <c r="D758" s="2" t="str">
        <f aca="false">VLOOKUP(A758,'ESO dumped ZoneData'!$A$3:$D$9995,4,0)</f>
        <v>Solitude Outlaws Refuge</v>
      </c>
      <c r="E758" s="2" t="str">
        <f aca="false" t="array" ref="E758:E758">IF(OR(EXACT(A758,'ESO Dungeon constants'!$D$3:$D$987)),"X","")</f>
        <v/>
      </c>
      <c r="F758" s="2" t="str">
        <f aca="false">IF(EXACT(A758,C758),"X","")</f>
        <v/>
      </c>
      <c r="G758" s="2" t="str">
        <f aca="false">IF(A758&lt;&gt;C758,VLOOKUP(C758,$A$2:$D$9949,4,0),"")</f>
        <v>Western Skyrim</v>
      </c>
      <c r="H758" s="2" t="n">
        <f aca="false">A758</f>
        <v>1178</v>
      </c>
      <c r="I758" s="2" t="n">
        <f aca="false">C758</f>
        <v>1160</v>
      </c>
      <c r="J758" s="0" t="n">
        <v>18</v>
      </c>
      <c r="K758" s="2" t="str">
        <f aca="false">VLOOKUP(J758,'LibSets constants'!$A$4:$B$1000,2,0)</f>
        <v>DLC_GREYMOOR</v>
      </c>
      <c r="L758" s="2" t="str">
        <f aca="false">VLOOKUP(J758,'LibSets constants'!$A$4:$C$1000,3,0)</f>
        <v>Greymoor</v>
      </c>
    </row>
    <row r="759" customFormat="false" ht="15" hidden="false" customHeight="false" outlineLevel="0" collapsed="false">
      <c r="A759" s="21" t="n">
        <v>1179</v>
      </c>
      <c r="B759" s="1" t="n">
        <v>759</v>
      </c>
      <c r="C759" s="1" t="n">
        <v>1160</v>
      </c>
      <c r="D759" s="2" t="str">
        <f aca="false">VLOOKUP(A759,'ESO dumped ZoneData'!$A$3:$D$9995,4,0)</f>
        <v>Mor Khazgur Mine</v>
      </c>
      <c r="E759" s="2" t="str">
        <f aca="false" t="array" ref="E759:E759">IF(OR(EXACT(A759,'ESO Dungeon constants'!$D$3:$D$987)),"X","")</f>
        <v/>
      </c>
      <c r="F759" s="2" t="str">
        <f aca="false">IF(EXACT(A759,C759),"X","")</f>
        <v/>
      </c>
      <c r="G759" s="2" t="str">
        <f aca="false">IF(A759&lt;&gt;C759,VLOOKUP(C759,$A$2:$D$9949,4,0),"")</f>
        <v>Western Skyrim</v>
      </c>
      <c r="H759" s="2" t="n">
        <f aca="false">A759</f>
        <v>1179</v>
      </c>
      <c r="I759" s="2" t="n">
        <f aca="false">C759</f>
        <v>1160</v>
      </c>
      <c r="J759" s="0" t="n">
        <v>18</v>
      </c>
      <c r="K759" s="2" t="str">
        <f aca="false">VLOOKUP(J759,'LibSets constants'!$A$4:$B$1000,2,0)</f>
        <v>DLC_GREYMOOR</v>
      </c>
      <c r="L759" s="2" t="str">
        <f aca="false">VLOOKUP(J759,'LibSets constants'!$A$4:$C$1000,3,0)</f>
        <v>Greymoor</v>
      </c>
    </row>
    <row r="760" customFormat="false" ht="15" hidden="false" customHeight="false" outlineLevel="0" collapsed="false">
      <c r="A760" s="21" t="n">
        <v>1181</v>
      </c>
      <c r="B760" s="1" t="n">
        <v>760</v>
      </c>
      <c r="C760" s="1" t="n">
        <v>1161</v>
      </c>
      <c r="D760" s="2" t="str">
        <f aca="false">VLOOKUP(A760,'ESO dumped ZoneData'!$A$3:$D$9995,4,0)</f>
        <v>Kagnthamz</v>
      </c>
      <c r="E760" s="2" t="str">
        <f aca="false" t="array" ref="E760:E760">IF(OR(EXACT(A760,'ESO Dungeon constants'!$D$3:$D$987)),"X","")</f>
        <v/>
      </c>
      <c r="F760" s="2" t="str">
        <f aca="false">IF(EXACT(A760,C760),"X","")</f>
        <v/>
      </c>
      <c r="G760" s="2" t="str">
        <f aca="false">IF(A760&lt;&gt;C760,VLOOKUP(C760,$A$2:$D$9949,4,0),"")</f>
        <v>Blackreach: Greymoor Caverns</v>
      </c>
      <c r="H760" s="2" t="n">
        <f aca="false">A760</f>
        <v>1181</v>
      </c>
      <c r="I760" s="2" t="n">
        <f aca="false">C760</f>
        <v>1161</v>
      </c>
      <c r="J760" s="0" t="n">
        <v>18</v>
      </c>
      <c r="K760" s="2" t="str">
        <f aca="false">VLOOKUP(J760,'LibSets constants'!$A$4:$B$1000,2,0)</f>
        <v>DLC_GREYMOOR</v>
      </c>
      <c r="L760" s="2" t="str">
        <f aca="false">VLOOKUP(J760,'LibSets constants'!$A$4:$C$1000,3,0)</f>
        <v>Greymoor</v>
      </c>
    </row>
    <row r="761" customFormat="false" ht="15" hidden="false" customHeight="false" outlineLevel="0" collapsed="false">
      <c r="A761" s="21" t="n">
        <v>1182</v>
      </c>
      <c r="B761" s="1" t="n">
        <v>761</v>
      </c>
      <c r="C761" s="1" t="n">
        <v>1160</v>
      </c>
      <c r="D761" s="2" t="str">
        <f aca="false">VLOOKUP(A761,'ESO dumped ZoneData'!$A$3:$D$9995,4,0)</f>
        <v>Morthal Barrow</v>
      </c>
      <c r="E761" s="2" t="str">
        <f aca="false" t="array" ref="E761:E761">IF(OR(EXACT(A761,'ESO Dungeon constants'!$D$3:$D$987)),"X","")</f>
        <v/>
      </c>
      <c r="F761" s="2" t="str">
        <f aca="false">IF(EXACT(A761,C761),"X","")</f>
        <v/>
      </c>
      <c r="G761" s="2" t="str">
        <f aca="false">IF(A761&lt;&gt;C761,VLOOKUP(C761,$A$2:$D$9949,4,0),"")</f>
        <v>Western Skyrim</v>
      </c>
      <c r="H761" s="2" t="n">
        <f aca="false">A761</f>
        <v>1182</v>
      </c>
      <c r="I761" s="2" t="n">
        <f aca="false">C761</f>
        <v>1160</v>
      </c>
      <c r="J761" s="0" t="n">
        <v>18</v>
      </c>
      <c r="K761" s="2" t="str">
        <f aca="false">VLOOKUP(J761,'LibSets constants'!$A$4:$B$1000,2,0)</f>
        <v>DLC_GREYMOOR</v>
      </c>
      <c r="L761" s="2" t="str">
        <f aca="false">VLOOKUP(J761,'LibSets constants'!$A$4:$C$1000,3,0)</f>
        <v>Greymoor</v>
      </c>
    </row>
    <row r="762" customFormat="false" ht="15" hidden="false" customHeight="false" outlineLevel="0" collapsed="false">
      <c r="A762" s="21" t="n">
        <v>1183</v>
      </c>
      <c r="B762" s="1" t="n">
        <v>762</v>
      </c>
      <c r="C762" s="1" t="n">
        <v>1161</v>
      </c>
      <c r="D762" s="2" t="str">
        <f aca="false">VLOOKUP(A762,'ESO dumped ZoneData'!$A$3:$D$9995,4,0)</f>
        <v>Tzinghalis's Tower</v>
      </c>
      <c r="E762" s="2" t="str">
        <f aca="false" t="array" ref="E762:E762">IF(OR(EXACT(A762,'ESO Dungeon constants'!$D$3:$D$987)),"X","")</f>
        <v/>
      </c>
      <c r="F762" s="2" t="str">
        <f aca="false">IF(EXACT(A762,C762),"X","")</f>
        <v/>
      </c>
      <c r="G762" s="2" t="str">
        <f aca="false">IF(A762&lt;&gt;C762,VLOOKUP(C762,$A$2:$D$9949,4,0),"")</f>
        <v>Blackreach: Greymoor Caverns</v>
      </c>
      <c r="H762" s="2" t="n">
        <f aca="false">A762</f>
        <v>1183</v>
      </c>
      <c r="I762" s="2" t="n">
        <f aca="false">C762</f>
        <v>1161</v>
      </c>
      <c r="J762" s="0" t="n">
        <v>18</v>
      </c>
      <c r="K762" s="2" t="str">
        <f aca="false">VLOOKUP(J762,'LibSets constants'!$A$4:$B$1000,2,0)</f>
        <v>DLC_GREYMOOR</v>
      </c>
      <c r="L762" s="2" t="str">
        <f aca="false">VLOOKUP(J762,'LibSets constants'!$A$4:$C$1000,3,0)</f>
        <v>Greymoor</v>
      </c>
    </row>
    <row r="763" customFormat="false" ht="15" hidden="false" customHeight="false" outlineLevel="0" collapsed="false">
      <c r="A763" s="21" t="n">
        <v>1184</v>
      </c>
      <c r="B763" s="1" t="n">
        <v>763</v>
      </c>
      <c r="C763" s="1" t="n">
        <v>1161</v>
      </c>
      <c r="D763" s="2" t="str">
        <f aca="false">VLOOKUP(A763,'ESO dumped ZoneData'!$A$3:$D$9995,4,0)</f>
        <v>Castle Dour</v>
      </c>
      <c r="E763" s="2" t="str">
        <f aca="false" t="array" ref="E763:E763">IF(OR(EXACT(A763,'ESO Dungeon constants'!$D$3:$D$987)),"X","")</f>
        <v/>
      </c>
      <c r="F763" s="2" t="str">
        <f aca="false">IF(EXACT(A763,C763),"X","")</f>
        <v/>
      </c>
      <c r="G763" s="2" t="str">
        <f aca="false">IF(A763&lt;&gt;C763,VLOOKUP(C763,$A$2:$D$9949,4,0),"")</f>
        <v>Blackreach: Greymoor Caverns</v>
      </c>
      <c r="H763" s="2" t="n">
        <f aca="false">A763</f>
        <v>1184</v>
      </c>
      <c r="I763" s="2" t="n">
        <f aca="false">C763</f>
        <v>1161</v>
      </c>
      <c r="J763" s="0" t="n">
        <v>18</v>
      </c>
      <c r="K763" s="2" t="str">
        <f aca="false">VLOOKUP(J763,'LibSets constants'!$A$4:$B$1000,2,0)</f>
        <v>DLC_GREYMOOR</v>
      </c>
      <c r="L763" s="2" t="str">
        <f aca="false">VLOOKUP(J763,'LibSets constants'!$A$4:$C$1000,3,0)</f>
        <v>Greymoor</v>
      </c>
    </row>
    <row r="764" customFormat="false" ht="15" hidden="false" customHeight="false" outlineLevel="0" collapsed="false">
      <c r="A764" s="21" t="n">
        <v>1185</v>
      </c>
      <c r="B764" s="1" t="n">
        <v>764</v>
      </c>
      <c r="C764" s="1" t="n">
        <v>1160</v>
      </c>
      <c r="D764" s="2" t="str">
        <f aca="false">VLOOKUP(A764,'ESO dumped ZoneData'!$A$3:$D$9995,4,0)</f>
        <v>Deepwood Vale</v>
      </c>
      <c r="E764" s="2" t="str">
        <f aca="false" t="array" ref="E764:E764">IF(OR(EXACT(A764,'ESO Dungeon constants'!$D$3:$D$987)),"X","")</f>
        <v/>
      </c>
      <c r="F764" s="2" t="str">
        <f aca="false">IF(EXACT(A764,C764),"X","")</f>
        <v/>
      </c>
      <c r="G764" s="2" t="str">
        <f aca="false">IF(A764&lt;&gt;C764,VLOOKUP(C764,$A$2:$D$9949,4,0),"")</f>
        <v>Western Skyrim</v>
      </c>
      <c r="H764" s="2" t="n">
        <f aca="false">A764</f>
        <v>1185</v>
      </c>
      <c r="I764" s="2" t="n">
        <f aca="false">C764</f>
        <v>1160</v>
      </c>
      <c r="J764" s="0" t="n">
        <v>18</v>
      </c>
      <c r="K764" s="2" t="str">
        <f aca="false">VLOOKUP(J764,'LibSets constants'!$A$4:$B$1000,2,0)</f>
        <v>DLC_GREYMOOR</v>
      </c>
      <c r="L764" s="2" t="str">
        <f aca="false">VLOOKUP(J764,'LibSets constants'!$A$4:$C$1000,3,0)</f>
        <v>Greymoor</v>
      </c>
    </row>
    <row r="765" customFormat="false" ht="15" hidden="false" customHeight="false" outlineLevel="0" collapsed="false">
      <c r="A765" s="21" t="n">
        <v>1186</v>
      </c>
      <c r="B765" s="1" t="n">
        <v>765</v>
      </c>
      <c r="C765" s="1" t="n">
        <v>1160</v>
      </c>
      <c r="D765" s="2" t="str">
        <f aca="false">VLOOKUP(A765,'ESO dumped ZoneData'!$A$3:$D$9995,4,0)</f>
        <v>Labyrinthian</v>
      </c>
      <c r="E765" s="2" t="str">
        <f aca="false" t="array" ref="E765:E765">IF(OR(EXACT(A765,'ESO Dungeon constants'!$D$3:$D$987)),"X","")</f>
        <v/>
      </c>
      <c r="F765" s="2" t="str">
        <f aca="false">IF(EXACT(A765,C765),"X","")</f>
        <v/>
      </c>
      <c r="G765" s="2" t="str">
        <f aca="false">IF(A765&lt;&gt;C765,VLOOKUP(C765,$A$2:$D$9949,4,0),"")</f>
        <v>Western Skyrim</v>
      </c>
      <c r="H765" s="2" t="n">
        <f aca="false">A765</f>
        <v>1186</v>
      </c>
      <c r="I765" s="2" t="n">
        <f aca="false">C765</f>
        <v>1160</v>
      </c>
      <c r="J765" s="0" t="n">
        <v>18</v>
      </c>
      <c r="K765" s="2" t="str">
        <f aca="false">VLOOKUP(J765,'LibSets constants'!$A$4:$B$1000,2,0)</f>
        <v>DLC_GREYMOOR</v>
      </c>
      <c r="L765" s="2" t="str">
        <f aca="false">VLOOKUP(J765,'LibSets constants'!$A$4:$C$1000,3,0)</f>
        <v>Greymoor</v>
      </c>
    </row>
    <row r="766" customFormat="false" ht="15" hidden="false" customHeight="false" outlineLevel="0" collapsed="false">
      <c r="A766" s="21" t="n">
        <v>1187</v>
      </c>
      <c r="B766" s="1" t="n">
        <v>766</v>
      </c>
      <c r="C766" s="1" t="n">
        <v>1161</v>
      </c>
      <c r="D766" s="2" t="str">
        <f aca="false">VLOOKUP(A766,'ESO dumped ZoneData'!$A$3:$D$9995,4,0)</f>
        <v>Nchuthnkarst</v>
      </c>
      <c r="E766" s="2" t="str">
        <f aca="false" t="array" ref="E766:E766">IF(OR(EXACT(A766,'ESO Dungeon constants'!$D$3:$D$987)),"X","")</f>
        <v/>
      </c>
      <c r="F766" s="2" t="str">
        <f aca="false">IF(EXACT(A766,C766),"X","")</f>
        <v/>
      </c>
      <c r="G766" s="2" t="str">
        <f aca="false">IF(A766&lt;&gt;C766,VLOOKUP(C766,$A$2:$D$9949,4,0),"")</f>
        <v>Blackreach: Greymoor Caverns</v>
      </c>
      <c r="H766" s="2" t="n">
        <f aca="false">A766</f>
        <v>1187</v>
      </c>
      <c r="I766" s="2" t="n">
        <f aca="false">C766</f>
        <v>1161</v>
      </c>
      <c r="J766" s="0" t="n">
        <v>18</v>
      </c>
      <c r="K766" s="2" t="str">
        <f aca="false">VLOOKUP(J766,'LibSets constants'!$A$4:$B$1000,2,0)</f>
        <v>DLC_GREYMOOR</v>
      </c>
      <c r="L766" s="2" t="str">
        <f aca="false">VLOOKUP(J766,'LibSets constants'!$A$4:$C$1000,3,0)</f>
        <v>Greymoor</v>
      </c>
    </row>
    <row r="767" customFormat="false" ht="15" hidden="false" customHeight="false" outlineLevel="0" collapsed="false">
      <c r="A767" s="21" t="n">
        <v>1188</v>
      </c>
      <c r="B767" s="1" t="n">
        <f aca="false">VLOOKUP(A767,'ESO dumped ZoneData'!$A$3:$D$9995,2,0)</f>
        <v>767</v>
      </c>
      <c r="C767" s="1" t="n">
        <f aca="false">VLOOKUP(A767,'ESO dumped ZoneData'!$A$3:$D$9995,3,0)</f>
        <v>101</v>
      </c>
      <c r="D767" s="2" t="str">
        <f aca="false">VLOOKUP(A767,'ESO dumped ZoneData'!$A$3:$D$9995,4,0)</f>
        <v>Palace of Kings</v>
      </c>
      <c r="E767" s="2" t="str">
        <f aca="false" t="array" ref="E767:E767">IF(OR(EXACT(A767,'ESO Dungeon constants'!$D$3:$D$987)),"X","")</f>
        <v/>
      </c>
      <c r="F767" s="2" t="str">
        <f aca="false">IF(EXACT(A767,C767),"X","")</f>
        <v/>
      </c>
      <c r="G767" s="2" t="str">
        <f aca="false">IF(A767&lt;&gt;C767,VLOOKUP(C767,$A$2:$D$9949,4,0),"")</f>
        <v>Eastmarch</v>
      </c>
      <c r="H767" s="2" t="n">
        <f aca="false">A767</f>
        <v>1188</v>
      </c>
      <c r="I767" s="2" t="n">
        <f aca="false">C767</f>
        <v>101</v>
      </c>
      <c r="J767" s="0" t="n">
        <v>17</v>
      </c>
      <c r="K767" s="2" t="str">
        <f aca="false">VLOOKUP(J767,'LibSets constants'!$A$4:$B$1000,2,0)</f>
        <v>DLC_HARROWSTORM</v>
      </c>
      <c r="L767" s="2" t="str">
        <f aca="false">VLOOKUP(J767,'LibSets constants'!$A$4:$C$1000,3,0)</f>
        <v>Harrowstorm</v>
      </c>
    </row>
    <row r="768" customFormat="false" ht="15" hidden="false" customHeight="false" outlineLevel="0" collapsed="false">
      <c r="A768" s="21" t="n">
        <v>1189</v>
      </c>
      <c r="B768" s="1" t="n">
        <f aca="false">VLOOKUP(A768,'ESO dumped ZoneData'!$A$3:$D$9995,2,0)</f>
        <v>768</v>
      </c>
      <c r="C768" s="1" t="n">
        <f aca="false">VLOOKUP(A768,'ESO dumped ZoneData'!$A$3:$D$9995,3,0)</f>
        <v>101</v>
      </c>
      <c r="D768" s="2" t="str">
        <f aca="false">VLOOKUP(A768,'ESO dumped ZoneData'!$A$3:$D$9995,4,0)</f>
        <v>Palace of Kings</v>
      </c>
      <c r="E768" s="2" t="str">
        <f aca="false" t="array" ref="E768:E768">IF(OR(EXACT(A768,'ESO Dungeon constants'!$D$3:$D$987)),"X","")</f>
        <v/>
      </c>
      <c r="F768" s="2" t="str">
        <f aca="false">IF(EXACT(A768,C768),"X","")</f>
        <v/>
      </c>
      <c r="G768" s="2" t="str">
        <f aca="false">IF(A768&lt;&gt;C768,VLOOKUP(C768,$A$2:$D$9949,4,0),"")</f>
        <v>Eastmarch</v>
      </c>
      <c r="H768" s="2" t="n">
        <f aca="false">A768</f>
        <v>1189</v>
      </c>
      <c r="I768" s="2" t="n">
        <f aca="false">C768</f>
        <v>101</v>
      </c>
      <c r="J768" s="0" t="n">
        <v>17</v>
      </c>
      <c r="K768" s="2" t="str">
        <f aca="false">VLOOKUP(J768,'LibSets constants'!$A$4:$B$1000,2,0)</f>
        <v>DLC_HARROWSTORM</v>
      </c>
      <c r="L768" s="2" t="str">
        <f aca="false">VLOOKUP(J768,'LibSets constants'!$A$4:$C$1000,3,0)</f>
        <v>Harrowstorm</v>
      </c>
    </row>
    <row r="769" customFormat="false" ht="15" hidden="false" customHeight="false" outlineLevel="0" collapsed="false">
      <c r="A769" s="21" t="n">
        <v>1190</v>
      </c>
      <c r="B769" s="1" t="n">
        <f aca="false">VLOOKUP(A769,'ESO dumped ZoneData'!$A$3:$D$9995,2,0)</f>
        <v>769</v>
      </c>
      <c r="C769" s="1" t="n">
        <f aca="false">VLOOKUP(A769,'ESO dumped ZoneData'!$A$3:$D$9995,3,0)</f>
        <v>103</v>
      </c>
      <c r="D769" s="2" t="str">
        <f aca="false">VLOOKUP(A769,'ESO dumped ZoneData'!$A$3:$D$9995,4,0)</f>
        <v>Riften Ratway</v>
      </c>
      <c r="E769" s="2" t="str">
        <f aca="false" t="array" ref="E769:E769">IF(OR(EXACT(A769,'ESO Dungeon constants'!$D$3:$D$987)),"X","")</f>
        <v/>
      </c>
      <c r="F769" s="2" t="str">
        <f aca="false">IF(EXACT(A769,C769),"X","")</f>
        <v/>
      </c>
      <c r="G769" s="2" t="str">
        <f aca="false">IF(A769&lt;&gt;C769,VLOOKUP(C769,$A$2:$D$9949,4,0),"")</f>
        <v>The Rift</v>
      </c>
      <c r="H769" s="2" t="n">
        <f aca="false">A769</f>
        <v>1190</v>
      </c>
      <c r="I769" s="2" t="n">
        <f aca="false">C769</f>
        <v>103</v>
      </c>
      <c r="J769" s="0" t="n">
        <v>17</v>
      </c>
      <c r="K769" s="2" t="str">
        <f aca="false">VLOOKUP(J769,'LibSets constants'!$A$4:$B$1000,2,0)</f>
        <v>DLC_HARROWSTORM</v>
      </c>
      <c r="L769" s="2" t="str">
        <f aca="false">VLOOKUP(J769,'LibSets constants'!$A$4:$C$1000,3,0)</f>
        <v>Harrowstorm</v>
      </c>
    </row>
    <row r="770" customFormat="false" ht="15" hidden="false" customHeight="false" outlineLevel="0" collapsed="false">
      <c r="A770" s="21" t="n">
        <v>1191</v>
      </c>
      <c r="B770" s="1" t="n">
        <f aca="false">VLOOKUP(A770,'ESO dumped ZoneData'!$A$3:$D$9995,2,0)</f>
        <v>770</v>
      </c>
      <c r="C770" s="1" t="n">
        <f aca="false">VLOOKUP(A770,'ESO dumped ZoneData'!$A$3:$D$9995,3,0)</f>
        <v>101</v>
      </c>
      <c r="D770" s="2" t="str">
        <f aca="false">VLOOKUP(A770,'ESO dumped ZoneData'!$A$3:$D$9995,4,0)</f>
        <v>Blackreach</v>
      </c>
      <c r="E770" s="2" t="str">
        <f aca="false" t="array" ref="E770:E770">IF(OR(EXACT(A770,'ESO Dungeon constants'!$D$3:$D$987)),"X","")</f>
        <v/>
      </c>
      <c r="F770" s="2" t="str">
        <f aca="false">IF(EXACT(A770,C770),"X","")</f>
        <v/>
      </c>
      <c r="G770" s="2" t="str">
        <f aca="false">IF(A770&lt;&gt;C770,VLOOKUP(C770,$A$2:$D$9949,4,0),"")</f>
        <v>Eastmarch</v>
      </c>
      <c r="H770" s="2" t="n">
        <f aca="false">A770</f>
        <v>1191</v>
      </c>
      <c r="I770" s="2" t="n">
        <f aca="false">C770</f>
        <v>101</v>
      </c>
      <c r="J770" s="0" t="n">
        <v>17</v>
      </c>
      <c r="K770" s="2" t="str">
        <f aca="false">VLOOKUP(J770,'LibSets constants'!$A$4:$B$1000,2,0)</f>
        <v>DLC_HARROWSTORM</v>
      </c>
      <c r="L770" s="2" t="str">
        <f aca="false">VLOOKUP(J770,'LibSets constants'!$A$4:$C$1000,3,0)</f>
        <v>Harrowstorm</v>
      </c>
    </row>
    <row r="771" customFormat="false" ht="15" hidden="false" customHeight="false" outlineLevel="0" collapsed="false">
      <c r="A771" s="21" t="n">
        <v>1192</v>
      </c>
      <c r="B771" s="1" t="n">
        <f aca="false">VLOOKUP(A771,'ESO dumped ZoneData'!$A$3:$D$9995,2,0)</f>
        <v>771</v>
      </c>
      <c r="C771" s="1" t="n">
        <f aca="false">VLOOKUP(A771,'ESO dumped ZoneData'!$A$3:$D$9995,3,0)</f>
        <v>1133</v>
      </c>
      <c r="D771" s="2" t="str">
        <f aca="false">VLOOKUP(A771,'ESO dumped ZoneData'!$A$3:$D$9995,4,0)</f>
        <v>Lucky Cat Landing</v>
      </c>
      <c r="E771" s="2" t="str">
        <f aca="false" t="array" ref="E771:E771">IF(OR(EXACT(A771,'ESO Dungeon constants'!$D$3:$D$987)),"X","")</f>
        <v/>
      </c>
      <c r="F771" s="2" t="str">
        <f aca="false">IF(EXACT(A771,C771),"X","")</f>
        <v/>
      </c>
      <c r="G771" s="2" t="str">
        <f aca="false">IF(A771&lt;&gt;C771,VLOOKUP(C771,$A$2:$D$9949,4,0),"")</f>
        <v>Southern Elsweyr</v>
      </c>
      <c r="H771" s="2" t="n">
        <f aca="false">A771</f>
        <v>1192</v>
      </c>
      <c r="I771" s="2" t="n">
        <f aca="false">C771</f>
        <v>1133</v>
      </c>
      <c r="J771" s="0" t="n">
        <v>16</v>
      </c>
      <c r="K771" s="2" t="str">
        <f aca="false">VLOOKUP(J771,'LibSets constants'!$A$4:$B$1000,2,0)</f>
        <v>DLC_DRAGONHOLD</v>
      </c>
      <c r="L771" s="2" t="str">
        <f aca="false">VLOOKUP(J771,'LibSets constants'!$A$4:$C$1000,3,0)</f>
        <v>Dragonhold</v>
      </c>
    </row>
    <row r="772" customFormat="false" ht="15" hidden="false" customHeight="false" outlineLevel="0" collapsed="false">
      <c r="A772" s="21" t="n">
        <v>1193</v>
      </c>
      <c r="B772" s="1" t="n">
        <f aca="false">VLOOKUP(A772,'ESO dumped ZoneData'!$A$3:$D$9995,2,0)</f>
        <v>772</v>
      </c>
      <c r="C772" s="1" t="n">
        <f aca="false">VLOOKUP(A772,'ESO dumped ZoneData'!$A$3:$D$9995,3,0)</f>
        <v>1133</v>
      </c>
      <c r="D772" s="2" t="str">
        <f aca="false">VLOOKUP(A772,'ESO dumped ZoneData'!$A$3:$D$9995,4,0)</f>
        <v>Potentate's Retreat</v>
      </c>
      <c r="E772" s="2" t="str">
        <f aca="false" t="array" ref="E772:E772">IF(OR(EXACT(A772,'ESO Dungeon constants'!$D$3:$D$987)),"X","")</f>
        <v/>
      </c>
      <c r="F772" s="2" t="str">
        <f aca="false">IF(EXACT(A772,C772),"X","")</f>
        <v/>
      </c>
      <c r="G772" s="2" t="str">
        <f aca="false">IF(A772&lt;&gt;C772,VLOOKUP(C772,$A$2:$D$9949,4,0),"")</f>
        <v>Southern Elsweyr</v>
      </c>
      <c r="H772" s="2" t="n">
        <f aca="false">A772</f>
        <v>1193</v>
      </c>
      <c r="I772" s="2" t="n">
        <f aca="false">C772</f>
        <v>1133</v>
      </c>
      <c r="J772" s="0" t="n">
        <v>16</v>
      </c>
      <c r="K772" s="2" t="str">
        <f aca="false">VLOOKUP(J772,'LibSets constants'!$A$4:$B$1000,2,0)</f>
        <v>DLC_DRAGONHOLD</v>
      </c>
      <c r="L772" s="2" t="str">
        <f aca="false">VLOOKUP(J772,'LibSets constants'!$A$4:$C$1000,3,0)</f>
        <v>Dragonhold</v>
      </c>
    </row>
    <row r="773" customFormat="false" ht="15" hidden="false" customHeight="false" outlineLevel="0" collapsed="false">
      <c r="A773" s="21" t="n">
        <v>1195</v>
      </c>
      <c r="B773" s="1" t="n">
        <v>773</v>
      </c>
      <c r="C773" s="1" t="n">
        <v>1195</v>
      </c>
      <c r="D773" s="2" t="str">
        <f aca="false">VLOOKUP(A773,'ESO dumped ZoneData'!$A$3:$D$9995,4,0)</f>
        <v>The Undergrove</v>
      </c>
      <c r="E773" s="2" t="str">
        <f aca="false" t="array" ref="E773:E773">IF(OR(EXACT(A773,'ESO Dungeon constants'!$D$3:$D$987)),"X","")</f>
        <v/>
      </c>
      <c r="F773" s="2" t="str">
        <f aca="false">IF(EXACT(A773,C773),"X","")</f>
        <v>X</v>
      </c>
      <c r="G773" s="2" t="str">
        <f aca="false">IF(A773&lt;&gt;C773,VLOOKUP(C773,$A$2:$D$9949,4,0),"")</f>
        <v/>
      </c>
      <c r="H773" s="2" t="n">
        <f aca="false">A773</f>
        <v>1195</v>
      </c>
      <c r="I773" s="2" t="n">
        <f aca="false">C773</f>
        <v>1195</v>
      </c>
      <c r="J773" s="0" t="n">
        <v>18</v>
      </c>
      <c r="K773" s="2" t="str">
        <f aca="false">VLOOKUP(J773,'LibSets constants'!$A$4:$B$1000,2,0)</f>
        <v>DLC_GREYMOOR</v>
      </c>
      <c r="L773" s="2" t="str">
        <f aca="false">VLOOKUP(J773,'LibSets constants'!$A$4:$C$1000,3,0)</f>
        <v>Greymoor</v>
      </c>
    </row>
    <row r="774" customFormat="false" ht="15" hidden="false" customHeight="false" outlineLevel="0" collapsed="false">
      <c r="A774" s="21" t="n">
        <v>1196</v>
      </c>
      <c r="B774" s="1" t="n">
        <v>774</v>
      </c>
      <c r="C774" s="1" t="n">
        <v>1160</v>
      </c>
      <c r="D774" s="2" t="str">
        <f aca="false">VLOOKUP(A774,'ESO dumped ZoneData'!$A$3:$D$9995,4,0)</f>
        <v>Kyne's Aegis</v>
      </c>
      <c r="E774" s="2" t="str">
        <f aca="false" t="array" ref="E774:E774">IF(OR(EXACT(A774,'ESO Dungeon constants'!$D$3:$D$987)),"X","")</f>
        <v/>
      </c>
      <c r="F774" s="2" t="str">
        <f aca="false">IF(EXACT(A774,C774),"X","")</f>
        <v/>
      </c>
      <c r="G774" s="2" t="str">
        <f aca="false">IF(A774&lt;&gt;C774,VLOOKUP(C774,$A$2:$D$9949,4,0),"")</f>
        <v>Western Skyrim</v>
      </c>
      <c r="H774" s="2" t="n">
        <f aca="false">A774</f>
        <v>1196</v>
      </c>
      <c r="I774" s="2" t="n">
        <f aca="false">C774</f>
        <v>1160</v>
      </c>
      <c r="J774" s="0" t="n">
        <v>18</v>
      </c>
      <c r="K774" s="2" t="str">
        <f aca="false">VLOOKUP(J774,'LibSets constants'!$A$4:$B$1000,2,0)</f>
        <v>DLC_GREYMOOR</v>
      </c>
      <c r="L774" s="2" t="str">
        <f aca="false">VLOOKUP(J774,'LibSets constants'!$A$4:$C$1000,3,0)</f>
        <v>Greymoor</v>
      </c>
    </row>
    <row r="775" customFormat="false" ht="15" hidden="false" customHeight="false" outlineLevel="0" collapsed="false">
      <c r="A775" s="21" t="n">
        <v>1199</v>
      </c>
      <c r="B775" s="1" t="n">
        <f aca="false">VLOOKUP(A775,'ESO dumped ZoneData'!$A$3:$D$9995,2,0)</f>
        <v>775</v>
      </c>
      <c r="C775" s="1" t="n">
        <f aca="false">VLOOKUP(A775,'ESO dumped ZoneData'!$A$3:$D$9995,3,0)</f>
        <v>684</v>
      </c>
      <c r="D775" s="2" t="str">
        <f aca="false">VLOOKUP(A775,'ESO dumped ZoneData'!$A$3:$D$9995,4,0)</f>
        <v>Forgemaster Falls</v>
      </c>
      <c r="E775" s="2" t="str">
        <f aca="false" t="array" ref="E775:E775">IF(OR(EXACT(A775,'ESO Dungeon constants'!$D$3:$D$987)),"X","")</f>
        <v/>
      </c>
      <c r="F775" s="2" t="str">
        <f aca="false">IF(EXACT(A775,C775),"X","")</f>
        <v/>
      </c>
      <c r="G775" s="2" t="str">
        <f aca="false">IF(A775&lt;&gt;C775,VLOOKUP(C775,$A$2:$D$9949,4,0),"")</f>
        <v>Wrothgar</v>
      </c>
      <c r="H775" s="2" t="n">
        <f aca="false">A775</f>
        <v>1199</v>
      </c>
      <c r="I775" s="2" t="n">
        <f aca="false">C775</f>
        <v>684</v>
      </c>
      <c r="J775" s="0" t="n">
        <v>17</v>
      </c>
      <c r="K775" s="2" t="str">
        <f aca="false">VLOOKUP(J775,'LibSets constants'!$A$4:$B$1000,2,0)</f>
        <v>DLC_HARROWSTORM</v>
      </c>
      <c r="L775" s="2" t="str">
        <f aca="false">VLOOKUP(J775,'LibSets constants'!$A$4:$C$1000,3,0)</f>
        <v>Harrowstorm</v>
      </c>
    </row>
    <row r="776" customFormat="false" ht="15" hidden="false" customHeight="false" outlineLevel="0" collapsed="false">
      <c r="A776" s="21" t="n">
        <v>1200</v>
      </c>
      <c r="B776" s="1" t="n">
        <f aca="false">VLOOKUP(A776,'ESO dumped ZoneData'!$A$3:$D$9995,2,0)</f>
        <v>776</v>
      </c>
      <c r="C776" s="1" t="n">
        <f aca="false">VLOOKUP(A776,'ESO dumped ZoneData'!$A$3:$D$9995,3,0)</f>
        <v>1200</v>
      </c>
      <c r="D776" s="2" t="str">
        <f aca="false">VLOOKUP(A776,'ESO dumped ZoneData'!$A$3:$D$9995,4,0)</f>
        <v>Thieves' Oasis</v>
      </c>
      <c r="E776" s="2" t="str">
        <f aca="false" t="array" ref="E776:E776">IF(OR(EXACT(A776,'ESO Dungeon constants'!$D$3:$D$987)),"X","")</f>
        <v/>
      </c>
      <c r="F776" s="2" t="str">
        <f aca="false">IF(EXACT(A776,C776),"X","")</f>
        <v>X</v>
      </c>
      <c r="G776" s="2" t="str">
        <f aca="false">IF(A776&lt;&gt;C776,VLOOKUP(C776,$A$2:$D$9949,4,0),"")</f>
        <v/>
      </c>
      <c r="H776" s="2" t="n">
        <f aca="false">A776</f>
        <v>1200</v>
      </c>
      <c r="I776" s="2" t="n">
        <f aca="false">C776</f>
        <v>1200</v>
      </c>
      <c r="J776" s="0" t="n">
        <v>17</v>
      </c>
      <c r="K776" s="2" t="str">
        <f aca="false">VLOOKUP(J776,'LibSets constants'!$A$4:$B$1000,2,0)</f>
        <v>DLC_HARROWSTORM</v>
      </c>
      <c r="L776" s="2" t="str">
        <f aca="false">VLOOKUP(J776,'LibSets constants'!$A$4:$C$1000,3,0)</f>
        <v>Harrowstorm</v>
      </c>
    </row>
    <row r="777" customFormat="false" ht="15" hidden="false" customHeight="false" outlineLevel="0" collapsed="false">
      <c r="A777" s="21" t="n">
        <v>1218</v>
      </c>
      <c r="B777" s="1" t="n">
        <v>777</v>
      </c>
      <c r="C777" s="1" t="n">
        <v>1160</v>
      </c>
      <c r="D777" s="2" t="str">
        <f aca="false">VLOOKUP(A777,'ESO dumped ZoneData'!$A$3:$D$9995,4,0)</f>
        <v>Snowmelt Suite</v>
      </c>
      <c r="E777" s="2" t="str">
        <f aca="false" t="array" ref="E777:E777">IF(OR(EXACT(A777,'ESO Dungeon constants'!$D$3:$D$987)),"X","")</f>
        <v/>
      </c>
      <c r="F777" s="2" t="str">
        <f aca="false">IF(EXACT(A777,C777),"X","")</f>
        <v/>
      </c>
      <c r="G777" s="2" t="str">
        <f aca="false">IF(A777&lt;&gt;C777,VLOOKUP(C777,$A$2:$D$9949,4,0),"")</f>
        <v>Western Skyrim</v>
      </c>
      <c r="H777" s="2" t="n">
        <f aca="false">A777</f>
        <v>1218</v>
      </c>
      <c r="I777" s="2" t="n">
        <f aca="false">C777</f>
        <v>1160</v>
      </c>
      <c r="J777" s="0" t="n">
        <v>18</v>
      </c>
      <c r="K777" s="2" t="str">
        <f aca="false">VLOOKUP(J777,'LibSets constants'!$A$4:$B$1000,2,0)</f>
        <v>DLC_GREYMOOR</v>
      </c>
      <c r="L777" s="2" t="str">
        <f aca="false">VLOOKUP(J777,'LibSets constants'!$A$4:$C$1000,3,0)</f>
        <v>Greymoor</v>
      </c>
    </row>
    <row r="778" customFormat="false" ht="15" hidden="false" customHeight="false" outlineLevel="0" collapsed="false">
      <c r="A778" s="21" t="n">
        <v>1219</v>
      </c>
      <c r="B778" s="1" t="n">
        <v>778</v>
      </c>
      <c r="C778" s="1" t="n">
        <v>1160</v>
      </c>
      <c r="D778" s="2" t="str">
        <f aca="false">VLOOKUP(A778,'ESO dumped ZoneData'!$A$3:$D$9995,4,0)</f>
        <v>Proudspire Manor</v>
      </c>
      <c r="E778" s="2" t="str">
        <f aca="false" t="array" ref="E778:E778">IF(OR(EXACT(A778,'ESO Dungeon constants'!$D$3:$D$987)),"X","")</f>
        <v/>
      </c>
      <c r="F778" s="2" t="str">
        <f aca="false">IF(EXACT(A778,C778),"X","")</f>
        <v/>
      </c>
      <c r="G778" s="2" t="str">
        <f aca="false">IF(A778&lt;&gt;C778,VLOOKUP(C778,$A$2:$D$9949,4,0),"")</f>
        <v>Western Skyrim</v>
      </c>
      <c r="H778" s="2" t="n">
        <f aca="false">A778</f>
        <v>1219</v>
      </c>
      <c r="I778" s="2" t="n">
        <f aca="false">C778</f>
        <v>1160</v>
      </c>
      <c r="J778" s="0" t="n">
        <v>18</v>
      </c>
      <c r="K778" s="2" t="str">
        <f aca="false">VLOOKUP(J778,'LibSets constants'!$A$4:$B$1000,2,0)</f>
        <v>DLC_GREYMOOR</v>
      </c>
      <c r="L778" s="2" t="str">
        <f aca="false">VLOOKUP(J778,'LibSets constants'!$A$4:$C$1000,3,0)</f>
        <v>Greymoor</v>
      </c>
    </row>
    <row r="779" customFormat="false" ht="15" hidden="false" customHeight="false" outlineLevel="0" collapsed="false">
      <c r="A779" s="21" t="n">
        <v>1220</v>
      </c>
      <c r="B779" s="1" t="n">
        <v>779</v>
      </c>
      <c r="C779" s="1" t="n">
        <v>1161</v>
      </c>
      <c r="D779" s="2" t="str">
        <f aca="false">VLOOKUP(A779,'ESO dumped ZoneData'!$A$3:$D$9995,4,0)</f>
        <v>Bastion Sanguinaris</v>
      </c>
      <c r="E779" s="2" t="str">
        <f aca="false" t="array" ref="E779:E779">IF(OR(EXACT(A779,'ESO Dungeon constants'!$D$3:$D$987)),"X","")</f>
        <v/>
      </c>
      <c r="F779" s="2" t="str">
        <f aca="false">IF(EXACT(A779,C779),"X","")</f>
        <v/>
      </c>
      <c r="G779" s="2" t="str">
        <f aca="false">IF(A779&lt;&gt;C779,VLOOKUP(C779,$A$2:$D$9949,4,0),"")</f>
        <v>Blackreach: Greymoor Caverns</v>
      </c>
      <c r="H779" s="2" t="n">
        <f aca="false">A779</f>
        <v>1220</v>
      </c>
      <c r="I779" s="2" t="n">
        <f aca="false">C779</f>
        <v>1161</v>
      </c>
      <c r="J779" s="0" t="n">
        <v>18</v>
      </c>
      <c r="K779" s="2" t="str">
        <f aca="false">VLOOKUP(J779,'LibSets constants'!$A$4:$B$1000,2,0)</f>
        <v>DLC_GREYMOOR</v>
      </c>
      <c r="L779" s="2" t="str">
        <f aca="false">VLOOKUP(J779,'LibSets constants'!$A$4:$C$1000,3,0)</f>
        <v>Greymoor</v>
      </c>
    </row>
  </sheetData>
  <autoFilter ref="A1:L779"/>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tabColor rgb="FFFFC000"/>
    <pageSetUpPr fitToPage="false"/>
  </sheetPr>
  <dimension ref="A1:H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5" activeCellId="0" sqref="I25"/>
    </sheetView>
  </sheetViews>
  <sheetFormatPr defaultRowHeight="15"/>
  <cols>
    <col collapsed="false" hidden="false" max="1" min="1" style="1" width="25.2591093117409"/>
    <col collapsed="false" hidden="false" max="2" min="2" style="1" width="21.5789473684211"/>
    <col collapsed="false" hidden="false" max="3" min="3" style="0" width="28.5384615384615"/>
    <col collapsed="false" hidden="false" max="4" min="4" style="1" width="22.0364372469636"/>
    <col collapsed="false" hidden="false" max="5" min="5" style="2" width="25.7085020242915"/>
    <col collapsed="false" hidden="false" max="6" min="6" style="2" width="29.2064777327935"/>
    <col collapsed="false" hidden="false" max="1025" min="7" style="0" width="10.9028340080972"/>
  </cols>
  <sheetData>
    <row r="1" s="8" customFormat="true" ht="15" hidden="false" customHeight="false" outlineLevel="0" collapsed="false">
      <c r="A1" s="7"/>
      <c r="B1" s="7"/>
      <c r="C1" s="54" t="s">
        <v>1896</v>
      </c>
      <c r="D1" s="54"/>
      <c r="E1" s="54"/>
      <c r="F1" s="54"/>
      <c r="G1" s="54"/>
      <c r="H1" s="54"/>
    </row>
    <row r="2" s="12" customFormat="true" ht="15" hidden="false" customHeight="false" outlineLevel="0" collapsed="false">
      <c r="A2" s="11" t="s">
        <v>1897</v>
      </c>
      <c r="B2" s="11" t="s">
        <v>1898</v>
      </c>
      <c r="C2" s="12" t="s">
        <v>1899</v>
      </c>
      <c r="D2" s="43" t="s">
        <v>1193</v>
      </c>
      <c r="E2" s="13" t="s">
        <v>1885</v>
      </c>
      <c r="F2" s="13" t="s">
        <v>1900</v>
      </c>
    </row>
    <row r="3" customFormat="false" ht="15" hidden="false" customHeight="false" outlineLevel="0" collapsed="false">
      <c r="A3" s="21" t="n">
        <v>2</v>
      </c>
      <c r="B3" s="1" t="n">
        <v>1</v>
      </c>
      <c r="C3" s="0" t="s">
        <v>151</v>
      </c>
      <c r="D3" s="1" t="n">
        <v>3</v>
      </c>
      <c r="E3" s="2" t="n">
        <f aca="false">VLOOKUP(D3,'ESO zone constants'!$A$2:$B$949,2,0)</f>
        <v>2</v>
      </c>
      <c r="F3" s="2" t="str">
        <f aca="false">VLOOKUP(D3,'ESO zone constants'!$A$2:$D$949,4,0)</f>
        <v>Glenumbra</v>
      </c>
    </row>
    <row r="4" customFormat="false" ht="15" hidden="false" customHeight="false" outlineLevel="0" collapsed="false">
      <c r="A4" s="21" t="n">
        <v>3</v>
      </c>
      <c r="B4" s="1" t="n">
        <v>10</v>
      </c>
      <c r="C4" s="0" t="s">
        <v>172</v>
      </c>
      <c r="D4" s="1" t="n">
        <v>20</v>
      </c>
      <c r="E4" s="2" t="n">
        <f aca="false">VLOOKUP(D4,'ESO zone constants'!$A$2:$B$949,2,0)</f>
        <v>5</v>
      </c>
      <c r="F4" s="2" t="str">
        <f aca="false">VLOOKUP(D4,'ESO zone constants'!$A$2:$D$949,4,0)</f>
        <v>Rivenspire</v>
      </c>
    </row>
    <row r="5" customFormat="false" ht="15" hidden="false" customHeight="false" outlineLevel="0" collapsed="false">
      <c r="A5" s="21" t="n">
        <v>4</v>
      </c>
      <c r="B5" s="1" t="n">
        <v>12</v>
      </c>
      <c r="C5" s="0" t="s">
        <v>71</v>
      </c>
      <c r="D5" s="1" t="n">
        <v>19</v>
      </c>
      <c r="E5" s="2" t="n">
        <f aca="false">VLOOKUP(D5,'ESO zone constants'!$A$2:$B$949,2,0)</f>
        <v>4</v>
      </c>
      <c r="F5" s="2" t="str">
        <f aca="false">VLOOKUP(D5,'ESO zone constants'!$A$2:$D$949,4,0)</f>
        <v>Stormhaven</v>
      </c>
    </row>
    <row r="6" customFormat="false" ht="15" hidden="false" customHeight="false" outlineLevel="0" collapsed="false">
      <c r="A6" s="21" t="n">
        <v>5</v>
      </c>
      <c r="B6" s="1" t="n">
        <v>30</v>
      </c>
      <c r="C6" s="0" t="s">
        <v>133</v>
      </c>
      <c r="D6" s="1" t="n">
        <v>104</v>
      </c>
      <c r="E6" s="2" t="n">
        <f aca="false">VLOOKUP(D6,'ESO zone constants'!$A$2:$B$949,2,0)</f>
        <v>17</v>
      </c>
      <c r="F6" s="2" t="str">
        <f aca="false">VLOOKUP(D6,'ESO zone constants'!$A$2:$D$949,4,0)</f>
        <v>Alik'r Desert</v>
      </c>
    </row>
    <row r="7" customFormat="false" ht="15" hidden="false" customHeight="false" outlineLevel="0" collapsed="false">
      <c r="A7" s="21" t="n">
        <v>6</v>
      </c>
      <c r="B7" s="1" t="n">
        <v>20</v>
      </c>
      <c r="C7" s="0" t="s">
        <v>195</v>
      </c>
      <c r="D7" s="1" t="n">
        <v>92</v>
      </c>
      <c r="E7" s="2" t="n">
        <f aca="false">VLOOKUP(D7,'ESO zone constants'!$A$2:$B$949,2,0)</f>
        <v>14</v>
      </c>
      <c r="F7" s="2" t="str">
        <f aca="false">VLOOKUP(D7,'ESO zone constants'!$A$2:$D$949,4,0)</f>
        <v>Bangkorai</v>
      </c>
    </row>
    <row r="8" customFormat="false" ht="15" hidden="false" customHeight="false" outlineLevel="0" collapsed="false">
      <c r="A8" s="21" t="n">
        <v>7</v>
      </c>
      <c r="B8" s="1" t="n">
        <v>9</v>
      </c>
      <c r="C8" s="0" t="s">
        <v>165</v>
      </c>
      <c r="D8" s="1" t="n">
        <v>383</v>
      </c>
      <c r="E8" s="2" t="n">
        <f aca="false">VLOOKUP(D8,'ESO zone constants'!$A$2:$B$949,2,0)</f>
        <v>180</v>
      </c>
      <c r="F8" s="2" t="str">
        <f aca="false">VLOOKUP(D8,'ESO zone constants'!$A$2:$D$949,4,0)</f>
        <v>Grahtwood</v>
      </c>
    </row>
    <row r="9" customFormat="false" ht="15" hidden="false" customHeight="false" outlineLevel="0" collapsed="false">
      <c r="A9" s="21" t="n">
        <v>8</v>
      </c>
      <c r="B9" s="1" t="n">
        <v>22</v>
      </c>
      <c r="C9" s="0" t="s">
        <v>100</v>
      </c>
      <c r="D9" s="1" t="n">
        <v>58</v>
      </c>
      <c r="E9" s="2" t="n">
        <f aca="false">VLOOKUP(D9,'ESO zone constants'!$A$2:$B$949,2,0)</f>
        <v>11</v>
      </c>
      <c r="F9" s="2" t="str">
        <f aca="false">VLOOKUP(D9,'ESO zone constants'!$A$2:$D$949,4,0)</f>
        <v>Malabal Tor</v>
      </c>
    </row>
    <row r="10" customFormat="false" ht="15" hidden="false" customHeight="false" outlineLevel="0" collapsed="false">
      <c r="A10" s="21" t="n">
        <v>9</v>
      </c>
      <c r="B10" s="1" t="n">
        <v>26</v>
      </c>
      <c r="C10" s="0" t="s">
        <v>177</v>
      </c>
      <c r="D10" s="1" t="n">
        <v>117</v>
      </c>
      <c r="E10" s="2" t="n">
        <f aca="false">VLOOKUP(D10,'ESO zone constants'!$A$2:$B$949,2,0)</f>
        <v>19</v>
      </c>
      <c r="F10" s="2" t="str">
        <f aca="false">VLOOKUP(D10,'ESO zone constants'!$A$2:$D$949,4,0)</f>
        <v>Shadowfen</v>
      </c>
    </row>
    <row r="11" customFormat="false" ht="15" hidden="false" customHeight="false" outlineLevel="0" collapsed="false">
      <c r="A11" s="21" t="n">
        <v>10</v>
      </c>
      <c r="B11" s="1" t="n">
        <v>13</v>
      </c>
      <c r="C11" s="0" t="s">
        <v>112</v>
      </c>
      <c r="D11" s="1" t="n">
        <v>57</v>
      </c>
      <c r="E11" s="2" t="n">
        <f aca="false">VLOOKUP(D11,'ESO zone constants'!$A$2:$B$949,2,0)</f>
        <v>10</v>
      </c>
      <c r="F11" s="2" t="str">
        <f aca="false">VLOOKUP(D11,'ESO zone constants'!$A$2:$D$949,4,0)</f>
        <v>Deshaan</v>
      </c>
    </row>
    <row r="12" customFormat="false" ht="15" hidden="false" customHeight="false" outlineLevel="0" collapsed="false">
      <c r="A12" s="21" t="n">
        <v>11</v>
      </c>
      <c r="B12" s="1" t="n">
        <v>7</v>
      </c>
      <c r="C12" s="0" t="s">
        <v>103</v>
      </c>
      <c r="D12" s="1" t="n">
        <v>41</v>
      </c>
      <c r="E12" s="2" t="n">
        <f aca="false">VLOOKUP(D12,'ESO zone constants'!$A$2:$B$949,2,0)</f>
        <v>9</v>
      </c>
      <c r="F12" s="2" t="str">
        <f aca="false">VLOOKUP(D12,'ESO zone constants'!$A$2:$D$949,4,0)</f>
        <v>Stonefalls</v>
      </c>
    </row>
    <row r="13" customFormat="false" ht="15" hidden="false" customHeight="false" outlineLevel="0" collapsed="false">
      <c r="A13" s="21" t="n">
        <v>12</v>
      </c>
      <c r="B13" s="1" t="n">
        <v>125</v>
      </c>
      <c r="C13" s="0" t="s">
        <v>61</v>
      </c>
      <c r="D13" s="1" t="n">
        <v>103</v>
      </c>
      <c r="E13" s="2" t="n">
        <f aca="false">VLOOKUP(D13,'ESO zone constants'!$A$2:$B$949,2,0)</f>
        <v>16</v>
      </c>
      <c r="F13" s="2" t="str">
        <f aca="false">VLOOKUP(D13,'ESO zone constants'!$A$2:$D$949,4,0)</f>
        <v>The Rift</v>
      </c>
    </row>
    <row r="14" customFormat="false" ht="15" hidden="false" customHeight="false" outlineLevel="0" collapsed="false">
      <c r="A14" s="21" t="n">
        <v>13</v>
      </c>
      <c r="B14" s="1" t="n">
        <v>61</v>
      </c>
      <c r="C14" s="0" t="s">
        <v>68</v>
      </c>
      <c r="D14" s="1" t="n">
        <v>101</v>
      </c>
      <c r="E14" s="2" t="n">
        <f aca="false">VLOOKUP(D14,'ESO zone constants'!$A$2:$B$949,2,0)</f>
        <v>15</v>
      </c>
      <c r="F14" s="2" t="str">
        <f aca="false">VLOOKUP(D14,'ESO zone constants'!$A$2:$D$949,4,0)</f>
        <v>Eastmarch</v>
      </c>
    </row>
    <row r="15" customFormat="false" ht="15" hidden="false" customHeight="false" outlineLevel="0" collapsed="false">
      <c r="A15" s="21" t="n">
        <v>14</v>
      </c>
      <c r="B15" s="0"/>
      <c r="C15" s="0" t="s">
        <v>82</v>
      </c>
      <c r="D15" s="1" t="n">
        <v>181</v>
      </c>
      <c r="E15" s="2" t="n">
        <f aca="false">VLOOKUP(D15,'ESO zone constants'!$A$2:$B$949,2,0)</f>
        <v>37</v>
      </c>
      <c r="F15" s="2" t="str">
        <f aca="false">VLOOKUP(D15,'ESO zone constants'!$A$2:$D$949,4,0)</f>
        <v>Cyrodiil</v>
      </c>
    </row>
    <row r="16" customFormat="false" ht="15" hidden="false" customHeight="false" outlineLevel="0" collapsed="false">
      <c r="A16" s="21" t="n">
        <v>15</v>
      </c>
      <c r="B16" s="1" t="n">
        <v>143</v>
      </c>
      <c r="C16" s="0" t="s">
        <v>119</v>
      </c>
      <c r="D16" s="1" t="n">
        <v>381</v>
      </c>
      <c r="E16" s="2" t="n">
        <f aca="false">VLOOKUP(D16,'ESO zone constants'!$A$2:$B$949,2,0)</f>
        <v>178</v>
      </c>
      <c r="F16" s="2" t="str">
        <f aca="false">VLOOKUP(D16,'ESO zone constants'!$A$2:$D$949,4,0)</f>
        <v>Auridon</v>
      </c>
    </row>
    <row r="17" customFormat="false" ht="15" hidden="false" customHeight="false" outlineLevel="0" collapsed="false">
      <c r="A17" s="21" t="n">
        <v>16</v>
      </c>
      <c r="B17" s="1" t="n">
        <v>300</v>
      </c>
      <c r="C17" s="0" t="s">
        <v>182</v>
      </c>
      <c r="D17" s="1" t="n">
        <v>108</v>
      </c>
      <c r="E17" s="2" t="n">
        <f aca="false">VLOOKUP(D17,'ESO zone constants'!$A$2:$B$949,2,0)</f>
        <v>18</v>
      </c>
      <c r="F17" s="2" t="str">
        <f aca="false">VLOOKUP(D17,'ESO zone constants'!$A$2:$D$949,4,0)</f>
        <v>Greenshade</v>
      </c>
    </row>
    <row r="18" customFormat="false" ht="15" hidden="false" customHeight="false" outlineLevel="0" collapsed="false">
      <c r="A18" s="21" t="n">
        <v>17</v>
      </c>
      <c r="B18" s="1" t="n">
        <v>256</v>
      </c>
      <c r="C18" s="0" t="s">
        <v>239</v>
      </c>
      <c r="D18" s="1" t="n">
        <v>382</v>
      </c>
      <c r="E18" s="2" t="n">
        <f aca="false">VLOOKUP(D18,'ESO zone constants'!$A$2:$B$949,2,0)</f>
        <v>179</v>
      </c>
      <c r="F18" s="2" t="str">
        <f aca="false">VLOOKUP(D18,'ESO zone constants'!$A$2:$D$949,4,0)</f>
        <v>Reaper's March</v>
      </c>
    </row>
    <row r="19" customFormat="false" ht="15" hidden="false" customHeight="false" outlineLevel="0" collapsed="false">
      <c r="A19" s="21" t="n">
        <v>18</v>
      </c>
      <c r="B19" s="1" t="n">
        <v>75</v>
      </c>
      <c r="C19" s="0" t="s">
        <v>1288</v>
      </c>
      <c r="D19" s="1" t="n">
        <v>281</v>
      </c>
      <c r="E19" s="2" t="n">
        <f aca="false">VLOOKUP(D19,'ESO zone constants'!$A$2:$B$949,2,0)</f>
        <v>110</v>
      </c>
      <c r="F19" s="2" t="str">
        <f aca="false">VLOOKUP(D19,'ESO zone constants'!$A$2:$D$949,4,0)</f>
        <v>Bal Foyen</v>
      </c>
    </row>
    <row r="20" customFormat="false" ht="15" hidden="false" customHeight="false" outlineLevel="0" collapsed="false">
      <c r="A20" s="21" t="n">
        <v>19</v>
      </c>
      <c r="B20" s="1" t="n">
        <v>201</v>
      </c>
      <c r="C20" s="0" t="s">
        <v>640</v>
      </c>
      <c r="D20" s="1" t="n">
        <v>534</v>
      </c>
      <c r="E20" s="2" t="n">
        <f aca="false">VLOOKUP(D20,'ESO zone constants'!$A$2:$B$949,2,0)</f>
        <v>304</v>
      </c>
      <c r="F20" s="2" t="str">
        <f aca="false">VLOOKUP(D20,'ESO zone constants'!$A$2:$D$949,4,0)</f>
        <v>Stros M'Kai</v>
      </c>
    </row>
    <row r="21" customFormat="false" ht="15" hidden="false" customHeight="false" outlineLevel="0" collapsed="false">
      <c r="A21" s="21" t="n">
        <v>20</v>
      </c>
      <c r="B21" s="0"/>
      <c r="C21" s="0" t="s">
        <v>1473</v>
      </c>
      <c r="D21" s="1" t="n">
        <v>535</v>
      </c>
      <c r="E21" s="2" t="n">
        <f aca="false">VLOOKUP(D21,'ESO zone constants'!$A$2:$B$949,2,0)</f>
        <v>305</v>
      </c>
      <c r="F21" s="2" t="str">
        <f aca="false">VLOOKUP(D21,'ESO zone constants'!$A$2:$D$949,4,0)</f>
        <v>Betnikh</v>
      </c>
    </row>
    <row r="22" customFormat="false" ht="15" hidden="false" customHeight="false" outlineLevel="0" collapsed="false">
      <c r="A22" s="21" t="n">
        <v>21</v>
      </c>
      <c r="B22" s="1" t="n">
        <v>258</v>
      </c>
      <c r="C22" s="0" t="s">
        <v>641</v>
      </c>
      <c r="D22" s="1" t="n">
        <v>537</v>
      </c>
      <c r="E22" s="2" t="n">
        <f aca="false">VLOOKUP(D22,'ESO zone constants'!$A$2:$B$949,2,0)</f>
        <v>306</v>
      </c>
      <c r="F22" s="2" t="str">
        <f aca="false">VLOOKUP(D22,'ESO zone constants'!$A$2:$D$949,4,0)</f>
        <v>Khenarthi's Roost</v>
      </c>
    </row>
    <row r="23" customFormat="false" ht="15" hidden="false" customHeight="false" outlineLevel="0" collapsed="false">
      <c r="A23" s="21" t="n">
        <v>22</v>
      </c>
      <c r="B23" s="1" t="n">
        <v>74</v>
      </c>
      <c r="C23" s="0" t="s">
        <v>642</v>
      </c>
      <c r="D23" s="1" t="n">
        <v>280</v>
      </c>
      <c r="E23" s="2" t="n">
        <f aca="false">VLOOKUP(D23,'ESO zone constants'!$A$2:$B$949,2,0)</f>
        <v>109</v>
      </c>
      <c r="F23" s="2" t="str">
        <f aca="false">VLOOKUP(D23,'ESO zone constants'!$A$2:$D$949,4,0)</f>
        <v>Bleakrock Isle</v>
      </c>
    </row>
    <row r="24" customFormat="false" ht="15" hidden="false" customHeight="false" outlineLevel="0" collapsed="false">
      <c r="A24" s="21" t="n">
        <v>23</v>
      </c>
      <c r="B24" s="1" t="n">
        <v>255</v>
      </c>
      <c r="C24" s="0" t="s">
        <v>87</v>
      </c>
      <c r="D24" s="1" t="n">
        <v>347</v>
      </c>
      <c r="E24" s="2" t="n">
        <f aca="false">VLOOKUP(D24,'ESO zone constants'!$A$2:$B$949,2,0)</f>
        <v>154</v>
      </c>
      <c r="F24" s="2" t="str">
        <f aca="false">VLOOKUP(D24,'ESO zone constants'!$A$2:$D$949,4,0)</f>
        <v>Coldharbour</v>
      </c>
    </row>
    <row r="25" customFormat="false" ht="15" hidden="false" customHeight="false" outlineLevel="0" collapsed="false">
      <c r="A25" s="21" t="n">
        <v>25</v>
      </c>
      <c r="B25" s="1" t="n">
        <v>1126</v>
      </c>
      <c r="C25" s="0" t="s">
        <v>361</v>
      </c>
      <c r="D25" s="1" t="n">
        <v>888</v>
      </c>
      <c r="E25" s="2" t="n">
        <f aca="false">VLOOKUP(D25,'ESO zone constants'!$A$2:$B$949,2,0)</f>
        <v>500</v>
      </c>
      <c r="F25" s="2" t="str">
        <f aca="false">VLOOKUP(D25,'ESO zone constants'!$A$2:$D$949,4,0)</f>
        <v>Craglorn</v>
      </c>
    </row>
    <row r="26" customFormat="false" ht="15" hidden="false" customHeight="false" outlineLevel="0" collapsed="false">
      <c r="A26" s="21" t="n">
        <v>26</v>
      </c>
      <c r="B26" s="0"/>
      <c r="C26" s="0" t="s">
        <v>436</v>
      </c>
      <c r="D26" s="1" t="n">
        <v>584</v>
      </c>
      <c r="E26" s="2" t="n">
        <f aca="false">VLOOKUP(D26,'ESO zone constants'!$A$2:$B$949,2,0)</f>
        <v>346</v>
      </c>
      <c r="F26" s="2" t="str">
        <f aca="false">VLOOKUP(D26,'ESO zone constants'!$A$2:$D$949,4,0)</f>
        <v>Imperial City</v>
      </c>
    </row>
    <row r="27" customFormat="false" ht="15" hidden="false" customHeight="false" outlineLevel="0" collapsed="false">
      <c r="A27" s="21" t="n">
        <v>27</v>
      </c>
      <c r="B27" s="1" t="n">
        <v>667</v>
      </c>
      <c r="C27" s="0" t="s">
        <v>494</v>
      </c>
      <c r="D27" s="1" t="n">
        <v>684</v>
      </c>
      <c r="E27" s="2" t="n">
        <f aca="false">VLOOKUP(D27,'ESO zone constants'!$A$2:$B$949,2,0)</f>
        <v>379</v>
      </c>
      <c r="F27" s="2" t="str">
        <f aca="false">VLOOKUP(D27,'ESO zone constants'!$A$2:$D$949,4,0)</f>
        <v>Wrothgar</v>
      </c>
    </row>
    <row r="28" customFormat="false" ht="15" hidden="false" customHeight="false" outlineLevel="0" collapsed="false">
      <c r="A28" s="21" t="n">
        <v>28</v>
      </c>
      <c r="B28" s="1" t="n">
        <v>994</v>
      </c>
      <c r="C28" s="0" t="s">
        <v>519</v>
      </c>
      <c r="D28" s="1" t="n">
        <v>816</v>
      </c>
      <c r="E28" s="2" t="n">
        <f aca="false">VLOOKUP(D28,'ESO zone constants'!$A$2:$B$949,2,0)</f>
        <v>442</v>
      </c>
      <c r="F28" s="2" t="str">
        <f aca="false">VLOOKUP(D28,'ESO zone constants'!$A$2:$D$949,4,0)</f>
        <v>Hew's Bane</v>
      </c>
    </row>
    <row r="29" customFormat="false" ht="15" hidden="false" customHeight="false" outlineLevel="0" collapsed="false">
      <c r="A29" s="21" t="n">
        <v>29</v>
      </c>
      <c r="B29" s="1" t="n">
        <v>1006</v>
      </c>
      <c r="C29" s="0" t="s">
        <v>552</v>
      </c>
      <c r="D29" s="1" t="n">
        <v>823</v>
      </c>
      <c r="E29" s="2" t="n">
        <f aca="false">VLOOKUP(D29,'ESO zone constants'!$A$2:$B$949,2,0)</f>
        <v>448</v>
      </c>
      <c r="F29" s="2" t="str">
        <f aca="false">VLOOKUP(D29,'ESO zone constants'!$A$2:$D$949,4,0)</f>
        <v>Gold Coast</v>
      </c>
    </row>
    <row r="30" customFormat="false" ht="15" hidden="false" customHeight="false" outlineLevel="0" collapsed="false">
      <c r="A30" s="21" t="n">
        <v>30</v>
      </c>
      <c r="B30" s="1" t="n">
        <v>1060</v>
      </c>
      <c r="C30" s="0" t="s">
        <v>714</v>
      </c>
      <c r="D30" s="1" t="n">
        <v>849</v>
      </c>
      <c r="E30" s="2" t="n">
        <f aca="false">VLOOKUP(D30,'ESO zone constants'!$A$2:$B$949,2,0)</f>
        <v>467</v>
      </c>
      <c r="F30" s="2" t="str">
        <f aca="false">VLOOKUP(D30,'ESO zone constants'!$A$2:$D$949,4,0)</f>
        <v>Vvardenfell</v>
      </c>
    </row>
    <row r="31" customFormat="false" ht="15" hidden="false" customHeight="false" outlineLevel="0" collapsed="false">
      <c r="A31" s="21" t="n">
        <v>31</v>
      </c>
      <c r="B31" s="1" t="n">
        <v>1313</v>
      </c>
      <c r="C31" s="0" t="s">
        <v>792</v>
      </c>
      <c r="D31" s="1" t="n">
        <v>980</v>
      </c>
      <c r="E31" s="2" t="n">
        <f aca="false">VLOOKUP(D31,'ESO zone constants'!$A$2:$B$949,2,0)</f>
        <v>589</v>
      </c>
      <c r="F31" s="2" t="str">
        <f aca="false">VLOOKUP(D31,'ESO zone constants'!$A$2:$D$949,4,0)</f>
        <v>Clockwork City</v>
      </c>
    </row>
    <row r="32" customFormat="false" ht="15" hidden="false" customHeight="false" outlineLevel="0" collapsed="false">
      <c r="A32" s="21" t="n">
        <v>32</v>
      </c>
      <c r="B32" s="1" t="n">
        <v>1349</v>
      </c>
      <c r="C32" s="0" t="s">
        <v>846</v>
      </c>
      <c r="D32" s="1" t="n">
        <v>1011</v>
      </c>
      <c r="E32" s="2" t="n">
        <f aca="false">VLOOKUP(D32,'ESO zone constants'!$A$2:$B$949,2,0)</f>
        <v>616</v>
      </c>
      <c r="F32" s="2" t="str">
        <f aca="false">VLOOKUP(D32,'ESO zone constants'!$A$2:$D$949,4,0)</f>
        <v>Summerset</v>
      </c>
    </row>
    <row r="33" customFormat="false" ht="15" hidden="false" customHeight="false" outlineLevel="0" collapsed="false">
      <c r="A33" s="21" t="n">
        <v>33</v>
      </c>
      <c r="B33" s="1" t="n">
        <v>1429</v>
      </c>
      <c r="C33" s="0" t="s">
        <v>1757</v>
      </c>
      <c r="D33" s="1" t="n">
        <v>1027</v>
      </c>
      <c r="E33" s="2" t="n">
        <f aca="false">VLOOKUP(D33,'ESO zone constants'!$A$2:$B$949,2,0)</f>
        <v>632</v>
      </c>
      <c r="F33" s="2" t="str">
        <f aca="false">VLOOKUP(D33,'ESO zone constants'!$A$2:$D$949,4,0)</f>
        <v>Artaeum</v>
      </c>
    </row>
    <row r="34" customFormat="false" ht="15" hidden="false" customHeight="false" outlineLevel="0" collapsed="false">
      <c r="A34" s="21" t="n">
        <v>34</v>
      </c>
      <c r="B34" s="1" t="n">
        <v>1484</v>
      </c>
      <c r="C34" s="0" t="s">
        <v>892</v>
      </c>
      <c r="D34" s="1" t="n">
        <v>726</v>
      </c>
      <c r="E34" s="2" t="n">
        <f aca="false">VLOOKUP(D34,'ESO zone constants'!$A$2:$B$949,2,0)</f>
        <v>407</v>
      </c>
      <c r="F34" s="2" t="str">
        <f aca="false">VLOOKUP(D34,'ESO zone constants'!$A$2:$D$949,4,0)</f>
        <v>Murkmire</v>
      </c>
    </row>
    <row r="35" customFormat="false" ht="15" hidden="false" customHeight="false" outlineLevel="0" collapsed="false">
      <c r="A35" s="21" t="n">
        <v>35</v>
      </c>
      <c r="B35" s="0"/>
      <c r="C35" s="0" t="s">
        <v>1788</v>
      </c>
      <c r="D35" s="1" t="n">
        <v>1072</v>
      </c>
      <c r="E35" s="2" t="n">
        <f aca="false">VLOOKUP(D35,'ESO zone constants'!$A$2:$B$949,2,0)</f>
        <v>668</v>
      </c>
      <c r="F35" s="2" t="str">
        <f aca="false">VLOOKUP(D35,'ESO zone constants'!$A$2:$D$949,4,0)</f>
        <v>Norg-Tzel</v>
      </c>
    </row>
    <row r="36" customFormat="false" ht="15" hidden="false" customHeight="false" outlineLevel="0" collapsed="false">
      <c r="A36" s="21" t="n">
        <v>36</v>
      </c>
      <c r="B36" s="1" t="n">
        <v>1555</v>
      </c>
      <c r="C36" s="0" t="s">
        <v>963</v>
      </c>
      <c r="D36" s="1" t="n">
        <v>1086</v>
      </c>
      <c r="E36" s="2" t="n">
        <f aca="false">VLOOKUP(D36,'ESO zone constants'!$A$2:$B$949,2,0)</f>
        <v>681</v>
      </c>
      <c r="F36" s="2" t="str">
        <f aca="false">VLOOKUP(D36,'ESO zone constants'!$A$2:$D$949,4,0)</f>
        <v>Northern Elsweyr</v>
      </c>
    </row>
    <row r="37" customFormat="false" ht="15" hidden="false" customHeight="false" outlineLevel="0" collapsed="false">
      <c r="A37" s="1" t="n">
        <v>37</v>
      </c>
      <c r="B37" s="1" t="n">
        <v>1654</v>
      </c>
      <c r="C37" s="0" t="s">
        <v>1831</v>
      </c>
      <c r="D37" s="21" t="n">
        <v>1133</v>
      </c>
      <c r="E37" s="2" t="n">
        <f aca="false">VLOOKUP(D37,'ESO zone constants'!$A$2:$B$949,2,0)</f>
        <v>720</v>
      </c>
      <c r="F37" s="2" t="str">
        <f aca="false">VLOOKUP(D37,'ESO zone constants'!$A$2:$D$949,4,0)</f>
        <v>Southern Elsweyr</v>
      </c>
    </row>
    <row r="38" customFormat="false" ht="15" hidden="false" customHeight="false" outlineLevel="0" collapsed="false">
      <c r="A38" s="21" t="n">
        <v>38</v>
      </c>
      <c r="B38" s="1" t="n">
        <v>1719</v>
      </c>
      <c r="C38" s="0" t="s">
        <v>1100</v>
      </c>
      <c r="D38" s="1" t="n">
        <v>1160</v>
      </c>
      <c r="E38" s="2" t="n">
        <f aca="false">VLOOKUP(D38,'ESO zone constants'!$A$2:$B$949,2,0)</f>
        <v>743</v>
      </c>
      <c r="F38" s="2" t="str">
        <f aca="false">VLOOKUP(D38,'ESO zone constants'!$A$2:$D$949,4,0)</f>
        <v>Western Skyrim</v>
      </c>
    </row>
    <row r="39" customFormat="false" ht="15" hidden="false" customHeight="false" outlineLevel="0" collapsed="false">
      <c r="A39" s="21" t="n">
        <v>39</v>
      </c>
      <c r="B39" s="1" t="n">
        <v>1747</v>
      </c>
      <c r="C39" s="0" t="s">
        <v>1851</v>
      </c>
      <c r="D39" s="1" t="n">
        <v>1161</v>
      </c>
      <c r="E39" s="2" t="n">
        <f aca="false">VLOOKUP(D39,'ESO zone constants'!$A$2:$B$949,2,0)</f>
        <v>744</v>
      </c>
      <c r="F39" s="2" t="str">
        <f aca="false">VLOOKUP(D39,'ESO zone constants'!$A$2:$D$949,4,0)</f>
        <v>Blackreach: Greymoor Caverns</v>
      </c>
    </row>
  </sheetData>
  <autoFilter ref="A2:F2"/>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FFC000"/>
    <pageSetUpPr fitToPage="false"/>
  </sheetPr>
  <dimension ref="A1:J42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2" topLeftCell="E3" activePane="bottomRight" state="frozen"/>
      <selection pane="topLeft" activeCell="A1" activeCellId="0" sqref="A1"/>
      <selection pane="topRight" activeCell="E1" activeCellId="0" sqref="E1"/>
      <selection pane="bottomLeft" activeCell="A3" activeCellId="0" sqref="A3"/>
      <selection pane="bottomRight" activeCell="D3" activeCellId="0" sqref="D3"/>
    </sheetView>
  </sheetViews>
  <sheetFormatPr defaultRowHeight="15"/>
  <cols>
    <col collapsed="false" hidden="false" max="1" min="1" style="1" width="31.2995951417004"/>
    <col collapsed="false" hidden="false" max="2" min="2" style="1" width="25.2591093117409"/>
    <col collapsed="false" hidden="false" max="3" min="3" style="1" width="21.5789473684211"/>
    <col collapsed="false" hidden="false" max="4" min="4" style="0" width="28.5384615384615"/>
    <col collapsed="false" hidden="false" max="5" min="5" style="2" width="22.0364372469636"/>
    <col collapsed="false" hidden="false" max="6" min="6" style="2" width="25.7085020242915"/>
    <col collapsed="false" hidden="false" max="7" min="7" style="2" width="17.7975708502024"/>
    <col collapsed="false" hidden="false" max="8" min="8" style="1" width="23.2226720647773"/>
    <col collapsed="false" hidden="false" max="9" min="9" style="0" width="32.3765182186235"/>
    <col collapsed="false" hidden="false" max="10" min="10" style="40" width="65.7125506072875"/>
    <col collapsed="false" hidden="false" max="1025" min="11" style="0" width="10.9028340080972"/>
  </cols>
  <sheetData>
    <row r="1" s="8" customFormat="true" ht="25.5" hidden="false" customHeight="true" outlineLevel="0" collapsed="false">
      <c r="A1" s="7"/>
      <c r="B1" s="7"/>
      <c r="C1" s="7"/>
      <c r="D1" s="55" t="s">
        <v>1901</v>
      </c>
      <c r="E1" s="55"/>
      <c r="F1" s="55"/>
      <c r="G1" s="55"/>
      <c r="H1" s="55"/>
      <c r="I1" s="55"/>
      <c r="J1" s="55"/>
    </row>
    <row r="2" s="12" customFormat="true" ht="15" hidden="false" customHeight="false" outlineLevel="0" collapsed="false">
      <c r="A2" s="11" t="s">
        <v>1902</v>
      </c>
      <c r="B2" s="11" t="s">
        <v>1897</v>
      </c>
      <c r="C2" s="11" t="s">
        <v>1898</v>
      </c>
      <c r="D2" s="12" t="s">
        <v>1899</v>
      </c>
      <c r="E2" s="13" t="s">
        <v>1193</v>
      </c>
      <c r="F2" s="13" t="s">
        <v>1885</v>
      </c>
      <c r="G2" s="13" t="s">
        <v>1887</v>
      </c>
      <c r="H2" s="43" t="s">
        <v>1903</v>
      </c>
      <c r="I2" s="12" t="s">
        <v>1904</v>
      </c>
      <c r="J2" s="40" t="s">
        <v>1905</v>
      </c>
    </row>
    <row r="3" customFormat="false" ht="15" hidden="false" customHeight="false" outlineLevel="0" collapsed="false">
      <c r="A3" s="21" t="n">
        <v>1</v>
      </c>
      <c r="B3" s="1" t="n">
        <v>2</v>
      </c>
      <c r="C3" s="1" t="n">
        <f aca="false">VLOOKUP(B3,'ESO map constants'!$A$3:$B$999,2,0)</f>
        <v>1</v>
      </c>
      <c r="D3" s="0" t="str">
        <f aca="false">VLOOKUP(C3,'ESO map constants'!$B$3:$C$1000,2,0)</f>
        <v>Glenumbra</v>
      </c>
      <c r="E3" s="2" t="n">
        <f aca="false">IF(B3&lt;&gt;"",VLOOKUP(B3,'ESO map constants'!$A$3:$D$1000,4,0),"")</f>
        <v>3</v>
      </c>
      <c r="F3" s="2" t="n">
        <f aca="false">IF(E3&lt;&gt;"",VLOOKUP(E3,'ESO zone constants'!$A$2:$B$9949,2,0),"")</f>
        <v>2</v>
      </c>
      <c r="G3" s="2" t="str">
        <f aca="false">IF(E3&lt;&gt;"",VLOOKUP(E3,'ESO zone constants'!$A$2:$D$949,4,0),"")</f>
        <v>Glenumbra</v>
      </c>
      <c r="H3" s="1" t="n">
        <v>1</v>
      </c>
      <c r="I3" s="0" t="str">
        <f aca="false">VLOOKUP(A3,'ESO wayshrine names'!$A$3:$B$1000,2,0)</f>
        <v>Wyrd Tree Wayshrine </v>
      </c>
      <c r="J3" s="40" t="str">
        <f aca="false">IF(A3&lt;&gt;"",IF(E3&lt;&gt;"",IF(OR(ISNA(A3),ISNA(E3)),"","["&amp;A3&amp;"]="&amp;E3&amp;","),""),"")</f>
        <v>[1]=3,</v>
      </c>
    </row>
    <row r="4" customFormat="false" ht="15" hidden="false" customHeight="false" outlineLevel="0" collapsed="false">
      <c r="A4" s="21" t="n">
        <v>2</v>
      </c>
      <c r="B4" s="1" t="n">
        <v>2</v>
      </c>
      <c r="C4" s="1" t="n">
        <f aca="false">VLOOKUP(B4,'ESO map constants'!$A$3:$B$999,2,0)</f>
        <v>1</v>
      </c>
      <c r="D4" s="0" t="str">
        <f aca="false">VLOOKUP(C4,'ESO map constants'!$B$3:$C$1000,2,0)</f>
        <v>Glenumbra</v>
      </c>
      <c r="E4" s="2" t="n">
        <f aca="false">IF(B4&lt;&gt;"",VLOOKUP(B4,'ESO map constants'!$A$3:$D$1000,4,0),"")</f>
        <v>3</v>
      </c>
      <c r="F4" s="2" t="n">
        <f aca="false">IF(E4&lt;&gt;"",VLOOKUP(E4,'ESO zone constants'!$A$2:$B$9949,2,0),"")</f>
        <v>2</v>
      </c>
      <c r="G4" s="2" t="str">
        <f aca="false">IF(E4&lt;&gt;"",VLOOKUP(E4,'ESO zone constants'!$A$2:$D$949,4,0),"")</f>
        <v>Glenumbra</v>
      </c>
      <c r="H4" s="1" t="n">
        <v>1</v>
      </c>
      <c r="I4" s="0" t="str">
        <f aca="false">VLOOKUP(A4,'ESO wayshrine names'!$A$3:$B$1000,2,0)</f>
        <v>Aldcroft Wayshrine </v>
      </c>
      <c r="J4" s="40" t="str">
        <f aca="false">IF(A4&lt;&gt;"",IF(E4&lt;&gt;"",IF(OR(ISNA(A4),ISNA(E4)),"","["&amp;A4&amp;"]="&amp;E4&amp;","),""),"")</f>
        <v>[2]=3,</v>
      </c>
    </row>
    <row r="5" customFormat="false" ht="15" hidden="false" customHeight="false" outlineLevel="0" collapsed="false">
      <c r="A5" s="21" t="n">
        <v>3</v>
      </c>
      <c r="B5" s="1" t="n">
        <v>2</v>
      </c>
      <c r="C5" s="1" t="n">
        <f aca="false">VLOOKUP(B5,'ESO map constants'!$A$3:$B$999,2,0)</f>
        <v>1</v>
      </c>
      <c r="D5" s="0" t="str">
        <f aca="false">VLOOKUP(C5,'ESO map constants'!$B$3:$C$1000,2,0)</f>
        <v>Glenumbra</v>
      </c>
      <c r="E5" s="2" t="n">
        <f aca="false">IF(B5&lt;&gt;"",VLOOKUP(B5,'ESO map constants'!$A$3:$D$1000,4,0),"")</f>
        <v>3</v>
      </c>
      <c r="F5" s="2" t="n">
        <f aca="false">IF(E5&lt;&gt;"",VLOOKUP(E5,'ESO zone constants'!$A$2:$B$9949,2,0),"")</f>
        <v>2</v>
      </c>
      <c r="G5" s="2" t="str">
        <f aca="false">IF(E5&lt;&gt;"",VLOOKUP(E5,'ESO zone constants'!$A$2:$D$949,4,0),"")</f>
        <v>Glenumbra</v>
      </c>
      <c r="H5" s="1" t="n">
        <v>1</v>
      </c>
      <c r="I5" s="0" t="str">
        <f aca="false">VLOOKUP(A5,'ESO wayshrine names'!$A$3:$B$1000,2,0)</f>
        <v>Deleyn's Mill Wayshrine </v>
      </c>
      <c r="J5" s="40" t="str">
        <f aca="false">IF(A5&lt;&gt;"",IF(E5&lt;&gt;"",IF(OR(ISNA(A5),ISNA(E5)),"","["&amp;A5&amp;"]="&amp;E5&amp;","),""),"")</f>
        <v>[3]=3,</v>
      </c>
    </row>
    <row r="6" customFormat="false" ht="15" hidden="false" customHeight="false" outlineLevel="0" collapsed="false">
      <c r="A6" s="21" t="n">
        <v>4</v>
      </c>
      <c r="B6" s="1" t="n">
        <v>2</v>
      </c>
      <c r="C6" s="1" t="n">
        <f aca="false">VLOOKUP(B6,'ESO map constants'!$A$3:$B$999,2,0)</f>
        <v>1</v>
      </c>
      <c r="D6" s="0" t="str">
        <f aca="false">VLOOKUP(C6,'ESO map constants'!$B$3:$C$1000,2,0)</f>
        <v>Glenumbra</v>
      </c>
      <c r="E6" s="2" t="n">
        <f aca="false">IF(B6&lt;&gt;"",VLOOKUP(B6,'ESO map constants'!$A$3:$D$1000,4,0),"")</f>
        <v>3</v>
      </c>
      <c r="F6" s="2" t="n">
        <f aca="false">IF(E6&lt;&gt;"",VLOOKUP(E6,'ESO zone constants'!$A$2:$B$9949,2,0),"")</f>
        <v>2</v>
      </c>
      <c r="G6" s="2" t="str">
        <f aca="false">IF(E6&lt;&gt;"",VLOOKUP(E6,'ESO zone constants'!$A$2:$D$949,4,0),"")</f>
        <v>Glenumbra</v>
      </c>
      <c r="H6" s="1" t="n">
        <v>1</v>
      </c>
      <c r="I6" s="0" t="str">
        <f aca="false">VLOOKUP(A6,'ESO wayshrine names'!$A$3:$B$1000,2,0)</f>
        <v>Eagle's Brook Wayshrine </v>
      </c>
      <c r="J6" s="40" t="str">
        <f aca="false">IF(A6&lt;&gt;"",IF(E6&lt;&gt;"",IF(OR(ISNA(A6),ISNA(E6)),"","["&amp;A6&amp;"]="&amp;E6&amp;","),""),"")</f>
        <v>[4]=3,</v>
      </c>
    </row>
    <row r="7" customFormat="false" ht="15" hidden="false" customHeight="false" outlineLevel="0" collapsed="false">
      <c r="A7" s="21" t="n">
        <v>5</v>
      </c>
      <c r="B7" s="1" t="n">
        <v>2</v>
      </c>
      <c r="C7" s="1" t="n">
        <f aca="false">VLOOKUP(B7,'ESO map constants'!$A$3:$B$999,2,0)</f>
        <v>1</v>
      </c>
      <c r="D7" s="0" t="str">
        <f aca="false">VLOOKUP(C7,'ESO map constants'!$B$3:$C$1000,2,0)</f>
        <v>Glenumbra</v>
      </c>
      <c r="E7" s="2" t="n">
        <f aca="false">IF(B7&lt;&gt;"",VLOOKUP(B7,'ESO map constants'!$A$3:$D$1000,4,0),"")</f>
        <v>3</v>
      </c>
      <c r="F7" s="2" t="n">
        <f aca="false">IF(E7&lt;&gt;"",VLOOKUP(E7,'ESO zone constants'!$A$2:$B$9949,2,0),"")</f>
        <v>2</v>
      </c>
      <c r="G7" s="2" t="str">
        <f aca="false">IF(E7&lt;&gt;"",VLOOKUP(E7,'ESO zone constants'!$A$2:$D$949,4,0),"")</f>
        <v>Glenumbra</v>
      </c>
      <c r="H7" s="1" t="n">
        <v>1</v>
      </c>
      <c r="I7" s="0" t="str">
        <f aca="false">VLOOKUP(A7,'ESO wayshrine names'!$A$3:$B$1000,2,0)</f>
        <v>North Hag Fen Wayshrine </v>
      </c>
      <c r="J7" s="40" t="str">
        <f aca="false">IF(A7&lt;&gt;"",IF(E7&lt;&gt;"",IF(OR(ISNA(A7),ISNA(E7)),"","["&amp;A7&amp;"]="&amp;E7&amp;","),""),"")</f>
        <v>[5]=3,</v>
      </c>
    </row>
    <row r="8" customFormat="false" ht="15" hidden="false" customHeight="false" outlineLevel="0" collapsed="false">
      <c r="A8" s="21" t="n">
        <v>6</v>
      </c>
      <c r="B8" s="1" t="n">
        <v>2</v>
      </c>
      <c r="C8" s="1" t="n">
        <f aca="false">VLOOKUP(B8,'ESO map constants'!$A$3:$B$999,2,0)</f>
        <v>1</v>
      </c>
      <c r="D8" s="0" t="str">
        <f aca="false">VLOOKUP(C8,'ESO map constants'!$B$3:$C$1000,2,0)</f>
        <v>Glenumbra</v>
      </c>
      <c r="E8" s="2" t="n">
        <f aca="false">IF(B8&lt;&gt;"",VLOOKUP(B8,'ESO map constants'!$A$3:$D$1000,4,0),"")</f>
        <v>3</v>
      </c>
      <c r="F8" s="2" t="n">
        <f aca="false">IF(E8&lt;&gt;"",VLOOKUP(E8,'ESO zone constants'!$A$2:$B$9949,2,0),"")</f>
        <v>2</v>
      </c>
      <c r="G8" s="2" t="str">
        <f aca="false">IF(E8&lt;&gt;"",VLOOKUP(E8,'ESO zone constants'!$A$2:$D$949,4,0),"")</f>
        <v>Glenumbra</v>
      </c>
      <c r="H8" s="1" t="n">
        <v>1</v>
      </c>
      <c r="I8" s="0" t="str">
        <f aca="false">VLOOKUP(A8,'ESO wayshrine names'!$A$3:$B$1000,2,0)</f>
        <v>Lion Guard Redoubt Wayshrine </v>
      </c>
      <c r="J8" s="40" t="str">
        <f aca="false">IF(A8&lt;&gt;"",IF(E8&lt;&gt;"",IF(OR(ISNA(A8),ISNA(E8)),"","["&amp;A8&amp;"]="&amp;E8&amp;","),""),"")</f>
        <v>[6]=3,</v>
      </c>
    </row>
    <row r="9" customFormat="false" ht="15" hidden="false" customHeight="false" outlineLevel="0" collapsed="false">
      <c r="A9" s="21" t="n">
        <v>7</v>
      </c>
      <c r="B9" s="1" t="n">
        <v>2</v>
      </c>
      <c r="C9" s="1" t="n">
        <f aca="false">VLOOKUP(B9,'ESO map constants'!$A$3:$B$999,2,0)</f>
        <v>1</v>
      </c>
      <c r="D9" s="0" t="str">
        <f aca="false">VLOOKUP(C9,'ESO map constants'!$B$3:$C$1000,2,0)</f>
        <v>Glenumbra</v>
      </c>
      <c r="E9" s="2" t="n">
        <f aca="false">IF(B9&lt;&gt;"",VLOOKUP(B9,'ESO map constants'!$A$3:$D$1000,4,0),"")</f>
        <v>3</v>
      </c>
      <c r="F9" s="2" t="n">
        <f aca="false">IF(E9&lt;&gt;"",VLOOKUP(E9,'ESO zone constants'!$A$2:$B$9949,2,0),"")</f>
        <v>2</v>
      </c>
      <c r="G9" s="2" t="str">
        <f aca="false">IF(E9&lt;&gt;"",VLOOKUP(E9,'ESO zone constants'!$A$2:$D$949,4,0),"")</f>
        <v>Glenumbra</v>
      </c>
      <c r="H9" s="1" t="n">
        <v>1</v>
      </c>
      <c r="I9" s="0" t="str">
        <f aca="false">VLOOKUP(A9,'ESO wayshrine names'!$A$3:$B$1000,2,0)</f>
        <v>Crosswych Wayshrine </v>
      </c>
      <c r="J9" s="40" t="str">
        <f aca="false">IF(A9&lt;&gt;"",IF(E9&lt;&gt;"",IF(OR(ISNA(A9),ISNA(E9)),"","["&amp;A9&amp;"]="&amp;E9&amp;","),""),"")</f>
        <v>[7]=3,</v>
      </c>
    </row>
    <row r="10" customFormat="false" ht="15" hidden="false" customHeight="false" outlineLevel="0" collapsed="false">
      <c r="A10" s="21" t="n">
        <v>8</v>
      </c>
      <c r="B10" s="1" t="n">
        <v>2</v>
      </c>
      <c r="C10" s="1" t="n">
        <f aca="false">VLOOKUP(B10,'ESO map constants'!$A$3:$B$999,2,0)</f>
        <v>1</v>
      </c>
      <c r="D10" s="0" t="str">
        <f aca="false">VLOOKUP(C10,'ESO map constants'!$B$3:$C$1000,2,0)</f>
        <v>Glenumbra</v>
      </c>
      <c r="E10" s="2" t="n">
        <f aca="false">IF(B10&lt;&gt;"",VLOOKUP(B10,'ESO map constants'!$A$3:$D$1000,4,0),"")</f>
        <v>3</v>
      </c>
      <c r="F10" s="2" t="n">
        <f aca="false">IF(E10&lt;&gt;"",VLOOKUP(E10,'ESO zone constants'!$A$2:$B$9949,2,0),"")</f>
        <v>2</v>
      </c>
      <c r="G10" s="2" t="str">
        <f aca="false">IF(E10&lt;&gt;"",VLOOKUP(E10,'ESO zone constants'!$A$2:$D$949,4,0),"")</f>
        <v>Glenumbra</v>
      </c>
      <c r="H10" s="1" t="n">
        <v>1</v>
      </c>
      <c r="I10" s="0" t="str">
        <f aca="false">VLOOKUP(A10,'ESO wayshrine names'!$A$3:$B$1000,2,0)</f>
        <v>Farwatch Wayshrine </v>
      </c>
      <c r="J10" s="40" t="str">
        <f aca="false">IF(A10&lt;&gt;"",IF(E10&lt;&gt;"",IF(OR(ISNA(A10),ISNA(E10)),"","["&amp;A10&amp;"]="&amp;E10&amp;","),""),"")</f>
        <v>[8]=3,</v>
      </c>
    </row>
    <row r="11" customFormat="false" ht="15" hidden="false" customHeight="false" outlineLevel="0" collapsed="false">
      <c r="A11" s="21" t="n">
        <v>9</v>
      </c>
      <c r="B11" s="1" t="n">
        <v>3</v>
      </c>
      <c r="C11" s="1" t="n">
        <f aca="false">VLOOKUP(B11,'ESO map constants'!$A$3:$B$999,2,0)</f>
        <v>10</v>
      </c>
      <c r="D11" s="0" t="str">
        <f aca="false">VLOOKUP(C11,'ESO map constants'!$B$3:$C$1000,2,0)</f>
        <v>Rivenspire</v>
      </c>
      <c r="E11" s="2" t="n">
        <f aca="false">IF(B11&lt;&gt;"",VLOOKUP(B11,'ESO map constants'!$A$3:$D$1000,4,0),"")</f>
        <v>20</v>
      </c>
      <c r="F11" s="2" t="n">
        <f aca="false">IF(E11&lt;&gt;"",VLOOKUP(E11,'ESO zone constants'!$A$2:$B$9949,2,0),"")</f>
        <v>5</v>
      </c>
      <c r="G11" s="2" t="str">
        <f aca="false">IF(E11&lt;&gt;"",VLOOKUP(E11,'ESO zone constants'!$A$2:$D$949,4,0),"")</f>
        <v>Rivenspire</v>
      </c>
      <c r="H11" s="1" t="n">
        <v>1</v>
      </c>
      <c r="I11" s="0" t="str">
        <f aca="false">VLOOKUP(A11,'ESO wayshrine names'!$A$3:$B$1000,2,0)</f>
        <v>Oldgate Wayshrine </v>
      </c>
      <c r="J11" s="40" t="str">
        <f aca="false">IF(A11&lt;&gt;"",IF(E11&lt;&gt;"",IF(OR(ISNA(A11),ISNA(E11)),"","["&amp;A11&amp;"]="&amp;E11&amp;","),""),"")</f>
        <v>[9]=20,</v>
      </c>
    </row>
    <row r="12" customFormat="false" ht="15" hidden="false" customHeight="false" outlineLevel="0" collapsed="false">
      <c r="A12" s="21" t="n">
        <v>10</v>
      </c>
      <c r="B12" s="1" t="n">
        <v>3</v>
      </c>
      <c r="C12" s="1" t="n">
        <f aca="false">VLOOKUP(B12,'ESO map constants'!$A$3:$B$999,2,0)</f>
        <v>10</v>
      </c>
      <c r="D12" s="0" t="str">
        <f aca="false">VLOOKUP(C12,'ESO map constants'!$B$3:$C$1000,2,0)</f>
        <v>Rivenspire</v>
      </c>
      <c r="E12" s="2" t="n">
        <f aca="false">IF(B12&lt;&gt;"",VLOOKUP(B12,'ESO map constants'!$A$3:$D$1000,4,0),"")</f>
        <v>20</v>
      </c>
      <c r="F12" s="2" t="n">
        <f aca="false">IF(E12&lt;&gt;"",VLOOKUP(E12,'ESO zone constants'!$A$2:$B$9949,2,0),"")</f>
        <v>5</v>
      </c>
      <c r="G12" s="2" t="str">
        <f aca="false">IF(E12&lt;&gt;"",VLOOKUP(E12,'ESO zone constants'!$A$2:$D$949,4,0),"")</f>
        <v>Rivenspire</v>
      </c>
      <c r="H12" s="1" t="n">
        <v>1</v>
      </c>
      <c r="I12" s="0" t="str">
        <f aca="false">VLOOKUP(A12,'ESO wayshrine names'!$A$3:$B$1000,2,0)</f>
        <v>Crestshade Wayshrine </v>
      </c>
      <c r="J12" s="40" t="str">
        <f aca="false">IF(A12&lt;&gt;"",IF(E12&lt;&gt;"",IF(OR(ISNA(A12),ISNA(E12)),"","["&amp;A12&amp;"]="&amp;E12&amp;","),""),"")</f>
        <v>[10]=20,</v>
      </c>
    </row>
    <row r="13" customFormat="false" ht="15" hidden="false" customHeight="false" outlineLevel="0" collapsed="false">
      <c r="A13" s="21" t="n">
        <v>11</v>
      </c>
      <c r="B13" s="1" t="n">
        <v>3</v>
      </c>
      <c r="C13" s="1" t="n">
        <f aca="false">VLOOKUP(B13,'ESO map constants'!$A$3:$B$999,2,0)</f>
        <v>10</v>
      </c>
      <c r="D13" s="0" t="str">
        <f aca="false">VLOOKUP(C13,'ESO map constants'!$B$3:$C$1000,2,0)</f>
        <v>Rivenspire</v>
      </c>
      <c r="E13" s="2" t="n">
        <f aca="false">IF(B13&lt;&gt;"",VLOOKUP(B13,'ESO map constants'!$A$3:$D$1000,4,0),"")</f>
        <v>20</v>
      </c>
      <c r="F13" s="2" t="n">
        <f aca="false">IF(E13&lt;&gt;"",VLOOKUP(E13,'ESO zone constants'!$A$2:$B$9949,2,0),"")</f>
        <v>5</v>
      </c>
      <c r="G13" s="2" t="str">
        <f aca="false">IF(E13&lt;&gt;"",VLOOKUP(E13,'ESO zone constants'!$A$2:$D$949,4,0),"")</f>
        <v>Rivenspire</v>
      </c>
      <c r="H13" s="1" t="n">
        <v>1</v>
      </c>
      <c r="I13" s="0" t="str">
        <f aca="false">VLOOKUP(A13,'ESO wayshrine names'!$A$3:$B$1000,2,0)</f>
        <v>Tamrith Camp Wayshrine </v>
      </c>
      <c r="J13" s="40" t="str">
        <f aca="false">IF(A13&lt;&gt;"",IF(E13&lt;&gt;"",IF(OR(ISNA(A13),ISNA(E13)),"","["&amp;A13&amp;"]="&amp;E13&amp;","),""),"")</f>
        <v>[11]=20,</v>
      </c>
    </row>
    <row r="14" customFormat="false" ht="15" hidden="false" customHeight="false" outlineLevel="0" collapsed="false">
      <c r="A14" s="21" t="n">
        <v>12</v>
      </c>
      <c r="B14" s="1" t="n">
        <v>3</v>
      </c>
      <c r="C14" s="1" t="n">
        <f aca="false">VLOOKUP(B14,'ESO map constants'!$A$3:$B$999,2,0)</f>
        <v>10</v>
      </c>
      <c r="D14" s="0" t="str">
        <f aca="false">VLOOKUP(C14,'ESO map constants'!$B$3:$C$1000,2,0)</f>
        <v>Rivenspire</v>
      </c>
      <c r="E14" s="2" t="n">
        <f aca="false">IF(B14&lt;&gt;"",VLOOKUP(B14,'ESO map constants'!$A$3:$D$1000,4,0),"")</f>
        <v>20</v>
      </c>
      <c r="F14" s="2" t="n">
        <f aca="false">IF(E14&lt;&gt;"",VLOOKUP(E14,'ESO zone constants'!$A$2:$B$9949,2,0),"")</f>
        <v>5</v>
      </c>
      <c r="G14" s="2" t="str">
        <f aca="false">IF(E14&lt;&gt;"",VLOOKUP(E14,'ESO zone constants'!$A$2:$D$949,4,0),"")</f>
        <v>Rivenspire</v>
      </c>
      <c r="H14" s="1" t="n">
        <v>1</v>
      </c>
      <c r="I14" s="0" t="str">
        <f aca="false">VLOOKUP(A14,'ESO wayshrine names'!$A$3:$B$1000,2,0)</f>
        <v>Boralis Wayshrine </v>
      </c>
      <c r="J14" s="40" t="str">
        <f aca="false">IF(A14&lt;&gt;"",IF(E14&lt;&gt;"",IF(OR(ISNA(A14),ISNA(E14)),"","["&amp;A14&amp;"]="&amp;E14&amp;","),""),"")</f>
        <v>[12]=20,</v>
      </c>
    </row>
    <row r="15" customFormat="false" ht="15" hidden="false" customHeight="false" outlineLevel="0" collapsed="false">
      <c r="A15" s="21" t="n">
        <v>13</v>
      </c>
      <c r="B15" s="1" t="n">
        <v>3</v>
      </c>
      <c r="C15" s="1" t="n">
        <f aca="false">VLOOKUP(B15,'ESO map constants'!$A$3:$B$999,2,0)</f>
        <v>10</v>
      </c>
      <c r="D15" s="0" t="str">
        <f aca="false">VLOOKUP(C15,'ESO map constants'!$B$3:$C$1000,2,0)</f>
        <v>Rivenspire</v>
      </c>
      <c r="E15" s="2" t="n">
        <f aca="false">IF(B15&lt;&gt;"",VLOOKUP(B15,'ESO map constants'!$A$3:$D$1000,4,0),"")</f>
        <v>20</v>
      </c>
      <c r="F15" s="2" t="n">
        <f aca="false">IF(E15&lt;&gt;"",VLOOKUP(E15,'ESO zone constants'!$A$2:$B$9949,2,0),"")</f>
        <v>5</v>
      </c>
      <c r="G15" s="2" t="str">
        <f aca="false">IF(E15&lt;&gt;"",VLOOKUP(E15,'ESO zone constants'!$A$2:$D$949,4,0),"")</f>
        <v>Rivenspire</v>
      </c>
      <c r="H15" s="1" t="n">
        <v>1</v>
      </c>
      <c r="I15" s="0" t="str">
        <f aca="false">VLOOKUP(A15,'ESO wayshrine names'!$A$3:$B$1000,2,0)</f>
        <v>Staging Grounds Wayshrine </v>
      </c>
      <c r="J15" s="40" t="str">
        <f aca="false">IF(A15&lt;&gt;"",IF(E15&lt;&gt;"",IF(OR(ISNA(A15),ISNA(E15)),"","["&amp;A15&amp;"]="&amp;E15&amp;","),""),"")</f>
        <v>[13]=20,</v>
      </c>
    </row>
    <row r="16" customFormat="false" ht="15" hidden="false" customHeight="false" outlineLevel="0" collapsed="false">
      <c r="A16" s="21" t="n">
        <v>14</v>
      </c>
      <c r="B16" s="1" t="n">
        <v>4</v>
      </c>
      <c r="C16" s="1" t="n">
        <f aca="false">VLOOKUP(B16,'ESO map constants'!$A$3:$B$999,2,0)</f>
        <v>12</v>
      </c>
      <c r="D16" s="0" t="str">
        <f aca="false">VLOOKUP(C16,'ESO map constants'!$B$3:$C$1000,2,0)</f>
        <v>Stormhaven</v>
      </c>
      <c r="E16" s="2" t="n">
        <f aca="false">IF(B16&lt;&gt;"",VLOOKUP(B16,'ESO map constants'!$A$3:$D$1000,4,0),"")</f>
        <v>19</v>
      </c>
      <c r="F16" s="2" t="n">
        <f aca="false">IF(E16&lt;&gt;"",VLOOKUP(E16,'ESO zone constants'!$A$2:$B$9949,2,0),"")</f>
        <v>4</v>
      </c>
      <c r="G16" s="2" t="str">
        <f aca="false">IF(E16&lt;&gt;"",VLOOKUP(E16,'ESO zone constants'!$A$2:$D$949,4,0),"")</f>
        <v>Stormhaven</v>
      </c>
      <c r="H16" s="1" t="n">
        <v>1</v>
      </c>
      <c r="I16" s="0" t="str">
        <f aca="false">VLOOKUP(A16,'ESO wayshrine names'!$A$3:$B$1000,2,0)</f>
        <v>Koeglin Village Wayshrine </v>
      </c>
      <c r="J16" s="40" t="str">
        <f aca="false">IF(A16&lt;&gt;"",IF(E16&lt;&gt;"",IF(OR(ISNA(A16),ISNA(E16)),"","["&amp;A16&amp;"]="&amp;E16&amp;","),""),"")</f>
        <v>[14]=19,</v>
      </c>
    </row>
    <row r="17" customFormat="false" ht="15" hidden="false" customHeight="false" outlineLevel="0" collapsed="false">
      <c r="A17" s="21" t="n">
        <v>15</v>
      </c>
      <c r="B17" s="1" t="n">
        <v>4</v>
      </c>
      <c r="C17" s="1" t="n">
        <f aca="false">VLOOKUP(B17,'ESO map constants'!$A$3:$B$999,2,0)</f>
        <v>12</v>
      </c>
      <c r="D17" s="0" t="str">
        <f aca="false">VLOOKUP(C17,'ESO map constants'!$B$3:$C$1000,2,0)</f>
        <v>Stormhaven</v>
      </c>
      <c r="E17" s="2" t="n">
        <f aca="false">IF(B17&lt;&gt;"",VLOOKUP(B17,'ESO map constants'!$A$3:$D$1000,4,0),"")</f>
        <v>19</v>
      </c>
      <c r="F17" s="2" t="n">
        <f aca="false">IF(E17&lt;&gt;"",VLOOKUP(E17,'ESO zone constants'!$A$2:$B$9949,2,0),"")</f>
        <v>4</v>
      </c>
      <c r="G17" s="2" t="str">
        <f aca="false">IF(E17&lt;&gt;"",VLOOKUP(E17,'ESO zone constants'!$A$2:$D$949,4,0),"")</f>
        <v>Stormhaven</v>
      </c>
      <c r="H17" s="1" t="n">
        <v>1</v>
      </c>
      <c r="I17" s="0" t="str">
        <f aca="false">VLOOKUP(A17,'ESO wayshrine names'!$A$3:$B$1000,2,0)</f>
        <v>Alcaire Castle Wayshrine </v>
      </c>
      <c r="J17" s="40" t="str">
        <f aca="false">IF(A17&lt;&gt;"",IF(E17&lt;&gt;"",IF(OR(ISNA(A17),ISNA(E17)),"","["&amp;A17&amp;"]="&amp;E17&amp;","),""),"")</f>
        <v>[15]=19,</v>
      </c>
    </row>
    <row r="18" customFormat="false" ht="15" hidden="false" customHeight="false" outlineLevel="0" collapsed="false">
      <c r="A18" s="21" t="n">
        <v>16</v>
      </c>
      <c r="B18" s="1" t="n">
        <v>4</v>
      </c>
      <c r="C18" s="1" t="n">
        <f aca="false">VLOOKUP(B18,'ESO map constants'!$A$3:$B$999,2,0)</f>
        <v>12</v>
      </c>
      <c r="D18" s="0" t="str">
        <f aca="false">VLOOKUP(C18,'ESO map constants'!$B$3:$C$1000,2,0)</f>
        <v>Stormhaven</v>
      </c>
      <c r="E18" s="2" t="n">
        <f aca="false">IF(B18&lt;&gt;"",VLOOKUP(B18,'ESO map constants'!$A$3:$D$1000,4,0),"")</f>
        <v>19</v>
      </c>
      <c r="F18" s="2" t="n">
        <f aca="false">IF(E18&lt;&gt;"",VLOOKUP(E18,'ESO zone constants'!$A$2:$B$9949,2,0),"")</f>
        <v>4</v>
      </c>
      <c r="G18" s="2" t="str">
        <f aca="false">IF(E18&lt;&gt;"",VLOOKUP(E18,'ESO zone constants'!$A$2:$D$949,4,0),"")</f>
        <v>Stormhaven</v>
      </c>
      <c r="H18" s="1" t="n">
        <v>1</v>
      </c>
      <c r="I18" s="0" t="str">
        <f aca="false">VLOOKUP(A18,'ESO wayshrine names'!$A$3:$B$1000,2,0)</f>
        <v>Firebrand Keep Wayshrine </v>
      </c>
      <c r="J18" s="40" t="str">
        <f aca="false">IF(A18&lt;&gt;"",IF(E18&lt;&gt;"",IF(OR(ISNA(A18),ISNA(E18)),"","["&amp;A18&amp;"]="&amp;E18&amp;","),""),"")</f>
        <v>[16]=19,</v>
      </c>
    </row>
    <row r="19" customFormat="false" ht="15" hidden="false" customHeight="false" outlineLevel="0" collapsed="false">
      <c r="A19" s="21" t="n">
        <v>17</v>
      </c>
      <c r="B19" s="1" t="n">
        <v>4</v>
      </c>
      <c r="C19" s="1" t="n">
        <f aca="false">VLOOKUP(B19,'ESO map constants'!$A$3:$B$999,2,0)</f>
        <v>12</v>
      </c>
      <c r="D19" s="0" t="str">
        <f aca="false">VLOOKUP(C19,'ESO map constants'!$B$3:$C$1000,2,0)</f>
        <v>Stormhaven</v>
      </c>
      <c r="E19" s="2" t="n">
        <f aca="false">IF(B19&lt;&gt;"",VLOOKUP(B19,'ESO map constants'!$A$3:$D$1000,4,0),"")</f>
        <v>19</v>
      </c>
      <c r="F19" s="2" t="n">
        <f aca="false">IF(E19&lt;&gt;"",VLOOKUP(E19,'ESO zone constants'!$A$2:$B$9949,2,0),"")</f>
        <v>4</v>
      </c>
      <c r="G19" s="2" t="str">
        <f aca="false">IF(E19&lt;&gt;"",VLOOKUP(E19,'ESO zone constants'!$A$2:$D$949,4,0),"")</f>
        <v>Stormhaven</v>
      </c>
      <c r="H19" s="1" t="n">
        <v>1</v>
      </c>
      <c r="I19" s="0" t="str">
        <f aca="false">VLOOKUP(A19,'ESO wayshrine names'!$A$3:$B$1000,2,0)</f>
        <v>Bonesnap Ruins Wayshrine </v>
      </c>
      <c r="J19" s="40" t="str">
        <f aca="false">IF(A19&lt;&gt;"",IF(E19&lt;&gt;"",IF(OR(ISNA(A19),ISNA(E19)),"","["&amp;A19&amp;"]="&amp;E19&amp;","),""),"")</f>
        <v>[17]=19,</v>
      </c>
    </row>
    <row r="20" customFormat="false" ht="15" hidden="false" customHeight="false" outlineLevel="0" collapsed="false">
      <c r="A20" s="21" t="n">
        <v>18</v>
      </c>
      <c r="B20" s="1" t="n">
        <v>4</v>
      </c>
      <c r="C20" s="1" t="n">
        <f aca="false">VLOOKUP(B20,'ESO map constants'!$A$3:$B$999,2,0)</f>
        <v>12</v>
      </c>
      <c r="D20" s="0" t="str">
        <f aca="false">VLOOKUP(C20,'ESO map constants'!$B$3:$C$1000,2,0)</f>
        <v>Stormhaven</v>
      </c>
      <c r="E20" s="2" t="n">
        <f aca="false">IF(B20&lt;&gt;"",VLOOKUP(B20,'ESO map constants'!$A$3:$D$1000,4,0),"")</f>
        <v>19</v>
      </c>
      <c r="F20" s="2" t="n">
        <f aca="false">IF(E20&lt;&gt;"",VLOOKUP(E20,'ESO zone constants'!$A$2:$B$9949,2,0),"")</f>
        <v>4</v>
      </c>
      <c r="G20" s="2" t="str">
        <f aca="false">IF(E20&lt;&gt;"",VLOOKUP(E20,'ESO zone constants'!$A$2:$D$949,4,0),"")</f>
        <v>Stormhaven</v>
      </c>
      <c r="H20" s="1" t="n">
        <v>1</v>
      </c>
      <c r="I20" s="0" t="str">
        <f aca="false">VLOOKUP(A20,'ESO wayshrine names'!$A$3:$B$1000,2,0)</f>
        <v>Soulshriven Wayshrine </v>
      </c>
      <c r="J20" s="40" t="str">
        <f aca="false">IF(A20&lt;&gt;"",IF(E20&lt;&gt;"",IF(OR(ISNA(A20),ISNA(E20)),"","["&amp;A20&amp;"]="&amp;E20&amp;","),""),"")</f>
        <v>[18]=19,</v>
      </c>
    </row>
    <row r="21" customFormat="false" ht="15" hidden="false" customHeight="false" outlineLevel="0" collapsed="false">
      <c r="A21" s="21" t="n">
        <v>19</v>
      </c>
      <c r="B21" s="1" t="n">
        <v>4</v>
      </c>
      <c r="C21" s="1" t="n">
        <f aca="false">VLOOKUP(B21,'ESO map constants'!$A$3:$B$999,2,0)</f>
        <v>12</v>
      </c>
      <c r="D21" s="0" t="str">
        <f aca="false">VLOOKUP(C21,'ESO map constants'!$B$3:$C$1000,2,0)</f>
        <v>Stormhaven</v>
      </c>
      <c r="E21" s="2" t="n">
        <f aca="false">IF(B21&lt;&gt;"",VLOOKUP(B21,'ESO map constants'!$A$3:$D$1000,4,0),"")</f>
        <v>19</v>
      </c>
      <c r="F21" s="2" t="n">
        <f aca="false">IF(E21&lt;&gt;"",VLOOKUP(E21,'ESO zone constants'!$A$2:$B$9949,2,0),"")</f>
        <v>4</v>
      </c>
      <c r="G21" s="2" t="str">
        <f aca="false">IF(E21&lt;&gt;"",VLOOKUP(E21,'ESO zone constants'!$A$2:$D$949,4,0),"")</f>
        <v>Stormhaven</v>
      </c>
      <c r="H21" s="1" t="n">
        <v>1</v>
      </c>
      <c r="I21" s="0" t="str">
        <f aca="false">VLOOKUP(A21,'ESO wayshrine names'!$A$3:$B$1000,2,0)</f>
        <v>Pariah Abbey Wayshrine </v>
      </c>
      <c r="J21" s="40" t="str">
        <f aca="false">IF(A21&lt;&gt;"",IF(E21&lt;&gt;"",IF(OR(ISNA(A21),ISNA(E21)),"","["&amp;A21&amp;"]="&amp;E21&amp;","),""),"")</f>
        <v>[19]=19,</v>
      </c>
    </row>
    <row r="22" customFormat="false" ht="15" hidden="false" customHeight="false" outlineLevel="0" collapsed="false">
      <c r="A22" s="21" t="n">
        <v>20</v>
      </c>
      <c r="B22" s="1" t="n">
        <v>2</v>
      </c>
      <c r="C22" s="1" t="n">
        <f aca="false">VLOOKUP(B22,'ESO map constants'!$A$3:$B$999,2,0)</f>
        <v>1</v>
      </c>
      <c r="D22" s="0" t="str">
        <f aca="false">VLOOKUP(C22,'ESO map constants'!$B$3:$C$1000,2,0)</f>
        <v>Glenumbra</v>
      </c>
      <c r="E22" s="2" t="n">
        <f aca="false">IF(B22&lt;&gt;"",VLOOKUP(B22,'ESO map constants'!$A$3:$D$1000,4,0),"")</f>
        <v>3</v>
      </c>
      <c r="F22" s="2" t="n">
        <f aca="false">IF(E22&lt;&gt;"",VLOOKUP(E22,'ESO zone constants'!$A$2:$B$9949,2,0),"")</f>
        <v>2</v>
      </c>
      <c r="G22" s="2" t="str">
        <f aca="false">IF(E22&lt;&gt;"",VLOOKUP(E22,'ESO zone constants'!$A$2:$D$949,4,0),"")</f>
        <v>Glenumbra</v>
      </c>
      <c r="H22" s="1" t="n">
        <v>1</v>
      </c>
      <c r="I22" s="0" t="str">
        <f aca="false">VLOOKUP(A22,'ESO wayshrine names'!$A$3:$B$1000,2,0)</f>
        <v>Baelborne Rock Wayshrine </v>
      </c>
      <c r="J22" s="40" t="str">
        <f aca="false">IF(A22&lt;&gt;"",IF(E22&lt;&gt;"",IF(OR(ISNA(A22),ISNA(E22)),"","["&amp;A22&amp;"]="&amp;E22&amp;","),""),"")</f>
        <v>[20]=3,</v>
      </c>
    </row>
    <row r="23" customFormat="false" ht="15" hidden="false" customHeight="false" outlineLevel="0" collapsed="false">
      <c r="A23" s="21" t="n">
        <v>21</v>
      </c>
      <c r="B23" s="1" t="n">
        <v>7</v>
      </c>
      <c r="C23" s="1" t="n">
        <f aca="false">VLOOKUP(B23,'ESO map constants'!$A$3:$B$999,2,0)</f>
        <v>9</v>
      </c>
      <c r="D23" s="0" t="str">
        <f aca="false">VLOOKUP(C23,'ESO map constants'!$B$3:$C$1000,2,0)</f>
        <v>Grahtwood</v>
      </c>
      <c r="E23" s="2" t="n">
        <f aca="false">IF(B23&lt;&gt;"",VLOOKUP(B23,'ESO map constants'!$A$3:$D$1000,4,0),"")</f>
        <v>383</v>
      </c>
      <c r="F23" s="2" t="n">
        <f aca="false">IF(E23&lt;&gt;"",VLOOKUP(E23,'ESO zone constants'!$A$2:$B$9949,2,0),"")</f>
        <v>180</v>
      </c>
      <c r="G23" s="2" t="str">
        <f aca="false">IF(E23&lt;&gt;"",VLOOKUP(E23,'ESO zone constants'!$A$2:$D$949,4,0),"")</f>
        <v>Grahtwood</v>
      </c>
      <c r="H23" s="1" t="n">
        <v>1</v>
      </c>
      <c r="I23" s="0" t="str">
        <f aca="false">VLOOKUP(A23,'ESO wayshrine names'!$A$3:$B$1000,2,0)</f>
        <v>Elden Root Temple Wayshrine </v>
      </c>
      <c r="J23" s="40" t="str">
        <f aca="false">IF(A23&lt;&gt;"",IF(E23&lt;&gt;"",IF(OR(ISNA(A23),ISNA(E23)),"","["&amp;A23&amp;"]="&amp;E23&amp;","),""),"")</f>
        <v>[21]=383,</v>
      </c>
    </row>
    <row r="24" customFormat="false" ht="15" hidden="false" customHeight="false" outlineLevel="0" collapsed="false">
      <c r="A24" s="21" t="n">
        <v>22</v>
      </c>
      <c r="B24" s="1" t="n">
        <v>4</v>
      </c>
      <c r="C24" s="1" t="n">
        <f aca="false">VLOOKUP(B24,'ESO map constants'!$A$3:$B$999,2,0)</f>
        <v>12</v>
      </c>
      <c r="D24" s="0" t="str">
        <f aca="false">VLOOKUP(C24,'ESO map constants'!$B$3:$C$1000,2,0)</f>
        <v>Stormhaven</v>
      </c>
      <c r="E24" s="2" t="n">
        <f aca="false">IF(B24&lt;&gt;"",VLOOKUP(B24,'ESO map constants'!$A$3:$D$1000,4,0),"")</f>
        <v>19</v>
      </c>
      <c r="F24" s="2" t="n">
        <f aca="false">IF(E24&lt;&gt;"",VLOOKUP(E24,'ESO zone constants'!$A$2:$B$9949,2,0),"")</f>
        <v>4</v>
      </c>
      <c r="G24" s="2" t="str">
        <f aca="false">IF(E24&lt;&gt;"",VLOOKUP(E24,'ESO zone constants'!$A$2:$D$949,4,0),"")</f>
        <v>Stormhaven</v>
      </c>
      <c r="H24" s="1" t="n">
        <v>1</v>
      </c>
      <c r="I24" s="0" t="str">
        <f aca="false">VLOOKUP(A24,'ESO wayshrine names'!$A$3:$B$1000,2,0)</f>
        <v>Wind Keep Wayshrine </v>
      </c>
      <c r="J24" s="40" t="str">
        <f aca="false">IF(A24&lt;&gt;"",IF(E24&lt;&gt;"",IF(OR(ISNA(A24),ISNA(E24)),"","["&amp;A24&amp;"]="&amp;E24&amp;","),""),"")</f>
        <v>[22]=19,</v>
      </c>
    </row>
    <row r="25" customFormat="false" ht="15" hidden="false" customHeight="false" outlineLevel="0" collapsed="false">
      <c r="A25" s="21" t="n">
        <v>23</v>
      </c>
      <c r="B25" s="1" t="n">
        <v>4</v>
      </c>
      <c r="C25" s="1" t="n">
        <f aca="false">VLOOKUP(B25,'ESO map constants'!$A$3:$B$999,2,0)</f>
        <v>12</v>
      </c>
      <c r="D25" s="0" t="str">
        <f aca="false">VLOOKUP(C25,'ESO map constants'!$B$3:$C$1000,2,0)</f>
        <v>Stormhaven</v>
      </c>
      <c r="E25" s="2" t="n">
        <f aca="false">IF(B25&lt;&gt;"",VLOOKUP(B25,'ESO map constants'!$A$3:$D$1000,4,0),"")</f>
        <v>19</v>
      </c>
      <c r="F25" s="2" t="n">
        <f aca="false">IF(E25&lt;&gt;"",VLOOKUP(E25,'ESO zone constants'!$A$2:$B$9949,2,0),"")</f>
        <v>4</v>
      </c>
      <c r="G25" s="2" t="str">
        <f aca="false">IF(E25&lt;&gt;"",VLOOKUP(E25,'ESO zone constants'!$A$2:$D$949,4,0),"")</f>
        <v>Stormhaven</v>
      </c>
      <c r="H25" s="1" t="n">
        <v>1</v>
      </c>
      <c r="I25" s="0" t="str">
        <f aca="false">VLOOKUP(A25,'ESO wayshrine names'!$A$3:$B$1000,2,0)</f>
        <v>Dro-Dara Plantation Wayshrine </v>
      </c>
      <c r="J25" s="40" t="str">
        <f aca="false">IF(A25&lt;&gt;"",IF(E25&lt;&gt;"",IF(OR(ISNA(A25),ISNA(E25)),"","["&amp;A25&amp;"]="&amp;E25&amp;","),""),"")</f>
        <v>[23]=19,</v>
      </c>
    </row>
    <row r="26" customFormat="false" ht="15" hidden="false" customHeight="false" outlineLevel="0" collapsed="false">
      <c r="A26" s="21" t="n">
        <v>24</v>
      </c>
      <c r="B26" s="1" t="n">
        <v>10</v>
      </c>
      <c r="C26" s="1" t="n">
        <f aca="false">VLOOKUP(B26,'ESO map constants'!$A$3:$B$999,2,0)</f>
        <v>13</v>
      </c>
      <c r="D26" s="0" t="str">
        <f aca="false">VLOOKUP(C26,'ESO map constants'!$B$3:$C$1000,2,0)</f>
        <v>Deshaan</v>
      </c>
      <c r="E26" s="2" t="n">
        <f aca="false">IF(B26&lt;&gt;"",VLOOKUP(B26,'ESO map constants'!$A$3:$D$1000,4,0),"")</f>
        <v>57</v>
      </c>
      <c r="F26" s="2" t="n">
        <f aca="false">IF(E26&lt;&gt;"",VLOOKUP(E26,'ESO zone constants'!$A$2:$B$9949,2,0),"")</f>
        <v>10</v>
      </c>
      <c r="G26" s="2" t="str">
        <f aca="false">IF(E26&lt;&gt;"",VLOOKUP(E26,'ESO zone constants'!$A$2:$D$949,4,0),"")</f>
        <v>Deshaan</v>
      </c>
      <c r="H26" s="1" t="n">
        <v>1</v>
      </c>
      <c r="I26" s="0" t="str">
        <f aca="false">VLOOKUP(A26,'ESO wayshrine names'!$A$3:$B$1000,2,0)</f>
        <v>West Narsis Wayshrine </v>
      </c>
      <c r="J26" s="40" t="str">
        <f aca="false">IF(A26&lt;&gt;"",IF(E26&lt;&gt;"",IF(OR(ISNA(A26),ISNA(E26)),"","["&amp;A26&amp;"]="&amp;E26&amp;","),""),"")</f>
        <v>[24]=57,</v>
      </c>
    </row>
    <row r="27" customFormat="false" ht="15" hidden="false" customHeight="false" outlineLevel="0" collapsed="false">
      <c r="A27" s="21" t="n">
        <v>25</v>
      </c>
      <c r="B27" s="1" t="n">
        <v>10</v>
      </c>
      <c r="C27" s="1" t="n">
        <f aca="false">VLOOKUP(B27,'ESO map constants'!$A$3:$B$999,2,0)</f>
        <v>13</v>
      </c>
      <c r="D27" s="0" t="str">
        <f aca="false">VLOOKUP(C27,'ESO map constants'!$B$3:$C$1000,2,0)</f>
        <v>Deshaan</v>
      </c>
      <c r="E27" s="2" t="n">
        <f aca="false">IF(B27&lt;&gt;"",VLOOKUP(B27,'ESO map constants'!$A$3:$D$1000,4,0),"")</f>
        <v>57</v>
      </c>
      <c r="F27" s="2" t="n">
        <f aca="false">IF(E27&lt;&gt;"",VLOOKUP(E27,'ESO zone constants'!$A$2:$B$9949,2,0),"")</f>
        <v>10</v>
      </c>
      <c r="G27" s="2" t="str">
        <f aca="false">IF(E27&lt;&gt;"",VLOOKUP(E27,'ESO zone constants'!$A$2:$D$949,4,0),"")</f>
        <v>Deshaan</v>
      </c>
      <c r="H27" s="1" t="n">
        <v>1</v>
      </c>
      <c r="I27" s="0" t="str">
        <f aca="false">VLOOKUP(A27,'ESO wayshrine names'!$A$3:$B$1000,2,0)</f>
        <v>Muth Gnaar Hills Wayshrine </v>
      </c>
      <c r="J27" s="40" t="str">
        <f aca="false">IF(A27&lt;&gt;"",IF(E27&lt;&gt;"",IF(OR(ISNA(A27),ISNA(E27)),"","["&amp;A27&amp;"]="&amp;E27&amp;","),""),"")</f>
        <v>[25]=57,</v>
      </c>
    </row>
    <row r="28" customFormat="false" ht="15" hidden="false" customHeight="false" outlineLevel="0" collapsed="false">
      <c r="A28" s="21" t="n">
        <v>26</v>
      </c>
      <c r="B28" s="1" t="n">
        <v>10</v>
      </c>
      <c r="C28" s="1" t="n">
        <f aca="false">VLOOKUP(B28,'ESO map constants'!$A$3:$B$999,2,0)</f>
        <v>13</v>
      </c>
      <c r="D28" s="0" t="str">
        <f aca="false">VLOOKUP(C28,'ESO map constants'!$B$3:$C$1000,2,0)</f>
        <v>Deshaan</v>
      </c>
      <c r="E28" s="2" t="n">
        <f aca="false">IF(B28&lt;&gt;"",VLOOKUP(B28,'ESO map constants'!$A$3:$D$1000,4,0),"")</f>
        <v>57</v>
      </c>
      <c r="F28" s="2" t="n">
        <f aca="false">IF(E28&lt;&gt;"",VLOOKUP(E28,'ESO zone constants'!$A$2:$B$9949,2,0),"")</f>
        <v>10</v>
      </c>
      <c r="G28" s="2" t="str">
        <f aca="false">IF(E28&lt;&gt;"",VLOOKUP(E28,'ESO zone constants'!$A$2:$D$949,4,0),"")</f>
        <v>Deshaan</v>
      </c>
      <c r="H28" s="1" t="n">
        <v>1</v>
      </c>
      <c r="I28" s="0" t="str">
        <f aca="false">VLOOKUP(A28,'ESO wayshrine names'!$A$3:$B$1000,2,0)</f>
        <v>Quarantine Serk Wayshrine </v>
      </c>
      <c r="J28" s="40" t="str">
        <f aca="false">IF(A28&lt;&gt;"",IF(E28&lt;&gt;"",IF(OR(ISNA(A28),ISNA(E28)),"","["&amp;A28&amp;"]="&amp;E28&amp;","),""),"")</f>
        <v>[26]=57,</v>
      </c>
    </row>
    <row r="29" customFormat="false" ht="15" hidden="false" customHeight="false" outlineLevel="0" collapsed="false">
      <c r="A29" s="21" t="n">
        <v>27</v>
      </c>
      <c r="B29" s="1" t="n">
        <v>10</v>
      </c>
      <c r="C29" s="1" t="n">
        <f aca="false">VLOOKUP(B29,'ESO map constants'!$A$3:$B$999,2,0)</f>
        <v>13</v>
      </c>
      <c r="D29" s="0" t="str">
        <f aca="false">VLOOKUP(C29,'ESO map constants'!$B$3:$C$1000,2,0)</f>
        <v>Deshaan</v>
      </c>
      <c r="E29" s="2" t="n">
        <f aca="false">IF(B29&lt;&gt;"",VLOOKUP(B29,'ESO map constants'!$A$3:$D$1000,4,0),"")</f>
        <v>57</v>
      </c>
      <c r="F29" s="2" t="n">
        <f aca="false">IF(E29&lt;&gt;"",VLOOKUP(E29,'ESO zone constants'!$A$2:$B$9949,2,0),"")</f>
        <v>10</v>
      </c>
      <c r="G29" s="2" t="str">
        <f aca="false">IF(E29&lt;&gt;"",VLOOKUP(E29,'ESO zone constants'!$A$2:$D$949,4,0),"")</f>
        <v>Deshaan</v>
      </c>
      <c r="H29" s="1" t="n">
        <v>1</v>
      </c>
      <c r="I29" s="0" t="str">
        <f aca="false">VLOOKUP(A29,'ESO wayshrine names'!$A$3:$B$1000,2,0)</f>
        <v>Ghost Snake Vale Wayshrine </v>
      </c>
      <c r="J29" s="40" t="str">
        <f aca="false">IF(A29&lt;&gt;"",IF(E29&lt;&gt;"",IF(OR(ISNA(A29),ISNA(E29)),"","["&amp;A29&amp;"]="&amp;E29&amp;","),""),"")</f>
        <v>[27]=57,</v>
      </c>
    </row>
    <row r="30" customFormat="false" ht="15" hidden="false" customHeight="false" outlineLevel="0" collapsed="false">
      <c r="A30" s="21" t="n">
        <v>28</v>
      </c>
      <c r="B30" s="1" t="n">
        <v>10</v>
      </c>
      <c r="C30" s="1" t="n">
        <f aca="false">VLOOKUP(B30,'ESO map constants'!$A$3:$B$999,2,0)</f>
        <v>13</v>
      </c>
      <c r="D30" s="0" t="str">
        <f aca="false">VLOOKUP(C30,'ESO map constants'!$B$3:$C$1000,2,0)</f>
        <v>Deshaan</v>
      </c>
      <c r="E30" s="2" t="n">
        <f aca="false">IF(B30&lt;&gt;"",VLOOKUP(B30,'ESO map constants'!$A$3:$D$1000,4,0),"")</f>
        <v>57</v>
      </c>
      <c r="F30" s="2" t="n">
        <f aca="false">IF(E30&lt;&gt;"",VLOOKUP(E30,'ESO zone constants'!$A$2:$B$9949,2,0),"")</f>
        <v>10</v>
      </c>
      <c r="G30" s="2" t="str">
        <f aca="false">IF(E30&lt;&gt;"",VLOOKUP(E30,'ESO zone constants'!$A$2:$D$949,4,0),"")</f>
        <v>Deshaan</v>
      </c>
      <c r="H30" s="1" t="n">
        <v>1</v>
      </c>
      <c r="I30" s="0" t="str">
        <f aca="false">VLOOKUP(A30,'ESO wayshrine names'!$A$3:$B$1000,2,0)</f>
        <v>Mournhold Wayshrine </v>
      </c>
      <c r="J30" s="40" t="str">
        <f aca="false">IF(A30&lt;&gt;"",IF(E30&lt;&gt;"",IF(OR(ISNA(A30),ISNA(E30)),"","["&amp;A30&amp;"]="&amp;E30&amp;","),""),"")</f>
        <v>[28]=57,</v>
      </c>
    </row>
    <row r="31" customFormat="false" ht="15" hidden="false" customHeight="false" outlineLevel="0" collapsed="false">
      <c r="A31" s="21" t="n">
        <v>29</v>
      </c>
      <c r="B31" s="1" t="n">
        <v>10</v>
      </c>
      <c r="C31" s="1" t="n">
        <f aca="false">VLOOKUP(B31,'ESO map constants'!$A$3:$B$999,2,0)</f>
        <v>13</v>
      </c>
      <c r="D31" s="0" t="str">
        <f aca="false">VLOOKUP(C31,'ESO map constants'!$B$3:$C$1000,2,0)</f>
        <v>Deshaan</v>
      </c>
      <c r="E31" s="2" t="n">
        <f aca="false">IF(B31&lt;&gt;"",VLOOKUP(B31,'ESO map constants'!$A$3:$D$1000,4,0),"")</f>
        <v>57</v>
      </c>
      <c r="F31" s="2" t="n">
        <f aca="false">IF(E31&lt;&gt;"",VLOOKUP(E31,'ESO zone constants'!$A$2:$B$9949,2,0),"")</f>
        <v>10</v>
      </c>
      <c r="G31" s="2" t="str">
        <f aca="false">IF(E31&lt;&gt;"",VLOOKUP(E31,'ESO zone constants'!$A$2:$D$949,4,0),"")</f>
        <v>Deshaan</v>
      </c>
      <c r="H31" s="1" t="n">
        <v>1</v>
      </c>
      <c r="I31" s="0" t="str">
        <f aca="false">VLOOKUP(A31,'ESO wayshrine names'!$A$3:$B$1000,2,0)</f>
        <v>Tal'Deic Grounds Wayshrine </v>
      </c>
      <c r="J31" s="40" t="str">
        <f aca="false">IF(A31&lt;&gt;"",IF(E31&lt;&gt;"",IF(OR(ISNA(A31),ISNA(E31)),"","["&amp;A31&amp;"]="&amp;E31&amp;","),""),"")</f>
        <v>[29]=57,</v>
      </c>
    </row>
    <row r="32" customFormat="false" ht="15" hidden="false" customHeight="false" outlineLevel="0" collapsed="false">
      <c r="A32" s="21" t="n">
        <v>30</v>
      </c>
      <c r="B32" s="1" t="n">
        <v>10</v>
      </c>
      <c r="C32" s="1" t="n">
        <f aca="false">VLOOKUP(B32,'ESO map constants'!$A$3:$B$999,2,0)</f>
        <v>13</v>
      </c>
      <c r="D32" s="0" t="str">
        <f aca="false">VLOOKUP(C32,'ESO map constants'!$B$3:$C$1000,2,0)</f>
        <v>Deshaan</v>
      </c>
      <c r="E32" s="2" t="n">
        <f aca="false">IF(B32&lt;&gt;"",VLOOKUP(B32,'ESO map constants'!$A$3:$D$1000,4,0),"")</f>
        <v>57</v>
      </c>
      <c r="F32" s="2" t="n">
        <f aca="false">IF(E32&lt;&gt;"",VLOOKUP(E32,'ESO zone constants'!$A$2:$B$9949,2,0),"")</f>
        <v>10</v>
      </c>
      <c r="G32" s="2" t="str">
        <f aca="false">IF(E32&lt;&gt;"",VLOOKUP(E32,'ESO zone constants'!$A$2:$D$949,4,0),"")</f>
        <v>Deshaan</v>
      </c>
      <c r="H32" s="1" t="n">
        <v>1</v>
      </c>
      <c r="I32" s="0" t="str">
        <f aca="false">VLOOKUP(A32,'ESO wayshrine names'!$A$3:$B$1000,2,0)</f>
        <v>Obsidian Gorge Wayshrine </v>
      </c>
      <c r="J32" s="40" t="str">
        <f aca="false">IF(A32&lt;&gt;"",IF(E32&lt;&gt;"",IF(OR(ISNA(A32),ISNA(E32)),"","["&amp;A32&amp;"]="&amp;E32&amp;","),""),"")</f>
        <v>[30]=57,</v>
      </c>
    </row>
    <row r="33" customFormat="false" ht="15" hidden="false" customHeight="false" outlineLevel="0" collapsed="false">
      <c r="A33" s="21" t="n">
        <v>31</v>
      </c>
      <c r="B33" s="1" t="n">
        <v>4</v>
      </c>
      <c r="C33" s="1" t="n">
        <f aca="false">VLOOKUP(B33,'ESO map constants'!$A$3:$B$999,2,0)</f>
        <v>12</v>
      </c>
      <c r="D33" s="0" t="str">
        <f aca="false">VLOOKUP(C33,'ESO map constants'!$B$3:$C$1000,2,0)</f>
        <v>Stormhaven</v>
      </c>
      <c r="E33" s="2" t="n">
        <f aca="false">IF(B33&lt;&gt;"",VLOOKUP(B33,'ESO map constants'!$A$3:$D$1000,4,0),"")</f>
        <v>19</v>
      </c>
      <c r="F33" s="2" t="n">
        <f aca="false">IF(E33&lt;&gt;"",VLOOKUP(E33,'ESO zone constants'!$A$2:$B$9949,2,0),"")</f>
        <v>4</v>
      </c>
      <c r="G33" s="2" t="str">
        <f aca="false">IF(E33&lt;&gt;"",VLOOKUP(E33,'ESO zone constants'!$A$2:$D$949,4,0),"")</f>
        <v>Stormhaven</v>
      </c>
      <c r="H33" s="1" t="n">
        <v>1</v>
      </c>
      <c r="I33" s="0" t="str">
        <f aca="false">VLOOKUP(A33,'ESO wayshrine names'!$A$3:$B$1000,2,0)</f>
        <v>Weeping Giant Wayshrine </v>
      </c>
      <c r="J33" s="40" t="str">
        <f aca="false">IF(A33&lt;&gt;"",IF(E33&lt;&gt;"",IF(OR(ISNA(A33),ISNA(E33)),"","["&amp;A33&amp;"]="&amp;E33&amp;","),""),"")</f>
        <v>[31]=19,</v>
      </c>
    </row>
    <row r="34" customFormat="false" ht="15" hidden="false" customHeight="false" outlineLevel="0" collapsed="false">
      <c r="A34" s="21" t="n">
        <v>32</v>
      </c>
      <c r="B34" s="1" t="n">
        <v>10</v>
      </c>
      <c r="C34" s="1" t="n">
        <f aca="false">VLOOKUP(B34,'ESO map constants'!$A$3:$B$999,2,0)</f>
        <v>13</v>
      </c>
      <c r="D34" s="0" t="str">
        <f aca="false">VLOOKUP(C34,'ESO map constants'!$B$3:$C$1000,2,0)</f>
        <v>Deshaan</v>
      </c>
      <c r="E34" s="2" t="n">
        <f aca="false">IF(B34&lt;&gt;"",VLOOKUP(B34,'ESO map constants'!$A$3:$D$1000,4,0),"")</f>
        <v>57</v>
      </c>
      <c r="F34" s="2" t="n">
        <f aca="false">IF(E34&lt;&gt;"",VLOOKUP(E34,'ESO zone constants'!$A$2:$B$9949,2,0),"")</f>
        <v>10</v>
      </c>
      <c r="G34" s="2" t="str">
        <f aca="false">IF(E34&lt;&gt;"",VLOOKUP(E34,'ESO zone constants'!$A$2:$D$949,4,0),"")</f>
        <v>Deshaan</v>
      </c>
      <c r="H34" s="1" t="n">
        <v>1</v>
      </c>
      <c r="I34" s="0" t="str">
        <f aca="false">VLOOKUP(A34,'ESO wayshrine names'!$A$3:$B$1000,2,0)</f>
        <v>Mzithumz Wayshrine </v>
      </c>
      <c r="J34" s="40" t="str">
        <f aca="false">IF(A34&lt;&gt;"",IF(E34&lt;&gt;"",IF(OR(ISNA(A34),ISNA(E34)),"","["&amp;A34&amp;"]="&amp;E34&amp;","),""),"")</f>
        <v>[32]=57,</v>
      </c>
    </row>
    <row r="35" customFormat="false" ht="15" hidden="false" customHeight="false" outlineLevel="0" collapsed="false">
      <c r="A35" s="21" t="n">
        <v>33</v>
      </c>
      <c r="B35" s="1" t="n">
        <v>6</v>
      </c>
      <c r="C35" s="1" t="n">
        <f aca="false">VLOOKUP(B35,'ESO map constants'!$A$3:$B$999,2,0)</f>
        <v>20</v>
      </c>
      <c r="D35" s="0" t="str">
        <f aca="false">VLOOKUP(C35,'ESO map constants'!$B$3:$C$1000,2,0)</f>
        <v>Bangkorai</v>
      </c>
      <c r="E35" s="2" t="n">
        <f aca="false">IF(B35&lt;&gt;"",VLOOKUP(B35,'ESO map constants'!$A$3:$D$1000,4,0),"")</f>
        <v>92</v>
      </c>
      <c r="F35" s="2" t="n">
        <f aca="false">IF(E35&lt;&gt;"",VLOOKUP(E35,'ESO zone constants'!$A$2:$B$9949,2,0),"")</f>
        <v>14</v>
      </c>
      <c r="G35" s="2" t="str">
        <f aca="false">IF(E35&lt;&gt;"",VLOOKUP(E35,'ESO zone constants'!$A$2:$D$949,4,0),"")</f>
        <v>Bangkorai</v>
      </c>
      <c r="H35" s="1" t="n">
        <v>1</v>
      </c>
      <c r="I35" s="0" t="str">
        <f aca="false">VLOOKUP(A35,'ESO wayshrine names'!$A$3:$B$1000,2,0)</f>
        <v>Evermore Wayshrine </v>
      </c>
      <c r="J35" s="40" t="str">
        <f aca="false">IF(A35&lt;&gt;"",IF(E35&lt;&gt;"",IF(OR(ISNA(A35),ISNA(E35)),"","["&amp;A35&amp;"]="&amp;E35&amp;","),""),"")</f>
        <v>[33]=92,</v>
      </c>
    </row>
    <row r="36" customFormat="false" ht="15" hidden="false" customHeight="false" outlineLevel="0" collapsed="false">
      <c r="A36" s="21" t="n">
        <v>34</v>
      </c>
      <c r="B36" s="1" t="n">
        <v>6</v>
      </c>
      <c r="C36" s="1" t="n">
        <f aca="false">VLOOKUP(B36,'ESO map constants'!$A$3:$B$999,2,0)</f>
        <v>20</v>
      </c>
      <c r="D36" s="0" t="str">
        <f aca="false">VLOOKUP(C36,'ESO map constants'!$B$3:$C$1000,2,0)</f>
        <v>Bangkorai</v>
      </c>
      <c r="E36" s="2" t="n">
        <f aca="false">IF(B36&lt;&gt;"",VLOOKUP(B36,'ESO map constants'!$A$3:$D$1000,4,0),"")</f>
        <v>92</v>
      </c>
      <c r="F36" s="2" t="n">
        <f aca="false">IF(E36&lt;&gt;"",VLOOKUP(E36,'ESO zone constants'!$A$2:$B$9949,2,0),"")</f>
        <v>14</v>
      </c>
      <c r="G36" s="2" t="str">
        <f aca="false">IF(E36&lt;&gt;"",VLOOKUP(E36,'ESO zone constants'!$A$2:$D$949,4,0),"")</f>
        <v>Bangkorai</v>
      </c>
      <c r="H36" s="1" t="n">
        <v>1</v>
      </c>
      <c r="I36" s="0" t="str">
        <f aca="false">VLOOKUP(A36,'ESO wayshrine names'!$A$3:$B$1000,2,0)</f>
        <v>Troll's Toothpick Wayshrine </v>
      </c>
      <c r="J36" s="40" t="str">
        <f aca="false">IF(A36&lt;&gt;"",IF(E36&lt;&gt;"",IF(OR(ISNA(A36),ISNA(E36)),"","["&amp;A36&amp;"]="&amp;E36&amp;","),""),"")</f>
        <v>[34]=92,</v>
      </c>
    </row>
    <row r="37" customFormat="false" ht="15" hidden="false" customHeight="false" outlineLevel="0" collapsed="false">
      <c r="A37" s="21" t="n">
        <v>35</v>
      </c>
      <c r="B37" s="1" t="n">
        <v>6</v>
      </c>
      <c r="C37" s="1" t="n">
        <f aca="false">VLOOKUP(B37,'ESO map constants'!$A$3:$B$999,2,0)</f>
        <v>20</v>
      </c>
      <c r="D37" s="0" t="str">
        <f aca="false">VLOOKUP(C37,'ESO map constants'!$B$3:$C$1000,2,0)</f>
        <v>Bangkorai</v>
      </c>
      <c r="E37" s="2" t="n">
        <f aca="false">IF(B37&lt;&gt;"",VLOOKUP(B37,'ESO map constants'!$A$3:$D$1000,4,0),"")</f>
        <v>92</v>
      </c>
      <c r="F37" s="2" t="n">
        <f aca="false">IF(E37&lt;&gt;"",VLOOKUP(E37,'ESO zone constants'!$A$2:$B$9949,2,0),"")</f>
        <v>14</v>
      </c>
      <c r="G37" s="2" t="str">
        <f aca="false">IF(E37&lt;&gt;"",VLOOKUP(E37,'ESO zone constants'!$A$2:$D$949,4,0),"")</f>
        <v>Bangkorai</v>
      </c>
      <c r="H37" s="1" t="n">
        <v>1</v>
      </c>
      <c r="I37" s="0" t="str">
        <f aca="false">VLOOKUP(A37,'ESO wayshrine names'!$A$3:$B$1000,2,0)</f>
        <v>Viridian Woods Wayshrine </v>
      </c>
      <c r="J37" s="40" t="str">
        <f aca="false">IF(A37&lt;&gt;"",IF(E37&lt;&gt;"",IF(OR(ISNA(A37),ISNA(E37)),"","["&amp;A37&amp;"]="&amp;E37&amp;","),""),"")</f>
        <v>[35]=92,</v>
      </c>
    </row>
    <row r="38" customFormat="false" ht="15" hidden="false" customHeight="false" outlineLevel="0" collapsed="false">
      <c r="A38" s="21" t="n">
        <v>36</v>
      </c>
      <c r="B38" s="1" t="n">
        <v>6</v>
      </c>
      <c r="C38" s="1" t="n">
        <f aca="false">VLOOKUP(B38,'ESO map constants'!$A$3:$B$999,2,0)</f>
        <v>20</v>
      </c>
      <c r="D38" s="0" t="str">
        <f aca="false">VLOOKUP(C38,'ESO map constants'!$B$3:$C$1000,2,0)</f>
        <v>Bangkorai</v>
      </c>
      <c r="E38" s="2" t="n">
        <f aca="false">IF(B38&lt;&gt;"",VLOOKUP(B38,'ESO map constants'!$A$3:$D$1000,4,0),"")</f>
        <v>92</v>
      </c>
      <c r="F38" s="2" t="n">
        <f aca="false">IF(E38&lt;&gt;"",VLOOKUP(E38,'ESO zone constants'!$A$2:$B$9949,2,0),"")</f>
        <v>14</v>
      </c>
      <c r="G38" s="2" t="str">
        <f aca="false">IF(E38&lt;&gt;"",VLOOKUP(E38,'ESO zone constants'!$A$2:$D$949,4,0),"")</f>
        <v>Bangkorai</v>
      </c>
      <c r="H38" s="1" t="n">
        <v>1</v>
      </c>
      <c r="I38" s="0" t="str">
        <f aca="false">VLOOKUP(A38,'ESO wayshrine names'!$A$3:$B$1000,2,0)</f>
        <v>Bangkorai Pass Wayshrine </v>
      </c>
      <c r="J38" s="40" t="str">
        <f aca="false">IF(A38&lt;&gt;"",IF(E38&lt;&gt;"",IF(OR(ISNA(A38),ISNA(E38)),"","["&amp;A38&amp;"]="&amp;E38&amp;","),""),"")</f>
        <v>[36]=92,</v>
      </c>
    </row>
    <row r="39" customFormat="false" ht="15" hidden="false" customHeight="false" outlineLevel="0" collapsed="false">
      <c r="A39" s="21" t="n">
        <v>37</v>
      </c>
      <c r="B39" s="1" t="n">
        <v>6</v>
      </c>
      <c r="C39" s="1" t="n">
        <f aca="false">VLOOKUP(B39,'ESO map constants'!$A$3:$B$999,2,0)</f>
        <v>20</v>
      </c>
      <c r="D39" s="0" t="str">
        <f aca="false">VLOOKUP(C39,'ESO map constants'!$B$3:$C$1000,2,0)</f>
        <v>Bangkorai</v>
      </c>
      <c r="E39" s="2" t="n">
        <f aca="false">IF(B39&lt;&gt;"",VLOOKUP(B39,'ESO map constants'!$A$3:$D$1000,4,0),"")</f>
        <v>92</v>
      </c>
      <c r="F39" s="2" t="n">
        <f aca="false">IF(E39&lt;&gt;"",VLOOKUP(E39,'ESO zone constants'!$A$2:$B$9949,2,0),"")</f>
        <v>14</v>
      </c>
      <c r="G39" s="2" t="str">
        <f aca="false">IF(E39&lt;&gt;"",VLOOKUP(E39,'ESO zone constants'!$A$2:$D$949,4,0),"")</f>
        <v>Bangkorai</v>
      </c>
      <c r="H39" s="1" t="n">
        <v>1</v>
      </c>
      <c r="I39" s="0" t="str">
        <f aca="false">VLOOKUP(A39,'ESO wayshrine names'!$A$3:$B$1000,2,0)</f>
        <v>Nilata Ruins Wayshrine </v>
      </c>
      <c r="J39" s="40" t="str">
        <f aca="false">IF(A39&lt;&gt;"",IF(E39&lt;&gt;"",IF(OR(ISNA(A39),ISNA(E39)),"","["&amp;A39&amp;"]="&amp;E39&amp;","),""),"")</f>
        <v>[37]=92,</v>
      </c>
    </row>
    <row r="40" customFormat="false" ht="15" hidden="false" customHeight="false" outlineLevel="0" collapsed="false">
      <c r="A40" s="21" t="n">
        <v>38</v>
      </c>
      <c r="B40" s="1" t="n">
        <v>6</v>
      </c>
      <c r="C40" s="1" t="n">
        <f aca="false">VLOOKUP(B40,'ESO map constants'!$A$3:$B$999,2,0)</f>
        <v>20</v>
      </c>
      <c r="D40" s="0" t="str">
        <f aca="false">VLOOKUP(C40,'ESO map constants'!$B$3:$C$1000,2,0)</f>
        <v>Bangkorai</v>
      </c>
      <c r="E40" s="2" t="n">
        <f aca="false">IF(B40&lt;&gt;"",VLOOKUP(B40,'ESO map constants'!$A$3:$D$1000,4,0),"")</f>
        <v>92</v>
      </c>
      <c r="F40" s="2" t="n">
        <f aca="false">IF(E40&lt;&gt;"",VLOOKUP(E40,'ESO zone constants'!$A$2:$B$9949,2,0),"")</f>
        <v>14</v>
      </c>
      <c r="G40" s="2" t="str">
        <f aca="false">IF(E40&lt;&gt;"",VLOOKUP(E40,'ESO zone constants'!$A$2:$D$949,4,0),"")</f>
        <v>Bangkorai</v>
      </c>
      <c r="H40" s="1" t="n">
        <v>1</v>
      </c>
      <c r="I40" s="0" t="str">
        <f aca="false">VLOOKUP(A40,'ESO wayshrine names'!$A$3:$B$1000,2,0)</f>
        <v>Hallin's Stand Wayshrine </v>
      </c>
      <c r="J40" s="40" t="str">
        <f aca="false">IF(A40&lt;&gt;"",IF(E40&lt;&gt;"",IF(OR(ISNA(A40),ISNA(E40)),"","["&amp;A40&amp;"]="&amp;E40&amp;","),""),"")</f>
        <v>[38]=92,</v>
      </c>
    </row>
    <row r="41" customFormat="false" ht="15" hidden="false" customHeight="false" outlineLevel="0" collapsed="false">
      <c r="A41" s="21" t="n">
        <v>39</v>
      </c>
      <c r="B41" s="1" t="n">
        <v>6</v>
      </c>
      <c r="C41" s="1" t="n">
        <f aca="false">VLOOKUP(B41,'ESO map constants'!$A$3:$B$999,2,0)</f>
        <v>20</v>
      </c>
      <c r="D41" s="0" t="str">
        <f aca="false">VLOOKUP(C41,'ESO map constants'!$B$3:$C$1000,2,0)</f>
        <v>Bangkorai</v>
      </c>
      <c r="E41" s="2" t="n">
        <f aca="false">IF(B41&lt;&gt;"",VLOOKUP(B41,'ESO map constants'!$A$3:$D$1000,4,0),"")</f>
        <v>92</v>
      </c>
      <c r="F41" s="2" t="n">
        <f aca="false">IF(E41&lt;&gt;"",VLOOKUP(E41,'ESO zone constants'!$A$2:$B$9949,2,0),"")</f>
        <v>14</v>
      </c>
      <c r="G41" s="2" t="str">
        <f aca="false">IF(E41&lt;&gt;"",VLOOKUP(E41,'ESO zone constants'!$A$2:$D$949,4,0),"")</f>
        <v>Bangkorai</v>
      </c>
      <c r="H41" s="1" t="n">
        <v>1</v>
      </c>
      <c r="I41" s="0" t="str">
        <f aca="false">VLOOKUP(A41,'ESO wayshrine names'!$A$3:$B$1000,2,0)</f>
        <v>Old Tower Wayshrine </v>
      </c>
      <c r="J41" s="40" t="str">
        <f aca="false">IF(A41&lt;&gt;"",IF(E41&lt;&gt;"",IF(OR(ISNA(A41),ISNA(E41)),"","["&amp;A41&amp;"]="&amp;E41&amp;","),""),"")</f>
        <v>[39]=92,</v>
      </c>
    </row>
    <row r="42" customFormat="false" ht="15" hidden="false" customHeight="false" outlineLevel="0" collapsed="false">
      <c r="A42" s="21" t="n">
        <v>40</v>
      </c>
      <c r="B42" s="1" t="n">
        <v>6</v>
      </c>
      <c r="C42" s="1" t="n">
        <f aca="false">VLOOKUP(B42,'ESO map constants'!$A$3:$B$999,2,0)</f>
        <v>20</v>
      </c>
      <c r="D42" s="0" t="str">
        <f aca="false">VLOOKUP(C42,'ESO map constants'!$B$3:$C$1000,2,0)</f>
        <v>Bangkorai</v>
      </c>
      <c r="E42" s="2" t="n">
        <f aca="false">IF(B42&lt;&gt;"",VLOOKUP(B42,'ESO map constants'!$A$3:$D$1000,4,0),"")</f>
        <v>92</v>
      </c>
      <c r="F42" s="2" t="n">
        <f aca="false">IF(E42&lt;&gt;"",VLOOKUP(E42,'ESO zone constants'!$A$2:$B$9949,2,0),"")</f>
        <v>14</v>
      </c>
      <c r="G42" s="2" t="str">
        <f aca="false">IF(E42&lt;&gt;"",VLOOKUP(E42,'ESO zone constants'!$A$2:$D$949,4,0),"")</f>
        <v>Bangkorai</v>
      </c>
      <c r="H42" s="1" t="n">
        <v>1</v>
      </c>
      <c r="I42" s="0" t="str">
        <f aca="false">VLOOKUP(A42,'ESO wayshrine names'!$A$3:$B$1000,2,0)</f>
        <v>Onsi's Breath Wayshrine </v>
      </c>
      <c r="J42" s="40" t="str">
        <f aca="false">IF(A42&lt;&gt;"",IF(E42&lt;&gt;"",IF(OR(ISNA(A42),ISNA(E42)),"","["&amp;A42&amp;"]="&amp;E42&amp;","),""),"")</f>
        <v>[40]=92,</v>
      </c>
    </row>
    <row r="43" customFormat="false" ht="15" hidden="false" customHeight="false" outlineLevel="0" collapsed="false">
      <c r="A43" s="21" t="n">
        <v>41</v>
      </c>
      <c r="B43" s="1" t="n">
        <v>11</v>
      </c>
      <c r="C43" s="1" t="n">
        <f aca="false">VLOOKUP(B43,'ESO map constants'!$A$3:$B$999,2,0)</f>
        <v>7</v>
      </c>
      <c r="D43" s="0" t="str">
        <f aca="false">VLOOKUP(C43,'ESO map constants'!$B$3:$C$1000,2,0)</f>
        <v>Stonefalls</v>
      </c>
      <c r="E43" s="2" t="n">
        <f aca="false">IF(B43&lt;&gt;"",VLOOKUP(B43,'ESO map constants'!$A$3:$D$1000,4,0),"")</f>
        <v>41</v>
      </c>
      <c r="F43" s="2" t="n">
        <f aca="false">IF(E43&lt;&gt;"",VLOOKUP(E43,'ESO zone constants'!$A$2:$B$9949,2,0),"")</f>
        <v>9</v>
      </c>
      <c r="G43" s="2" t="str">
        <f aca="false">IF(E43&lt;&gt;"",VLOOKUP(E43,'ESO zone constants'!$A$2:$D$949,4,0),"")</f>
        <v>Stonefalls</v>
      </c>
      <c r="H43" s="1" t="n">
        <v>1</v>
      </c>
      <c r="I43" s="0" t="str">
        <f aca="false">VLOOKUP(A43,'ESO wayshrine names'!$A$3:$B$1000,2,0)</f>
        <v>Fort Arand Wayshrine </v>
      </c>
      <c r="J43" s="40" t="str">
        <f aca="false">IF(A43&lt;&gt;"",IF(E43&lt;&gt;"",IF(OR(ISNA(A43),ISNA(E43)),"","["&amp;A43&amp;"]="&amp;E43&amp;","),""),"")</f>
        <v>[41]=41,</v>
      </c>
    </row>
    <row r="44" customFormat="false" ht="15" hidden="false" customHeight="false" outlineLevel="0" collapsed="false">
      <c r="A44" s="21" t="n">
        <v>42</v>
      </c>
      <c r="B44" s="1" t="n">
        <v>5</v>
      </c>
      <c r="C44" s="1" t="n">
        <f aca="false">VLOOKUP(B44,'ESO map constants'!$A$3:$B$999,2,0)</f>
        <v>30</v>
      </c>
      <c r="D44" s="0" t="str">
        <f aca="false">VLOOKUP(C44,'ESO map constants'!$B$3:$C$1000,2,0)</f>
        <v>Alik'r Desert</v>
      </c>
      <c r="E44" s="2" t="n">
        <f aca="false">IF(B44&lt;&gt;"",VLOOKUP(B44,'ESO map constants'!$A$3:$D$1000,4,0),"")</f>
        <v>104</v>
      </c>
      <c r="F44" s="2" t="n">
        <f aca="false">IF(E44&lt;&gt;"",VLOOKUP(E44,'ESO zone constants'!$A$2:$B$9949,2,0),"")</f>
        <v>17</v>
      </c>
      <c r="G44" s="2" t="str">
        <f aca="false">IF(E44&lt;&gt;"",VLOOKUP(E44,'ESO zone constants'!$A$2:$D$949,4,0),"")</f>
        <v>Alik'r Desert</v>
      </c>
      <c r="H44" s="1" t="n">
        <v>1</v>
      </c>
      <c r="I44" s="0" t="str">
        <f aca="false">VLOOKUP(A44,'ESO wayshrine names'!$A$3:$B$1000,2,0)</f>
        <v>Morwha's Bounty Wayshrine </v>
      </c>
      <c r="J44" s="40" t="str">
        <f aca="false">IF(A44&lt;&gt;"",IF(E44&lt;&gt;"",IF(OR(ISNA(A44),ISNA(E44)),"","["&amp;A44&amp;"]="&amp;E44&amp;","),""),"")</f>
        <v>[42]=104,</v>
      </c>
    </row>
    <row r="45" customFormat="false" ht="15" hidden="false" customHeight="false" outlineLevel="0" collapsed="false">
      <c r="A45" s="21" t="n">
        <v>43</v>
      </c>
      <c r="B45" s="1" t="n">
        <v>5</v>
      </c>
      <c r="C45" s="1" t="n">
        <f aca="false">VLOOKUP(B45,'ESO map constants'!$A$3:$B$999,2,0)</f>
        <v>30</v>
      </c>
      <c r="D45" s="0" t="str">
        <f aca="false">VLOOKUP(C45,'ESO map constants'!$B$3:$C$1000,2,0)</f>
        <v>Alik'r Desert</v>
      </c>
      <c r="E45" s="2" t="n">
        <f aca="false">IF(B45&lt;&gt;"",VLOOKUP(B45,'ESO map constants'!$A$3:$D$1000,4,0),"")</f>
        <v>104</v>
      </c>
      <c r="F45" s="2" t="n">
        <f aca="false">IF(E45&lt;&gt;"",VLOOKUP(E45,'ESO zone constants'!$A$2:$B$9949,2,0),"")</f>
        <v>17</v>
      </c>
      <c r="G45" s="2" t="str">
        <f aca="false">IF(E45&lt;&gt;"",VLOOKUP(E45,'ESO zone constants'!$A$2:$D$949,4,0),"")</f>
        <v>Alik'r Desert</v>
      </c>
      <c r="H45" s="1" t="n">
        <v>1</v>
      </c>
      <c r="I45" s="0" t="str">
        <f aca="false">VLOOKUP(A45,'ESO wayshrine names'!$A$3:$B$1000,2,0)</f>
        <v>Sentinel Wayshrine </v>
      </c>
      <c r="J45" s="40" t="str">
        <f aca="false">IF(A45&lt;&gt;"",IF(E45&lt;&gt;"",IF(OR(ISNA(A45),ISNA(E45)),"","["&amp;A45&amp;"]="&amp;E45&amp;","),""),"")</f>
        <v>[43]=104,</v>
      </c>
    </row>
    <row r="46" customFormat="false" ht="15" hidden="false" customHeight="false" outlineLevel="0" collapsed="false">
      <c r="A46" s="21" t="n">
        <v>44</v>
      </c>
      <c r="B46" s="1" t="n">
        <v>5</v>
      </c>
      <c r="C46" s="1" t="n">
        <f aca="false">VLOOKUP(B46,'ESO map constants'!$A$3:$B$999,2,0)</f>
        <v>30</v>
      </c>
      <c r="D46" s="0" t="str">
        <f aca="false">VLOOKUP(C46,'ESO map constants'!$B$3:$C$1000,2,0)</f>
        <v>Alik'r Desert</v>
      </c>
      <c r="E46" s="2" t="n">
        <f aca="false">IF(B46&lt;&gt;"",VLOOKUP(B46,'ESO map constants'!$A$3:$D$1000,4,0),"")</f>
        <v>104</v>
      </c>
      <c r="F46" s="2" t="n">
        <f aca="false">IF(E46&lt;&gt;"",VLOOKUP(E46,'ESO zone constants'!$A$2:$B$9949,2,0),"")</f>
        <v>17</v>
      </c>
      <c r="G46" s="2" t="str">
        <f aca="false">IF(E46&lt;&gt;"",VLOOKUP(E46,'ESO zone constants'!$A$2:$D$949,4,0),"")</f>
        <v>Alik'r Desert</v>
      </c>
      <c r="H46" s="1" t="n">
        <v>1</v>
      </c>
      <c r="I46" s="0" t="str">
        <f aca="false">VLOOKUP(A46,'ESO wayshrine names'!$A$3:$B$1000,2,0)</f>
        <v>Bergama Wayshrine </v>
      </c>
      <c r="J46" s="40" t="str">
        <f aca="false">IF(A46&lt;&gt;"",IF(E46&lt;&gt;"",IF(OR(ISNA(A46),ISNA(E46)),"","["&amp;A46&amp;"]="&amp;E46&amp;","),""),"")</f>
        <v>[44]=104,</v>
      </c>
    </row>
    <row r="47" customFormat="false" ht="15" hidden="false" customHeight="false" outlineLevel="0" collapsed="false">
      <c r="A47" s="21" t="n">
        <v>45</v>
      </c>
      <c r="B47" s="1" t="n">
        <v>5</v>
      </c>
      <c r="C47" s="1" t="n">
        <f aca="false">VLOOKUP(B47,'ESO map constants'!$A$3:$B$999,2,0)</f>
        <v>30</v>
      </c>
      <c r="D47" s="0" t="str">
        <f aca="false">VLOOKUP(C47,'ESO map constants'!$B$3:$C$1000,2,0)</f>
        <v>Alik'r Desert</v>
      </c>
      <c r="E47" s="2" t="n">
        <f aca="false">IF(B47&lt;&gt;"",VLOOKUP(B47,'ESO map constants'!$A$3:$D$1000,4,0),"")</f>
        <v>104</v>
      </c>
      <c r="F47" s="2" t="n">
        <f aca="false">IF(E47&lt;&gt;"",VLOOKUP(E47,'ESO zone constants'!$A$2:$B$9949,2,0),"")</f>
        <v>17</v>
      </c>
      <c r="G47" s="2" t="str">
        <f aca="false">IF(E47&lt;&gt;"",VLOOKUP(E47,'ESO zone constants'!$A$2:$D$949,4,0),"")</f>
        <v>Alik'r Desert</v>
      </c>
      <c r="H47" s="1" t="n">
        <v>1</v>
      </c>
      <c r="I47" s="0" t="str">
        <f aca="false">VLOOKUP(A47,'ESO wayshrine names'!$A$3:$B$1000,2,0)</f>
        <v>Leki's Blade Wayshrine </v>
      </c>
      <c r="J47" s="40" t="str">
        <f aca="false">IF(A47&lt;&gt;"",IF(E47&lt;&gt;"",IF(OR(ISNA(A47),ISNA(E47)),"","["&amp;A47&amp;"]="&amp;E47&amp;","),""),"")</f>
        <v>[45]=104,</v>
      </c>
    </row>
    <row r="48" customFormat="false" ht="15" hidden="false" customHeight="false" outlineLevel="0" collapsed="false">
      <c r="A48" s="21" t="n">
        <v>46</v>
      </c>
      <c r="B48" s="1" t="n">
        <v>5</v>
      </c>
      <c r="C48" s="1" t="n">
        <f aca="false">VLOOKUP(B48,'ESO map constants'!$A$3:$B$999,2,0)</f>
        <v>30</v>
      </c>
      <c r="D48" s="0" t="str">
        <f aca="false">VLOOKUP(C48,'ESO map constants'!$B$3:$C$1000,2,0)</f>
        <v>Alik'r Desert</v>
      </c>
      <c r="E48" s="2" t="n">
        <f aca="false">IF(B48&lt;&gt;"",VLOOKUP(B48,'ESO map constants'!$A$3:$D$1000,4,0),"")</f>
        <v>104</v>
      </c>
      <c r="F48" s="2" t="n">
        <f aca="false">IF(E48&lt;&gt;"",VLOOKUP(E48,'ESO zone constants'!$A$2:$B$9949,2,0),"")</f>
        <v>17</v>
      </c>
      <c r="G48" s="2" t="str">
        <f aca="false">IF(E48&lt;&gt;"",VLOOKUP(E48,'ESO zone constants'!$A$2:$D$949,4,0),"")</f>
        <v>Alik'r Desert</v>
      </c>
      <c r="H48" s="1" t="n">
        <v>1</v>
      </c>
      <c r="I48" s="0" t="str">
        <f aca="false">VLOOKUP(A48,'ESO wayshrine names'!$A$3:$B$1000,2,0)</f>
        <v>Satakalaam Wayshrine </v>
      </c>
      <c r="J48" s="40" t="str">
        <f aca="false">IF(A48&lt;&gt;"",IF(E48&lt;&gt;"",IF(OR(ISNA(A48),ISNA(E48)),"","["&amp;A48&amp;"]="&amp;E48&amp;","),""),"")</f>
        <v>[46]=104,</v>
      </c>
    </row>
    <row r="49" customFormat="false" ht="15" hidden="false" customHeight="false" outlineLevel="0" collapsed="false">
      <c r="A49" s="21" t="n">
        <v>47</v>
      </c>
      <c r="B49" s="1" t="n">
        <v>9</v>
      </c>
      <c r="C49" s="1" t="n">
        <f aca="false">VLOOKUP(B49,'ESO map constants'!$A$3:$B$999,2,0)</f>
        <v>26</v>
      </c>
      <c r="D49" s="0" t="str">
        <f aca="false">VLOOKUP(C49,'ESO map constants'!$B$3:$C$1000,2,0)</f>
        <v>Shadowfen</v>
      </c>
      <c r="E49" s="2" t="n">
        <f aca="false">IF(B49&lt;&gt;"",VLOOKUP(B49,'ESO map constants'!$A$3:$D$1000,4,0),"")</f>
        <v>117</v>
      </c>
      <c r="F49" s="2" t="n">
        <f aca="false">IF(E49&lt;&gt;"",VLOOKUP(E49,'ESO zone constants'!$A$2:$B$9949,2,0),"")</f>
        <v>19</v>
      </c>
      <c r="G49" s="2" t="str">
        <f aca="false">IF(E49&lt;&gt;"",VLOOKUP(E49,'ESO zone constants'!$A$2:$D$949,4,0),"")</f>
        <v>Shadowfen</v>
      </c>
      <c r="H49" s="1" t="n">
        <v>1</v>
      </c>
      <c r="I49" s="0" t="str">
        <f aca="false">VLOOKUP(A49,'ESO wayshrine names'!$A$3:$B$1000,2,0)</f>
        <v>Stillrise Wayshrine </v>
      </c>
      <c r="J49" s="40" t="str">
        <f aca="false">IF(A49&lt;&gt;"",IF(E49&lt;&gt;"",IF(OR(ISNA(A49),ISNA(E49)),"","["&amp;A49&amp;"]="&amp;E49&amp;","),""),"")</f>
        <v>[47]=117,</v>
      </c>
    </row>
    <row r="50" customFormat="false" ht="15" hidden="false" customHeight="false" outlineLevel="0" collapsed="false">
      <c r="A50" s="21" t="n">
        <v>48</v>
      </c>
      <c r="B50" s="1" t="n">
        <v>9</v>
      </c>
      <c r="C50" s="1" t="n">
        <f aca="false">VLOOKUP(B50,'ESO map constants'!$A$3:$B$999,2,0)</f>
        <v>26</v>
      </c>
      <c r="D50" s="0" t="str">
        <f aca="false">VLOOKUP(C50,'ESO map constants'!$B$3:$C$1000,2,0)</f>
        <v>Shadowfen</v>
      </c>
      <c r="E50" s="2" t="n">
        <f aca="false">IF(B50&lt;&gt;"",VLOOKUP(B50,'ESO map constants'!$A$3:$D$1000,4,0),"")</f>
        <v>117</v>
      </c>
      <c r="F50" s="2" t="n">
        <f aca="false">IF(E50&lt;&gt;"",VLOOKUP(E50,'ESO zone constants'!$A$2:$B$9949,2,0),"")</f>
        <v>19</v>
      </c>
      <c r="G50" s="2" t="str">
        <f aca="false">IF(E50&lt;&gt;"",VLOOKUP(E50,'ESO zone constants'!$A$2:$D$949,4,0),"")</f>
        <v>Shadowfen</v>
      </c>
      <c r="H50" s="1" t="n">
        <v>1</v>
      </c>
      <c r="I50" s="0" t="str">
        <f aca="false">VLOOKUP(A50,'ESO wayshrine names'!$A$3:$B$1000,2,0)</f>
        <v>Stormhold Wayshrine </v>
      </c>
      <c r="J50" s="40" t="str">
        <f aca="false">IF(A50&lt;&gt;"",IF(E50&lt;&gt;"",IF(OR(ISNA(A50),ISNA(E50)),"","["&amp;A50&amp;"]="&amp;E50&amp;","),""),"")</f>
        <v>[48]=117,</v>
      </c>
    </row>
    <row r="51" customFormat="false" ht="15" hidden="false" customHeight="false" outlineLevel="0" collapsed="false">
      <c r="A51" s="21" t="n">
        <v>49</v>
      </c>
      <c r="B51" s="1" t="n">
        <v>9</v>
      </c>
      <c r="C51" s="1" t="n">
        <f aca="false">VLOOKUP(B51,'ESO map constants'!$A$3:$B$999,2,0)</f>
        <v>26</v>
      </c>
      <c r="D51" s="0" t="str">
        <f aca="false">VLOOKUP(C51,'ESO map constants'!$B$3:$C$1000,2,0)</f>
        <v>Shadowfen</v>
      </c>
      <c r="E51" s="2" t="n">
        <f aca="false">IF(B51&lt;&gt;"",VLOOKUP(B51,'ESO map constants'!$A$3:$D$1000,4,0),"")</f>
        <v>117</v>
      </c>
      <c r="F51" s="2" t="n">
        <f aca="false">IF(E51&lt;&gt;"",VLOOKUP(E51,'ESO zone constants'!$A$2:$B$9949,2,0),"")</f>
        <v>19</v>
      </c>
      <c r="G51" s="2" t="str">
        <f aca="false">IF(E51&lt;&gt;"",VLOOKUP(E51,'ESO zone constants'!$A$2:$D$949,4,0),"")</f>
        <v>Shadowfen</v>
      </c>
      <c r="H51" s="1" t="n">
        <v>1</v>
      </c>
      <c r="I51" s="0" t="str">
        <f aca="false">VLOOKUP(A51,'ESO wayshrine names'!$A$3:$B$1000,2,0)</f>
        <v>Hatching Pools Wayshrine </v>
      </c>
      <c r="J51" s="40" t="str">
        <f aca="false">IF(A51&lt;&gt;"",IF(E51&lt;&gt;"",IF(OR(ISNA(A51),ISNA(E51)),"","["&amp;A51&amp;"]="&amp;E51&amp;","),""),"")</f>
        <v>[49]=117,</v>
      </c>
    </row>
    <row r="52" customFormat="false" ht="15" hidden="false" customHeight="false" outlineLevel="0" collapsed="false">
      <c r="A52" s="21" t="n">
        <v>50</v>
      </c>
      <c r="B52" s="1" t="n">
        <v>9</v>
      </c>
      <c r="C52" s="1" t="n">
        <f aca="false">VLOOKUP(B52,'ESO map constants'!$A$3:$B$999,2,0)</f>
        <v>26</v>
      </c>
      <c r="D52" s="0" t="str">
        <f aca="false">VLOOKUP(C52,'ESO map constants'!$B$3:$C$1000,2,0)</f>
        <v>Shadowfen</v>
      </c>
      <c r="E52" s="2" t="n">
        <f aca="false">IF(B52&lt;&gt;"",VLOOKUP(B52,'ESO map constants'!$A$3:$D$1000,4,0),"")</f>
        <v>117</v>
      </c>
      <c r="F52" s="2" t="n">
        <f aca="false">IF(E52&lt;&gt;"",VLOOKUP(E52,'ESO zone constants'!$A$2:$B$9949,2,0),"")</f>
        <v>19</v>
      </c>
      <c r="G52" s="2" t="str">
        <f aca="false">IF(E52&lt;&gt;"",VLOOKUP(E52,'ESO zone constants'!$A$2:$D$949,4,0),"")</f>
        <v>Shadowfen</v>
      </c>
      <c r="H52" s="1" t="n">
        <v>1</v>
      </c>
      <c r="I52" s="0" t="str">
        <f aca="false">VLOOKUP(A52,'ESO wayshrine names'!$A$3:$B$1000,2,0)</f>
        <v>Alten Corimont Wayshrine </v>
      </c>
      <c r="J52" s="40" t="str">
        <f aca="false">IF(A52&lt;&gt;"",IF(E52&lt;&gt;"",IF(OR(ISNA(A52),ISNA(E52)),"","["&amp;A52&amp;"]="&amp;E52&amp;","),""),"")</f>
        <v>[50]=117,</v>
      </c>
    </row>
    <row r="53" customFormat="false" ht="15" hidden="false" customHeight="false" outlineLevel="0" collapsed="false">
      <c r="A53" s="21" t="n">
        <v>51</v>
      </c>
      <c r="B53" s="1" t="n">
        <v>9</v>
      </c>
      <c r="C53" s="1" t="n">
        <f aca="false">VLOOKUP(B53,'ESO map constants'!$A$3:$B$999,2,0)</f>
        <v>26</v>
      </c>
      <c r="D53" s="0" t="str">
        <f aca="false">VLOOKUP(C53,'ESO map constants'!$B$3:$C$1000,2,0)</f>
        <v>Shadowfen</v>
      </c>
      <c r="E53" s="2" t="n">
        <f aca="false">IF(B53&lt;&gt;"",VLOOKUP(B53,'ESO map constants'!$A$3:$D$1000,4,0),"")</f>
        <v>117</v>
      </c>
      <c r="F53" s="2" t="n">
        <f aca="false">IF(E53&lt;&gt;"",VLOOKUP(E53,'ESO zone constants'!$A$2:$B$9949,2,0),"")</f>
        <v>19</v>
      </c>
      <c r="G53" s="2" t="str">
        <f aca="false">IF(E53&lt;&gt;"",VLOOKUP(E53,'ESO zone constants'!$A$2:$D$949,4,0),"")</f>
        <v>Shadowfen</v>
      </c>
      <c r="H53" s="1" t="n">
        <v>1</v>
      </c>
      <c r="I53" s="0" t="str">
        <f aca="false">VLOOKUP(A53,'ESO wayshrine names'!$A$3:$B$1000,2,0)</f>
        <v>Percolating Mire Wayshrine </v>
      </c>
      <c r="J53" s="40" t="str">
        <f aca="false">IF(A53&lt;&gt;"",IF(E53&lt;&gt;"",IF(OR(ISNA(A53),ISNA(E53)),"","["&amp;A53&amp;"]="&amp;E53&amp;","),""),"")</f>
        <v>[51]=117,</v>
      </c>
    </row>
    <row r="54" customFormat="false" ht="15" hidden="false" customHeight="false" outlineLevel="0" collapsed="false">
      <c r="A54" s="21" t="n">
        <v>52</v>
      </c>
      <c r="B54" s="1" t="n">
        <v>9</v>
      </c>
      <c r="C54" s="1" t="n">
        <f aca="false">VLOOKUP(B54,'ESO map constants'!$A$3:$B$999,2,0)</f>
        <v>26</v>
      </c>
      <c r="D54" s="0" t="str">
        <f aca="false">VLOOKUP(C54,'ESO map constants'!$B$3:$C$1000,2,0)</f>
        <v>Shadowfen</v>
      </c>
      <c r="E54" s="2" t="n">
        <f aca="false">IF(B54&lt;&gt;"",VLOOKUP(B54,'ESO map constants'!$A$3:$D$1000,4,0),"")</f>
        <v>117</v>
      </c>
      <c r="F54" s="2" t="n">
        <f aca="false">IF(E54&lt;&gt;"",VLOOKUP(E54,'ESO zone constants'!$A$2:$B$9949,2,0),"")</f>
        <v>19</v>
      </c>
      <c r="G54" s="2" t="str">
        <f aca="false">IF(E54&lt;&gt;"",VLOOKUP(E54,'ESO zone constants'!$A$2:$D$949,4,0),"")</f>
        <v>Shadowfen</v>
      </c>
      <c r="H54" s="1" t="n">
        <v>1</v>
      </c>
      <c r="I54" s="0" t="str">
        <f aca="false">VLOOKUP(A54,'ESO wayshrine names'!$A$3:$B$1000,2,0)</f>
        <v>Hissmir Wayshrine </v>
      </c>
      <c r="J54" s="40" t="str">
        <f aca="false">IF(A54&lt;&gt;"",IF(E54&lt;&gt;"",IF(OR(ISNA(A54),ISNA(E54)),"","["&amp;A54&amp;"]="&amp;E54&amp;","),""),"")</f>
        <v>[52]=117,</v>
      </c>
    </row>
    <row r="55" customFormat="false" ht="15" hidden="false" customHeight="false" outlineLevel="0" collapsed="false">
      <c r="A55" s="21" t="n">
        <v>53</v>
      </c>
      <c r="B55" s="1" t="n">
        <v>9</v>
      </c>
      <c r="C55" s="1" t="n">
        <f aca="false">VLOOKUP(B55,'ESO map constants'!$A$3:$B$999,2,0)</f>
        <v>26</v>
      </c>
      <c r="D55" s="0" t="str">
        <f aca="false">VLOOKUP(C55,'ESO map constants'!$B$3:$C$1000,2,0)</f>
        <v>Shadowfen</v>
      </c>
      <c r="E55" s="2" t="n">
        <f aca="false">IF(B55&lt;&gt;"",VLOOKUP(B55,'ESO map constants'!$A$3:$D$1000,4,0),"")</f>
        <v>117</v>
      </c>
      <c r="F55" s="2" t="n">
        <f aca="false">IF(E55&lt;&gt;"",VLOOKUP(E55,'ESO zone constants'!$A$2:$B$9949,2,0),"")</f>
        <v>19</v>
      </c>
      <c r="G55" s="2" t="str">
        <f aca="false">IF(E55&lt;&gt;"",VLOOKUP(E55,'ESO zone constants'!$A$2:$D$949,4,0),"")</f>
        <v>Shadowfen</v>
      </c>
      <c r="H55" s="1" t="n">
        <v>1</v>
      </c>
      <c r="I55" s="0" t="str">
        <f aca="false">VLOOKUP(A55,'ESO wayshrine names'!$A$3:$B$1000,2,0)</f>
        <v>Loriasel Wayshrine </v>
      </c>
      <c r="J55" s="40" t="str">
        <f aca="false">IF(A55&lt;&gt;"",IF(E55&lt;&gt;"",IF(OR(ISNA(A55),ISNA(E55)),"","["&amp;A55&amp;"]="&amp;E55&amp;","),""),"")</f>
        <v>[53]=117,</v>
      </c>
    </row>
    <row r="56" customFormat="false" ht="15" hidden="false" customHeight="false" outlineLevel="0" collapsed="false">
      <c r="A56" s="21" t="n">
        <v>54</v>
      </c>
      <c r="B56" s="0"/>
      <c r="C56" s="1" t="e">
        <f aca="false">VLOOKUP(B56,'ESO map constants'!$A$3:$B$999,2,0)</f>
        <v>#N/A</v>
      </c>
      <c r="E56" s="2" t="str">
        <f aca="false">IF(B56&lt;&gt;"",VLOOKUP(B56,'ESO map constants'!$A$3:$D$1000,4,0),"")</f>
        <v/>
      </c>
      <c r="F56" s="2" t="str">
        <f aca="false">IF(E56&lt;&gt;"",VLOOKUP(E56,'ESO zone constants'!$A$2:$B$9949,2,0),"")</f>
        <v/>
      </c>
      <c r="G56" s="2" t="str">
        <f aca="false">IF(E56&lt;&gt;"",VLOOKUP(E56,'ESO zone constants'!$A$2:$D$949,4,0),"")</f>
        <v/>
      </c>
      <c r="H56" s="0"/>
      <c r="I56" s="0" t="str">
        <f aca="false">VLOOKUP(A56,'ESO wayshrine names'!$A$3:$B$1000,2,0)</f>
        <v> </v>
      </c>
      <c r="J56" s="40" t="str">
        <f aca="false">IF(A56&lt;&gt;"",IF(E56&lt;&gt;"",IF(OR(ISNA(A56),ISNA(E56)),"","["&amp;A56&amp;"]="&amp;E56&amp;","),""),"")</f>
        <v/>
      </c>
    </row>
    <row r="57" customFormat="false" ht="15" hidden="false" customHeight="false" outlineLevel="0" collapsed="false">
      <c r="A57" s="21" t="n">
        <v>55</v>
      </c>
      <c r="B57" s="1" t="n">
        <v>3</v>
      </c>
      <c r="C57" s="1" t="n">
        <f aca="false">VLOOKUP(B57,'ESO map constants'!$A$3:$B$999,2,0)</f>
        <v>10</v>
      </c>
      <c r="D57" s="0" t="str">
        <f aca="false">VLOOKUP(C57,'ESO map constants'!$B$3:$C$1000,2,0)</f>
        <v>Rivenspire</v>
      </c>
      <c r="E57" s="2" t="n">
        <f aca="false">IF(B57&lt;&gt;"",VLOOKUP(B57,'ESO map constants'!$A$3:$D$1000,4,0),"")</f>
        <v>20</v>
      </c>
      <c r="F57" s="2" t="n">
        <f aca="false">IF(E57&lt;&gt;"",VLOOKUP(E57,'ESO zone constants'!$A$2:$B$9949,2,0),"")</f>
        <v>5</v>
      </c>
      <c r="G57" s="2" t="str">
        <f aca="false">IF(E57&lt;&gt;"",VLOOKUP(E57,'ESO zone constants'!$A$2:$D$949,4,0),"")</f>
        <v>Rivenspire</v>
      </c>
      <c r="H57" s="1" t="n">
        <v>1</v>
      </c>
      <c r="I57" s="0" t="str">
        <f aca="false">VLOOKUP(A57,'ESO wayshrine names'!$A$3:$B$1000,2,0)</f>
        <v>Shornhelm Wayshrine </v>
      </c>
      <c r="J57" s="40" t="str">
        <f aca="false">IF(A57&lt;&gt;"",IF(E57&lt;&gt;"",IF(OR(ISNA(A57),ISNA(E57)),"","["&amp;A57&amp;"]="&amp;E57&amp;","),""),"")</f>
        <v>[55]=20,</v>
      </c>
    </row>
    <row r="58" customFormat="false" ht="15" hidden="false" customHeight="false" outlineLevel="0" collapsed="false">
      <c r="A58" s="21" t="n">
        <v>56</v>
      </c>
      <c r="B58" s="1" t="n">
        <v>4</v>
      </c>
      <c r="C58" s="1" t="n">
        <f aca="false">VLOOKUP(B58,'ESO map constants'!$A$3:$B$999,2,0)</f>
        <v>12</v>
      </c>
      <c r="D58" s="0" t="str">
        <f aca="false">VLOOKUP(C58,'ESO map constants'!$B$3:$C$1000,2,0)</f>
        <v>Stormhaven</v>
      </c>
      <c r="E58" s="2" t="n">
        <f aca="false">IF(B58&lt;&gt;"",VLOOKUP(B58,'ESO map constants'!$A$3:$D$1000,4,0),"")</f>
        <v>19</v>
      </c>
      <c r="F58" s="2" t="n">
        <f aca="false">IF(E58&lt;&gt;"",VLOOKUP(E58,'ESO zone constants'!$A$2:$B$9949,2,0),"")</f>
        <v>4</v>
      </c>
      <c r="G58" s="2" t="str">
        <f aca="false">IF(E58&lt;&gt;"",VLOOKUP(E58,'ESO zone constants'!$A$2:$D$949,4,0),"")</f>
        <v>Stormhaven</v>
      </c>
      <c r="H58" s="1" t="n">
        <v>1</v>
      </c>
      <c r="I58" s="0" t="str">
        <f aca="false">VLOOKUP(A58,'ESO wayshrine names'!$A$3:$B$1000,2,0)</f>
        <v>Wayrest Wayshrine </v>
      </c>
      <c r="J58" s="40" t="str">
        <f aca="false">IF(A58&lt;&gt;"",IF(E58&lt;&gt;"",IF(OR(ISNA(A58),ISNA(E58)),"","["&amp;A58&amp;"]="&amp;E58&amp;","),""),"")</f>
        <v>[56]=19,</v>
      </c>
    </row>
    <row r="59" customFormat="false" ht="15" hidden="false" customHeight="false" outlineLevel="0" collapsed="false">
      <c r="A59" s="21" t="n">
        <v>57</v>
      </c>
      <c r="B59" s="1" t="n">
        <v>5</v>
      </c>
      <c r="C59" s="1" t="n">
        <f aca="false">VLOOKUP(B59,'ESO map constants'!$A$3:$B$999,2,0)</f>
        <v>30</v>
      </c>
      <c r="D59" s="0" t="str">
        <f aca="false">VLOOKUP(C59,'ESO map constants'!$B$3:$C$1000,2,0)</f>
        <v>Alik'r Desert</v>
      </c>
      <c r="E59" s="2" t="n">
        <f aca="false">IF(B59&lt;&gt;"",VLOOKUP(B59,'ESO map constants'!$A$3:$D$1000,4,0),"")</f>
        <v>104</v>
      </c>
      <c r="F59" s="2" t="n">
        <f aca="false">IF(E59&lt;&gt;"",VLOOKUP(E59,'ESO zone constants'!$A$2:$B$9949,2,0),"")</f>
        <v>17</v>
      </c>
      <c r="G59" s="2" t="str">
        <f aca="false">IF(E59&lt;&gt;"",VLOOKUP(E59,'ESO zone constants'!$A$2:$D$949,4,0),"")</f>
        <v>Alik'r Desert</v>
      </c>
      <c r="H59" s="1" t="n">
        <v>1</v>
      </c>
      <c r="I59" s="0" t="str">
        <f aca="false">VLOOKUP(A59,'ESO wayshrine names'!$A$3:$B$1000,2,0)</f>
        <v>Divad's Chagrin Mine Wayshrine </v>
      </c>
      <c r="J59" s="40" t="str">
        <f aca="false">IF(A59&lt;&gt;"",IF(E59&lt;&gt;"",IF(OR(ISNA(A59),ISNA(E59)),"","["&amp;A59&amp;"]="&amp;E59&amp;","),""),"")</f>
        <v>[57]=104,</v>
      </c>
    </row>
    <row r="60" customFormat="false" ht="15" hidden="false" customHeight="false" outlineLevel="0" collapsed="false">
      <c r="A60" s="21" t="n">
        <v>58</v>
      </c>
      <c r="B60" s="1" t="n">
        <v>5</v>
      </c>
      <c r="C60" s="1" t="n">
        <f aca="false">VLOOKUP(B60,'ESO map constants'!$A$3:$B$999,2,0)</f>
        <v>30</v>
      </c>
      <c r="D60" s="0" t="str">
        <f aca="false">VLOOKUP(C60,'ESO map constants'!$B$3:$C$1000,2,0)</f>
        <v>Alik'r Desert</v>
      </c>
      <c r="E60" s="2" t="n">
        <f aca="false">IF(B60&lt;&gt;"",VLOOKUP(B60,'ESO map constants'!$A$3:$D$1000,4,0),"")</f>
        <v>104</v>
      </c>
      <c r="F60" s="2" t="n">
        <f aca="false">IF(E60&lt;&gt;"",VLOOKUP(E60,'ESO zone constants'!$A$2:$B$9949,2,0),"")</f>
        <v>17</v>
      </c>
      <c r="G60" s="2" t="str">
        <f aca="false">IF(E60&lt;&gt;"",VLOOKUP(E60,'ESO zone constants'!$A$2:$D$949,4,0),"")</f>
        <v>Alik'r Desert</v>
      </c>
      <c r="H60" s="1" t="n">
        <v>1</v>
      </c>
      <c r="I60" s="0" t="str">
        <f aca="false">VLOOKUP(A60,'ESO wayshrine names'!$A$3:$B$1000,2,0)</f>
        <v>Kulati Mines Wayshrine </v>
      </c>
      <c r="J60" s="40" t="str">
        <f aca="false">IF(A60&lt;&gt;"",IF(E60&lt;&gt;"",IF(OR(ISNA(A60),ISNA(E60)),"","["&amp;A60&amp;"]="&amp;E60&amp;","),""),"")</f>
        <v>[58]=104,</v>
      </c>
    </row>
    <row r="61" customFormat="false" ht="15" hidden="false" customHeight="false" outlineLevel="0" collapsed="false">
      <c r="A61" s="21" t="n">
        <v>59</v>
      </c>
      <c r="B61" s="1" t="n">
        <v>5</v>
      </c>
      <c r="C61" s="1" t="n">
        <f aca="false">VLOOKUP(B61,'ESO map constants'!$A$3:$B$999,2,0)</f>
        <v>30</v>
      </c>
      <c r="D61" s="0" t="str">
        <f aca="false">VLOOKUP(C61,'ESO map constants'!$B$3:$C$1000,2,0)</f>
        <v>Alik'r Desert</v>
      </c>
      <c r="E61" s="2" t="n">
        <f aca="false">IF(B61&lt;&gt;"",VLOOKUP(B61,'ESO map constants'!$A$3:$D$1000,4,0),"")</f>
        <v>104</v>
      </c>
      <c r="F61" s="2" t="n">
        <f aca="false">IF(E61&lt;&gt;"",VLOOKUP(E61,'ESO zone constants'!$A$2:$B$9949,2,0),"")</f>
        <v>17</v>
      </c>
      <c r="G61" s="2" t="str">
        <f aca="false">IF(E61&lt;&gt;"",VLOOKUP(E61,'ESO zone constants'!$A$2:$D$949,4,0),"")</f>
        <v>Alik'r Desert</v>
      </c>
      <c r="H61" s="1" t="n">
        <v>1</v>
      </c>
      <c r="I61" s="0" t="str">
        <f aca="false">VLOOKUP(A61,'ESO wayshrine names'!$A$3:$B$1000,2,0)</f>
        <v>Aswala Stables Wayshrine </v>
      </c>
      <c r="J61" s="40" t="str">
        <f aca="false">IF(A61&lt;&gt;"",IF(E61&lt;&gt;"",IF(OR(ISNA(A61),ISNA(E61)),"","["&amp;A61&amp;"]="&amp;E61&amp;","),""),"")</f>
        <v>[59]=104,</v>
      </c>
    </row>
    <row r="62" customFormat="false" ht="15" hidden="false" customHeight="false" outlineLevel="0" collapsed="false">
      <c r="A62" s="21" t="n">
        <v>60</v>
      </c>
      <c r="B62" s="1" t="n">
        <v>5</v>
      </c>
      <c r="C62" s="1" t="n">
        <f aca="false">VLOOKUP(B62,'ESO map constants'!$A$3:$B$999,2,0)</f>
        <v>30</v>
      </c>
      <c r="D62" s="0" t="str">
        <f aca="false">VLOOKUP(C62,'ESO map constants'!$B$3:$C$1000,2,0)</f>
        <v>Alik'r Desert</v>
      </c>
      <c r="E62" s="2" t="n">
        <f aca="false">IF(B62&lt;&gt;"",VLOOKUP(B62,'ESO map constants'!$A$3:$D$1000,4,0),"")</f>
        <v>104</v>
      </c>
      <c r="F62" s="2" t="n">
        <f aca="false">IF(E62&lt;&gt;"",VLOOKUP(E62,'ESO zone constants'!$A$2:$B$9949,2,0),"")</f>
        <v>17</v>
      </c>
      <c r="G62" s="2" t="str">
        <f aca="false">IF(E62&lt;&gt;"",VLOOKUP(E62,'ESO zone constants'!$A$2:$D$949,4,0),"")</f>
        <v>Alik'r Desert</v>
      </c>
      <c r="H62" s="1" t="n">
        <v>1</v>
      </c>
      <c r="I62" s="0" t="str">
        <f aca="false">VLOOKUP(A62,'ESO wayshrine names'!$A$3:$B$1000,2,0)</f>
        <v>Shrikes' Aerie Wayshrine </v>
      </c>
      <c r="J62" s="40" t="str">
        <f aca="false">IF(A62&lt;&gt;"",IF(E62&lt;&gt;"",IF(OR(ISNA(A62),ISNA(E62)),"","["&amp;A62&amp;"]="&amp;E62&amp;","),""),"")</f>
        <v>[60]=104,</v>
      </c>
    </row>
    <row r="63" customFormat="false" ht="15" hidden="false" customHeight="false" outlineLevel="0" collapsed="false">
      <c r="A63" s="21" t="n">
        <v>61</v>
      </c>
      <c r="B63" s="1" t="n">
        <v>5</v>
      </c>
      <c r="C63" s="1" t="n">
        <f aca="false">VLOOKUP(B63,'ESO map constants'!$A$3:$B$999,2,0)</f>
        <v>30</v>
      </c>
      <c r="D63" s="0" t="str">
        <f aca="false">VLOOKUP(C63,'ESO map constants'!$B$3:$C$1000,2,0)</f>
        <v>Alik'r Desert</v>
      </c>
      <c r="E63" s="2" t="n">
        <f aca="false">IF(B63&lt;&gt;"",VLOOKUP(B63,'ESO map constants'!$A$3:$D$1000,4,0),"")</f>
        <v>104</v>
      </c>
      <c r="F63" s="2" t="n">
        <f aca="false">IF(E63&lt;&gt;"",VLOOKUP(E63,'ESO zone constants'!$A$2:$B$9949,2,0),"")</f>
        <v>17</v>
      </c>
      <c r="G63" s="2" t="str">
        <f aca="false">IF(E63&lt;&gt;"",VLOOKUP(E63,'ESO zone constants'!$A$2:$D$949,4,0),"")</f>
        <v>Alik'r Desert</v>
      </c>
      <c r="H63" s="1" t="n">
        <v>1</v>
      </c>
      <c r="I63" s="0" t="str">
        <f aca="false">VLOOKUP(A63,'ESO wayshrine names'!$A$3:$B$1000,2,0)</f>
        <v>HoonDing's Watch Wayshrine </v>
      </c>
      <c r="J63" s="40" t="str">
        <f aca="false">IF(A63&lt;&gt;"",IF(E63&lt;&gt;"",IF(OR(ISNA(A63),ISNA(E63)),"","["&amp;A63&amp;"]="&amp;E63&amp;","),""),"")</f>
        <v>[61]=104,</v>
      </c>
    </row>
    <row r="64" customFormat="false" ht="15" hidden="false" customHeight="false" outlineLevel="0" collapsed="false">
      <c r="A64" s="21" t="n">
        <v>62</v>
      </c>
      <c r="B64" s="1" t="n">
        <v>2</v>
      </c>
      <c r="C64" s="1" t="n">
        <f aca="false">VLOOKUP(B64,'ESO map constants'!$A$3:$B$999,2,0)</f>
        <v>1</v>
      </c>
      <c r="D64" s="0" t="str">
        <f aca="false">VLOOKUP(C64,'ESO map constants'!$B$3:$C$1000,2,0)</f>
        <v>Glenumbra</v>
      </c>
      <c r="E64" s="2" t="n">
        <f aca="false">IF(B64&lt;&gt;"",VLOOKUP(B64,'ESO map constants'!$A$3:$D$1000,4,0),"")</f>
        <v>3</v>
      </c>
      <c r="F64" s="2" t="n">
        <f aca="false">IF(E64&lt;&gt;"",VLOOKUP(E64,'ESO zone constants'!$A$2:$B$9949,2,0),"")</f>
        <v>2</v>
      </c>
      <c r="G64" s="2" t="str">
        <f aca="false">IF(E64&lt;&gt;"",VLOOKUP(E64,'ESO zone constants'!$A$2:$D$949,4,0),"")</f>
        <v>Glenumbra</v>
      </c>
      <c r="H64" s="1" t="n">
        <v>1</v>
      </c>
      <c r="I64" s="0" t="str">
        <f aca="false">VLOOKUP(A64,'ESO wayshrine names'!$A$3:$B$1000,2,0)</f>
        <v>Daggerfall Wayshrine </v>
      </c>
      <c r="J64" s="40" t="str">
        <f aca="false">IF(A64&lt;&gt;"",IF(E64&lt;&gt;"",IF(OR(ISNA(A64),ISNA(E64)),"","["&amp;A64&amp;"]="&amp;E64&amp;","),""),"")</f>
        <v>[62]=3,</v>
      </c>
    </row>
    <row r="65" customFormat="false" ht="15" hidden="false" customHeight="false" outlineLevel="0" collapsed="false">
      <c r="A65" s="21" t="n">
        <v>63</v>
      </c>
      <c r="B65" s="1" t="n">
        <v>6</v>
      </c>
      <c r="C65" s="1" t="n">
        <f aca="false">VLOOKUP(B65,'ESO map constants'!$A$3:$B$999,2,0)</f>
        <v>20</v>
      </c>
      <c r="D65" s="0" t="str">
        <f aca="false">VLOOKUP(C65,'ESO map constants'!$B$3:$C$1000,2,0)</f>
        <v>Bangkorai</v>
      </c>
      <c r="E65" s="2" t="n">
        <f aca="false">IF(B65&lt;&gt;"",VLOOKUP(B65,'ESO map constants'!$A$3:$D$1000,4,0),"")</f>
        <v>92</v>
      </c>
      <c r="F65" s="2" t="n">
        <f aca="false">IF(E65&lt;&gt;"",VLOOKUP(E65,'ESO zone constants'!$A$2:$B$9949,2,0),"")</f>
        <v>14</v>
      </c>
      <c r="G65" s="2" t="str">
        <f aca="false">IF(E65&lt;&gt;"",VLOOKUP(E65,'ESO zone constants'!$A$2:$D$949,4,0),"")</f>
        <v>Bangkorai</v>
      </c>
      <c r="H65" s="1" t="n">
        <v>1</v>
      </c>
      <c r="I65" s="0" t="str">
        <f aca="false">VLOOKUP(A65,'ESO wayshrine names'!$A$3:$B$1000,2,0)</f>
        <v>Sunken Road Wayshrine </v>
      </c>
      <c r="J65" s="40" t="str">
        <f aca="false">IF(A65&lt;&gt;"",IF(E65&lt;&gt;"",IF(OR(ISNA(A65),ISNA(E65)),"","["&amp;A65&amp;"]="&amp;E65&amp;","),""),"")</f>
        <v>[63]=92,</v>
      </c>
    </row>
    <row r="66" customFormat="false" ht="15" hidden="false" customHeight="false" outlineLevel="0" collapsed="false">
      <c r="A66" s="21" t="n">
        <v>64</v>
      </c>
      <c r="B66" s="1" t="n">
        <v>2</v>
      </c>
      <c r="C66" s="1" t="n">
        <f aca="false">VLOOKUP(B66,'ESO map constants'!$A$3:$B$999,2,0)</f>
        <v>1</v>
      </c>
      <c r="D66" s="0" t="str">
        <f aca="false">VLOOKUP(C66,'ESO map constants'!$B$3:$C$1000,2,0)</f>
        <v>Glenumbra</v>
      </c>
      <c r="E66" s="2" t="n">
        <f aca="false">IF(B66&lt;&gt;"",VLOOKUP(B66,'ESO map constants'!$A$3:$D$1000,4,0),"")</f>
        <v>3</v>
      </c>
      <c r="F66" s="2" t="n">
        <f aca="false">IF(E66&lt;&gt;"",VLOOKUP(E66,'ESO zone constants'!$A$2:$B$9949,2,0),"")</f>
        <v>2</v>
      </c>
      <c r="G66" s="2" t="str">
        <f aca="false">IF(E66&lt;&gt;"",VLOOKUP(E66,'ESO zone constants'!$A$2:$D$949,4,0),"")</f>
        <v>Glenumbra</v>
      </c>
      <c r="H66" s="1" t="n">
        <v>1</v>
      </c>
      <c r="I66" s="0" t="str">
        <f aca="false">VLOOKUP(A66,'ESO wayshrine names'!$A$3:$B$1000,2,0)</f>
        <v>Burial Tombs Wayshrine </v>
      </c>
      <c r="J66" s="40" t="str">
        <f aca="false">IF(A66&lt;&gt;"",IF(E66&lt;&gt;"",IF(OR(ISNA(A66),ISNA(E66)),"","["&amp;A66&amp;"]="&amp;E66&amp;","),""),"")</f>
        <v>[64]=3,</v>
      </c>
    </row>
    <row r="67" customFormat="false" ht="15" hidden="false" customHeight="false" outlineLevel="0" collapsed="false">
      <c r="A67" s="21" t="n">
        <v>65</v>
      </c>
      <c r="B67" s="1" t="n">
        <v>11</v>
      </c>
      <c r="C67" s="1" t="n">
        <f aca="false">VLOOKUP(B67,'ESO map constants'!$A$3:$B$999,2,0)</f>
        <v>7</v>
      </c>
      <c r="D67" s="0" t="str">
        <f aca="false">VLOOKUP(C67,'ESO map constants'!$B$3:$C$1000,2,0)</f>
        <v>Stonefalls</v>
      </c>
      <c r="E67" s="2" t="n">
        <f aca="false">IF(B67&lt;&gt;"",VLOOKUP(B67,'ESO map constants'!$A$3:$D$1000,4,0),"")</f>
        <v>41</v>
      </c>
      <c r="F67" s="2" t="n">
        <f aca="false">IF(E67&lt;&gt;"",VLOOKUP(E67,'ESO zone constants'!$A$2:$B$9949,2,0),"")</f>
        <v>9</v>
      </c>
      <c r="G67" s="2" t="str">
        <f aca="false">IF(E67&lt;&gt;"",VLOOKUP(E67,'ESO zone constants'!$A$2:$D$949,4,0),"")</f>
        <v>Stonefalls</v>
      </c>
      <c r="H67" s="1" t="n">
        <v>1</v>
      </c>
      <c r="I67" s="0" t="str">
        <f aca="false">VLOOKUP(A67,'ESO wayshrine names'!$A$3:$B$1000,2,0)</f>
        <v>Davon's Watch Wayshrine </v>
      </c>
      <c r="J67" s="40" t="str">
        <f aca="false">IF(A67&lt;&gt;"",IF(E67&lt;&gt;"",IF(OR(ISNA(A67),ISNA(E67)),"","["&amp;A67&amp;"]="&amp;E67&amp;","),""),"")</f>
        <v>[65]=41,</v>
      </c>
    </row>
    <row r="68" customFormat="false" ht="15" hidden="false" customHeight="false" outlineLevel="0" collapsed="false">
      <c r="A68" s="21" t="n">
        <v>66</v>
      </c>
      <c r="B68" s="1" t="n">
        <v>11</v>
      </c>
      <c r="C68" s="1" t="n">
        <f aca="false">VLOOKUP(B68,'ESO map constants'!$A$3:$B$999,2,0)</f>
        <v>7</v>
      </c>
      <c r="D68" s="0" t="str">
        <f aca="false">VLOOKUP(C68,'ESO map constants'!$B$3:$C$1000,2,0)</f>
        <v>Stonefalls</v>
      </c>
      <c r="E68" s="2" t="n">
        <f aca="false">IF(B68&lt;&gt;"",VLOOKUP(B68,'ESO map constants'!$A$3:$D$1000,4,0),"")</f>
        <v>41</v>
      </c>
      <c r="F68" s="2" t="n">
        <f aca="false">IF(E68&lt;&gt;"",VLOOKUP(E68,'ESO zone constants'!$A$2:$B$9949,2,0),"")</f>
        <v>9</v>
      </c>
      <c r="G68" s="2" t="str">
        <f aca="false">IF(E68&lt;&gt;"",VLOOKUP(E68,'ESO zone constants'!$A$2:$D$949,4,0),"")</f>
        <v>Stonefalls</v>
      </c>
      <c r="H68" s="1" t="n">
        <v>1</v>
      </c>
      <c r="I68" s="0" t="str">
        <f aca="false">VLOOKUP(A68,'ESO wayshrine names'!$A$3:$B$1000,2,0)</f>
        <v>Othrenis Wayshrine </v>
      </c>
      <c r="J68" s="40" t="str">
        <f aca="false">IF(A68&lt;&gt;"",IF(E68&lt;&gt;"",IF(OR(ISNA(A68),ISNA(E68)),"","["&amp;A68&amp;"]="&amp;E68&amp;","),""),"")</f>
        <v>[66]=41,</v>
      </c>
    </row>
    <row r="69" customFormat="false" ht="15" hidden="false" customHeight="false" outlineLevel="0" collapsed="false">
      <c r="A69" s="21" t="n">
        <v>67</v>
      </c>
      <c r="B69" s="1" t="n">
        <v>11</v>
      </c>
      <c r="C69" s="1" t="n">
        <f aca="false">VLOOKUP(B69,'ESO map constants'!$A$3:$B$999,2,0)</f>
        <v>7</v>
      </c>
      <c r="D69" s="0" t="str">
        <f aca="false">VLOOKUP(C69,'ESO map constants'!$B$3:$C$1000,2,0)</f>
        <v>Stonefalls</v>
      </c>
      <c r="E69" s="2" t="n">
        <f aca="false">IF(B69&lt;&gt;"",VLOOKUP(B69,'ESO map constants'!$A$3:$D$1000,4,0),"")</f>
        <v>41</v>
      </c>
      <c r="F69" s="2" t="n">
        <f aca="false">IF(E69&lt;&gt;"",VLOOKUP(E69,'ESO zone constants'!$A$2:$B$9949,2,0),"")</f>
        <v>9</v>
      </c>
      <c r="G69" s="2" t="str">
        <f aca="false">IF(E69&lt;&gt;"",VLOOKUP(E69,'ESO zone constants'!$A$2:$D$949,4,0),"")</f>
        <v>Stonefalls</v>
      </c>
      <c r="H69" s="1" t="n">
        <v>1</v>
      </c>
      <c r="I69" s="0" t="str">
        <f aca="false">VLOOKUP(A69,'ESO wayshrine names'!$A$3:$B$1000,2,0)</f>
        <v>Ebonheart Wayshrine </v>
      </c>
      <c r="J69" s="40" t="str">
        <f aca="false">IF(A69&lt;&gt;"",IF(E69&lt;&gt;"",IF(OR(ISNA(A69),ISNA(E69)),"","["&amp;A69&amp;"]="&amp;E69&amp;","),""),"")</f>
        <v>[67]=41,</v>
      </c>
    </row>
    <row r="70" customFormat="false" ht="15" hidden="false" customHeight="false" outlineLevel="0" collapsed="false">
      <c r="A70" s="21" t="n">
        <v>68</v>
      </c>
      <c r="B70" s="1" t="n">
        <v>11</v>
      </c>
      <c r="C70" s="1" t="n">
        <f aca="false">VLOOKUP(B70,'ESO map constants'!$A$3:$B$999,2,0)</f>
        <v>7</v>
      </c>
      <c r="D70" s="0" t="str">
        <f aca="false">VLOOKUP(C70,'ESO map constants'!$B$3:$C$1000,2,0)</f>
        <v>Stonefalls</v>
      </c>
      <c r="E70" s="2" t="n">
        <f aca="false">IF(B70&lt;&gt;"",VLOOKUP(B70,'ESO map constants'!$A$3:$D$1000,4,0),"")</f>
        <v>41</v>
      </c>
      <c r="F70" s="2" t="n">
        <f aca="false">IF(E70&lt;&gt;"",VLOOKUP(E70,'ESO zone constants'!$A$2:$B$9949,2,0),"")</f>
        <v>9</v>
      </c>
      <c r="G70" s="2" t="str">
        <f aca="false">IF(E70&lt;&gt;"",VLOOKUP(E70,'ESO zone constants'!$A$2:$D$949,4,0),"")</f>
        <v>Stonefalls</v>
      </c>
      <c r="H70" s="1" t="n">
        <v>1</v>
      </c>
      <c r="I70" s="0" t="str">
        <f aca="false">VLOOKUP(A70,'ESO wayshrine names'!$A$3:$B$1000,2,0)</f>
        <v>Vivec's Antlers Wayshrine </v>
      </c>
      <c r="J70" s="40" t="str">
        <f aca="false">IF(A70&lt;&gt;"",IF(E70&lt;&gt;"",IF(OR(ISNA(A70),ISNA(E70)),"","["&amp;A70&amp;"]="&amp;E70&amp;","),""),"")</f>
        <v>[68]=41,</v>
      </c>
    </row>
    <row r="71" customFormat="false" ht="15" hidden="false" customHeight="false" outlineLevel="0" collapsed="false">
      <c r="A71" s="21" t="n">
        <v>69</v>
      </c>
      <c r="B71" s="1" t="n">
        <v>11</v>
      </c>
      <c r="C71" s="1" t="n">
        <f aca="false">VLOOKUP(B71,'ESO map constants'!$A$3:$B$999,2,0)</f>
        <v>7</v>
      </c>
      <c r="D71" s="0" t="str">
        <f aca="false">VLOOKUP(C71,'ESO map constants'!$B$3:$C$1000,2,0)</f>
        <v>Stonefalls</v>
      </c>
      <c r="E71" s="2" t="n">
        <f aca="false">IF(B71&lt;&gt;"",VLOOKUP(B71,'ESO map constants'!$A$3:$D$1000,4,0),"")</f>
        <v>41</v>
      </c>
      <c r="F71" s="2" t="n">
        <f aca="false">IF(E71&lt;&gt;"",VLOOKUP(E71,'ESO zone constants'!$A$2:$B$9949,2,0),"")</f>
        <v>9</v>
      </c>
      <c r="G71" s="2" t="str">
        <f aca="false">IF(E71&lt;&gt;"",VLOOKUP(E71,'ESO zone constants'!$A$2:$D$949,4,0),"")</f>
        <v>Stonefalls</v>
      </c>
      <c r="H71" s="1" t="n">
        <v>1</v>
      </c>
      <c r="I71" s="0" t="str">
        <f aca="false">VLOOKUP(A71,'ESO wayshrine names'!$A$3:$B$1000,2,0)</f>
        <v>Sulfur Pools Wayshrine </v>
      </c>
      <c r="J71" s="40" t="str">
        <f aca="false">IF(A71&lt;&gt;"",IF(E71&lt;&gt;"",IF(OR(ISNA(A71),ISNA(E71)),"","["&amp;A71&amp;"]="&amp;E71&amp;","),""),"")</f>
        <v>[69]=41,</v>
      </c>
    </row>
    <row r="72" customFormat="false" ht="15" hidden="false" customHeight="false" outlineLevel="0" collapsed="false">
      <c r="A72" s="21" t="n">
        <v>70</v>
      </c>
      <c r="B72" s="0"/>
      <c r="C72" s="1" t="e">
        <f aca="false">VLOOKUP(B72,'ESO map constants'!$A$3:$B$999,2,0)</f>
        <v>#N/A</v>
      </c>
      <c r="E72" s="2" t="str">
        <f aca="false">IF(B72&lt;&gt;"",VLOOKUP(B72,'ESO map constants'!$A$3:$D$1000,4,0),"")</f>
        <v/>
      </c>
      <c r="F72" s="2" t="str">
        <f aca="false">IF(E72&lt;&gt;"",VLOOKUP(E72,'ESO zone constants'!$A$2:$B$9949,2,0),"")</f>
        <v/>
      </c>
      <c r="G72" s="2" t="str">
        <f aca="false">IF(E72&lt;&gt;"",VLOOKUP(E72,'ESO zone constants'!$A$2:$D$949,4,0),"")</f>
        <v/>
      </c>
      <c r="H72" s="0"/>
      <c r="I72" s="0" t="str">
        <f aca="false">VLOOKUP(A72,'ESO wayshrine names'!$A$3:$B$1000,2,0)</f>
        <v> </v>
      </c>
      <c r="J72" s="40" t="str">
        <f aca="false">IF(A72&lt;&gt;"",IF(E72&lt;&gt;"",IF(OR(ISNA(A72),ISNA(E72)),"","["&amp;A72&amp;"]="&amp;E72&amp;","),""),"")</f>
        <v/>
      </c>
    </row>
    <row r="73" customFormat="false" ht="15" hidden="false" customHeight="false" outlineLevel="0" collapsed="false">
      <c r="A73" s="21" t="n">
        <v>71</v>
      </c>
      <c r="B73" s="1" t="n">
        <v>11</v>
      </c>
      <c r="C73" s="1" t="n">
        <f aca="false">VLOOKUP(B73,'ESO map constants'!$A$3:$B$999,2,0)</f>
        <v>7</v>
      </c>
      <c r="D73" s="0" t="str">
        <f aca="false">VLOOKUP(C73,'ESO map constants'!$B$3:$C$1000,2,0)</f>
        <v>Stonefalls</v>
      </c>
      <c r="E73" s="2" t="n">
        <f aca="false">IF(B73&lt;&gt;"",VLOOKUP(B73,'ESO map constants'!$A$3:$D$1000,4,0),"")</f>
        <v>41</v>
      </c>
      <c r="F73" s="2" t="n">
        <f aca="false">IF(E73&lt;&gt;"",VLOOKUP(E73,'ESO zone constants'!$A$2:$B$9949,2,0),"")</f>
        <v>9</v>
      </c>
      <c r="G73" s="2" t="str">
        <f aca="false">IF(E73&lt;&gt;"",VLOOKUP(E73,'ESO zone constants'!$A$2:$D$949,4,0),"")</f>
        <v>Stonefalls</v>
      </c>
      <c r="H73" s="1" t="n">
        <v>1</v>
      </c>
      <c r="I73" s="0" t="str">
        <f aca="false">VLOOKUP(A73,'ESO wayshrine names'!$A$3:$B$1000,2,0)</f>
        <v>Brothers of Strife Wayshrine </v>
      </c>
      <c r="J73" s="40" t="str">
        <f aca="false">IF(A73&lt;&gt;"",IF(E73&lt;&gt;"",IF(OR(ISNA(A73),ISNA(E73)),"","["&amp;A73&amp;"]="&amp;E73&amp;","),""),"")</f>
        <v>[71]=41,</v>
      </c>
    </row>
    <row r="74" customFormat="false" ht="15" hidden="false" customHeight="false" outlineLevel="0" collapsed="false">
      <c r="A74" s="21" t="n">
        <v>72</v>
      </c>
      <c r="B74" s="1" t="n">
        <v>11</v>
      </c>
      <c r="C74" s="1" t="n">
        <f aca="false">VLOOKUP(B74,'ESO map constants'!$A$3:$B$999,2,0)</f>
        <v>7</v>
      </c>
      <c r="D74" s="0" t="str">
        <f aca="false">VLOOKUP(C74,'ESO map constants'!$B$3:$C$1000,2,0)</f>
        <v>Stonefalls</v>
      </c>
      <c r="E74" s="2" t="n">
        <f aca="false">IF(B74&lt;&gt;"",VLOOKUP(B74,'ESO map constants'!$A$3:$D$1000,4,0),"")</f>
        <v>41</v>
      </c>
      <c r="F74" s="2" t="n">
        <f aca="false">IF(E74&lt;&gt;"",VLOOKUP(E74,'ESO zone constants'!$A$2:$B$9949,2,0),"")</f>
        <v>9</v>
      </c>
      <c r="G74" s="2" t="str">
        <f aca="false">IF(E74&lt;&gt;"",VLOOKUP(E74,'ESO zone constants'!$A$2:$D$949,4,0),"")</f>
        <v>Stonefalls</v>
      </c>
      <c r="H74" s="1" t="n">
        <v>1</v>
      </c>
      <c r="I74" s="0" t="str">
        <f aca="false">VLOOKUP(A74,'ESO wayshrine names'!$A$3:$B$1000,2,0)</f>
        <v>Hrogar's Hold Wayshrine </v>
      </c>
      <c r="J74" s="40" t="str">
        <f aca="false">IF(A74&lt;&gt;"",IF(E74&lt;&gt;"",IF(OR(ISNA(A74),ISNA(E74)),"","["&amp;A74&amp;"]="&amp;E74&amp;","),""),"")</f>
        <v>[72]=41,</v>
      </c>
    </row>
    <row r="75" customFormat="false" ht="15" hidden="false" customHeight="false" outlineLevel="0" collapsed="false">
      <c r="A75" s="21" t="n">
        <v>73</v>
      </c>
      <c r="B75" s="1" t="n">
        <v>11</v>
      </c>
      <c r="C75" s="1" t="n">
        <f aca="false">VLOOKUP(B75,'ESO map constants'!$A$3:$B$999,2,0)</f>
        <v>7</v>
      </c>
      <c r="D75" s="0" t="str">
        <f aca="false">VLOOKUP(C75,'ESO map constants'!$B$3:$C$1000,2,0)</f>
        <v>Stonefalls</v>
      </c>
      <c r="E75" s="2" t="n">
        <f aca="false">IF(B75&lt;&gt;"",VLOOKUP(B75,'ESO map constants'!$A$3:$D$1000,4,0),"")</f>
        <v>41</v>
      </c>
      <c r="F75" s="2" t="n">
        <f aca="false">IF(E75&lt;&gt;"",VLOOKUP(E75,'ESO zone constants'!$A$2:$B$9949,2,0),"")</f>
        <v>9</v>
      </c>
      <c r="G75" s="2" t="str">
        <f aca="false">IF(E75&lt;&gt;"",VLOOKUP(E75,'ESO zone constants'!$A$2:$D$949,4,0),"")</f>
        <v>Stonefalls</v>
      </c>
      <c r="H75" s="1" t="n">
        <v>1</v>
      </c>
      <c r="I75" s="0" t="str">
        <f aca="false">VLOOKUP(A75,'ESO wayshrine names'!$A$3:$B$1000,2,0)</f>
        <v>Fort Virak Wayshrine </v>
      </c>
      <c r="J75" s="40" t="str">
        <f aca="false">IF(A75&lt;&gt;"",IF(E75&lt;&gt;"",IF(OR(ISNA(A75),ISNA(E75)),"","["&amp;A75&amp;"]="&amp;E75&amp;","),""),"")</f>
        <v>[73]=41,</v>
      </c>
    </row>
    <row r="76" customFormat="false" ht="15" hidden="false" customHeight="false" outlineLevel="0" collapsed="false">
      <c r="A76" s="21" t="n">
        <v>74</v>
      </c>
      <c r="B76" s="1" t="n">
        <v>11</v>
      </c>
      <c r="C76" s="1" t="n">
        <f aca="false">VLOOKUP(B76,'ESO map constants'!$A$3:$B$999,2,0)</f>
        <v>7</v>
      </c>
      <c r="D76" s="0" t="str">
        <f aca="false">VLOOKUP(C76,'ESO map constants'!$B$3:$C$1000,2,0)</f>
        <v>Stonefalls</v>
      </c>
      <c r="E76" s="2" t="n">
        <f aca="false">IF(B76&lt;&gt;"",VLOOKUP(B76,'ESO map constants'!$A$3:$D$1000,4,0),"")</f>
        <v>41</v>
      </c>
      <c r="F76" s="2" t="n">
        <f aca="false">IF(E76&lt;&gt;"",VLOOKUP(E76,'ESO zone constants'!$A$2:$B$9949,2,0),"")</f>
        <v>9</v>
      </c>
      <c r="G76" s="2" t="str">
        <f aca="false">IF(E76&lt;&gt;"",VLOOKUP(E76,'ESO zone constants'!$A$2:$D$949,4,0),"")</f>
        <v>Stonefalls</v>
      </c>
      <c r="H76" s="1" t="n">
        <v>1</v>
      </c>
      <c r="I76" s="0" t="str">
        <f aca="false">VLOOKUP(A76,'ESO wayshrine names'!$A$3:$B$1000,2,0)</f>
        <v>Iliath Temple Wayshrine </v>
      </c>
      <c r="J76" s="40" t="str">
        <f aca="false">IF(A76&lt;&gt;"",IF(E76&lt;&gt;"",IF(OR(ISNA(A76),ISNA(E76)),"","["&amp;A76&amp;"]="&amp;E76&amp;","),""),"")</f>
        <v>[74]=41,</v>
      </c>
    </row>
    <row r="77" customFormat="false" ht="15" hidden="false" customHeight="false" outlineLevel="0" collapsed="false">
      <c r="A77" s="21" t="n">
        <v>75</v>
      </c>
      <c r="B77" s="1" t="n">
        <v>11</v>
      </c>
      <c r="C77" s="1" t="n">
        <f aca="false">VLOOKUP(B77,'ESO map constants'!$A$3:$B$999,2,0)</f>
        <v>7</v>
      </c>
      <c r="D77" s="0" t="str">
        <f aca="false">VLOOKUP(C77,'ESO map constants'!$B$3:$C$1000,2,0)</f>
        <v>Stonefalls</v>
      </c>
      <c r="E77" s="2" t="n">
        <f aca="false">IF(B77&lt;&gt;"",VLOOKUP(B77,'ESO map constants'!$A$3:$D$1000,4,0),"")</f>
        <v>41</v>
      </c>
      <c r="F77" s="2" t="n">
        <f aca="false">IF(E77&lt;&gt;"",VLOOKUP(E77,'ESO zone constants'!$A$2:$B$9949,2,0),"")</f>
        <v>9</v>
      </c>
      <c r="G77" s="2" t="str">
        <f aca="false">IF(E77&lt;&gt;"",VLOOKUP(E77,'ESO zone constants'!$A$2:$D$949,4,0),"")</f>
        <v>Stonefalls</v>
      </c>
      <c r="H77" s="1" t="n">
        <v>1</v>
      </c>
      <c r="I77" s="0" t="str">
        <f aca="false">VLOOKUP(A77,'ESO wayshrine names'!$A$3:$B$1000,2,0)</f>
        <v>Sathram Plantation Wayshrine </v>
      </c>
      <c r="J77" s="40" t="str">
        <f aca="false">IF(A77&lt;&gt;"",IF(E77&lt;&gt;"",IF(OR(ISNA(A77),ISNA(E77)),"","["&amp;A77&amp;"]="&amp;E77&amp;","),""),"")</f>
        <v>[75]=41,</v>
      </c>
    </row>
    <row r="78" customFormat="false" ht="15" hidden="false" customHeight="false" outlineLevel="0" collapsed="false">
      <c r="A78" s="21" t="n">
        <v>76</v>
      </c>
      <c r="B78" s="1" t="n">
        <v>11</v>
      </c>
      <c r="C78" s="1" t="n">
        <f aca="false">VLOOKUP(B78,'ESO map constants'!$A$3:$B$999,2,0)</f>
        <v>7</v>
      </c>
      <c r="D78" s="0" t="str">
        <f aca="false">VLOOKUP(C78,'ESO map constants'!$B$3:$C$1000,2,0)</f>
        <v>Stonefalls</v>
      </c>
      <c r="E78" s="2" t="n">
        <f aca="false">IF(B78&lt;&gt;"",VLOOKUP(B78,'ESO map constants'!$A$3:$D$1000,4,0),"")</f>
        <v>41</v>
      </c>
      <c r="F78" s="2" t="n">
        <f aca="false">IF(E78&lt;&gt;"",VLOOKUP(E78,'ESO zone constants'!$A$2:$B$9949,2,0),"")</f>
        <v>9</v>
      </c>
      <c r="G78" s="2" t="str">
        <f aca="false">IF(E78&lt;&gt;"",VLOOKUP(E78,'ESO zone constants'!$A$2:$D$949,4,0),"")</f>
        <v>Stonefalls</v>
      </c>
      <c r="H78" s="1" t="n">
        <v>1</v>
      </c>
      <c r="I78" s="0" t="str">
        <f aca="false">VLOOKUP(A78,'ESO wayshrine names'!$A$3:$B$1000,2,0)</f>
        <v>Kragenmoor Wayshrine </v>
      </c>
      <c r="J78" s="40" t="str">
        <f aca="false">IF(A78&lt;&gt;"",IF(E78&lt;&gt;"",IF(OR(ISNA(A78),ISNA(E78)),"","["&amp;A78&amp;"]="&amp;E78&amp;","),""),"")</f>
        <v>[76]=41,</v>
      </c>
    </row>
    <row r="79" customFormat="false" ht="15" hidden="false" customHeight="false" outlineLevel="0" collapsed="false">
      <c r="A79" s="21" t="n">
        <v>77</v>
      </c>
      <c r="B79" s="1" t="n">
        <v>11</v>
      </c>
      <c r="C79" s="1" t="n">
        <f aca="false">VLOOKUP(B79,'ESO map constants'!$A$3:$B$999,2,0)</f>
        <v>7</v>
      </c>
      <c r="D79" s="0" t="str">
        <f aca="false">VLOOKUP(C79,'ESO map constants'!$B$3:$C$1000,2,0)</f>
        <v>Stonefalls</v>
      </c>
      <c r="E79" s="2" t="n">
        <f aca="false">IF(B79&lt;&gt;"",VLOOKUP(B79,'ESO map constants'!$A$3:$D$1000,4,0),"")</f>
        <v>41</v>
      </c>
      <c r="F79" s="2" t="n">
        <f aca="false">IF(E79&lt;&gt;"",VLOOKUP(E79,'ESO zone constants'!$A$2:$B$9949,2,0),"")</f>
        <v>9</v>
      </c>
      <c r="G79" s="2" t="str">
        <f aca="false">IF(E79&lt;&gt;"",VLOOKUP(E79,'ESO zone constants'!$A$2:$D$949,4,0),"")</f>
        <v>Stonefalls</v>
      </c>
      <c r="H79" s="1" t="n">
        <v>1</v>
      </c>
      <c r="I79" s="0" t="str">
        <f aca="false">VLOOKUP(A79,'ESO wayshrine names'!$A$3:$B$1000,2,0)</f>
        <v>Ashen Road Wayshrine </v>
      </c>
      <c r="J79" s="40" t="str">
        <f aca="false">IF(A79&lt;&gt;"",IF(E79&lt;&gt;"",IF(OR(ISNA(A79),ISNA(E79)),"","["&amp;A79&amp;"]="&amp;E79&amp;","),""),"")</f>
        <v>[77]=41,</v>
      </c>
    </row>
    <row r="80" customFormat="false" ht="15" hidden="false" customHeight="false" outlineLevel="0" collapsed="false">
      <c r="A80" s="21" t="n">
        <v>78</v>
      </c>
      <c r="B80" s="1" t="n">
        <v>9</v>
      </c>
      <c r="C80" s="1" t="n">
        <f aca="false">VLOOKUP(B80,'ESO map constants'!$A$3:$B$999,2,0)</f>
        <v>26</v>
      </c>
      <c r="D80" s="0" t="str">
        <f aca="false">VLOOKUP(C80,'ESO map constants'!$B$3:$C$1000,2,0)</f>
        <v>Shadowfen</v>
      </c>
      <c r="E80" s="2" t="n">
        <f aca="false">IF(B80&lt;&gt;"",VLOOKUP(B80,'ESO map constants'!$A$3:$D$1000,4,0),"")</f>
        <v>117</v>
      </c>
      <c r="F80" s="2" t="n">
        <f aca="false">IF(E80&lt;&gt;"",VLOOKUP(E80,'ESO zone constants'!$A$2:$B$9949,2,0),"")</f>
        <v>19</v>
      </c>
      <c r="G80" s="2" t="str">
        <f aca="false">IF(E80&lt;&gt;"",VLOOKUP(E80,'ESO zone constants'!$A$2:$D$949,4,0),"")</f>
        <v>Shadowfen</v>
      </c>
      <c r="H80" s="1" t="n">
        <v>1</v>
      </c>
      <c r="I80" s="0" t="str">
        <f aca="false">VLOOKUP(A80,'ESO wayshrine names'!$A$3:$B$1000,2,0)</f>
        <v>Venomous Fens Wayshrine </v>
      </c>
      <c r="J80" s="40" t="str">
        <f aca="false">IF(A80&lt;&gt;"",IF(E80&lt;&gt;"",IF(OR(ISNA(A80),ISNA(E80)),"","["&amp;A80&amp;"]="&amp;E80&amp;","),""),"")</f>
        <v>[78]=117,</v>
      </c>
    </row>
    <row r="81" customFormat="false" ht="15" hidden="false" customHeight="false" outlineLevel="0" collapsed="false">
      <c r="A81" s="21" t="n">
        <v>79</v>
      </c>
      <c r="B81" s="1" t="n">
        <v>10</v>
      </c>
      <c r="C81" s="1" t="n">
        <f aca="false">VLOOKUP(B81,'ESO map constants'!$A$3:$B$999,2,0)</f>
        <v>13</v>
      </c>
      <c r="D81" s="0" t="str">
        <f aca="false">VLOOKUP(C81,'ESO map constants'!$B$3:$C$1000,2,0)</f>
        <v>Deshaan</v>
      </c>
      <c r="E81" s="2" t="n">
        <f aca="false">IF(B81&lt;&gt;"",VLOOKUP(B81,'ESO map constants'!$A$3:$D$1000,4,0),"")</f>
        <v>57</v>
      </c>
      <c r="F81" s="2" t="n">
        <f aca="false">IF(E81&lt;&gt;"",VLOOKUP(E81,'ESO zone constants'!$A$2:$B$9949,2,0),"")</f>
        <v>10</v>
      </c>
      <c r="G81" s="2" t="str">
        <f aca="false">IF(E81&lt;&gt;"",VLOOKUP(E81,'ESO zone constants'!$A$2:$D$949,4,0),"")</f>
        <v>Deshaan</v>
      </c>
      <c r="H81" s="1" t="n">
        <v>1</v>
      </c>
      <c r="I81" s="0" t="str">
        <f aca="false">VLOOKUP(A81,'ESO wayshrine names'!$A$3:$B$1000,2,0)</f>
        <v>Selfora Wayshrine </v>
      </c>
      <c r="J81" s="40" t="str">
        <f aca="false">IF(A81&lt;&gt;"",IF(E81&lt;&gt;"",IF(OR(ISNA(A81),ISNA(E81)),"","["&amp;A81&amp;"]="&amp;E81&amp;","),""),"")</f>
        <v>[79]=57,</v>
      </c>
    </row>
    <row r="82" customFormat="false" ht="15" hidden="false" customHeight="false" outlineLevel="0" collapsed="false">
      <c r="A82" s="21" t="n">
        <v>80</v>
      </c>
      <c r="B82" s="1" t="n">
        <v>10</v>
      </c>
      <c r="C82" s="1" t="n">
        <f aca="false">VLOOKUP(B82,'ESO map constants'!$A$3:$B$999,2,0)</f>
        <v>13</v>
      </c>
      <c r="D82" s="0" t="str">
        <f aca="false">VLOOKUP(C82,'ESO map constants'!$B$3:$C$1000,2,0)</f>
        <v>Deshaan</v>
      </c>
      <c r="E82" s="2" t="n">
        <f aca="false">IF(B82&lt;&gt;"",VLOOKUP(B82,'ESO map constants'!$A$3:$D$1000,4,0),"")</f>
        <v>57</v>
      </c>
      <c r="F82" s="2" t="n">
        <f aca="false">IF(E82&lt;&gt;"",VLOOKUP(E82,'ESO zone constants'!$A$2:$B$9949,2,0),"")</f>
        <v>10</v>
      </c>
      <c r="G82" s="2" t="str">
        <f aca="false">IF(E82&lt;&gt;"",VLOOKUP(E82,'ESO zone constants'!$A$2:$D$949,4,0),"")</f>
        <v>Deshaan</v>
      </c>
      <c r="H82" s="1" t="n">
        <v>1</v>
      </c>
      <c r="I82" s="0" t="str">
        <f aca="false">VLOOKUP(A82,'ESO wayshrine names'!$A$3:$B$1000,2,0)</f>
        <v>Silent Mire Wayshrine </v>
      </c>
      <c r="J82" s="40" t="str">
        <f aca="false">IF(A82&lt;&gt;"",IF(E82&lt;&gt;"",IF(OR(ISNA(A82),ISNA(E82)),"","["&amp;A82&amp;"]="&amp;E82&amp;","),""),"")</f>
        <v>[80]=57,</v>
      </c>
    </row>
    <row r="83" customFormat="false" ht="15" hidden="false" customHeight="false" outlineLevel="0" collapsed="false">
      <c r="A83" s="21" t="n">
        <v>81</v>
      </c>
      <c r="B83" s="1" t="n">
        <v>10</v>
      </c>
      <c r="C83" s="1" t="n">
        <f aca="false">VLOOKUP(B83,'ESO map constants'!$A$3:$B$999,2,0)</f>
        <v>13</v>
      </c>
      <c r="D83" s="0" t="str">
        <f aca="false">VLOOKUP(C83,'ESO map constants'!$B$3:$C$1000,2,0)</f>
        <v>Deshaan</v>
      </c>
      <c r="E83" s="2" t="n">
        <f aca="false">IF(B83&lt;&gt;"",VLOOKUP(B83,'ESO map constants'!$A$3:$D$1000,4,0),"")</f>
        <v>57</v>
      </c>
      <c r="F83" s="2" t="n">
        <f aca="false">IF(E83&lt;&gt;"",VLOOKUP(E83,'ESO zone constants'!$A$2:$B$9949,2,0),"")</f>
        <v>10</v>
      </c>
      <c r="G83" s="2" t="str">
        <f aca="false">IF(E83&lt;&gt;"",VLOOKUP(E83,'ESO zone constants'!$A$2:$D$949,4,0),"")</f>
        <v>Deshaan</v>
      </c>
      <c r="H83" s="1" t="n">
        <v>1</v>
      </c>
      <c r="I83" s="0" t="str">
        <f aca="false">VLOOKUP(A83,'ESO wayshrine names'!$A$3:$B$1000,2,0)</f>
        <v>Eidolon's Hollow Wayshrine </v>
      </c>
      <c r="J83" s="40" t="str">
        <f aca="false">IF(A83&lt;&gt;"",IF(E83&lt;&gt;"",IF(OR(ISNA(A83),ISNA(E83)),"","["&amp;A83&amp;"]="&amp;E83&amp;","),""),"")</f>
        <v>[81]=57,</v>
      </c>
    </row>
    <row r="84" customFormat="false" ht="15" hidden="false" customHeight="false" outlineLevel="0" collapsed="false">
      <c r="A84" s="21" t="n">
        <v>82</v>
      </c>
      <c r="B84" s="1" t="n">
        <v>3</v>
      </c>
      <c r="C84" s="1" t="n">
        <f aca="false">VLOOKUP(B84,'ESO map constants'!$A$3:$B$999,2,0)</f>
        <v>10</v>
      </c>
      <c r="D84" s="0" t="str">
        <f aca="false">VLOOKUP(C84,'ESO map constants'!$B$3:$C$1000,2,0)</f>
        <v>Rivenspire</v>
      </c>
      <c r="E84" s="2" t="n">
        <f aca="false">IF(B84&lt;&gt;"",VLOOKUP(B84,'ESO map constants'!$A$3:$D$1000,4,0),"")</f>
        <v>20</v>
      </c>
      <c r="F84" s="2" t="n">
        <f aca="false">IF(E84&lt;&gt;"",VLOOKUP(E84,'ESO zone constants'!$A$2:$B$9949,2,0),"")</f>
        <v>5</v>
      </c>
      <c r="G84" s="2" t="str">
        <f aca="false">IF(E84&lt;&gt;"",VLOOKUP(E84,'ESO zone constants'!$A$2:$D$949,4,0),"")</f>
        <v>Rivenspire</v>
      </c>
      <c r="H84" s="1" t="n">
        <v>1</v>
      </c>
      <c r="I84" s="0" t="str">
        <f aca="false">VLOOKUP(A84,'ESO wayshrine names'!$A$3:$B$1000,2,0)</f>
        <v>Northpoint Wayshrine </v>
      </c>
      <c r="J84" s="40" t="str">
        <f aca="false">IF(A84&lt;&gt;"",IF(E84&lt;&gt;"",IF(OR(ISNA(A84),ISNA(E84)),"","["&amp;A84&amp;"]="&amp;E84&amp;","),""),"")</f>
        <v>[82]=20,</v>
      </c>
    </row>
    <row r="85" customFormat="false" ht="15" hidden="false" customHeight="false" outlineLevel="0" collapsed="false">
      <c r="A85" s="21" t="n">
        <v>83</v>
      </c>
      <c r="B85" s="1" t="n">
        <v>3</v>
      </c>
      <c r="C85" s="1" t="n">
        <f aca="false">VLOOKUP(B85,'ESO map constants'!$A$3:$B$999,2,0)</f>
        <v>10</v>
      </c>
      <c r="D85" s="0" t="str">
        <f aca="false">VLOOKUP(C85,'ESO map constants'!$B$3:$C$1000,2,0)</f>
        <v>Rivenspire</v>
      </c>
      <c r="E85" s="2" t="n">
        <f aca="false">IF(B85&lt;&gt;"",VLOOKUP(B85,'ESO map constants'!$A$3:$D$1000,4,0),"")</f>
        <v>20</v>
      </c>
      <c r="F85" s="2" t="n">
        <f aca="false">IF(E85&lt;&gt;"",VLOOKUP(E85,'ESO zone constants'!$A$2:$B$9949,2,0),"")</f>
        <v>5</v>
      </c>
      <c r="G85" s="2" t="str">
        <f aca="false">IF(E85&lt;&gt;"",VLOOKUP(E85,'ESO zone constants'!$A$2:$D$949,4,0),"")</f>
        <v>Rivenspire</v>
      </c>
      <c r="H85" s="1" t="n">
        <v>1</v>
      </c>
      <c r="I85" s="0" t="str">
        <f aca="false">VLOOKUP(A85,'ESO wayshrine names'!$A$3:$B$1000,2,0)</f>
        <v>Fell's Run Wayshrine </v>
      </c>
      <c r="J85" s="40" t="str">
        <f aca="false">IF(A85&lt;&gt;"",IF(E85&lt;&gt;"",IF(OR(ISNA(A85),ISNA(E85)),"","["&amp;A85&amp;"]="&amp;E85&amp;","),""),"")</f>
        <v>[83]=20,</v>
      </c>
    </row>
    <row r="86" customFormat="false" ht="15" hidden="false" customHeight="false" outlineLevel="0" collapsed="false">
      <c r="A86" s="21" t="n">
        <v>84</v>
      </c>
      <c r="B86" s="1" t="n">
        <v>3</v>
      </c>
      <c r="C86" s="1" t="n">
        <f aca="false">VLOOKUP(B86,'ESO map constants'!$A$3:$B$999,2,0)</f>
        <v>10</v>
      </c>
      <c r="D86" s="0" t="str">
        <f aca="false">VLOOKUP(C86,'ESO map constants'!$B$3:$C$1000,2,0)</f>
        <v>Rivenspire</v>
      </c>
      <c r="E86" s="2" t="n">
        <f aca="false">IF(B86&lt;&gt;"",VLOOKUP(B86,'ESO map constants'!$A$3:$D$1000,4,0),"")</f>
        <v>20</v>
      </c>
      <c r="F86" s="2" t="n">
        <f aca="false">IF(E86&lt;&gt;"",VLOOKUP(E86,'ESO zone constants'!$A$2:$B$9949,2,0),"")</f>
        <v>5</v>
      </c>
      <c r="G86" s="2" t="str">
        <f aca="false">IF(E86&lt;&gt;"",VLOOKUP(E86,'ESO zone constants'!$A$2:$D$949,4,0),"")</f>
        <v>Rivenspire</v>
      </c>
      <c r="H86" s="1" t="n">
        <v>1</v>
      </c>
      <c r="I86" s="0" t="str">
        <f aca="false">VLOOKUP(A86,'ESO wayshrine names'!$A$3:$B$1000,2,0)</f>
        <v>Hoarfrost Downs Wayshrine </v>
      </c>
      <c r="J86" s="40" t="str">
        <f aca="false">IF(A86&lt;&gt;"",IF(E86&lt;&gt;"",IF(OR(ISNA(A86),ISNA(E86)),"","["&amp;A86&amp;"]="&amp;E86&amp;","),""),"")</f>
        <v>[84]=20,</v>
      </c>
    </row>
    <row r="87" customFormat="false" ht="15" hidden="false" customHeight="false" outlineLevel="0" collapsed="false">
      <c r="A87" s="21" t="n">
        <v>85</v>
      </c>
      <c r="B87" s="1" t="n">
        <v>9</v>
      </c>
      <c r="C87" s="1" t="n">
        <f aca="false">VLOOKUP(B87,'ESO map constants'!$A$3:$B$999,2,0)</f>
        <v>26</v>
      </c>
      <c r="D87" s="0" t="str">
        <f aca="false">VLOOKUP(C87,'ESO map constants'!$B$3:$C$1000,2,0)</f>
        <v>Shadowfen</v>
      </c>
      <c r="E87" s="2" t="n">
        <f aca="false">IF(B87&lt;&gt;"",VLOOKUP(B87,'ESO map constants'!$A$3:$D$1000,4,0),"")</f>
        <v>117</v>
      </c>
      <c r="F87" s="2" t="n">
        <f aca="false">IF(E87&lt;&gt;"",VLOOKUP(E87,'ESO zone constants'!$A$2:$B$9949,2,0),"")</f>
        <v>19</v>
      </c>
      <c r="G87" s="2" t="str">
        <f aca="false">IF(E87&lt;&gt;"",VLOOKUP(E87,'ESO zone constants'!$A$2:$D$949,4,0),"")</f>
        <v>Shadowfen</v>
      </c>
      <c r="H87" s="1" t="n">
        <v>1</v>
      </c>
      <c r="I87" s="0" t="str">
        <f aca="false">VLOOKUP(A87,'ESO wayshrine names'!$A$3:$B$1000,2,0)</f>
        <v>Forsaken Hamlet Wayshrine </v>
      </c>
      <c r="J87" s="40" t="str">
        <f aca="false">IF(A87&lt;&gt;"",IF(E87&lt;&gt;"",IF(OR(ISNA(A87),ISNA(E87)),"","["&amp;A87&amp;"]="&amp;E87&amp;","),""),"")</f>
        <v>[85]=117,</v>
      </c>
    </row>
    <row r="88" customFormat="false" ht="15" hidden="false" customHeight="false" outlineLevel="0" collapsed="false">
      <c r="A88" s="21" t="n">
        <v>86</v>
      </c>
      <c r="B88" s="1" t="n">
        <v>3</v>
      </c>
      <c r="C88" s="1" t="n">
        <f aca="false">VLOOKUP(B88,'ESO map constants'!$A$3:$B$999,2,0)</f>
        <v>10</v>
      </c>
      <c r="D88" s="0" t="str">
        <f aca="false">VLOOKUP(C88,'ESO map constants'!$B$3:$C$1000,2,0)</f>
        <v>Rivenspire</v>
      </c>
      <c r="E88" s="2" t="n">
        <f aca="false">IF(B88&lt;&gt;"",VLOOKUP(B88,'ESO map constants'!$A$3:$D$1000,4,0),"")</f>
        <v>20</v>
      </c>
      <c r="F88" s="2" t="n">
        <f aca="false">IF(E88&lt;&gt;"",VLOOKUP(E88,'ESO zone constants'!$A$2:$B$9949,2,0),"")</f>
        <v>5</v>
      </c>
      <c r="G88" s="2" t="str">
        <f aca="false">IF(E88&lt;&gt;"",VLOOKUP(E88,'ESO zone constants'!$A$2:$D$949,4,0),"")</f>
        <v>Rivenspire</v>
      </c>
      <c r="H88" s="1" t="n">
        <v>1</v>
      </c>
      <c r="I88" s="0" t="str">
        <f aca="false">VLOOKUP(A88,'ESO wayshrine names'!$A$3:$B$1000,2,0)</f>
        <v>Sanguine Barrows Wayshrine </v>
      </c>
      <c r="J88" s="40" t="str">
        <f aca="false">IF(A88&lt;&gt;"",IF(E88&lt;&gt;"",IF(OR(ISNA(A88),ISNA(E88)),"","["&amp;A88&amp;"]="&amp;E88&amp;","),""),"")</f>
        <v>[86]=20,</v>
      </c>
    </row>
    <row r="89" customFormat="false" ht="15" hidden="false" customHeight="false" outlineLevel="0" collapsed="false">
      <c r="A89" s="21" t="n">
        <v>87</v>
      </c>
      <c r="B89" s="1" t="n">
        <v>13</v>
      </c>
      <c r="C89" s="1" t="n">
        <f aca="false">VLOOKUP(B89,'ESO map constants'!$A$3:$B$999,2,0)</f>
        <v>61</v>
      </c>
      <c r="D89" s="0" t="str">
        <f aca="false">VLOOKUP(C89,'ESO map constants'!$B$3:$C$1000,2,0)</f>
        <v>Eastmarch</v>
      </c>
      <c r="E89" s="2" t="n">
        <f aca="false">IF(B89&lt;&gt;"",VLOOKUP(B89,'ESO map constants'!$A$3:$D$1000,4,0),"")</f>
        <v>101</v>
      </c>
      <c r="F89" s="2" t="n">
        <f aca="false">IF(E89&lt;&gt;"",VLOOKUP(E89,'ESO zone constants'!$A$2:$B$9949,2,0),"")</f>
        <v>15</v>
      </c>
      <c r="G89" s="2" t="str">
        <f aca="false">IF(E89&lt;&gt;"",VLOOKUP(E89,'ESO zone constants'!$A$2:$D$949,4,0),"")</f>
        <v>Eastmarch</v>
      </c>
      <c r="H89" s="1" t="n">
        <v>1</v>
      </c>
      <c r="I89" s="0" t="str">
        <f aca="false">VLOOKUP(A89,'ESO wayshrine names'!$A$3:$B$1000,2,0)</f>
        <v>Windhelm Wayshrine </v>
      </c>
      <c r="J89" s="40" t="str">
        <f aca="false">IF(A89&lt;&gt;"",IF(E89&lt;&gt;"",IF(OR(ISNA(A89),ISNA(E89)),"","["&amp;A89&amp;"]="&amp;E89&amp;","),""),"")</f>
        <v>[87]=101,</v>
      </c>
    </row>
    <row r="90" customFormat="false" ht="15" hidden="false" customHeight="false" outlineLevel="0" collapsed="false">
      <c r="A90" s="21" t="n">
        <v>88</v>
      </c>
      <c r="B90" s="1" t="n">
        <v>13</v>
      </c>
      <c r="C90" s="1" t="n">
        <f aca="false">VLOOKUP(B90,'ESO map constants'!$A$3:$B$999,2,0)</f>
        <v>61</v>
      </c>
      <c r="D90" s="0" t="str">
        <f aca="false">VLOOKUP(C90,'ESO map constants'!$B$3:$C$1000,2,0)</f>
        <v>Eastmarch</v>
      </c>
      <c r="E90" s="2" t="n">
        <f aca="false">IF(B90&lt;&gt;"",VLOOKUP(B90,'ESO map constants'!$A$3:$D$1000,4,0),"")</f>
        <v>101</v>
      </c>
      <c r="F90" s="2" t="n">
        <f aca="false">IF(E90&lt;&gt;"",VLOOKUP(E90,'ESO zone constants'!$A$2:$B$9949,2,0),"")</f>
        <v>15</v>
      </c>
      <c r="G90" s="2" t="str">
        <f aca="false">IF(E90&lt;&gt;"",VLOOKUP(E90,'ESO zone constants'!$A$2:$D$949,4,0),"")</f>
        <v>Eastmarch</v>
      </c>
      <c r="H90" s="1" t="n">
        <v>1</v>
      </c>
      <c r="I90" s="0" t="str">
        <f aca="false">VLOOKUP(A90,'ESO wayshrine names'!$A$3:$B$1000,2,0)</f>
        <v>Fort Morvunskar Wayshrine </v>
      </c>
      <c r="J90" s="40" t="str">
        <f aca="false">IF(A90&lt;&gt;"",IF(E90&lt;&gt;"",IF(OR(ISNA(A90),ISNA(E90)),"","["&amp;A90&amp;"]="&amp;E90&amp;","),""),"")</f>
        <v>[88]=101,</v>
      </c>
    </row>
    <row r="91" customFormat="false" ht="15" hidden="false" customHeight="false" outlineLevel="0" collapsed="false">
      <c r="A91" s="21" t="n">
        <v>89</v>
      </c>
      <c r="B91" s="1" t="n">
        <v>13</v>
      </c>
      <c r="C91" s="1" t="n">
        <f aca="false">VLOOKUP(B91,'ESO map constants'!$A$3:$B$999,2,0)</f>
        <v>61</v>
      </c>
      <c r="D91" s="0" t="str">
        <f aca="false">VLOOKUP(C91,'ESO map constants'!$B$3:$C$1000,2,0)</f>
        <v>Eastmarch</v>
      </c>
      <c r="E91" s="2" t="n">
        <f aca="false">IF(B91&lt;&gt;"",VLOOKUP(B91,'ESO map constants'!$A$3:$D$1000,4,0),"")</f>
        <v>101</v>
      </c>
      <c r="F91" s="2" t="n">
        <f aca="false">IF(E91&lt;&gt;"",VLOOKUP(E91,'ESO zone constants'!$A$2:$B$9949,2,0),"")</f>
        <v>15</v>
      </c>
      <c r="G91" s="2" t="str">
        <f aca="false">IF(E91&lt;&gt;"",VLOOKUP(E91,'ESO zone constants'!$A$2:$D$949,4,0),"")</f>
        <v>Eastmarch</v>
      </c>
      <c r="H91" s="1" t="n">
        <v>1</v>
      </c>
      <c r="I91" s="0" t="str">
        <f aca="false">VLOOKUP(A91,'ESO wayshrine names'!$A$3:$B$1000,2,0)</f>
        <v>Kynesgrove Wayshrine </v>
      </c>
      <c r="J91" s="40" t="str">
        <f aca="false">IF(A91&lt;&gt;"",IF(E91&lt;&gt;"",IF(OR(ISNA(A91),ISNA(E91)),"","["&amp;A91&amp;"]="&amp;E91&amp;","),""),"")</f>
        <v>[89]=101,</v>
      </c>
    </row>
    <row r="92" customFormat="false" ht="15" hidden="false" customHeight="false" outlineLevel="0" collapsed="false">
      <c r="A92" s="21" t="n">
        <v>90</v>
      </c>
      <c r="B92" s="1" t="n">
        <v>13</v>
      </c>
      <c r="C92" s="1" t="n">
        <f aca="false">VLOOKUP(B92,'ESO map constants'!$A$3:$B$999,2,0)</f>
        <v>61</v>
      </c>
      <c r="D92" s="0" t="str">
        <f aca="false">VLOOKUP(C92,'ESO map constants'!$B$3:$C$1000,2,0)</f>
        <v>Eastmarch</v>
      </c>
      <c r="E92" s="2" t="n">
        <f aca="false">IF(B92&lt;&gt;"",VLOOKUP(B92,'ESO map constants'!$A$3:$D$1000,4,0),"")</f>
        <v>101</v>
      </c>
      <c r="F92" s="2" t="n">
        <f aca="false">IF(E92&lt;&gt;"",VLOOKUP(E92,'ESO zone constants'!$A$2:$B$9949,2,0),"")</f>
        <v>15</v>
      </c>
      <c r="G92" s="2" t="str">
        <f aca="false">IF(E92&lt;&gt;"",VLOOKUP(E92,'ESO zone constants'!$A$2:$D$949,4,0),"")</f>
        <v>Eastmarch</v>
      </c>
      <c r="H92" s="1" t="n">
        <v>1</v>
      </c>
      <c r="I92" s="0" t="str">
        <f aca="false">VLOOKUP(A92,'ESO wayshrine names'!$A$3:$B$1000,2,0)</f>
        <v>Voljar Meadery Wayshrine </v>
      </c>
      <c r="J92" s="40" t="str">
        <f aca="false">IF(A92&lt;&gt;"",IF(E92&lt;&gt;"",IF(OR(ISNA(A92),ISNA(E92)),"","["&amp;A92&amp;"]="&amp;E92&amp;","),""),"")</f>
        <v>[90]=101,</v>
      </c>
    </row>
    <row r="93" customFormat="false" ht="15" hidden="false" customHeight="false" outlineLevel="0" collapsed="false">
      <c r="A93" s="21" t="n">
        <v>91</v>
      </c>
      <c r="B93" s="1" t="n">
        <v>13</v>
      </c>
      <c r="C93" s="1" t="n">
        <f aca="false">VLOOKUP(B93,'ESO map constants'!$A$3:$B$999,2,0)</f>
        <v>61</v>
      </c>
      <c r="D93" s="0" t="str">
        <f aca="false">VLOOKUP(C93,'ESO map constants'!$B$3:$C$1000,2,0)</f>
        <v>Eastmarch</v>
      </c>
      <c r="E93" s="2" t="n">
        <f aca="false">IF(B93&lt;&gt;"",VLOOKUP(B93,'ESO map constants'!$A$3:$D$1000,4,0),"")</f>
        <v>101</v>
      </c>
      <c r="F93" s="2" t="n">
        <f aca="false">IF(E93&lt;&gt;"",VLOOKUP(E93,'ESO zone constants'!$A$2:$B$9949,2,0),"")</f>
        <v>15</v>
      </c>
      <c r="G93" s="2" t="str">
        <f aca="false">IF(E93&lt;&gt;"",VLOOKUP(E93,'ESO zone constants'!$A$2:$D$949,4,0),"")</f>
        <v>Eastmarch</v>
      </c>
      <c r="H93" s="1" t="n">
        <v>1</v>
      </c>
      <c r="I93" s="0" t="str">
        <f aca="false">VLOOKUP(A93,'ESO wayshrine names'!$A$3:$B$1000,2,0)</f>
        <v>Cradlecrush Wayshrine </v>
      </c>
      <c r="J93" s="40" t="str">
        <f aca="false">IF(A93&lt;&gt;"",IF(E93&lt;&gt;"",IF(OR(ISNA(A93),ISNA(E93)),"","["&amp;A93&amp;"]="&amp;E93&amp;","),""),"")</f>
        <v>[91]=101,</v>
      </c>
    </row>
    <row r="94" customFormat="false" ht="15" hidden="false" customHeight="false" outlineLevel="0" collapsed="false">
      <c r="A94" s="21" t="n">
        <v>92</v>
      </c>
      <c r="B94" s="1" t="n">
        <v>13</v>
      </c>
      <c r="C94" s="1" t="n">
        <f aca="false">VLOOKUP(B94,'ESO map constants'!$A$3:$B$999,2,0)</f>
        <v>61</v>
      </c>
      <c r="D94" s="0" t="str">
        <f aca="false">VLOOKUP(C94,'ESO map constants'!$B$3:$C$1000,2,0)</f>
        <v>Eastmarch</v>
      </c>
      <c r="E94" s="2" t="n">
        <f aca="false">IF(B94&lt;&gt;"",VLOOKUP(B94,'ESO map constants'!$A$3:$D$1000,4,0),"")</f>
        <v>101</v>
      </c>
      <c r="F94" s="2" t="n">
        <f aca="false">IF(E94&lt;&gt;"",VLOOKUP(E94,'ESO zone constants'!$A$2:$B$9949,2,0),"")</f>
        <v>15</v>
      </c>
      <c r="G94" s="2" t="str">
        <f aca="false">IF(E94&lt;&gt;"",VLOOKUP(E94,'ESO zone constants'!$A$2:$D$949,4,0),"")</f>
        <v>Eastmarch</v>
      </c>
      <c r="H94" s="1" t="n">
        <v>1</v>
      </c>
      <c r="I94" s="0" t="str">
        <f aca="false">VLOOKUP(A94,'ESO wayshrine names'!$A$3:$B$1000,2,0)</f>
        <v>Fort Amol Wayshrine </v>
      </c>
      <c r="J94" s="40" t="str">
        <f aca="false">IF(A94&lt;&gt;"",IF(E94&lt;&gt;"",IF(OR(ISNA(A94),ISNA(E94)),"","["&amp;A94&amp;"]="&amp;E94&amp;","),""),"")</f>
        <v>[92]=101,</v>
      </c>
    </row>
    <row r="95" customFormat="false" ht="15" hidden="false" customHeight="false" outlineLevel="0" collapsed="false">
      <c r="A95" s="21" t="n">
        <v>93</v>
      </c>
      <c r="B95" s="1" t="n">
        <v>13</v>
      </c>
      <c r="C95" s="1" t="n">
        <f aca="false">VLOOKUP(B95,'ESO map constants'!$A$3:$B$999,2,0)</f>
        <v>61</v>
      </c>
      <c r="D95" s="0" t="str">
        <f aca="false">VLOOKUP(C95,'ESO map constants'!$B$3:$C$1000,2,0)</f>
        <v>Eastmarch</v>
      </c>
      <c r="E95" s="2" t="n">
        <f aca="false">IF(B95&lt;&gt;"",VLOOKUP(B95,'ESO map constants'!$A$3:$D$1000,4,0),"")</f>
        <v>101</v>
      </c>
      <c r="F95" s="2" t="n">
        <f aca="false">IF(E95&lt;&gt;"",VLOOKUP(E95,'ESO zone constants'!$A$2:$B$9949,2,0),"")</f>
        <v>15</v>
      </c>
      <c r="G95" s="2" t="str">
        <f aca="false">IF(E95&lt;&gt;"",VLOOKUP(E95,'ESO zone constants'!$A$2:$D$949,4,0),"")</f>
        <v>Eastmarch</v>
      </c>
      <c r="H95" s="1" t="n">
        <v>1</v>
      </c>
      <c r="I95" s="0" t="str">
        <f aca="false">VLOOKUP(A95,'ESO wayshrine names'!$A$3:$B$1000,2,0)</f>
        <v>Wittestadr Wayshrine </v>
      </c>
      <c r="J95" s="40" t="str">
        <f aca="false">IF(A95&lt;&gt;"",IF(E95&lt;&gt;"",IF(OR(ISNA(A95),ISNA(E95)),"","["&amp;A95&amp;"]="&amp;E95&amp;","),""),"")</f>
        <v>[93]=101,</v>
      </c>
    </row>
    <row r="96" customFormat="false" ht="15" hidden="false" customHeight="false" outlineLevel="0" collapsed="false">
      <c r="A96" s="21" t="n">
        <v>94</v>
      </c>
      <c r="B96" s="1" t="n">
        <v>13</v>
      </c>
      <c r="C96" s="1" t="n">
        <f aca="false">VLOOKUP(B96,'ESO map constants'!$A$3:$B$999,2,0)</f>
        <v>61</v>
      </c>
      <c r="D96" s="0" t="str">
        <f aca="false">VLOOKUP(C96,'ESO map constants'!$B$3:$C$1000,2,0)</f>
        <v>Eastmarch</v>
      </c>
      <c r="E96" s="2" t="n">
        <f aca="false">IF(B96&lt;&gt;"",VLOOKUP(B96,'ESO map constants'!$A$3:$D$1000,4,0),"")</f>
        <v>101</v>
      </c>
      <c r="F96" s="2" t="n">
        <f aca="false">IF(E96&lt;&gt;"",VLOOKUP(E96,'ESO zone constants'!$A$2:$B$9949,2,0),"")</f>
        <v>15</v>
      </c>
      <c r="G96" s="2" t="str">
        <f aca="false">IF(E96&lt;&gt;"",VLOOKUP(E96,'ESO zone constants'!$A$2:$D$949,4,0),"")</f>
        <v>Eastmarch</v>
      </c>
      <c r="H96" s="1" t="n">
        <v>1</v>
      </c>
      <c r="I96" s="0" t="str">
        <f aca="false">VLOOKUP(A96,'ESO wayshrine names'!$A$3:$B$1000,2,0)</f>
        <v>Mistwatch Wayshrine </v>
      </c>
      <c r="J96" s="40" t="str">
        <f aca="false">IF(A96&lt;&gt;"",IF(E96&lt;&gt;"",IF(OR(ISNA(A96),ISNA(E96)),"","["&amp;A96&amp;"]="&amp;E96&amp;","),""),"")</f>
        <v>[94]=101,</v>
      </c>
    </row>
    <row r="97" customFormat="false" ht="15" hidden="false" customHeight="false" outlineLevel="0" collapsed="false">
      <c r="A97" s="21" t="n">
        <v>95</v>
      </c>
      <c r="B97" s="1" t="n">
        <v>13</v>
      </c>
      <c r="C97" s="1" t="n">
        <f aca="false">VLOOKUP(B97,'ESO map constants'!$A$3:$B$999,2,0)</f>
        <v>61</v>
      </c>
      <c r="D97" s="0" t="str">
        <f aca="false">VLOOKUP(C97,'ESO map constants'!$B$3:$C$1000,2,0)</f>
        <v>Eastmarch</v>
      </c>
      <c r="E97" s="2" t="n">
        <f aca="false">IF(B97&lt;&gt;"",VLOOKUP(B97,'ESO map constants'!$A$3:$D$1000,4,0),"")</f>
        <v>101</v>
      </c>
      <c r="F97" s="2" t="n">
        <f aca="false">IF(E97&lt;&gt;"",VLOOKUP(E97,'ESO zone constants'!$A$2:$B$9949,2,0),"")</f>
        <v>15</v>
      </c>
      <c r="G97" s="2" t="str">
        <f aca="false">IF(E97&lt;&gt;"",VLOOKUP(E97,'ESO zone constants'!$A$2:$D$949,4,0),"")</f>
        <v>Eastmarch</v>
      </c>
      <c r="H97" s="1" t="n">
        <v>1</v>
      </c>
      <c r="I97" s="0" t="str">
        <f aca="false">VLOOKUP(A97,'ESO wayshrine names'!$A$3:$B$1000,2,0)</f>
        <v>Jorunn's Stand Wayshrine </v>
      </c>
      <c r="J97" s="40" t="str">
        <f aca="false">IF(A97&lt;&gt;"",IF(E97&lt;&gt;"",IF(OR(ISNA(A97),ISNA(E97)),"","["&amp;A97&amp;"]="&amp;E97&amp;","),""),"")</f>
        <v>[95]=101,</v>
      </c>
    </row>
    <row r="98" customFormat="false" ht="15" hidden="false" customHeight="false" outlineLevel="0" collapsed="false">
      <c r="A98" s="21" t="n">
        <v>96</v>
      </c>
      <c r="B98" s="1" t="n">
        <v>13</v>
      </c>
      <c r="C98" s="1" t="n">
        <f aca="false">VLOOKUP(B98,'ESO map constants'!$A$3:$B$999,2,0)</f>
        <v>61</v>
      </c>
      <c r="D98" s="0" t="str">
        <f aca="false">VLOOKUP(C98,'ESO map constants'!$B$3:$C$1000,2,0)</f>
        <v>Eastmarch</v>
      </c>
      <c r="E98" s="2" t="n">
        <f aca="false">IF(B98&lt;&gt;"",VLOOKUP(B98,'ESO map constants'!$A$3:$D$1000,4,0),"")</f>
        <v>101</v>
      </c>
      <c r="F98" s="2" t="n">
        <f aca="false">IF(E98&lt;&gt;"",VLOOKUP(E98,'ESO zone constants'!$A$2:$B$9949,2,0),"")</f>
        <v>15</v>
      </c>
      <c r="G98" s="2" t="str">
        <f aca="false">IF(E98&lt;&gt;"",VLOOKUP(E98,'ESO zone constants'!$A$2:$D$949,4,0),"")</f>
        <v>Eastmarch</v>
      </c>
      <c r="H98" s="1" t="n">
        <v>1</v>
      </c>
      <c r="I98" s="0" t="str">
        <f aca="false">VLOOKUP(A98,'ESO wayshrine names'!$A$3:$B$1000,2,0)</f>
        <v>Logging Camp Wayshrine </v>
      </c>
      <c r="J98" s="40" t="str">
        <f aca="false">IF(A98&lt;&gt;"",IF(E98&lt;&gt;"",IF(OR(ISNA(A98),ISNA(E98)),"","["&amp;A98&amp;"]="&amp;E98&amp;","),""),"")</f>
        <v>[96]=101,</v>
      </c>
    </row>
    <row r="99" customFormat="false" ht="15" hidden="false" customHeight="false" outlineLevel="0" collapsed="false">
      <c r="A99" s="21" t="n">
        <v>97</v>
      </c>
      <c r="B99" s="1" t="n">
        <v>13</v>
      </c>
      <c r="C99" s="1" t="n">
        <f aca="false">VLOOKUP(B99,'ESO map constants'!$A$3:$B$999,2,0)</f>
        <v>61</v>
      </c>
      <c r="D99" s="0" t="str">
        <f aca="false">VLOOKUP(C99,'ESO map constants'!$B$3:$C$1000,2,0)</f>
        <v>Eastmarch</v>
      </c>
      <c r="E99" s="2" t="n">
        <f aca="false">IF(B99&lt;&gt;"",VLOOKUP(B99,'ESO map constants'!$A$3:$D$1000,4,0),"")</f>
        <v>101</v>
      </c>
      <c r="F99" s="2" t="n">
        <f aca="false">IF(E99&lt;&gt;"",VLOOKUP(E99,'ESO zone constants'!$A$2:$B$9949,2,0),"")</f>
        <v>15</v>
      </c>
      <c r="G99" s="2" t="str">
        <f aca="false">IF(E99&lt;&gt;"",VLOOKUP(E99,'ESO zone constants'!$A$2:$D$949,4,0),"")</f>
        <v>Eastmarch</v>
      </c>
      <c r="H99" s="1" t="n">
        <v>1</v>
      </c>
      <c r="I99" s="0" t="str">
        <f aca="false">VLOOKUP(A99,'ESO wayshrine names'!$A$3:$B$1000,2,0)</f>
        <v>Skuldafn Wayshrine </v>
      </c>
      <c r="J99" s="40" t="str">
        <f aca="false">IF(A99&lt;&gt;"",IF(E99&lt;&gt;"",IF(OR(ISNA(A99),ISNA(E99)),"","["&amp;A99&amp;"]="&amp;E99&amp;","),""),"")</f>
        <v>[97]=101,</v>
      </c>
    </row>
    <row r="100" customFormat="false" ht="15" hidden="false" customHeight="false" outlineLevel="0" collapsed="false">
      <c r="A100" s="21" t="n">
        <v>98</v>
      </c>
      <c r="B100" s="1" t="n">
        <v>11</v>
      </c>
      <c r="C100" s="1" t="n">
        <f aca="false">VLOOKUP(B100,'ESO map constants'!$A$3:$B$999,2,0)</f>
        <v>7</v>
      </c>
      <c r="D100" s="0" t="str">
        <f aca="false">VLOOKUP(C100,'ESO map constants'!$B$3:$C$1000,2,0)</f>
        <v>Stonefalls</v>
      </c>
      <c r="E100" s="2" t="n">
        <f aca="false">IF(B100&lt;&gt;"",VLOOKUP(B100,'ESO map constants'!$A$3:$D$1000,4,0),"")</f>
        <v>41</v>
      </c>
      <c r="F100" s="2" t="n">
        <f aca="false">IF(E100&lt;&gt;"",VLOOKUP(E100,'ESO zone constants'!$A$2:$B$9949,2,0),"")</f>
        <v>9</v>
      </c>
      <c r="G100" s="2" t="str">
        <f aca="false">IF(E100&lt;&gt;"",VLOOKUP(E100,'ESO zone constants'!$A$2:$D$949,4,0),"")</f>
        <v>Stonefalls</v>
      </c>
      <c r="H100" s="1" t="n">
        <v>6</v>
      </c>
      <c r="I100" s="0" t="str">
        <f aca="false">VLOOKUP(A100,'ESO wayshrine names'!$A$3:$B$1000,2,0)</f>
        <v>Dungeon: Fungal Grotto I </v>
      </c>
      <c r="J100" s="40" t="str">
        <f aca="false">IF(A100&lt;&gt;"",IF(E100&lt;&gt;"",IF(OR(ISNA(A100),ISNA(E100)),"","["&amp;A100&amp;"]="&amp;E100&amp;","),""),"")</f>
        <v>[98]=41,</v>
      </c>
    </row>
    <row r="101" customFormat="false" ht="15" hidden="false" customHeight="false" outlineLevel="0" collapsed="false">
      <c r="A101" s="21" t="n">
        <v>99</v>
      </c>
      <c r="B101" s="1" t="n">
        <v>8</v>
      </c>
      <c r="C101" s="1" t="n">
        <f aca="false">VLOOKUP(B101,'ESO map constants'!$A$3:$B$999,2,0)</f>
        <v>22</v>
      </c>
      <c r="D101" s="0" t="str">
        <f aca="false">VLOOKUP(C101,'ESO map constants'!$B$3:$C$1000,2,0)</f>
        <v>Malabal Tor</v>
      </c>
      <c r="E101" s="2" t="n">
        <f aca="false">IF(B101&lt;&gt;"",VLOOKUP(B101,'ESO map constants'!$A$3:$D$1000,4,0),"")</f>
        <v>58</v>
      </c>
      <c r="F101" s="2" t="n">
        <f aca="false">IF(E101&lt;&gt;"",VLOOKUP(E101,'ESO zone constants'!$A$2:$B$9949,2,0),"")</f>
        <v>11</v>
      </c>
      <c r="G101" s="2" t="str">
        <f aca="false">IF(E101&lt;&gt;"",VLOOKUP(E101,'ESO zone constants'!$A$2:$D$949,4,0),"")</f>
        <v>Malabal Tor</v>
      </c>
      <c r="H101" s="1" t="n">
        <v>1</v>
      </c>
      <c r="I101" s="0" t="str">
        <f aca="false">VLOOKUP(A101,'ESO wayshrine names'!$A$3:$B$1000,2,0)</f>
        <v>Ilayas Ruins Wayshrine </v>
      </c>
      <c r="J101" s="40" t="str">
        <f aca="false">IF(A101&lt;&gt;"",IF(E101&lt;&gt;"",IF(OR(ISNA(A101),ISNA(E101)),"","["&amp;A101&amp;"]="&amp;E101&amp;","),""),"")</f>
        <v>[99]=58,</v>
      </c>
    </row>
    <row r="102" customFormat="false" ht="15" hidden="false" customHeight="false" outlineLevel="0" collapsed="false">
      <c r="A102" s="21" t="n">
        <v>100</v>
      </c>
      <c r="B102" s="1" t="n">
        <v>8</v>
      </c>
      <c r="C102" s="1" t="n">
        <f aca="false">VLOOKUP(B102,'ESO map constants'!$A$3:$B$999,2,0)</f>
        <v>22</v>
      </c>
      <c r="D102" s="0" t="str">
        <f aca="false">VLOOKUP(C102,'ESO map constants'!$B$3:$C$1000,2,0)</f>
        <v>Malabal Tor</v>
      </c>
      <c r="E102" s="2" t="n">
        <f aca="false">IF(B102&lt;&gt;"",VLOOKUP(B102,'ESO map constants'!$A$3:$D$1000,4,0),"")</f>
        <v>58</v>
      </c>
      <c r="F102" s="2" t="n">
        <f aca="false">IF(E102&lt;&gt;"",VLOOKUP(E102,'ESO zone constants'!$A$2:$B$9949,2,0),"")</f>
        <v>11</v>
      </c>
      <c r="G102" s="2" t="str">
        <f aca="false">IF(E102&lt;&gt;"",VLOOKUP(E102,'ESO zone constants'!$A$2:$D$949,4,0),"")</f>
        <v>Malabal Tor</v>
      </c>
      <c r="H102" s="1" t="n">
        <v>1</v>
      </c>
      <c r="I102" s="0" t="str">
        <f aca="false">VLOOKUP(A102,'ESO wayshrine names'!$A$3:$B$1000,2,0)</f>
        <v>Vulkwasten Wayshrine </v>
      </c>
      <c r="J102" s="40" t="str">
        <f aca="false">IF(A102&lt;&gt;"",IF(E102&lt;&gt;"",IF(OR(ISNA(A102),ISNA(E102)),"","["&amp;A102&amp;"]="&amp;E102&amp;","),""),"")</f>
        <v>[100]=58,</v>
      </c>
    </row>
    <row r="103" customFormat="false" ht="15" hidden="false" customHeight="false" outlineLevel="0" collapsed="false">
      <c r="A103" s="21" t="n">
        <v>101</v>
      </c>
      <c r="B103" s="1" t="n">
        <v>8</v>
      </c>
      <c r="C103" s="1" t="n">
        <f aca="false">VLOOKUP(B103,'ESO map constants'!$A$3:$B$999,2,0)</f>
        <v>22</v>
      </c>
      <c r="D103" s="0" t="str">
        <f aca="false">VLOOKUP(C103,'ESO map constants'!$B$3:$C$1000,2,0)</f>
        <v>Malabal Tor</v>
      </c>
      <c r="E103" s="2" t="n">
        <f aca="false">IF(B103&lt;&gt;"",VLOOKUP(B103,'ESO map constants'!$A$3:$D$1000,4,0),"")</f>
        <v>58</v>
      </c>
      <c r="F103" s="2" t="n">
        <f aca="false">IF(E103&lt;&gt;"",VLOOKUP(E103,'ESO zone constants'!$A$2:$B$9949,2,0),"")</f>
        <v>11</v>
      </c>
      <c r="G103" s="2" t="str">
        <f aca="false">IF(E103&lt;&gt;"",VLOOKUP(E103,'ESO zone constants'!$A$2:$D$949,4,0),"")</f>
        <v>Malabal Tor</v>
      </c>
      <c r="H103" s="1" t="n">
        <v>1</v>
      </c>
      <c r="I103" s="0" t="str">
        <f aca="false">VLOOKUP(A103,'ESO wayshrine names'!$A$3:$B$1000,2,0)</f>
        <v>Dra'bul Wayshrine </v>
      </c>
      <c r="J103" s="40" t="str">
        <f aca="false">IF(A103&lt;&gt;"",IF(E103&lt;&gt;"",IF(OR(ISNA(A103),ISNA(E103)),"","["&amp;A103&amp;"]="&amp;E103&amp;","),""),"")</f>
        <v>[101]=58,</v>
      </c>
    </row>
    <row r="104" customFormat="false" ht="15" hidden="false" customHeight="false" outlineLevel="0" collapsed="false">
      <c r="A104" s="21" t="n">
        <v>102</v>
      </c>
      <c r="B104" s="1" t="n">
        <v>8</v>
      </c>
      <c r="C104" s="1" t="n">
        <f aca="false">VLOOKUP(B104,'ESO map constants'!$A$3:$B$999,2,0)</f>
        <v>22</v>
      </c>
      <c r="D104" s="0" t="str">
        <f aca="false">VLOOKUP(C104,'ESO map constants'!$B$3:$C$1000,2,0)</f>
        <v>Malabal Tor</v>
      </c>
      <c r="E104" s="2" t="n">
        <f aca="false">IF(B104&lt;&gt;"",VLOOKUP(B104,'ESO map constants'!$A$3:$D$1000,4,0),"")</f>
        <v>58</v>
      </c>
      <c r="F104" s="2" t="n">
        <f aca="false">IF(E104&lt;&gt;"",VLOOKUP(E104,'ESO zone constants'!$A$2:$B$9949,2,0),"")</f>
        <v>11</v>
      </c>
      <c r="G104" s="2" t="str">
        <f aca="false">IF(E104&lt;&gt;"",VLOOKUP(E104,'ESO zone constants'!$A$2:$D$949,4,0),"")</f>
        <v>Malabal Tor</v>
      </c>
      <c r="H104" s="1" t="n">
        <v>1</v>
      </c>
      <c r="I104" s="0" t="str">
        <f aca="false">VLOOKUP(A104,'ESO wayshrine names'!$A$3:$B$1000,2,0)</f>
        <v>Velyn Harbor Wayshrine </v>
      </c>
      <c r="J104" s="40" t="str">
        <f aca="false">IF(A104&lt;&gt;"",IF(E104&lt;&gt;"",IF(OR(ISNA(A104),ISNA(E104)),"","["&amp;A104&amp;"]="&amp;E104&amp;","),""),"")</f>
        <v>[102]=58,</v>
      </c>
    </row>
    <row r="105" customFormat="false" ht="15" hidden="false" customHeight="false" outlineLevel="0" collapsed="false">
      <c r="A105" s="21" t="n">
        <v>103</v>
      </c>
      <c r="B105" s="1" t="n">
        <v>8</v>
      </c>
      <c r="C105" s="1" t="n">
        <f aca="false">VLOOKUP(B105,'ESO map constants'!$A$3:$B$999,2,0)</f>
        <v>22</v>
      </c>
      <c r="D105" s="0" t="str">
        <f aca="false">VLOOKUP(C105,'ESO map constants'!$B$3:$C$1000,2,0)</f>
        <v>Malabal Tor</v>
      </c>
      <c r="E105" s="2" t="n">
        <f aca="false">IF(B105&lt;&gt;"",VLOOKUP(B105,'ESO map constants'!$A$3:$D$1000,4,0),"")</f>
        <v>58</v>
      </c>
      <c r="F105" s="2" t="n">
        <f aca="false">IF(E105&lt;&gt;"",VLOOKUP(E105,'ESO zone constants'!$A$2:$B$9949,2,0),"")</f>
        <v>11</v>
      </c>
      <c r="G105" s="2" t="str">
        <f aca="false">IF(E105&lt;&gt;"",VLOOKUP(E105,'ESO zone constants'!$A$2:$D$949,4,0),"")</f>
        <v>Malabal Tor</v>
      </c>
      <c r="H105" s="1" t="n">
        <v>1</v>
      </c>
      <c r="I105" s="0" t="str">
        <f aca="false">VLOOKUP(A105,'ESO wayshrine names'!$A$3:$B$1000,2,0)</f>
        <v>Bloodtoil Wayshrine </v>
      </c>
      <c r="J105" s="40" t="str">
        <f aca="false">IF(A105&lt;&gt;"",IF(E105&lt;&gt;"",IF(OR(ISNA(A105),ISNA(E105)),"","["&amp;A105&amp;"]="&amp;E105&amp;","),""),"")</f>
        <v>[103]=58,</v>
      </c>
    </row>
    <row r="106" customFormat="false" ht="15" hidden="false" customHeight="false" outlineLevel="0" collapsed="false">
      <c r="A106" s="21" t="n">
        <v>104</v>
      </c>
      <c r="B106" s="1" t="n">
        <v>8</v>
      </c>
      <c r="C106" s="1" t="n">
        <f aca="false">VLOOKUP(B106,'ESO map constants'!$A$3:$B$999,2,0)</f>
        <v>22</v>
      </c>
      <c r="D106" s="0" t="str">
        <f aca="false">VLOOKUP(C106,'ESO map constants'!$B$3:$C$1000,2,0)</f>
        <v>Malabal Tor</v>
      </c>
      <c r="E106" s="2" t="n">
        <f aca="false">IF(B106&lt;&gt;"",VLOOKUP(B106,'ESO map constants'!$A$3:$D$1000,4,0),"")</f>
        <v>58</v>
      </c>
      <c r="F106" s="2" t="n">
        <f aca="false">IF(E106&lt;&gt;"",VLOOKUP(E106,'ESO zone constants'!$A$2:$B$9949,2,0),"")</f>
        <v>11</v>
      </c>
      <c r="G106" s="2" t="str">
        <f aca="false">IF(E106&lt;&gt;"",VLOOKUP(E106,'ESO zone constants'!$A$2:$D$949,4,0),"")</f>
        <v>Malabal Tor</v>
      </c>
      <c r="H106" s="1" t="n">
        <v>1</v>
      </c>
      <c r="I106" s="0" t="str">
        <f aca="false">VLOOKUP(A106,'ESO wayshrine names'!$A$3:$B$1000,2,0)</f>
        <v>Abamath Wayshrine </v>
      </c>
      <c r="J106" s="40" t="str">
        <f aca="false">IF(A106&lt;&gt;"",IF(E106&lt;&gt;"",IF(OR(ISNA(A106),ISNA(E106)),"","["&amp;A106&amp;"]="&amp;E106&amp;","),""),"")</f>
        <v>[104]=58,</v>
      </c>
    </row>
    <row r="107" customFormat="false" ht="15" hidden="false" customHeight="false" outlineLevel="0" collapsed="false">
      <c r="A107" s="21" t="n">
        <v>105</v>
      </c>
      <c r="B107" s="1" t="n">
        <v>8</v>
      </c>
      <c r="C107" s="1" t="n">
        <f aca="false">VLOOKUP(B107,'ESO map constants'!$A$3:$B$999,2,0)</f>
        <v>22</v>
      </c>
      <c r="D107" s="0" t="str">
        <f aca="false">VLOOKUP(C107,'ESO map constants'!$B$3:$C$1000,2,0)</f>
        <v>Malabal Tor</v>
      </c>
      <c r="E107" s="2" t="n">
        <f aca="false">IF(B107&lt;&gt;"",VLOOKUP(B107,'ESO map constants'!$A$3:$D$1000,4,0),"")</f>
        <v>58</v>
      </c>
      <c r="F107" s="2" t="n">
        <f aca="false">IF(E107&lt;&gt;"",VLOOKUP(E107,'ESO zone constants'!$A$2:$B$9949,2,0),"")</f>
        <v>11</v>
      </c>
      <c r="G107" s="2" t="str">
        <f aca="false">IF(E107&lt;&gt;"",VLOOKUP(E107,'ESO zone constants'!$A$2:$D$949,4,0),"")</f>
        <v>Malabal Tor</v>
      </c>
      <c r="H107" s="1" t="n">
        <v>1</v>
      </c>
      <c r="I107" s="0" t="str">
        <f aca="false">VLOOKUP(A107,'ESO wayshrine names'!$A$3:$B$1000,2,0)</f>
        <v>Wilding Run Wayshrine </v>
      </c>
      <c r="J107" s="40" t="str">
        <f aca="false">IF(A107&lt;&gt;"",IF(E107&lt;&gt;"",IF(OR(ISNA(A107),ISNA(E107)),"","["&amp;A107&amp;"]="&amp;E107&amp;","),""),"")</f>
        <v>[105]=58,</v>
      </c>
    </row>
    <row r="108" customFormat="false" ht="15" hidden="false" customHeight="false" outlineLevel="0" collapsed="false">
      <c r="A108" s="21" t="n">
        <v>106</v>
      </c>
      <c r="B108" s="1" t="n">
        <v>8</v>
      </c>
      <c r="C108" s="1" t="n">
        <f aca="false">VLOOKUP(B108,'ESO map constants'!$A$3:$B$999,2,0)</f>
        <v>22</v>
      </c>
      <c r="D108" s="0" t="str">
        <f aca="false">VLOOKUP(C108,'ESO map constants'!$B$3:$C$1000,2,0)</f>
        <v>Malabal Tor</v>
      </c>
      <c r="E108" s="2" t="n">
        <f aca="false">IF(B108&lt;&gt;"",VLOOKUP(B108,'ESO map constants'!$A$3:$D$1000,4,0),"")</f>
        <v>58</v>
      </c>
      <c r="F108" s="2" t="n">
        <f aca="false">IF(E108&lt;&gt;"",VLOOKUP(E108,'ESO zone constants'!$A$2:$B$9949,2,0),"")</f>
        <v>11</v>
      </c>
      <c r="G108" s="2" t="str">
        <f aca="false">IF(E108&lt;&gt;"",VLOOKUP(E108,'ESO zone constants'!$A$2:$D$949,4,0),"")</f>
        <v>Malabal Tor</v>
      </c>
      <c r="H108" s="1" t="n">
        <v>1</v>
      </c>
      <c r="I108" s="0" t="str">
        <f aca="false">VLOOKUP(A108,'ESO wayshrine names'!$A$3:$B$1000,2,0)</f>
        <v>Baandari TradingPost Wayshrine </v>
      </c>
      <c r="J108" s="40" t="str">
        <f aca="false">IF(A108&lt;&gt;"",IF(E108&lt;&gt;"",IF(OR(ISNA(A108),ISNA(E108)),"","["&amp;A108&amp;"]="&amp;E108&amp;","),""),"")</f>
        <v>[106]=58,</v>
      </c>
    </row>
    <row r="109" customFormat="false" ht="15" hidden="false" customHeight="false" outlineLevel="0" collapsed="false">
      <c r="A109" s="21" t="n">
        <v>107</v>
      </c>
      <c r="B109" s="1" t="n">
        <v>8</v>
      </c>
      <c r="C109" s="1" t="n">
        <f aca="false">VLOOKUP(B109,'ESO map constants'!$A$3:$B$999,2,0)</f>
        <v>22</v>
      </c>
      <c r="D109" s="0" t="str">
        <f aca="false">VLOOKUP(C109,'ESO map constants'!$B$3:$C$1000,2,0)</f>
        <v>Malabal Tor</v>
      </c>
      <c r="E109" s="2" t="n">
        <f aca="false">IF(B109&lt;&gt;"",VLOOKUP(B109,'ESO map constants'!$A$3:$D$1000,4,0),"")</f>
        <v>58</v>
      </c>
      <c r="F109" s="2" t="n">
        <f aca="false">IF(E109&lt;&gt;"",VLOOKUP(E109,'ESO zone constants'!$A$2:$B$9949,2,0),"")</f>
        <v>11</v>
      </c>
      <c r="G109" s="2" t="str">
        <f aca="false">IF(E109&lt;&gt;"",VLOOKUP(E109,'ESO zone constants'!$A$2:$D$949,4,0),"")</f>
        <v>Malabal Tor</v>
      </c>
      <c r="H109" s="1" t="n">
        <v>1</v>
      </c>
      <c r="I109" s="0" t="str">
        <f aca="false">VLOOKUP(A109,'ESO wayshrine names'!$A$3:$B$1000,2,0)</f>
        <v>Valeguard Wayshrine </v>
      </c>
      <c r="J109" s="40" t="str">
        <f aca="false">IF(A109&lt;&gt;"",IF(E109&lt;&gt;"",IF(OR(ISNA(A109),ISNA(E109)),"","["&amp;A109&amp;"]="&amp;E109&amp;","),""),"")</f>
        <v>[107]=58,</v>
      </c>
    </row>
    <row r="110" customFormat="false" ht="15" hidden="false" customHeight="false" outlineLevel="0" collapsed="false">
      <c r="A110" s="21" t="n">
        <v>108</v>
      </c>
      <c r="B110" s="1" t="n">
        <v>11</v>
      </c>
      <c r="C110" s="1" t="n">
        <f aca="false">VLOOKUP(B110,'ESO map constants'!$A$3:$B$999,2,0)</f>
        <v>7</v>
      </c>
      <c r="D110" s="0" t="str">
        <f aca="false">VLOOKUP(C110,'ESO map constants'!$B$3:$C$1000,2,0)</f>
        <v>Stonefalls</v>
      </c>
      <c r="E110" s="2" t="n">
        <f aca="false">IF(B110&lt;&gt;"",VLOOKUP(B110,'ESO map constants'!$A$3:$D$1000,4,0),"")</f>
        <v>41</v>
      </c>
      <c r="F110" s="2" t="n">
        <f aca="false">IF(E110&lt;&gt;"",VLOOKUP(E110,'ESO zone constants'!$A$2:$B$9949,2,0),"")</f>
        <v>9</v>
      </c>
      <c r="G110" s="2" t="str">
        <f aca="false">IF(E110&lt;&gt;"",VLOOKUP(E110,'ESO zone constants'!$A$2:$D$949,4,0),"")</f>
        <v>Stonefalls</v>
      </c>
      <c r="H110" s="1" t="n">
        <v>1</v>
      </c>
      <c r="I110" s="0" t="str">
        <f aca="false">VLOOKUP(A110,'ESO wayshrine names'!$A$3:$B$1000,2,0)</f>
        <v>Senie Wayshrine </v>
      </c>
      <c r="J110" s="40" t="str">
        <f aca="false">IF(A110&lt;&gt;"",IF(E110&lt;&gt;"",IF(OR(ISNA(A110),ISNA(E110)),"","["&amp;A110&amp;"]="&amp;E110&amp;","),""),"")</f>
        <v>[108]=41,</v>
      </c>
    </row>
    <row r="111" customFormat="false" ht="15" hidden="false" customHeight="false" outlineLevel="0" collapsed="false">
      <c r="A111" s="21" t="n">
        <v>109</v>
      </c>
      <c r="B111" s="1" t="n">
        <v>12</v>
      </c>
      <c r="C111" s="1" t="n">
        <f aca="false">VLOOKUP(B111,'ESO map constants'!$A$3:$B$999,2,0)</f>
        <v>125</v>
      </c>
      <c r="D111" s="0" t="str">
        <f aca="false">VLOOKUP(C111,'ESO map constants'!$B$3:$C$1000,2,0)</f>
        <v>The Rift</v>
      </c>
      <c r="E111" s="2" t="n">
        <f aca="false">IF(B111&lt;&gt;"",VLOOKUP(B111,'ESO map constants'!$A$3:$D$1000,4,0),"")</f>
        <v>103</v>
      </c>
      <c r="F111" s="2" t="n">
        <f aca="false">IF(E111&lt;&gt;"",VLOOKUP(E111,'ESO zone constants'!$A$2:$B$9949,2,0),"")</f>
        <v>16</v>
      </c>
      <c r="G111" s="2" t="str">
        <f aca="false">IF(E111&lt;&gt;"",VLOOKUP(E111,'ESO zone constants'!$A$2:$D$949,4,0),"")</f>
        <v>The Rift</v>
      </c>
      <c r="H111" s="1" t="n">
        <v>1</v>
      </c>
      <c r="I111" s="0" t="str">
        <f aca="false">VLOOKUP(A111,'ESO wayshrine names'!$A$3:$B$1000,2,0)</f>
        <v>Riften Wayshrine </v>
      </c>
      <c r="J111" s="40" t="str">
        <f aca="false">IF(A111&lt;&gt;"",IF(E111&lt;&gt;"",IF(OR(ISNA(A111),ISNA(E111)),"","["&amp;A111&amp;"]="&amp;E111&amp;","),""),"")</f>
        <v>[109]=103,</v>
      </c>
    </row>
    <row r="112" customFormat="false" ht="15" hidden="false" customHeight="false" outlineLevel="0" collapsed="false">
      <c r="A112" s="21" t="n">
        <v>110</v>
      </c>
      <c r="B112" s="1" t="n">
        <v>12</v>
      </c>
      <c r="C112" s="1" t="n">
        <f aca="false">VLOOKUP(B112,'ESO map constants'!$A$3:$B$999,2,0)</f>
        <v>125</v>
      </c>
      <c r="D112" s="0" t="str">
        <f aca="false">VLOOKUP(C112,'ESO map constants'!$B$3:$C$1000,2,0)</f>
        <v>The Rift</v>
      </c>
      <c r="E112" s="2" t="n">
        <f aca="false">IF(B112&lt;&gt;"",VLOOKUP(B112,'ESO map constants'!$A$3:$D$1000,4,0),"")</f>
        <v>103</v>
      </c>
      <c r="F112" s="2" t="n">
        <f aca="false">IF(E112&lt;&gt;"",VLOOKUP(E112,'ESO zone constants'!$A$2:$B$9949,2,0),"")</f>
        <v>16</v>
      </c>
      <c r="G112" s="2" t="str">
        <f aca="false">IF(E112&lt;&gt;"",VLOOKUP(E112,'ESO zone constants'!$A$2:$D$949,4,0),"")</f>
        <v>The Rift</v>
      </c>
      <c r="H112" s="1" t="n">
        <v>1</v>
      </c>
      <c r="I112" s="0" t="str">
        <f aca="false">VLOOKUP(A112,'ESO wayshrine names'!$A$3:$B$1000,2,0)</f>
        <v>Skald's Retreat Wayshrine </v>
      </c>
      <c r="J112" s="40" t="str">
        <f aca="false">IF(A112&lt;&gt;"",IF(E112&lt;&gt;"",IF(OR(ISNA(A112),ISNA(E112)),"","["&amp;A112&amp;"]="&amp;E112&amp;","),""),"")</f>
        <v>[110]=103,</v>
      </c>
    </row>
    <row r="113" customFormat="false" ht="15" hidden="false" customHeight="false" outlineLevel="0" collapsed="false">
      <c r="A113" s="21" t="n">
        <v>111</v>
      </c>
      <c r="B113" s="1" t="n">
        <v>12</v>
      </c>
      <c r="C113" s="1" t="n">
        <f aca="false">VLOOKUP(B113,'ESO map constants'!$A$3:$B$999,2,0)</f>
        <v>125</v>
      </c>
      <c r="D113" s="0" t="str">
        <f aca="false">VLOOKUP(C113,'ESO map constants'!$B$3:$C$1000,2,0)</f>
        <v>The Rift</v>
      </c>
      <c r="E113" s="2" t="n">
        <f aca="false">IF(B113&lt;&gt;"",VLOOKUP(B113,'ESO map constants'!$A$3:$D$1000,4,0),"")</f>
        <v>103</v>
      </c>
      <c r="F113" s="2" t="n">
        <f aca="false">IF(E113&lt;&gt;"",VLOOKUP(E113,'ESO zone constants'!$A$2:$B$9949,2,0),"")</f>
        <v>16</v>
      </c>
      <c r="G113" s="2" t="str">
        <f aca="false">IF(E113&lt;&gt;"",VLOOKUP(E113,'ESO zone constants'!$A$2:$D$949,4,0),"")</f>
        <v>The Rift</v>
      </c>
      <c r="H113" s="1" t="n">
        <v>1</v>
      </c>
      <c r="I113" s="0" t="str">
        <f aca="false">VLOOKUP(A113,'ESO wayshrine names'!$A$3:$B$1000,2,0)</f>
        <v>Trolhetta Wayshrine </v>
      </c>
      <c r="J113" s="40" t="str">
        <f aca="false">IF(A113&lt;&gt;"",IF(E113&lt;&gt;"",IF(OR(ISNA(A113),ISNA(E113)),"","["&amp;A113&amp;"]="&amp;E113&amp;","),""),"")</f>
        <v>[111]=103,</v>
      </c>
    </row>
    <row r="114" customFormat="false" ht="15" hidden="false" customHeight="false" outlineLevel="0" collapsed="false">
      <c r="A114" s="21" t="n">
        <v>112</v>
      </c>
      <c r="B114" s="1" t="n">
        <v>12</v>
      </c>
      <c r="C114" s="1" t="n">
        <f aca="false">VLOOKUP(B114,'ESO map constants'!$A$3:$B$999,2,0)</f>
        <v>125</v>
      </c>
      <c r="D114" s="0" t="str">
        <f aca="false">VLOOKUP(C114,'ESO map constants'!$B$3:$C$1000,2,0)</f>
        <v>The Rift</v>
      </c>
      <c r="E114" s="2" t="n">
        <f aca="false">IF(B114&lt;&gt;"",VLOOKUP(B114,'ESO map constants'!$A$3:$D$1000,4,0),"")</f>
        <v>103</v>
      </c>
      <c r="F114" s="2" t="n">
        <f aca="false">IF(E114&lt;&gt;"",VLOOKUP(E114,'ESO zone constants'!$A$2:$B$9949,2,0),"")</f>
        <v>16</v>
      </c>
      <c r="G114" s="2" t="str">
        <f aca="false">IF(E114&lt;&gt;"",VLOOKUP(E114,'ESO zone constants'!$A$2:$D$949,4,0),"")</f>
        <v>The Rift</v>
      </c>
      <c r="H114" s="1" t="n">
        <v>1</v>
      </c>
      <c r="I114" s="0" t="str">
        <f aca="false">VLOOKUP(A114,'ESO wayshrine names'!$A$3:$B$1000,2,0)</f>
        <v>Trolhetta Summit Wayshrine </v>
      </c>
      <c r="J114" s="40" t="str">
        <f aca="false">IF(A114&lt;&gt;"",IF(E114&lt;&gt;"",IF(OR(ISNA(A114),ISNA(E114)),"","["&amp;A114&amp;"]="&amp;E114&amp;","),""),"")</f>
        <v>[112]=103,</v>
      </c>
    </row>
    <row r="115" customFormat="false" ht="15" hidden="false" customHeight="false" outlineLevel="0" collapsed="false">
      <c r="A115" s="21" t="n">
        <v>113</v>
      </c>
      <c r="B115" s="1" t="n">
        <v>12</v>
      </c>
      <c r="C115" s="1" t="n">
        <f aca="false">VLOOKUP(B115,'ESO map constants'!$A$3:$B$999,2,0)</f>
        <v>125</v>
      </c>
      <c r="D115" s="0" t="str">
        <f aca="false">VLOOKUP(C115,'ESO map constants'!$B$3:$C$1000,2,0)</f>
        <v>The Rift</v>
      </c>
      <c r="E115" s="2" t="n">
        <f aca="false">IF(B115&lt;&gt;"",VLOOKUP(B115,'ESO map constants'!$A$3:$D$1000,4,0),"")</f>
        <v>103</v>
      </c>
      <c r="F115" s="2" t="n">
        <f aca="false">IF(E115&lt;&gt;"",VLOOKUP(E115,'ESO zone constants'!$A$2:$B$9949,2,0),"")</f>
        <v>16</v>
      </c>
      <c r="G115" s="2" t="str">
        <f aca="false">IF(E115&lt;&gt;"",VLOOKUP(E115,'ESO zone constants'!$A$2:$D$949,4,0),"")</f>
        <v>The Rift</v>
      </c>
      <c r="H115" s="1" t="n">
        <v>1</v>
      </c>
      <c r="I115" s="0" t="str">
        <f aca="false">VLOOKUP(A115,'ESO wayshrine names'!$A$3:$B$1000,2,0)</f>
        <v>Honrich Tower Wayshrine </v>
      </c>
      <c r="J115" s="40" t="str">
        <f aca="false">IF(A115&lt;&gt;"",IF(E115&lt;&gt;"",IF(OR(ISNA(A115),ISNA(E115)),"","["&amp;A115&amp;"]="&amp;E115&amp;","),""),"")</f>
        <v>[113]=103,</v>
      </c>
    </row>
    <row r="116" customFormat="false" ht="15" hidden="false" customHeight="false" outlineLevel="0" collapsed="false">
      <c r="A116" s="21" t="n">
        <v>114</v>
      </c>
      <c r="B116" s="1" t="n">
        <v>12</v>
      </c>
      <c r="C116" s="1" t="n">
        <f aca="false">VLOOKUP(B116,'ESO map constants'!$A$3:$B$999,2,0)</f>
        <v>125</v>
      </c>
      <c r="D116" s="0" t="str">
        <f aca="false">VLOOKUP(C116,'ESO map constants'!$B$3:$C$1000,2,0)</f>
        <v>The Rift</v>
      </c>
      <c r="E116" s="2" t="n">
        <f aca="false">IF(B116&lt;&gt;"",VLOOKUP(B116,'ESO map constants'!$A$3:$D$1000,4,0),"")</f>
        <v>103</v>
      </c>
      <c r="F116" s="2" t="n">
        <f aca="false">IF(E116&lt;&gt;"",VLOOKUP(E116,'ESO zone constants'!$A$2:$B$9949,2,0),"")</f>
        <v>16</v>
      </c>
      <c r="G116" s="2" t="str">
        <f aca="false">IF(E116&lt;&gt;"",VLOOKUP(E116,'ESO zone constants'!$A$2:$D$949,4,0),"")</f>
        <v>The Rift</v>
      </c>
      <c r="H116" s="1" t="n">
        <v>1</v>
      </c>
      <c r="I116" s="0" t="str">
        <f aca="false">VLOOKUP(A116,'ESO wayshrine names'!$A$3:$B$1000,2,0)</f>
        <v>Fallowstone Hall Wayshrine </v>
      </c>
      <c r="J116" s="40" t="str">
        <f aca="false">IF(A116&lt;&gt;"",IF(E116&lt;&gt;"",IF(OR(ISNA(A116),ISNA(E116)),"","["&amp;A116&amp;"]="&amp;E116&amp;","),""),"")</f>
        <v>[114]=103,</v>
      </c>
    </row>
    <row r="117" customFormat="false" ht="15" hidden="false" customHeight="false" outlineLevel="0" collapsed="false">
      <c r="A117" s="21" t="n">
        <v>115</v>
      </c>
      <c r="B117" s="1" t="n">
        <v>12</v>
      </c>
      <c r="C117" s="1" t="n">
        <f aca="false">VLOOKUP(B117,'ESO map constants'!$A$3:$B$999,2,0)</f>
        <v>125</v>
      </c>
      <c r="D117" s="0" t="str">
        <f aca="false">VLOOKUP(C117,'ESO map constants'!$B$3:$C$1000,2,0)</f>
        <v>The Rift</v>
      </c>
      <c r="E117" s="2" t="n">
        <f aca="false">IF(B117&lt;&gt;"",VLOOKUP(B117,'ESO map constants'!$A$3:$D$1000,4,0),"")</f>
        <v>103</v>
      </c>
      <c r="F117" s="2" t="n">
        <f aca="false">IF(E117&lt;&gt;"",VLOOKUP(E117,'ESO zone constants'!$A$2:$B$9949,2,0),"")</f>
        <v>16</v>
      </c>
      <c r="G117" s="2" t="str">
        <f aca="false">IF(E117&lt;&gt;"",VLOOKUP(E117,'ESO zone constants'!$A$2:$D$949,4,0),"")</f>
        <v>The Rift</v>
      </c>
      <c r="H117" s="1" t="n">
        <v>1</v>
      </c>
      <c r="I117" s="0" t="str">
        <f aca="false">VLOOKUP(A117,'ESO wayshrine names'!$A$3:$B$1000,2,0)</f>
        <v>Northwind Mine Wayshrine </v>
      </c>
      <c r="J117" s="40" t="str">
        <f aca="false">IF(A117&lt;&gt;"",IF(E117&lt;&gt;"",IF(OR(ISNA(A117),ISNA(E117)),"","["&amp;A117&amp;"]="&amp;E117&amp;","),""),"")</f>
        <v>[115]=103,</v>
      </c>
    </row>
    <row r="118" customFormat="false" ht="15" hidden="false" customHeight="false" outlineLevel="0" collapsed="false">
      <c r="A118" s="21" t="n">
        <v>116</v>
      </c>
      <c r="B118" s="1" t="n">
        <v>12</v>
      </c>
      <c r="C118" s="1" t="n">
        <f aca="false">VLOOKUP(B118,'ESO map constants'!$A$3:$B$999,2,0)</f>
        <v>125</v>
      </c>
      <c r="D118" s="0" t="str">
        <f aca="false">VLOOKUP(C118,'ESO map constants'!$B$3:$C$1000,2,0)</f>
        <v>The Rift</v>
      </c>
      <c r="E118" s="2" t="n">
        <f aca="false">IF(B118&lt;&gt;"",VLOOKUP(B118,'ESO map constants'!$A$3:$D$1000,4,0),"")</f>
        <v>103</v>
      </c>
      <c r="F118" s="2" t="n">
        <f aca="false">IF(E118&lt;&gt;"",VLOOKUP(E118,'ESO zone constants'!$A$2:$B$9949,2,0),"")</f>
        <v>16</v>
      </c>
      <c r="G118" s="2" t="str">
        <f aca="false">IF(E118&lt;&gt;"",VLOOKUP(E118,'ESO zone constants'!$A$2:$D$949,4,0),"")</f>
        <v>The Rift</v>
      </c>
      <c r="H118" s="1" t="n">
        <v>1</v>
      </c>
      <c r="I118" s="0" t="str">
        <f aca="false">VLOOKUP(A118,'ESO wayshrine names'!$A$3:$B$1000,2,0)</f>
        <v>Geirmund's Hall Wayshrine </v>
      </c>
      <c r="J118" s="40" t="str">
        <f aca="false">IF(A118&lt;&gt;"",IF(E118&lt;&gt;"",IF(OR(ISNA(A118),ISNA(E118)),"","["&amp;A118&amp;"]="&amp;E118&amp;","),""),"")</f>
        <v>[116]=103,</v>
      </c>
    </row>
    <row r="119" customFormat="false" ht="15" hidden="false" customHeight="false" outlineLevel="0" collapsed="false">
      <c r="A119" s="21" t="n">
        <v>117</v>
      </c>
      <c r="B119" s="1" t="n">
        <v>12</v>
      </c>
      <c r="C119" s="1" t="n">
        <f aca="false">VLOOKUP(B119,'ESO map constants'!$A$3:$B$999,2,0)</f>
        <v>125</v>
      </c>
      <c r="D119" s="0" t="str">
        <f aca="false">VLOOKUP(C119,'ESO map constants'!$B$3:$C$1000,2,0)</f>
        <v>The Rift</v>
      </c>
      <c r="E119" s="2" t="n">
        <f aca="false">IF(B119&lt;&gt;"",VLOOKUP(B119,'ESO map constants'!$A$3:$D$1000,4,0),"")</f>
        <v>103</v>
      </c>
      <c r="F119" s="2" t="n">
        <f aca="false">IF(E119&lt;&gt;"",VLOOKUP(E119,'ESO zone constants'!$A$2:$B$9949,2,0),"")</f>
        <v>16</v>
      </c>
      <c r="G119" s="2" t="str">
        <f aca="false">IF(E119&lt;&gt;"",VLOOKUP(E119,'ESO zone constants'!$A$2:$D$949,4,0),"")</f>
        <v>The Rift</v>
      </c>
      <c r="H119" s="1" t="n">
        <v>1</v>
      </c>
      <c r="I119" s="0" t="str">
        <f aca="false">VLOOKUP(A119,'ESO wayshrine names'!$A$3:$B$1000,2,0)</f>
        <v>Taarengrav Wayshrine </v>
      </c>
      <c r="J119" s="40" t="str">
        <f aca="false">IF(A119&lt;&gt;"",IF(E119&lt;&gt;"",IF(OR(ISNA(A119),ISNA(E119)),"","["&amp;A119&amp;"]="&amp;E119&amp;","),""),"")</f>
        <v>[117]=103,</v>
      </c>
    </row>
    <row r="120" customFormat="false" ht="15" hidden="false" customHeight="false" outlineLevel="0" collapsed="false">
      <c r="A120" s="21" t="n">
        <v>118</v>
      </c>
      <c r="B120" s="1" t="n">
        <v>12</v>
      </c>
      <c r="C120" s="1" t="n">
        <f aca="false">VLOOKUP(B120,'ESO map constants'!$A$3:$B$999,2,0)</f>
        <v>125</v>
      </c>
      <c r="D120" s="0" t="str">
        <f aca="false">VLOOKUP(C120,'ESO map constants'!$B$3:$C$1000,2,0)</f>
        <v>The Rift</v>
      </c>
      <c r="E120" s="2" t="n">
        <f aca="false">IF(B120&lt;&gt;"",VLOOKUP(B120,'ESO map constants'!$A$3:$D$1000,4,0),"")</f>
        <v>103</v>
      </c>
      <c r="F120" s="2" t="n">
        <f aca="false">IF(E120&lt;&gt;"",VLOOKUP(E120,'ESO zone constants'!$A$2:$B$9949,2,0),"")</f>
        <v>16</v>
      </c>
      <c r="G120" s="2" t="str">
        <f aca="false">IF(E120&lt;&gt;"",VLOOKUP(E120,'ESO zone constants'!$A$2:$D$949,4,0),"")</f>
        <v>The Rift</v>
      </c>
      <c r="H120" s="1" t="n">
        <v>1</v>
      </c>
      <c r="I120" s="0" t="str">
        <f aca="false">VLOOKUP(A120,'ESO wayshrine names'!$A$3:$B$1000,2,0)</f>
        <v>Nimalten Wayshrine </v>
      </c>
      <c r="J120" s="40" t="str">
        <f aca="false">IF(A120&lt;&gt;"",IF(E120&lt;&gt;"",IF(OR(ISNA(A120),ISNA(E120)),"","["&amp;A120&amp;"]="&amp;E120&amp;","),""),"")</f>
        <v>[118]=103,</v>
      </c>
    </row>
    <row r="121" customFormat="false" ht="15" hidden="false" customHeight="false" outlineLevel="0" collapsed="false">
      <c r="A121" s="21" t="n">
        <v>119</v>
      </c>
      <c r="B121" s="1" t="n">
        <v>12</v>
      </c>
      <c r="C121" s="1" t="n">
        <f aca="false">VLOOKUP(B121,'ESO map constants'!$A$3:$B$999,2,0)</f>
        <v>125</v>
      </c>
      <c r="D121" s="0" t="str">
        <f aca="false">VLOOKUP(C121,'ESO map constants'!$B$3:$C$1000,2,0)</f>
        <v>The Rift</v>
      </c>
      <c r="E121" s="2" t="n">
        <f aca="false">IF(B121&lt;&gt;"",VLOOKUP(B121,'ESO map constants'!$A$3:$D$1000,4,0),"")</f>
        <v>103</v>
      </c>
      <c r="F121" s="2" t="n">
        <f aca="false">IF(E121&lt;&gt;"",VLOOKUP(E121,'ESO zone constants'!$A$2:$B$9949,2,0),"")</f>
        <v>16</v>
      </c>
      <c r="G121" s="2" t="str">
        <f aca="false">IF(E121&lt;&gt;"",VLOOKUP(E121,'ESO zone constants'!$A$2:$D$949,4,0),"")</f>
        <v>The Rift</v>
      </c>
      <c r="H121" s="1" t="n">
        <v>1</v>
      </c>
      <c r="I121" s="0" t="str">
        <f aca="false">VLOOKUP(A121,'ESO wayshrine names'!$A$3:$B$1000,2,0)</f>
        <v>Ragged Hills Wayshrine </v>
      </c>
      <c r="J121" s="40" t="str">
        <f aca="false">IF(A121&lt;&gt;"",IF(E121&lt;&gt;"",IF(OR(ISNA(A121),ISNA(E121)),"","["&amp;A121&amp;"]="&amp;E121&amp;","),""),"")</f>
        <v>[119]=103,</v>
      </c>
    </row>
    <row r="122" customFormat="false" ht="15" hidden="false" customHeight="false" outlineLevel="0" collapsed="false">
      <c r="A122" s="21" t="n">
        <v>120</v>
      </c>
      <c r="B122" s="1" t="n">
        <v>12</v>
      </c>
      <c r="C122" s="1" t="n">
        <f aca="false">VLOOKUP(B122,'ESO map constants'!$A$3:$B$999,2,0)</f>
        <v>125</v>
      </c>
      <c r="D122" s="0" t="str">
        <f aca="false">VLOOKUP(C122,'ESO map constants'!$B$3:$C$1000,2,0)</f>
        <v>The Rift</v>
      </c>
      <c r="E122" s="2" t="n">
        <f aca="false">IF(B122&lt;&gt;"",VLOOKUP(B122,'ESO map constants'!$A$3:$D$1000,4,0),"")</f>
        <v>103</v>
      </c>
      <c r="F122" s="2" t="n">
        <f aca="false">IF(E122&lt;&gt;"",VLOOKUP(E122,'ESO zone constants'!$A$2:$B$9949,2,0),"")</f>
        <v>16</v>
      </c>
      <c r="G122" s="2" t="str">
        <f aca="false">IF(E122&lt;&gt;"",VLOOKUP(E122,'ESO zone constants'!$A$2:$D$949,4,0),"")</f>
        <v>The Rift</v>
      </c>
      <c r="H122" s="1" t="n">
        <v>1</v>
      </c>
      <c r="I122" s="0" t="str">
        <f aca="false">VLOOKUP(A122,'ESO wayshrine names'!$A$3:$B$1000,2,0)</f>
        <v>Fullhelm Fort Wayshrine </v>
      </c>
      <c r="J122" s="40" t="str">
        <f aca="false">IF(A122&lt;&gt;"",IF(E122&lt;&gt;"",IF(OR(ISNA(A122),ISNA(E122)),"","["&amp;A122&amp;"]="&amp;E122&amp;","),""),"")</f>
        <v>[120]=103,</v>
      </c>
    </row>
    <row r="123" customFormat="false" ht="15" hidden="false" customHeight="false" outlineLevel="0" collapsed="false">
      <c r="A123" s="21" t="n">
        <v>121</v>
      </c>
      <c r="B123" s="1" t="n">
        <v>15</v>
      </c>
      <c r="C123" s="1" t="n">
        <f aca="false">VLOOKUP(B123,'ESO map constants'!$A$3:$B$999,2,0)</f>
        <v>143</v>
      </c>
      <c r="D123" s="0" t="str">
        <f aca="false">VLOOKUP(C123,'ESO map constants'!$B$3:$C$1000,2,0)</f>
        <v>Auridon</v>
      </c>
      <c r="E123" s="2" t="n">
        <f aca="false">IF(B123&lt;&gt;"",VLOOKUP(B123,'ESO map constants'!$A$3:$D$1000,4,0),"")</f>
        <v>381</v>
      </c>
      <c r="F123" s="2" t="n">
        <f aca="false">IF(E123&lt;&gt;"",VLOOKUP(E123,'ESO zone constants'!$A$2:$B$9949,2,0),"")</f>
        <v>178</v>
      </c>
      <c r="G123" s="2" t="str">
        <f aca="false">IF(E123&lt;&gt;"",VLOOKUP(E123,'ESO zone constants'!$A$2:$D$949,4,0),"")</f>
        <v>Auridon</v>
      </c>
      <c r="H123" s="1" t="n">
        <v>1</v>
      </c>
      <c r="I123" s="0" t="str">
        <f aca="false">VLOOKUP(A123,'ESO wayshrine names'!$A$3:$B$1000,2,0)</f>
        <v>Skywatch Wayshrine </v>
      </c>
      <c r="J123" s="40" t="str">
        <f aca="false">IF(A123&lt;&gt;"",IF(E123&lt;&gt;"",IF(OR(ISNA(A123),ISNA(E123)),"","["&amp;A123&amp;"]="&amp;E123&amp;","),""),"")</f>
        <v>[121]=381,</v>
      </c>
    </row>
    <row r="124" customFormat="false" ht="15" hidden="false" customHeight="false" outlineLevel="0" collapsed="false">
      <c r="A124" s="21" t="n">
        <v>122</v>
      </c>
      <c r="B124" s="1" t="n">
        <v>15</v>
      </c>
      <c r="C124" s="1" t="n">
        <f aca="false">VLOOKUP(B124,'ESO map constants'!$A$3:$B$999,2,0)</f>
        <v>143</v>
      </c>
      <c r="D124" s="0" t="str">
        <f aca="false">VLOOKUP(C124,'ESO map constants'!$B$3:$C$1000,2,0)</f>
        <v>Auridon</v>
      </c>
      <c r="E124" s="2" t="n">
        <f aca="false">IF(B124&lt;&gt;"",VLOOKUP(B124,'ESO map constants'!$A$3:$D$1000,4,0),"")</f>
        <v>381</v>
      </c>
      <c r="F124" s="2" t="n">
        <f aca="false">IF(E124&lt;&gt;"",VLOOKUP(E124,'ESO zone constants'!$A$2:$B$9949,2,0),"")</f>
        <v>178</v>
      </c>
      <c r="G124" s="2" t="str">
        <f aca="false">IF(E124&lt;&gt;"",VLOOKUP(E124,'ESO zone constants'!$A$2:$D$949,4,0),"")</f>
        <v>Auridon</v>
      </c>
      <c r="H124" s="1" t="n">
        <v>1</v>
      </c>
      <c r="I124" s="0" t="str">
        <f aca="false">VLOOKUP(A124,'ESO wayshrine names'!$A$3:$B$1000,2,0)</f>
        <v>Quendeluun Wayshrine </v>
      </c>
      <c r="J124" s="40" t="str">
        <f aca="false">IF(A124&lt;&gt;"",IF(E124&lt;&gt;"",IF(OR(ISNA(A124),ISNA(E124)),"","["&amp;A124&amp;"]="&amp;E124&amp;","),""),"")</f>
        <v>[122]=381,</v>
      </c>
    </row>
    <row r="125" customFormat="false" ht="15" hidden="false" customHeight="false" outlineLevel="0" collapsed="false">
      <c r="A125" s="21" t="n">
        <v>123</v>
      </c>
      <c r="B125" s="1" t="n">
        <v>15</v>
      </c>
      <c r="C125" s="1" t="n">
        <f aca="false">VLOOKUP(B125,'ESO map constants'!$A$3:$B$999,2,0)</f>
        <v>143</v>
      </c>
      <c r="D125" s="0" t="str">
        <f aca="false">VLOOKUP(C125,'ESO map constants'!$B$3:$C$1000,2,0)</f>
        <v>Auridon</v>
      </c>
      <c r="E125" s="2" t="n">
        <f aca="false">IF(B125&lt;&gt;"",VLOOKUP(B125,'ESO map constants'!$A$3:$D$1000,4,0),"")</f>
        <v>381</v>
      </c>
      <c r="F125" s="2" t="n">
        <f aca="false">IF(E125&lt;&gt;"",VLOOKUP(E125,'ESO zone constants'!$A$2:$B$9949,2,0),"")</f>
        <v>178</v>
      </c>
      <c r="G125" s="2" t="str">
        <f aca="false">IF(E125&lt;&gt;"",VLOOKUP(E125,'ESO zone constants'!$A$2:$D$949,4,0),"")</f>
        <v>Auridon</v>
      </c>
      <c r="H125" s="1" t="n">
        <v>1</v>
      </c>
      <c r="I125" s="0" t="str">
        <f aca="false">VLOOKUP(A125,'ESO wayshrine names'!$A$3:$B$1000,2,0)</f>
        <v>College Wayshrine </v>
      </c>
      <c r="J125" s="40" t="str">
        <f aca="false">IF(A125&lt;&gt;"",IF(E125&lt;&gt;"",IF(OR(ISNA(A125),ISNA(E125)),"","["&amp;A125&amp;"]="&amp;E125&amp;","),""),"")</f>
        <v>[123]=381,</v>
      </c>
    </row>
    <row r="126" customFormat="false" ht="15" hidden="false" customHeight="false" outlineLevel="0" collapsed="false">
      <c r="A126" s="21" t="n">
        <v>124</v>
      </c>
      <c r="B126" s="1" t="n">
        <v>15</v>
      </c>
      <c r="C126" s="1" t="n">
        <f aca="false">VLOOKUP(B126,'ESO map constants'!$A$3:$B$999,2,0)</f>
        <v>143</v>
      </c>
      <c r="D126" s="0" t="str">
        <f aca="false">VLOOKUP(C126,'ESO map constants'!$B$3:$C$1000,2,0)</f>
        <v>Auridon</v>
      </c>
      <c r="E126" s="2" t="n">
        <f aca="false">IF(B126&lt;&gt;"",VLOOKUP(B126,'ESO map constants'!$A$3:$D$1000,4,0),"")</f>
        <v>381</v>
      </c>
      <c r="F126" s="2" t="n">
        <f aca="false">IF(E126&lt;&gt;"",VLOOKUP(E126,'ESO zone constants'!$A$2:$B$9949,2,0),"")</f>
        <v>178</v>
      </c>
      <c r="G126" s="2" t="str">
        <f aca="false">IF(E126&lt;&gt;"",VLOOKUP(E126,'ESO zone constants'!$A$2:$D$949,4,0),"")</f>
        <v>Auridon</v>
      </c>
      <c r="H126" s="1" t="n">
        <v>1</v>
      </c>
      <c r="I126" s="0" t="str">
        <f aca="false">VLOOKUP(A126,'ESO wayshrine names'!$A$3:$B$1000,2,0)</f>
        <v>Greenwater Wayshrine </v>
      </c>
      <c r="J126" s="40" t="str">
        <f aca="false">IF(A126&lt;&gt;"",IF(E126&lt;&gt;"",IF(OR(ISNA(A126),ISNA(E126)),"","["&amp;A126&amp;"]="&amp;E126&amp;","),""),"")</f>
        <v>[124]=381,</v>
      </c>
    </row>
    <row r="127" customFormat="false" ht="15" hidden="false" customHeight="false" outlineLevel="0" collapsed="false">
      <c r="A127" s="21" t="n">
        <v>125</v>
      </c>
      <c r="B127" s="1" t="n">
        <v>18</v>
      </c>
      <c r="C127" s="1" t="n">
        <f aca="false">VLOOKUP(B127,'ESO map constants'!$A$3:$B$999,2,0)</f>
        <v>75</v>
      </c>
      <c r="D127" s="0" t="str">
        <f aca="false">VLOOKUP(C127,'ESO map constants'!$B$3:$C$1000,2,0)</f>
        <v>Bal Foyen</v>
      </c>
      <c r="E127" s="2" t="n">
        <f aca="false">IF(B127&lt;&gt;"",VLOOKUP(B127,'ESO map constants'!$A$3:$D$1000,4,0),"")</f>
        <v>281</v>
      </c>
      <c r="F127" s="2" t="n">
        <f aca="false">IF(E127&lt;&gt;"",VLOOKUP(E127,'ESO zone constants'!$A$2:$B$9949,2,0),"")</f>
        <v>110</v>
      </c>
      <c r="G127" s="2" t="str">
        <f aca="false">IF(E127&lt;&gt;"",VLOOKUP(E127,'ESO zone constants'!$A$2:$D$949,4,0),"")</f>
        <v>Bal Foyen</v>
      </c>
      <c r="H127" s="1" t="n">
        <v>1</v>
      </c>
      <c r="I127" s="0" t="str">
        <f aca="false">VLOOKUP(A127,'ESO wayshrine names'!$A$3:$B$1000,2,0)</f>
        <v>Fort Zeren Wayshrine </v>
      </c>
      <c r="J127" s="40" t="str">
        <f aca="false">IF(A127&lt;&gt;"",IF(E127&lt;&gt;"",IF(OR(ISNA(A127),ISNA(E127)),"","["&amp;A127&amp;"]="&amp;E127&amp;","),""),"")</f>
        <v>[125]=281,</v>
      </c>
    </row>
    <row r="128" customFormat="false" ht="15" hidden="false" customHeight="false" outlineLevel="0" collapsed="false">
      <c r="A128" s="21" t="n">
        <v>126</v>
      </c>
      <c r="B128" s="1" t="n">
        <v>18</v>
      </c>
      <c r="C128" s="1" t="n">
        <f aca="false">VLOOKUP(B128,'ESO map constants'!$A$3:$B$999,2,0)</f>
        <v>75</v>
      </c>
      <c r="D128" s="0" t="str">
        <f aca="false">VLOOKUP(C128,'ESO map constants'!$B$3:$C$1000,2,0)</f>
        <v>Bal Foyen</v>
      </c>
      <c r="E128" s="2" t="n">
        <f aca="false">IF(B128&lt;&gt;"",VLOOKUP(B128,'ESO map constants'!$A$3:$D$1000,4,0),"")</f>
        <v>281</v>
      </c>
      <c r="F128" s="2" t="n">
        <f aca="false">IF(E128&lt;&gt;"",VLOOKUP(E128,'ESO zone constants'!$A$2:$B$9949,2,0),"")</f>
        <v>110</v>
      </c>
      <c r="G128" s="2" t="str">
        <f aca="false">IF(E128&lt;&gt;"",VLOOKUP(E128,'ESO zone constants'!$A$2:$D$949,4,0),"")</f>
        <v>Bal Foyen</v>
      </c>
      <c r="H128" s="1" t="n">
        <v>1</v>
      </c>
      <c r="I128" s="0" t="str">
        <f aca="false">VLOOKUP(A128,'ESO wayshrine names'!$A$3:$B$1000,2,0)</f>
        <v>Foyen Docks Wayshrine </v>
      </c>
      <c r="J128" s="40" t="str">
        <f aca="false">IF(A128&lt;&gt;"",IF(E128&lt;&gt;"",IF(OR(ISNA(A128),ISNA(E128)),"","["&amp;A128&amp;"]="&amp;E128&amp;","),""),"")</f>
        <v>[126]=281,</v>
      </c>
    </row>
    <row r="129" customFormat="false" ht="15" hidden="false" customHeight="false" outlineLevel="0" collapsed="false">
      <c r="A129" s="21" t="n">
        <v>127</v>
      </c>
      <c r="B129" s="1" t="n">
        <v>15</v>
      </c>
      <c r="C129" s="1" t="n">
        <f aca="false">VLOOKUP(B129,'ESO map constants'!$A$3:$B$999,2,0)</f>
        <v>143</v>
      </c>
      <c r="D129" s="0" t="str">
        <f aca="false">VLOOKUP(C129,'ESO map constants'!$B$3:$C$1000,2,0)</f>
        <v>Auridon</v>
      </c>
      <c r="E129" s="2" t="n">
        <f aca="false">IF(B129&lt;&gt;"",VLOOKUP(B129,'ESO map constants'!$A$3:$D$1000,4,0),"")</f>
        <v>381</v>
      </c>
      <c r="F129" s="2" t="n">
        <f aca="false">IF(E129&lt;&gt;"",VLOOKUP(E129,'ESO zone constants'!$A$2:$B$9949,2,0),"")</f>
        <v>178</v>
      </c>
      <c r="G129" s="2" t="str">
        <f aca="false">IF(E129&lt;&gt;"",VLOOKUP(E129,'ESO zone constants'!$A$2:$D$949,4,0),"")</f>
        <v>Auridon</v>
      </c>
      <c r="H129" s="1" t="n">
        <v>1</v>
      </c>
      <c r="I129" s="0" t="str">
        <f aca="false">VLOOKUP(A129,'ESO wayshrine names'!$A$3:$B$1000,2,0)</f>
        <v>Windy Glade Wayshrine </v>
      </c>
      <c r="J129" s="40" t="str">
        <f aca="false">IF(A129&lt;&gt;"",IF(E129&lt;&gt;"",IF(OR(ISNA(A129),ISNA(E129)),"","["&amp;A129&amp;"]="&amp;E129&amp;","),""),"")</f>
        <v>[127]=381,</v>
      </c>
    </row>
    <row r="130" customFormat="false" ht="15" hidden="false" customHeight="false" outlineLevel="0" collapsed="false">
      <c r="A130" s="21" t="n">
        <v>128</v>
      </c>
      <c r="B130" s="1" t="n">
        <v>23</v>
      </c>
      <c r="C130" s="1" t="n">
        <f aca="false">VLOOKUP(B130,'ESO map constants'!$A$3:$B$999,2,0)</f>
        <v>255</v>
      </c>
      <c r="D130" s="0" t="str">
        <f aca="false">VLOOKUP(C130,'ESO map constants'!$B$3:$C$1000,2,0)</f>
        <v>Coldharbour</v>
      </c>
      <c r="E130" s="2" t="n">
        <f aca="false">IF(B130&lt;&gt;"",VLOOKUP(B130,'ESO map constants'!$A$3:$D$1000,4,0),"")</f>
        <v>347</v>
      </c>
      <c r="F130" s="2" t="n">
        <f aca="false">IF(E130&lt;&gt;"",VLOOKUP(E130,'ESO zone constants'!$A$2:$B$9949,2,0),"")</f>
        <v>154</v>
      </c>
      <c r="G130" s="2" t="str">
        <f aca="false">IF(E130&lt;&gt;"",VLOOKUP(E130,'ESO zone constants'!$A$2:$D$949,4,0),"")</f>
        <v>Coldharbour</v>
      </c>
      <c r="H130" s="1" t="n">
        <v>1</v>
      </c>
      <c r="I130" s="0" t="str">
        <f aca="false">VLOOKUP(A130,'ESO wayshrine names'!$A$3:$B$1000,2,0)</f>
        <v>Library of Dusk Wayshrine </v>
      </c>
      <c r="J130" s="40" t="str">
        <f aca="false">IF(A130&lt;&gt;"",IF(E130&lt;&gt;"",IF(OR(ISNA(A130),ISNA(E130)),"","["&amp;A130&amp;"]="&amp;E130&amp;","),""),"")</f>
        <v>[128]=347,</v>
      </c>
    </row>
    <row r="131" customFormat="false" ht="15" hidden="false" customHeight="false" outlineLevel="0" collapsed="false">
      <c r="A131" s="21" t="n">
        <v>129</v>
      </c>
      <c r="B131" s="1" t="n">
        <v>23</v>
      </c>
      <c r="C131" s="1" t="n">
        <f aca="false">VLOOKUP(B131,'ESO map constants'!$A$3:$B$999,2,0)</f>
        <v>255</v>
      </c>
      <c r="D131" s="0" t="str">
        <f aca="false">VLOOKUP(C131,'ESO map constants'!$B$3:$C$1000,2,0)</f>
        <v>Coldharbour</v>
      </c>
      <c r="E131" s="2" t="n">
        <f aca="false">IF(B131&lt;&gt;"",VLOOKUP(B131,'ESO map constants'!$A$3:$D$1000,4,0),"")</f>
        <v>347</v>
      </c>
      <c r="F131" s="2" t="n">
        <f aca="false">IF(E131&lt;&gt;"",VLOOKUP(E131,'ESO zone constants'!$A$2:$B$9949,2,0),"")</f>
        <v>154</v>
      </c>
      <c r="G131" s="2" t="str">
        <f aca="false">IF(E131&lt;&gt;"",VLOOKUP(E131,'ESO zone constants'!$A$2:$D$949,4,0),"")</f>
        <v>Coldharbour</v>
      </c>
      <c r="H131" s="1" t="n">
        <v>1</v>
      </c>
      <c r="I131" s="0" t="str">
        <f aca="false">VLOOKUP(A131,'ESO wayshrine names'!$A$3:$B$1000,2,0)</f>
        <v>Great Shackle Wayshrine </v>
      </c>
      <c r="J131" s="40" t="str">
        <f aca="false">IF(A131&lt;&gt;"",IF(E131&lt;&gt;"",IF(OR(ISNA(A131),ISNA(E131)),"","["&amp;A131&amp;"]="&amp;E131&amp;","),""),"")</f>
        <v>[129]=347,</v>
      </c>
    </row>
    <row r="132" customFormat="false" ht="15" hidden="false" customHeight="false" outlineLevel="0" collapsed="false">
      <c r="A132" s="21" t="n">
        <v>130</v>
      </c>
      <c r="B132" s="1" t="n">
        <v>23</v>
      </c>
      <c r="C132" s="1" t="n">
        <f aca="false">VLOOKUP(B132,'ESO map constants'!$A$3:$B$999,2,0)</f>
        <v>255</v>
      </c>
      <c r="D132" s="0" t="str">
        <f aca="false">VLOOKUP(C132,'ESO map constants'!$B$3:$C$1000,2,0)</f>
        <v>Coldharbour</v>
      </c>
      <c r="E132" s="2" t="n">
        <f aca="false">IF(B132&lt;&gt;"",VLOOKUP(B132,'ESO map constants'!$A$3:$D$1000,4,0),"")</f>
        <v>347</v>
      </c>
      <c r="F132" s="2" t="n">
        <f aca="false">IF(E132&lt;&gt;"",VLOOKUP(E132,'ESO zone constants'!$A$2:$B$9949,2,0),"")</f>
        <v>154</v>
      </c>
      <c r="G132" s="2" t="str">
        <f aca="false">IF(E132&lt;&gt;"",VLOOKUP(E132,'ESO zone constants'!$A$2:$D$949,4,0),"")</f>
        <v>Coldharbour</v>
      </c>
      <c r="H132" s="1" t="n">
        <v>1</v>
      </c>
      <c r="I132" s="0" t="str">
        <f aca="false">VLOOKUP(A132,'ESO wayshrine names'!$A$3:$B$1000,2,0)</f>
        <v>The Chasm Wayshrine </v>
      </c>
      <c r="J132" s="40" t="str">
        <f aca="false">IF(A132&lt;&gt;"",IF(E132&lt;&gt;"",IF(OR(ISNA(A132),ISNA(E132)),"","["&amp;A132&amp;"]="&amp;E132&amp;","),""),"")</f>
        <v>[130]=347,</v>
      </c>
    </row>
    <row r="133" customFormat="false" ht="15" hidden="false" customHeight="false" outlineLevel="0" collapsed="false">
      <c r="A133" s="21" t="n">
        <v>131</v>
      </c>
      <c r="B133" s="1" t="n">
        <v>23</v>
      </c>
      <c r="C133" s="1" t="n">
        <f aca="false">VLOOKUP(B133,'ESO map constants'!$A$3:$B$999,2,0)</f>
        <v>255</v>
      </c>
      <c r="D133" s="0" t="str">
        <f aca="false">VLOOKUP(C133,'ESO map constants'!$B$3:$C$1000,2,0)</f>
        <v>Coldharbour</v>
      </c>
      <c r="E133" s="2" t="n">
        <f aca="false">IF(B133&lt;&gt;"",VLOOKUP(B133,'ESO map constants'!$A$3:$D$1000,4,0),"")</f>
        <v>347</v>
      </c>
      <c r="F133" s="2" t="n">
        <f aca="false">IF(E133&lt;&gt;"",VLOOKUP(E133,'ESO zone constants'!$A$2:$B$9949,2,0),"")</f>
        <v>154</v>
      </c>
      <c r="G133" s="2" t="str">
        <f aca="false">IF(E133&lt;&gt;"",VLOOKUP(E133,'ESO zone constants'!$A$2:$D$949,4,0),"")</f>
        <v>Coldharbour</v>
      </c>
      <c r="H133" s="1" t="n">
        <v>1</v>
      </c>
      <c r="I133" s="0" t="str">
        <f aca="false">VLOOKUP(A133,'ESO wayshrine names'!$A$3:$B$1000,2,0)</f>
        <v>Hollow City Wayshrine </v>
      </c>
      <c r="J133" s="40" t="str">
        <f aca="false">IF(A133&lt;&gt;"",IF(E133&lt;&gt;"",IF(OR(ISNA(A133),ISNA(E133)),"","["&amp;A133&amp;"]="&amp;E133&amp;","),""),"")</f>
        <v>[131]=347,</v>
      </c>
    </row>
    <row r="134" customFormat="false" ht="15" hidden="false" customHeight="false" outlineLevel="0" collapsed="false">
      <c r="A134" s="21" t="n">
        <v>132</v>
      </c>
      <c r="B134" s="1" t="n">
        <v>23</v>
      </c>
      <c r="C134" s="1" t="n">
        <f aca="false">VLOOKUP(B134,'ESO map constants'!$A$3:$B$999,2,0)</f>
        <v>255</v>
      </c>
      <c r="D134" s="0" t="str">
        <f aca="false">VLOOKUP(C134,'ESO map constants'!$B$3:$C$1000,2,0)</f>
        <v>Coldharbour</v>
      </c>
      <c r="E134" s="2" t="n">
        <f aca="false">IF(B134&lt;&gt;"",VLOOKUP(B134,'ESO map constants'!$A$3:$D$1000,4,0),"")</f>
        <v>347</v>
      </c>
      <c r="F134" s="2" t="n">
        <f aca="false">IF(E134&lt;&gt;"",VLOOKUP(E134,'ESO zone constants'!$A$2:$B$9949,2,0),"")</f>
        <v>154</v>
      </c>
      <c r="G134" s="2" t="str">
        <f aca="false">IF(E134&lt;&gt;"",VLOOKUP(E134,'ESO zone constants'!$A$2:$D$949,4,0),"")</f>
        <v>Coldharbour</v>
      </c>
      <c r="H134" s="1" t="n">
        <v>1</v>
      </c>
      <c r="I134" s="0" t="str">
        <f aca="false">VLOOKUP(A134,'ESO wayshrine names'!$A$3:$B$1000,2,0)</f>
        <v>Endless Stair Wayshrine </v>
      </c>
      <c r="J134" s="40" t="str">
        <f aca="false">IF(A134&lt;&gt;"",IF(E134&lt;&gt;"",IF(OR(ISNA(A134),ISNA(E134)),"","["&amp;A134&amp;"]="&amp;E134&amp;","),""),"")</f>
        <v>[132]=347,</v>
      </c>
    </row>
    <row r="135" customFormat="false" ht="15" hidden="false" customHeight="false" outlineLevel="0" collapsed="false">
      <c r="A135" s="21" t="n">
        <v>133</v>
      </c>
      <c r="B135" s="1" t="n">
        <v>23</v>
      </c>
      <c r="C135" s="1" t="n">
        <f aca="false">VLOOKUP(B135,'ESO map constants'!$A$3:$B$999,2,0)</f>
        <v>255</v>
      </c>
      <c r="D135" s="0" t="str">
        <f aca="false">VLOOKUP(C135,'ESO map constants'!$B$3:$C$1000,2,0)</f>
        <v>Coldharbour</v>
      </c>
      <c r="E135" s="2" t="n">
        <f aca="false">IF(B135&lt;&gt;"",VLOOKUP(B135,'ESO map constants'!$A$3:$D$1000,4,0),"")</f>
        <v>347</v>
      </c>
      <c r="F135" s="2" t="n">
        <f aca="false">IF(E135&lt;&gt;"",VLOOKUP(E135,'ESO zone constants'!$A$2:$B$9949,2,0),"")</f>
        <v>154</v>
      </c>
      <c r="G135" s="2" t="str">
        <f aca="false">IF(E135&lt;&gt;"",VLOOKUP(E135,'ESO zone constants'!$A$2:$D$949,4,0),"")</f>
        <v>Coldharbour</v>
      </c>
      <c r="H135" s="1" t="n">
        <v>1</v>
      </c>
      <c r="I135" s="0" t="str">
        <f aca="false">VLOOKUP(A135,'ESO wayshrine names'!$A$3:$B$1000,2,0)</f>
        <v>Everfull Flagon Wayshrine </v>
      </c>
      <c r="J135" s="40" t="str">
        <f aca="false">IF(A135&lt;&gt;"",IF(E135&lt;&gt;"",IF(OR(ISNA(A135),ISNA(E135)),"","["&amp;A135&amp;"]="&amp;E135&amp;","),""),"")</f>
        <v>[133]=347,</v>
      </c>
    </row>
    <row r="136" customFormat="false" ht="15" hidden="false" customHeight="false" outlineLevel="0" collapsed="false">
      <c r="A136" s="21" t="n">
        <v>134</v>
      </c>
      <c r="B136" s="1" t="n">
        <v>23</v>
      </c>
      <c r="C136" s="1" t="n">
        <f aca="false">VLOOKUP(B136,'ESO map constants'!$A$3:$B$999,2,0)</f>
        <v>255</v>
      </c>
      <c r="D136" s="0" t="str">
        <f aca="false">VLOOKUP(C136,'ESO map constants'!$B$3:$C$1000,2,0)</f>
        <v>Coldharbour</v>
      </c>
      <c r="E136" s="2" t="n">
        <f aca="false">IF(B136&lt;&gt;"",VLOOKUP(B136,'ESO map constants'!$A$3:$D$1000,4,0),"")</f>
        <v>347</v>
      </c>
      <c r="F136" s="2" t="n">
        <f aca="false">IF(E136&lt;&gt;"",VLOOKUP(E136,'ESO zone constants'!$A$2:$B$9949,2,0),"")</f>
        <v>154</v>
      </c>
      <c r="G136" s="2" t="str">
        <f aca="false">IF(E136&lt;&gt;"",VLOOKUP(E136,'ESO zone constants'!$A$2:$D$949,4,0),"")</f>
        <v>Coldharbour</v>
      </c>
      <c r="H136" s="1" t="n">
        <v>1</v>
      </c>
      <c r="I136" s="0" t="str">
        <f aca="false">VLOOKUP(A136,'ESO wayshrine names'!$A$3:$B$1000,2,0)</f>
        <v>Moonless Walk Wayshrine </v>
      </c>
      <c r="J136" s="40" t="str">
        <f aca="false">IF(A136&lt;&gt;"",IF(E136&lt;&gt;"",IF(OR(ISNA(A136),ISNA(E136)),"","["&amp;A136&amp;"]="&amp;E136&amp;","),""),"")</f>
        <v>[134]=347,</v>
      </c>
    </row>
    <row r="137" customFormat="false" ht="15" hidden="false" customHeight="false" outlineLevel="0" collapsed="false">
      <c r="A137" s="21" t="n">
        <v>135</v>
      </c>
      <c r="B137" s="1" t="n">
        <v>23</v>
      </c>
      <c r="C137" s="1" t="n">
        <f aca="false">VLOOKUP(B137,'ESO map constants'!$A$3:$B$999,2,0)</f>
        <v>255</v>
      </c>
      <c r="D137" s="0" t="str">
        <f aca="false">VLOOKUP(C137,'ESO map constants'!$B$3:$C$1000,2,0)</f>
        <v>Coldharbour</v>
      </c>
      <c r="E137" s="2" t="n">
        <f aca="false">IF(B137&lt;&gt;"",VLOOKUP(B137,'ESO map constants'!$A$3:$D$1000,4,0),"")</f>
        <v>347</v>
      </c>
      <c r="F137" s="2" t="n">
        <f aca="false">IF(E137&lt;&gt;"",VLOOKUP(E137,'ESO zone constants'!$A$2:$B$9949,2,0),"")</f>
        <v>154</v>
      </c>
      <c r="G137" s="2" t="str">
        <f aca="false">IF(E137&lt;&gt;"",VLOOKUP(E137,'ESO zone constants'!$A$2:$D$949,4,0),"")</f>
        <v>Coldharbour</v>
      </c>
      <c r="H137" s="1" t="n">
        <v>1</v>
      </c>
      <c r="I137" s="0" t="str">
        <f aca="false">VLOOKUP(A137,'ESO wayshrine names'!$A$3:$B$1000,2,0)</f>
        <v>Haj Uxith Wayshrine </v>
      </c>
      <c r="J137" s="40" t="str">
        <f aca="false">IF(A137&lt;&gt;"",IF(E137&lt;&gt;"",IF(OR(ISNA(A137),ISNA(E137)),"","["&amp;A137&amp;"]="&amp;E137&amp;","),""),"")</f>
        <v>[135]=347,</v>
      </c>
    </row>
    <row r="138" customFormat="false" ht="15" hidden="false" customHeight="false" outlineLevel="0" collapsed="false">
      <c r="A138" s="21" t="n">
        <v>136</v>
      </c>
      <c r="B138" s="1" t="n">
        <v>23</v>
      </c>
      <c r="C138" s="1" t="n">
        <f aca="false">VLOOKUP(B138,'ESO map constants'!$A$3:$B$999,2,0)</f>
        <v>255</v>
      </c>
      <c r="D138" s="0" t="str">
        <f aca="false">VLOOKUP(C138,'ESO map constants'!$B$3:$C$1000,2,0)</f>
        <v>Coldharbour</v>
      </c>
      <c r="E138" s="2" t="n">
        <f aca="false">IF(B138&lt;&gt;"",VLOOKUP(B138,'ESO map constants'!$A$3:$D$1000,4,0),"")</f>
        <v>347</v>
      </c>
      <c r="F138" s="2" t="n">
        <f aca="false">IF(E138&lt;&gt;"",VLOOKUP(E138,'ESO zone constants'!$A$2:$B$9949,2,0),"")</f>
        <v>154</v>
      </c>
      <c r="G138" s="2" t="str">
        <f aca="false">IF(E138&lt;&gt;"",VLOOKUP(E138,'ESO zone constants'!$A$2:$D$949,4,0),"")</f>
        <v>Coldharbour</v>
      </c>
      <c r="H138" s="1" t="n">
        <v>1</v>
      </c>
      <c r="I138" s="0" t="str">
        <f aca="false">VLOOKUP(A138,'ESO wayshrine names'!$A$3:$B$1000,2,0)</f>
        <v>Manor of Revelry Wayshrine </v>
      </c>
      <c r="J138" s="40" t="str">
        <f aca="false">IF(A138&lt;&gt;"",IF(E138&lt;&gt;"",IF(OR(ISNA(A138),ISNA(E138)),"","["&amp;A138&amp;"]="&amp;E138&amp;","),""),"")</f>
        <v>[136]=347,</v>
      </c>
    </row>
    <row r="139" customFormat="false" ht="15" hidden="false" customHeight="false" outlineLevel="0" collapsed="false">
      <c r="A139" s="21" t="n">
        <v>137</v>
      </c>
      <c r="B139" s="1" t="n">
        <v>5</v>
      </c>
      <c r="C139" s="1" t="n">
        <f aca="false">VLOOKUP(B139,'ESO map constants'!$A$3:$B$999,2,0)</f>
        <v>30</v>
      </c>
      <c r="D139" s="0" t="str">
        <f aca="false">VLOOKUP(C139,'ESO map constants'!$B$3:$C$1000,2,0)</f>
        <v>Alik'r Desert</v>
      </c>
      <c r="E139" s="2" t="n">
        <f aca="false">IF(B139&lt;&gt;"",VLOOKUP(B139,'ESO map constants'!$A$3:$D$1000,4,0),"")</f>
        <v>104</v>
      </c>
      <c r="F139" s="2" t="n">
        <f aca="false">IF(E139&lt;&gt;"",VLOOKUP(E139,'ESO zone constants'!$A$2:$B$9949,2,0),"")</f>
        <v>17</v>
      </c>
      <c r="G139" s="2" t="str">
        <f aca="false">IF(E139&lt;&gt;"",VLOOKUP(E139,'ESO zone constants'!$A$2:$D$949,4,0),"")</f>
        <v>Alik'r Desert</v>
      </c>
      <c r="H139" s="1" t="n">
        <v>1</v>
      </c>
      <c r="I139" s="0" t="str">
        <f aca="false">VLOOKUP(A139,'ESO wayshrine names'!$A$3:$B$1000,2,0)</f>
        <v>Sep's Spine Wayshrine </v>
      </c>
      <c r="J139" s="40" t="str">
        <f aca="false">IF(A139&lt;&gt;"",IF(E139&lt;&gt;"",IF(OR(ISNA(A139),ISNA(E139)),"","["&amp;A139&amp;"]="&amp;E139&amp;","),""),"")</f>
        <v>[137]=104,</v>
      </c>
    </row>
    <row r="140" customFormat="false" ht="15" hidden="false" customHeight="false" outlineLevel="0" collapsed="false">
      <c r="A140" s="21" t="n">
        <v>138</v>
      </c>
      <c r="B140" s="1" t="n">
        <v>19</v>
      </c>
      <c r="C140" s="1" t="n">
        <f aca="false">VLOOKUP(B140,'ESO map constants'!$A$3:$B$999,2,0)</f>
        <v>201</v>
      </c>
      <c r="D140" s="0" t="str">
        <f aca="false">VLOOKUP(C140,'ESO map constants'!$B$3:$C$1000,2,0)</f>
        <v>Stros M'Kai</v>
      </c>
      <c r="E140" s="2" t="n">
        <f aca="false">IF(B140&lt;&gt;"",VLOOKUP(B140,'ESO map constants'!$A$3:$D$1000,4,0),"")</f>
        <v>534</v>
      </c>
      <c r="F140" s="2" t="n">
        <f aca="false">IF(E140&lt;&gt;"",VLOOKUP(E140,'ESO zone constants'!$A$2:$B$9949,2,0),"")</f>
        <v>304</v>
      </c>
      <c r="G140" s="2" t="str">
        <f aca="false">IF(E140&lt;&gt;"",VLOOKUP(E140,'ESO zone constants'!$A$2:$D$949,4,0),"")</f>
        <v>Stros M'Kai</v>
      </c>
      <c r="H140" s="1" t="n">
        <v>1</v>
      </c>
      <c r="I140" s="0" t="str">
        <f aca="false">VLOOKUP(A140,'ESO wayshrine names'!$A$3:$B$1000,2,0)</f>
        <v>Port Hunding Wayshrine </v>
      </c>
      <c r="J140" s="40" t="str">
        <f aca="false">IF(A140&lt;&gt;"",IF(E140&lt;&gt;"",IF(OR(ISNA(A140),ISNA(E140)),"","["&amp;A140&amp;"]="&amp;E140&amp;","),""),"")</f>
        <v>[138]=534,</v>
      </c>
    </row>
    <row r="141" customFormat="false" ht="15" hidden="false" customHeight="false" outlineLevel="0" collapsed="false">
      <c r="A141" s="21" t="n">
        <v>139</v>
      </c>
      <c r="B141" s="1" t="n">
        <v>23</v>
      </c>
      <c r="C141" s="1" t="n">
        <f aca="false">VLOOKUP(B141,'ESO map constants'!$A$3:$B$999,2,0)</f>
        <v>255</v>
      </c>
      <c r="D141" s="0" t="str">
        <f aca="false">VLOOKUP(C141,'ESO map constants'!$B$3:$C$1000,2,0)</f>
        <v>Coldharbour</v>
      </c>
      <c r="E141" s="2" t="n">
        <f aca="false">IF(B141&lt;&gt;"",VLOOKUP(B141,'ESO map constants'!$A$3:$D$1000,4,0),"")</f>
        <v>347</v>
      </c>
      <c r="F141" s="2" t="n">
        <f aca="false">IF(E141&lt;&gt;"",VLOOKUP(E141,'ESO zone constants'!$A$2:$B$9949,2,0),"")</f>
        <v>154</v>
      </c>
      <c r="G141" s="2" t="str">
        <f aca="false">IF(E141&lt;&gt;"",VLOOKUP(E141,'ESO zone constants'!$A$2:$D$949,4,0),"")</f>
        <v>Coldharbour</v>
      </c>
      <c r="H141" s="1" t="n">
        <v>1</v>
      </c>
      <c r="I141" s="0" t="str">
        <f aca="false">VLOOKUP(A141,'ESO wayshrine names'!$A$3:$B$1000,2,0)</f>
        <v>Reaver Citadel Wayshrine </v>
      </c>
      <c r="J141" s="40" t="str">
        <f aca="false">IF(A141&lt;&gt;"",IF(E141&lt;&gt;"",IF(OR(ISNA(A141),ISNA(E141)),"","["&amp;A141&amp;"]="&amp;E141&amp;","),""),"")</f>
        <v>[139]=347,</v>
      </c>
    </row>
    <row r="142" customFormat="false" ht="15" hidden="false" customHeight="false" outlineLevel="0" collapsed="false">
      <c r="A142" s="21" t="n">
        <v>140</v>
      </c>
      <c r="B142" s="1" t="n">
        <v>23</v>
      </c>
      <c r="C142" s="1" t="n">
        <f aca="false">VLOOKUP(B142,'ESO map constants'!$A$3:$B$999,2,0)</f>
        <v>255</v>
      </c>
      <c r="D142" s="0" t="str">
        <f aca="false">VLOOKUP(C142,'ESO map constants'!$B$3:$C$1000,2,0)</f>
        <v>Coldharbour</v>
      </c>
      <c r="E142" s="2" t="n">
        <f aca="false">IF(B142&lt;&gt;"",VLOOKUP(B142,'ESO map constants'!$A$3:$D$1000,4,0),"")</f>
        <v>347</v>
      </c>
      <c r="F142" s="2" t="n">
        <f aca="false">IF(E142&lt;&gt;"",VLOOKUP(E142,'ESO zone constants'!$A$2:$B$9949,2,0),"")</f>
        <v>154</v>
      </c>
      <c r="G142" s="2" t="str">
        <f aca="false">IF(E142&lt;&gt;"",VLOOKUP(E142,'ESO zone constants'!$A$2:$D$949,4,0),"")</f>
        <v>Coldharbour</v>
      </c>
      <c r="H142" s="1" t="n">
        <v>1</v>
      </c>
      <c r="I142" s="0" t="str">
        <f aca="false">VLOOKUP(A142,'ESO wayshrine names'!$A$3:$B$1000,2,0)</f>
        <v>The Orchard Wayshrine </v>
      </c>
      <c r="J142" s="40" t="str">
        <f aca="false">IF(A142&lt;&gt;"",IF(E142&lt;&gt;"",IF(OR(ISNA(A142),ISNA(E142)),"","["&amp;A142&amp;"]="&amp;E142&amp;","),""),"")</f>
        <v>[140]=347,</v>
      </c>
    </row>
    <row r="143" customFormat="false" ht="15" hidden="false" customHeight="false" outlineLevel="0" collapsed="false">
      <c r="A143" s="21" t="n">
        <v>141</v>
      </c>
      <c r="B143" s="1" t="n">
        <v>21</v>
      </c>
      <c r="C143" s="1" t="n">
        <f aca="false">VLOOKUP(B143,'ESO map constants'!$A$3:$B$999,2,0)</f>
        <v>258</v>
      </c>
      <c r="D143" s="0" t="str">
        <f aca="false">VLOOKUP(C143,'ESO map constants'!$B$3:$C$1000,2,0)</f>
        <v>Khenarthi's Roost</v>
      </c>
      <c r="E143" s="2" t="n">
        <f aca="false">IF(B143&lt;&gt;"",VLOOKUP(B143,'ESO map constants'!$A$3:$D$1000,4,0),"")</f>
        <v>537</v>
      </c>
      <c r="F143" s="2" t="n">
        <f aca="false">IF(E143&lt;&gt;"",VLOOKUP(E143,'ESO zone constants'!$A$2:$B$9949,2,0),"")</f>
        <v>306</v>
      </c>
      <c r="G143" s="2" t="str">
        <f aca="false">IF(E143&lt;&gt;"",VLOOKUP(E143,'ESO zone constants'!$A$2:$D$949,4,0),"")</f>
        <v>Khenarthi's Roost</v>
      </c>
      <c r="H143" s="1" t="n">
        <v>1</v>
      </c>
      <c r="I143" s="0" t="str">
        <f aca="false">VLOOKUP(A143,'ESO wayshrine names'!$A$3:$B$1000,2,0)</f>
        <v>Khenarthi's Roost Wayshrine </v>
      </c>
      <c r="J143" s="40" t="str">
        <f aca="false">IF(A143&lt;&gt;"",IF(E143&lt;&gt;"",IF(OR(ISNA(A143),ISNA(E143)),"","["&amp;A143&amp;"]="&amp;E143&amp;","),""),"")</f>
        <v>[141]=537,</v>
      </c>
    </row>
    <row r="144" customFormat="false" ht="15" hidden="false" customHeight="false" outlineLevel="0" collapsed="false">
      <c r="A144" s="21" t="n">
        <v>142</v>
      </c>
      <c r="B144" s="1" t="n">
        <v>21</v>
      </c>
      <c r="C144" s="1" t="n">
        <f aca="false">VLOOKUP(B144,'ESO map constants'!$A$3:$B$999,2,0)</f>
        <v>258</v>
      </c>
      <c r="D144" s="0" t="str">
        <f aca="false">VLOOKUP(C144,'ESO map constants'!$B$3:$C$1000,2,0)</f>
        <v>Khenarthi's Roost</v>
      </c>
      <c r="E144" s="2" t="n">
        <f aca="false">IF(B144&lt;&gt;"",VLOOKUP(B144,'ESO map constants'!$A$3:$D$1000,4,0),"")</f>
        <v>537</v>
      </c>
      <c r="F144" s="2" t="n">
        <f aca="false">IF(E144&lt;&gt;"",VLOOKUP(E144,'ESO zone constants'!$A$2:$B$9949,2,0),"")</f>
        <v>306</v>
      </c>
      <c r="G144" s="2" t="str">
        <f aca="false">IF(E144&lt;&gt;"",VLOOKUP(E144,'ESO zone constants'!$A$2:$D$949,4,0),"")</f>
        <v>Khenarthi's Roost</v>
      </c>
      <c r="H144" s="1" t="n">
        <v>1</v>
      </c>
      <c r="I144" s="0" t="str">
        <f aca="false">VLOOKUP(A144,'ESO wayshrine names'!$A$3:$B$1000,2,0)</f>
        <v>Mistral Wayshrine </v>
      </c>
      <c r="J144" s="40" t="str">
        <f aca="false">IF(A144&lt;&gt;"",IF(E144&lt;&gt;"",IF(OR(ISNA(A144),ISNA(E144)),"","["&amp;A144&amp;"]="&amp;E144&amp;","),""),"")</f>
        <v>[142]=537,</v>
      </c>
    </row>
    <row r="145" customFormat="false" ht="15" hidden="false" customHeight="false" outlineLevel="0" collapsed="false">
      <c r="A145" s="21" t="n">
        <v>143</v>
      </c>
      <c r="B145" s="1" t="n">
        <v>16</v>
      </c>
      <c r="C145" s="1" t="n">
        <f aca="false">VLOOKUP(B145,'ESO map constants'!$A$3:$B$999,2,0)</f>
        <v>300</v>
      </c>
      <c r="D145" s="0" t="str">
        <f aca="false">VLOOKUP(C145,'ESO map constants'!$B$3:$C$1000,2,0)</f>
        <v>Greenshade</v>
      </c>
      <c r="E145" s="2" t="n">
        <f aca="false">IF(B145&lt;&gt;"",VLOOKUP(B145,'ESO map constants'!$A$3:$D$1000,4,0),"")</f>
        <v>108</v>
      </c>
      <c r="F145" s="2" t="n">
        <f aca="false">IF(E145&lt;&gt;"",VLOOKUP(E145,'ESO zone constants'!$A$2:$B$9949,2,0),"")</f>
        <v>18</v>
      </c>
      <c r="G145" s="2" t="str">
        <f aca="false">IF(E145&lt;&gt;"",VLOOKUP(E145,'ESO zone constants'!$A$2:$D$949,4,0),"")</f>
        <v>Greenshade</v>
      </c>
      <c r="H145" s="1" t="n">
        <v>1</v>
      </c>
      <c r="I145" s="0" t="str">
        <f aca="false">VLOOKUP(A145,'ESO wayshrine names'!$A$3:$B$1000,2,0)</f>
        <v>Marbruk Wayshrine </v>
      </c>
      <c r="J145" s="40" t="str">
        <f aca="false">IF(A145&lt;&gt;"",IF(E145&lt;&gt;"",IF(OR(ISNA(A145),ISNA(E145)),"","["&amp;A145&amp;"]="&amp;E145&amp;","),""),"")</f>
        <v>[143]=108,</v>
      </c>
    </row>
    <row r="146" customFormat="false" ht="15" hidden="false" customHeight="false" outlineLevel="0" collapsed="false">
      <c r="A146" s="21" t="n">
        <v>144</v>
      </c>
      <c r="B146" s="1" t="n">
        <v>17</v>
      </c>
      <c r="C146" s="1" t="n">
        <f aca="false">VLOOKUP(B146,'ESO map constants'!$A$3:$B$999,2,0)</f>
        <v>256</v>
      </c>
      <c r="D146" s="0" t="str">
        <f aca="false">VLOOKUP(C146,'ESO map constants'!$B$3:$C$1000,2,0)</f>
        <v>Reaper's March</v>
      </c>
      <c r="E146" s="2" t="n">
        <f aca="false">IF(B146&lt;&gt;"",VLOOKUP(B146,'ESO map constants'!$A$3:$D$1000,4,0),"")</f>
        <v>382</v>
      </c>
      <c r="F146" s="2" t="n">
        <f aca="false">IF(E146&lt;&gt;"",VLOOKUP(E146,'ESO zone constants'!$A$2:$B$9949,2,0),"")</f>
        <v>179</v>
      </c>
      <c r="G146" s="2" t="str">
        <f aca="false">IF(E146&lt;&gt;"",VLOOKUP(E146,'ESO zone constants'!$A$2:$D$949,4,0),"")</f>
        <v>Reaper's March</v>
      </c>
      <c r="H146" s="1" t="n">
        <v>1</v>
      </c>
      <c r="I146" s="0" t="str">
        <f aca="false">VLOOKUP(A146,'ESO wayshrine names'!$A$3:$B$1000,2,0)</f>
        <v>Vinedusk Wayshrine </v>
      </c>
      <c r="J146" s="40" t="str">
        <f aca="false">IF(A146&lt;&gt;"",IF(E146&lt;&gt;"",IF(OR(ISNA(A146),ISNA(E146)),"","["&amp;A146&amp;"]="&amp;E146&amp;","),""),"")</f>
        <v>[144]=382,</v>
      </c>
    </row>
    <row r="147" customFormat="false" ht="15" hidden="false" customHeight="false" outlineLevel="0" collapsed="false">
      <c r="A147" s="21" t="n">
        <v>145</v>
      </c>
      <c r="B147" s="1" t="n">
        <v>23</v>
      </c>
      <c r="C147" s="1" t="n">
        <f aca="false">VLOOKUP(B147,'ESO map constants'!$A$3:$B$999,2,0)</f>
        <v>255</v>
      </c>
      <c r="D147" s="0" t="str">
        <f aca="false">VLOOKUP(C147,'ESO map constants'!$B$3:$C$1000,2,0)</f>
        <v>Coldharbour</v>
      </c>
      <c r="E147" s="2" t="n">
        <f aca="false">IF(B147&lt;&gt;"",VLOOKUP(B147,'ESO map constants'!$A$3:$D$1000,4,0),"")</f>
        <v>347</v>
      </c>
      <c r="F147" s="2" t="n">
        <f aca="false">IF(E147&lt;&gt;"",VLOOKUP(E147,'ESO zone constants'!$A$2:$B$9949,2,0),"")</f>
        <v>154</v>
      </c>
      <c r="G147" s="2" t="str">
        <f aca="false">IF(E147&lt;&gt;"",VLOOKUP(E147,'ESO zone constants'!$A$2:$D$949,4,0),"")</f>
        <v>Coldharbour</v>
      </c>
      <c r="H147" s="1" t="n">
        <v>1</v>
      </c>
      <c r="I147" s="0" t="str">
        <f aca="false">VLOOKUP(A147,'ESO wayshrine names'!$A$3:$B$1000,2,0)</f>
        <v>Shrouded Plains Wayshrine </v>
      </c>
      <c r="J147" s="40" t="str">
        <f aca="false">IF(A147&lt;&gt;"",IF(E147&lt;&gt;"",IF(OR(ISNA(A147),ISNA(E147)),"","["&amp;A147&amp;"]="&amp;E147&amp;","),""),"")</f>
        <v>[145]=347,</v>
      </c>
    </row>
    <row r="148" customFormat="false" ht="15" hidden="false" customHeight="false" outlineLevel="0" collapsed="false">
      <c r="A148" s="21" t="n">
        <v>146</v>
      </c>
      <c r="B148" s="1" t="n">
        <v>23</v>
      </c>
      <c r="C148" s="1" t="n">
        <f aca="false">VLOOKUP(B148,'ESO map constants'!$A$3:$B$999,2,0)</f>
        <v>255</v>
      </c>
      <c r="D148" s="0" t="str">
        <f aca="false">VLOOKUP(C148,'ESO map constants'!$B$3:$C$1000,2,0)</f>
        <v>Coldharbour</v>
      </c>
      <c r="E148" s="2" t="n">
        <f aca="false">IF(B148&lt;&gt;"",VLOOKUP(B148,'ESO map constants'!$A$3:$D$1000,4,0),"")</f>
        <v>347</v>
      </c>
      <c r="F148" s="2" t="n">
        <f aca="false">IF(E148&lt;&gt;"",VLOOKUP(E148,'ESO zone constants'!$A$2:$B$9949,2,0),"")</f>
        <v>154</v>
      </c>
      <c r="G148" s="2" t="str">
        <f aca="false">IF(E148&lt;&gt;"",VLOOKUP(E148,'ESO zone constants'!$A$2:$D$949,4,0),"")</f>
        <v>Coldharbour</v>
      </c>
      <c r="H148" s="1" t="n">
        <v>1</v>
      </c>
      <c r="I148" s="0" t="str">
        <f aca="false">VLOOKUP(A148,'ESO wayshrine names'!$A$3:$B$1000,2,0)</f>
        <v>Court of Contempt Wayshrine </v>
      </c>
      <c r="J148" s="40" t="str">
        <f aca="false">IF(A148&lt;&gt;"",IF(E148&lt;&gt;"",IF(OR(ISNA(A148),ISNA(E148)),"","["&amp;A148&amp;"]="&amp;E148&amp;","),""),"")</f>
        <v>[146]=347,</v>
      </c>
    </row>
    <row r="149" customFormat="false" ht="15" hidden="false" customHeight="false" outlineLevel="0" collapsed="false">
      <c r="A149" s="21" t="n">
        <v>147</v>
      </c>
      <c r="B149" s="1" t="n">
        <v>16</v>
      </c>
      <c r="C149" s="1" t="n">
        <f aca="false">VLOOKUP(B149,'ESO map constants'!$A$3:$B$999,2,0)</f>
        <v>300</v>
      </c>
      <c r="D149" s="0" t="str">
        <f aca="false">VLOOKUP(C149,'ESO map constants'!$B$3:$C$1000,2,0)</f>
        <v>Greenshade</v>
      </c>
      <c r="E149" s="2" t="n">
        <f aca="false">IF(B149&lt;&gt;"",VLOOKUP(B149,'ESO map constants'!$A$3:$D$1000,4,0),"")</f>
        <v>108</v>
      </c>
      <c r="F149" s="2" t="n">
        <f aca="false">IF(E149&lt;&gt;"",VLOOKUP(E149,'ESO zone constants'!$A$2:$B$9949,2,0),"")</f>
        <v>18</v>
      </c>
      <c r="G149" s="2" t="str">
        <f aca="false">IF(E149&lt;&gt;"",VLOOKUP(E149,'ESO zone constants'!$A$2:$D$949,4,0),"")</f>
        <v>Greenshade</v>
      </c>
      <c r="H149" s="1" t="n">
        <v>1</v>
      </c>
      <c r="I149" s="0" t="str">
        <f aca="false">VLOOKUP(A149,'ESO wayshrine names'!$A$3:$B$1000,2,0)</f>
        <v>Greenheart Wayshrine </v>
      </c>
      <c r="J149" s="40" t="str">
        <f aca="false">IF(A149&lt;&gt;"",IF(E149&lt;&gt;"",IF(OR(ISNA(A149),ISNA(E149)),"","["&amp;A149&amp;"]="&amp;E149&amp;","),""),"")</f>
        <v>[147]=108,</v>
      </c>
    </row>
    <row r="150" customFormat="false" ht="15" hidden="false" customHeight="false" outlineLevel="0" collapsed="false">
      <c r="A150" s="21" t="n">
        <v>148</v>
      </c>
      <c r="B150" s="1" t="n">
        <v>16</v>
      </c>
      <c r="C150" s="1" t="n">
        <f aca="false">VLOOKUP(B150,'ESO map constants'!$A$3:$B$999,2,0)</f>
        <v>300</v>
      </c>
      <c r="D150" s="0" t="str">
        <f aca="false">VLOOKUP(C150,'ESO map constants'!$B$3:$C$1000,2,0)</f>
        <v>Greenshade</v>
      </c>
      <c r="E150" s="2" t="n">
        <f aca="false">IF(B150&lt;&gt;"",VLOOKUP(B150,'ESO map constants'!$A$3:$D$1000,4,0),"")</f>
        <v>108</v>
      </c>
      <c r="F150" s="2" t="n">
        <f aca="false">IF(E150&lt;&gt;"",VLOOKUP(E150,'ESO zone constants'!$A$2:$B$9949,2,0),"")</f>
        <v>18</v>
      </c>
      <c r="G150" s="2" t="str">
        <f aca="false">IF(E150&lt;&gt;"",VLOOKUP(E150,'ESO zone constants'!$A$2:$D$949,4,0),"")</f>
        <v>Greenshade</v>
      </c>
      <c r="H150" s="1" t="n">
        <v>1</v>
      </c>
      <c r="I150" s="0" t="str">
        <f aca="false">VLOOKUP(A150,'ESO wayshrine names'!$A$3:$B$1000,2,0)</f>
        <v>Labyrinth Wayshrine </v>
      </c>
      <c r="J150" s="40" t="str">
        <f aca="false">IF(A150&lt;&gt;"",IF(E150&lt;&gt;"",IF(OR(ISNA(A150),ISNA(E150)),"","["&amp;A150&amp;"]="&amp;E150&amp;","),""),"")</f>
        <v>[148]=108,</v>
      </c>
    </row>
    <row r="151" customFormat="false" ht="15" hidden="false" customHeight="false" outlineLevel="0" collapsed="false">
      <c r="A151" s="21" t="n">
        <v>149</v>
      </c>
      <c r="B151" s="1" t="n">
        <v>16</v>
      </c>
      <c r="C151" s="1" t="n">
        <f aca="false">VLOOKUP(B151,'ESO map constants'!$A$3:$B$999,2,0)</f>
        <v>300</v>
      </c>
      <c r="D151" s="0" t="str">
        <f aca="false">VLOOKUP(C151,'ESO map constants'!$B$3:$C$1000,2,0)</f>
        <v>Greenshade</v>
      </c>
      <c r="E151" s="2" t="n">
        <f aca="false">IF(B151&lt;&gt;"",VLOOKUP(B151,'ESO map constants'!$A$3:$D$1000,4,0),"")</f>
        <v>108</v>
      </c>
      <c r="F151" s="2" t="n">
        <f aca="false">IF(E151&lt;&gt;"",VLOOKUP(E151,'ESO zone constants'!$A$2:$B$9949,2,0),"")</f>
        <v>18</v>
      </c>
      <c r="G151" s="2" t="str">
        <f aca="false">IF(E151&lt;&gt;"",VLOOKUP(E151,'ESO zone constants'!$A$2:$D$949,4,0),"")</f>
        <v>Greenshade</v>
      </c>
      <c r="H151" s="1" t="n">
        <v>1</v>
      </c>
      <c r="I151" s="0" t="str">
        <f aca="false">VLOOKUP(A151,'ESO wayshrine names'!$A$3:$B$1000,2,0)</f>
        <v>Falinesti Wayshrine </v>
      </c>
      <c r="J151" s="40" t="str">
        <f aca="false">IF(A151&lt;&gt;"",IF(E151&lt;&gt;"",IF(OR(ISNA(A151),ISNA(E151)),"","["&amp;A151&amp;"]="&amp;E151&amp;","),""),"")</f>
        <v>[149]=108,</v>
      </c>
    </row>
    <row r="152" customFormat="false" ht="15" hidden="false" customHeight="false" outlineLevel="0" collapsed="false">
      <c r="A152" s="21" t="n">
        <v>150</v>
      </c>
      <c r="B152" s="1" t="n">
        <v>16</v>
      </c>
      <c r="C152" s="1" t="n">
        <f aca="false">VLOOKUP(B152,'ESO map constants'!$A$3:$B$999,2,0)</f>
        <v>300</v>
      </c>
      <c r="D152" s="0" t="str">
        <f aca="false">VLOOKUP(C152,'ESO map constants'!$B$3:$C$1000,2,0)</f>
        <v>Greenshade</v>
      </c>
      <c r="E152" s="2" t="n">
        <f aca="false">IF(B152&lt;&gt;"",VLOOKUP(B152,'ESO map constants'!$A$3:$D$1000,4,0),"")</f>
        <v>108</v>
      </c>
      <c r="F152" s="2" t="n">
        <f aca="false">IF(E152&lt;&gt;"",VLOOKUP(E152,'ESO zone constants'!$A$2:$B$9949,2,0),"")</f>
        <v>18</v>
      </c>
      <c r="G152" s="2" t="str">
        <f aca="false">IF(E152&lt;&gt;"",VLOOKUP(E152,'ESO zone constants'!$A$2:$D$949,4,0),"")</f>
        <v>Greenshade</v>
      </c>
      <c r="H152" s="1" t="n">
        <v>1</v>
      </c>
      <c r="I152" s="0" t="str">
        <f aca="false">VLOOKUP(A152,'ESO wayshrine names'!$A$3:$B$1000,2,0)</f>
        <v>Seaside Sanctuary </v>
      </c>
      <c r="J152" s="40" t="str">
        <f aca="false">IF(A152&lt;&gt;"",IF(E152&lt;&gt;"",IF(OR(ISNA(A152),ISNA(E152)),"","["&amp;A152&amp;"]="&amp;E152&amp;","),""),"")</f>
        <v>[150]=108,</v>
      </c>
    </row>
    <row r="153" customFormat="false" ht="15" hidden="false" customHeight="false" outlineLevel="0" collapsed="false">
      <c r="A153" s="21" t="n">
        <v>151</v>
      </c>
      <c r="B153" s="1" t="n">
        <v>16</v>
      </c>
      <c r="C153" s="1" t="n">
        <f aca="false">VLOOKUP(B153,'ESO map constants'!$A$3:$B$999,2,0)</f>
        <v>300</v>
      </c>
      <c r="D153" s="0" t="str">
        <f aca="false">VLOOKUP(C153,'ESO map constants'!$B$3:$C$1000,2,0)</f>
        <v>Greenshade</v>
      </c>
      <c r="E153" s="2" t="n">
        <f aca="false">IF(B153&lt;&gt;"",VLOOKUP(B153,'ESO map constants'!$A$3:$D$1000,4,0),"")</f>
        <v>108</v>
      </c>
      <c r="F153" s="2" t="n">
        <f aca="false">IF(E153&lt;&gt;"",VLOOKUP(E153,'ESO zone constants'!$A$2:$B$9949,2,0),"")</f>
        <v>18</v>
      </c>
      <c r="G153" s="2" t="str">
        <f aca="false">IF(E153&lt;&gt;"",VLOOKUP(E153,'ESO zone constants'!$A$2:$D$949,4,0),"")</f>
        <v>Greenshade</v>
      </c>
      <c r="H153" s="1" t="n">
        <v>1</v>
      </c>
      <c r="I153" s="0" t="str">
        <f aca="false">VLOOKUP(A153,'ESO wayshrine names'!$A$3:$B$1000,2,0)</f>
        <v>Verrant Morass Wayshrine </v>
      </c>
      <c r="J153" s="40" t="str">
        <f aca="false">IF(A153&lt;&gt;"",IF(E153&lt;&gt;"",IF(OR(ISNA(A153),ISNA(E153)),"","["&amp;A153&amp;"]="&amp;E153&amp;","),""),"")</f>
        <v>[151]=108,</v>
      </c>
    </row>
    <row r="154" customFormat="false" ht="15" hidden="false" customHeight="false" outlineLevel="0" collapsed="false">
      <c r="A154" s="21" t="n">
        <v>152</v>
      </c>
      <c r="B154" s="1" t="n">
        <v>16</v>
      </c>
      <c r="C154" s="1" t="n">
        <f aca="false">VLOOKUP(B154,'ESO map constants'!$A$3:$B$999,2,0)</f>
        <v>300</v>
      </c>
      <c r="D154" s="0" t="str">
        <f aca="false">VLOOKUP(C154,'ESO map constants'!$B$3:$C$1000,2,0)</f>
        <v>Greenshade</v>
      </c>
      <c r="E154" s="2" t="n">
        <f aca="false">IF(B154&lt;&gt;"",VLOOKUP(B154,'ESO map constants'!$A$3:$D$1000,4,0),"")</f>
        <v>108</v>
      </c>
      <c r="F154" s="2" t="n">
        <f aca="false">IF(E154&lt;&gt;"",VLOOKUP(E154,'ESO zone constants'!$A$2:$B$9949,2,0),"")</f>
        <v>18</v>
      </c>
      <c r="G154" s="2" t="str">
        <f aca="false">IF(E154&lt;&gt;"",VLOOKUP(E154,'ESO zone constants'!$A$2:$D$949,4,0),"")</f>
        <v>Greenshade</v>
      </c>
      <c r="H154" s="1" t="n">
        <v>1</v>
      </c>
      <c r="I154" s="0" t="str">
        <f aca="false">VLOOKUP(A154,'ESO wayshrine names'!$A$3:$B$1000,2,0)</f>
        <v>Woodhearth Wayshrine </v>
      </c>
      <c r="J154" s="40" t="str">
        <f aca="false">IF(A154&lt;&gt;"",IF(E154&lt;&gt;"",IF(OR(ISNA(A154),ISNA(E154)),"","["&amp;A154&amp;"]="&amp;E154&amp;","),""),"")</f>
        <v>[152]=108,</v>
      </c>
    </row>
    <row r="155" customFormat="false" ht="15" hidden="false" customHeight="false" outlineLevel="0" collapsed="false">
      <c r="A155" s="21" t="n">
        <v>153</v>
      </c>
      <c r="B155" s="1" t="n">
        <v>16</v>
      </c>
      <c r="C155" s="1" t="n">
        <f aca="false">VLOOKUP(B155,'ESO map constants'!$A$3:$B$999,2,0)</f>
        <v>300</v>
      </c>
      <c r="D155" s="0" t="str">
        <f aca="false">VLOOKUP(C155,'ESO map constants'!$B$3:$C$1000,2,0)</f>
        <v>Greenshade</v>
      </c>
      <c r="E155" s="2" t="n">
        <f aca="false">IF(B155&lt;&gt;"",VLOOKUP(B155,'ESO map constants'!$A$3:$D$1000,4,0),"")</f>
        <v>108</v>
      </c>
      <c r="F155" s="2" t="n">
        <f aca="false">IF(E155&lt;&gt;"",VLOOKUP(E155,'ESO zone constants'!$A$2:$B$9949,2,0),"")</f>
        <v>18</v>
      </c>
      <c r="G155" s="2" t="str">
        <f aca="false">IF(E155&lt;&gt;"",VLOOKUP(E155,'ESO zone constants'!$A$2:$D$949,4,0),"")</f>
        <v>Greenshade</v>
      </c>
      <c r="H155" s="1" t="n">
        <v>1</v>
      </c>
      <c r="I155" s="0" t="str">
        <f aca="false">VLOOKUP(A155,'ESO wayshrine names'!$A$3:$B$1000,2,0)</f>
        <v>Moonhenge Wayshrine </v>
      </c>
      <c r="J155" s="40" t="str">
        <f aca="false">IF(A155&lt;&gt;"",IF(E155&lt;&gt;"",IF(OR(ISNA(A155),ISNA(E155)),"","["&amp;A155&amp;"]="&amp;E155&amp;","),""),"")</f>
        <v>[153]=108,</v>
      </c>
    </row>
    <row r="156" customFormat="false" ht="15" hidden="false" customHeight="false" outlineLevel="0" collapsed="false">
      <c r="A156" s="21" t="n">
        <v>154</v>
      </c>
      <c r="B156" s="1" t="n">
        <v>16</v>
      </c>
      <c r="C156" s="1" t="n">
        <f aca="false">VLOOKUP(B156,'ESO map constants'!$A$3:$B$999,2,0)</f>
        <v>300</v>
      </c>
      <c r="D156" s="0" t="str">
        <f aca="false">VLOOKUP(C156,'ESO map constants'!$B$3:$C$1000,2,0)</f>
        <v>Greenshade</v>
      </c>
      <c r="E156" s="2" t="n">
        <f aca="false">IF(B156&lt;&gt;"",VLOOKUP(B156,'ESO map constants'!$A$3:$D$1000,4,0),"")</f>
        <v>108</v>
      </c>
      <c r="F156" s="2" t="n">
        <f aca="false">IF(E156&lt;&gt;"",VLOOKUP(E156,'ESO zone constants'!$A$2:$B$9949,2,0),"")</f>
        <v>18</v>
      </c>
      <c r="G156" s="2" t="str">
        <f aca="false">IF(E156&lt;&gt;"",VLOOKUP(E156,'ESO zone constants'!$A$2:$D$949,4,0),"")</f>
        <v>Greenshade</v>
      </c>
      <c r="H156" s="1" t="n">
        <v>1</v>
      </c>
      <c r="I156" s="0" t="str">
        <f aca="false">VLOOKUP(A156,'ESO wayshrine names'!$A$3:$B$1000,2,0)</f>
        <v>Serpent's Grotto Wayshrine </v>
      </c>
      <c r="J156" s="40" t="str">
        <f aca="false">IF(A156&lt;&gt;"",IF(E156&lt;&gt;"",IF(OR(ISNA(A156),ISNA(E156)),"","["&amp;A156&amp;"]="&amp;E156&amp;","),""),"")</f>
        <v>[154]=108,</v>
      </c>
    </row>
    <row r="157" customFormat="false" ht="15" hidden="false" customHeight="false" outlineLevel="0" collapsed="false">
      <c r="A157" s="21" t="n">
        <v>155</v>
      </c>
      <c r="B157" s="1" t="n">
        <v>5</v>
      </c>
      <c r="C157" s="1" t="n">
        <f aca="false">VLOOKUP(B157,'ESO map constants'!$A$3:$B$999,2,0)</f>
        <v>30</v>
      </c>
      <c r="D157" s="0" t="str">
        <f aca="false">VLOOKUP(C157,'ESO map constants'!$B$3:$C$1000,2,0)</f>
        <v>Alik'r Desert</v>
      </c>
      <c r="E157" s="2" t="n">
        <f aca="false">IF(B157&lt;&gt;"",VLOOKUP(B157,'ESO map constants'!$A$3:$D$1000,4,0),"")</f>
        <v>104</v>
      </c>
      <c r="F157" s="2" t="n">
        <f aca="false">IF(E157&lt;&gt;"",VLOOKUP(E157,'ESO zone constants'!$A$2:$B$9949,2,0),"")</f>
        <v>17</v>
      </c>
      <c r="G157" s="2" t="str">
        <f aca="false">IF(E157&lt;&gt;"",VLOOKUP(E157,'ESO zone constants'!$A$2:$D$949,4,0),"")</f>
        <v>Alik'r Desert</v>
      </c>
      <c r="H157" s="1" t="n">
        <v>1</v>
      </c>
      <c r="I157" s="0" t="str">
        <f aca="false">VLOOKUP(A157,'ESO wayshrine names'!$A$3:$B$1000,2,0)</f>
        <v>Goat's Head Oasis Wayshrine </v>
      </c>
      <c r="J157" s="40" t="str">
        <f aca="false">IF(A157&lt;&gt;"",IF(E157&lt;&gt;"",IF(OR(ISNA(A157),ISNA(E157)),"","["&amp;A157&amp;"]="&amp;E157&amp;","),""),"")</f>
        <v>[155]=104,</v>
      </c>
    </row>
    <row r="158" customFormat="false" ht="15" hidden="false" customHeight="false" outlineLevel="0" collapsed="false">
      <c r="A158" s="21" t="n">
        <v>156</v>
      </c>
      <c r="B158" s="1" t="n">
        <v>17</v>
      </c>
      <c r="C158" s="1" t="n">
        <f aca="false">VLOOKUP(B158,'ESO map constants'!$A$3:$B$999,2,0)</f>
        <v>256</v>
      </c>
      <c r="D158" s="0" t="str">
        <f aca="false">VLOOKUP(C158,'ESO map constants'!$B$3:$C$1000,2,0)</f>
        <v>Reaper's March</v>
      </c>
      <c r="E158" s="2" t="n">
        <f aca="false">IF(B158&lt;&gt;"",VLOOKUP(B158,'ESO map constants'!$A$3:$D$1000,4,0),"")</f>
        <v>382</v>
      </c>
      <c r="F158" s="2" t="n">
        <f aca="false">IF(E158&lt;&gt;"",VLOOKUP(E158,'ESO zone constants'!$A$2:$B$9949,2,0),"")</f>
        <v>179</v>
      </c>
      <c r="G158" s="2" t="str">
        <f aca="false">IF(E158&lt;&gt;"",VLOOKUP(E158,'ESO zone constants'!$A$2:$D$949,4,0),"")</f>
        <v>Reaper's March</v>
      </c>
      <c r="H158" s="1" t="n">
        <v>1</v>
      </c>
      <c r="I158" s="0" t="str">
        <f aca="false">VLOOKUP(A158,'ESO wayshrine names'!$A$3:$B$1000,2,0)</f>
        <v>Fort Grimwatch Wayshrine </v>
      </c>
      <c r="J158" s="40" t="str">
        <f aca="false">IF(A158&lt;&gt;"",IF(E158&lt;&gt;"",IF(OR(ISNA(A158),ISNA(E158)),"","["&amp;A158&amp;"]="&amp;E158&amp;","),""),"")</f>
        <v>[156]=382,</v>
      </c>
    </row>
    <row r="159" customFormat="false" ht="15" hidden="false" customHeight="false" outlineLevel="0" collapsed="false">
      <c r="A159" s="21" t="n">
        <v>157</v>
      </c>
      <c r="B159" s="1" t="n">
        <v>17</v>
      </c>
      <c r="C159" s="1" t="n">
        <f aca="false">VLOOKUP(B159,'ESO map constants'!$A$3:$B$999,2,0)</f>
        <v>256</v>
      </c>
      <c r="D159" s="0" t="str">
        <f aca="false">VLOOKUP(C159,'ESO map constants'!$B$3:$C$1000,2,0)</f>
        <v>Reaper's March</v>
      </c>
      <c r="E159" s="2" t="n">
        <f aca="false">IF(B159&lt;&gt;"",VLOOKUP(B159,'ESO map constants'!$A$3:$D$1000,4,0),"")</f>
        <v>382</v>
      </c>
      <c r="F159" s="2" t="n">
        <f aca="false">IF(E159&lt;&gt;"",VLOOKUP(E159,'ESO zone constants'!$A$2:$B$9949,2,0),"")</f>
        <v>179</v>
      </c>
      <c r="G159" s="2" t="str">
        <f aca="false">IF(E159&lt;&gt;"",VLOOKUP(E159,'ESO zone constants'!$A$2:$D$949,4,0),"")</f>
        <v>Reaper's March</v>
      </c>
      <c r="H159" s="1" t="n">
        <v>1</v>
      </c>
      <c r="I159" s="0" t="str">
        <f aca="false">VLOOKUP(A159,'ESO wayshrine names'!$A$3:$B$1000,2,0)</f>
        <v>Fort Sphinxmoth Wayshrine </v>
      </c>
      <c r="J159" s="40" t="str">
        <f aca="false">IF(A159&lt;&gt;"",IF(E159&lt;&gt;"",IF(OR(ISNA(A159),ISNA(E159)),"","["&amp;A159&amp;"]="&amp;E159&amp;","),""),"")</f>
        <v>[157]=382,</v>
      </c>
    </row>
    <row r="160" customFormat="false" ht="15" hidden="false" customHeight="false" outlineLevel="0" collapsed="false">
      <c r="A160" s="21" t="n">
        <v>158</v>
      </c>
      <c r="B160" s="1" t="n">
        <v>17</v>
      </c>
      <c r="C160" s="1" t="n">
        <f aca="false">VLOOKUP(B160,'ESO map constants'!$A$3:$B$999,2,0)</f>
        <v>256</v>
      </c>
      <c r="D160" s="0" t="str">
        <f aca="false">VLOOKUP(C160,'ESO map constants'!$B$3:$C$1000,2,0)</f>
        <v>Reaper's March</v>
      </c>
      <c r="E160" s="2" t="n">
        <f aca="false">IF(B160&lt;&gt;"",VLOOKUP(B160,'ESO map constants'!$A$3:$D$1000,4,0),"")</f>
        <v>382</v>
      </c>
      <c r="F160" s="2" t="n">
        <f aca="false">IF(E160&lt;&gt;"",VLOOKUP(E160,'ESO zone constants'!$A$2:$B$9949,2,0),"")</f>
        <v>179</v>
      </c>
      <c r="G160" s="2" t="str">
        <f aca="false">IF(E160&lt;&gt;"",VLOOKUP(E160,'ESO zone constants'!$A$2:$D$949,4,0),"")</f>
        <v>Reaper's March</v>
      </c>
      <c r="H160" s="1" t="n">
        <v>1</v>
      </c>
      <c r="I160" s="0" t="str">
        <f aca="false">VLOOKUP(A160,'ESO wayshrine names'!$A$3:$B$1000,2,0)</f>
        <v>Arenthia Wayshrine </v>
      </c>
      <c r="J160" s="40" t="str">
        <f aca="false">IF(A160&lt;&gt;"",IF(E160&lt;&gt;"",IF(OR(ISNA(A160),ISNA(E160)),"","["&amp;A160&amp;"]="&amp;E160&amp;","),""),"")</f>
        <v>[158]=382,</v>
      </c>
    </row>
    <row r="161" customFormat="false" ht="15" hidden="false" customHeight="false" outlineLevel="0" collapsed="false">
      <c r="A161" s="21" t="n">
        <v>159</v>
      </c>
      <c r="B161" s="1" t="n">
        <v>17</v>
      </c>
      <c r="C161" s="1" t="n">
        <f aca="false">VLOOKUP(B161,'ESO map constants'!$A$3:$B$999,2,0)</f>
        <v>256</v>
      </c>
      <c r="D161" s="0" t="str">
        <f aca="false">VLOOKUP(C161,'ESO map constants'!$B$3:$C$1000,2,0)</f>
        <v>Reaper's March</v>
      </c>
      <c r="E161" s="2" t="n">
        <f aca="false">IF(B161&lt;&gt;"",VLOOKUP(B161,'ESO map constants'!$A$3:$D$1000,4,0),"")</f>
        <v>382</v>
      </c>
      <c r="F161" s="2" t="n">
        <f aca="false">IF(E161&lt;&gt;"",VLOOKUP(E161,'ESO zone constants'!$A$2:$B$9949,2,0),"")</f>
        <v>179</v>
      </c>
      <c r="G161" s="2" t="str">
        <f aca="false">IF(E161&lt;&gt;"",VLOOKUP(E161,'ESO zone constants'!$A$2:$D$949,4,0),"")</f>
        <v>Reaper's March</v>
      </c>
      <c r="H161" s="1" t="n">
        <v>1</v>
      </c>
      <c r="I161" s="0" t="str">
        <f aca="false">VLOOKUP(A161,'ESO wayshrine names'!$A$3:$B$1000,2,0)</f>
        <v>Dune Wayshrine </v>
      </c>
      <c r="J161" s="40" t="str">
        <f aca="false">IF(A161&lt;&gt;"",IF(E161&lt;&gt;"",IF(OR(ISNA(A161),ISNA(E161)),"","["&amp;A161&amp;"]="&amp;E161&amp;","),""),"")</f>
        <v>[159]=382,</v>
      </c>
    </row>
    <row r="162" customFormat="false" ht="15" hidden="false" customHeight="false" outlineLevel="0" collapsed="false">
      <c r="A162" s="21" t="n">
        <v>160</v>
      </c>
      <c r="B162" s="1" t="n">
        <v>17</v>
      </c>
      <c r="C162" s="1" t="n">
        <f aca="false">VLOOKUP(B162,'ESO map constants'!$A$3:$B$999,2,0)</f>
        <v>256</v>
      </c>
      <c r="D162" s="0" t="str">
        <f aca="false">VLOOKUP(C162,'ESO map constants'!$B$3:$C$1000,2,0)</f>
        <v>Reaper's March</v>
      </c>
      <c r="E162" s="2" t="n">
        <f aca="false">IF(B162&lt;&gt;"",VLOOKUP(B162,'ESO map constants'!$A$3:$D$1000,4,0),"")</f>
        <v>382</v>
      </c>
      <c r="F162" s="2" t="n">
        <f aca="false">IF(E162&lt;&gt;"",VLOOKUP(E162,'ESO zone constants'!$A$2:$B$9949,2,0),"")</f>
        <v>179</v>
      </c>
      <c r="G162" s="2" t="str">
        <f aca="false">IF(E162&lt;&gt;"",VLOOKUP(E162,'ESO zone constants'!$A$2:$D$949,4,0),"")</f>
        <v>Reaper's March</v>
      </c>
      <c r="H162" s="1" t="n">
        <v>1</v>
      </c>
      <c r="I162" s="0" t="str">
        <f aca="false">VLOOKUP(A162,'ESO wayshrine names'!$A$3:$B$1000,2,0)</f>
        <v>Willowgrove Wayshrine </v>
      </c>
      <c r="J162" s="40" t="str">
        <f aca="false">IF(A162&lt;&gt;"",IF(E162&lt;&gt;"",IF(OR(ISNA(A162),ISNA(E162)),"","["&amp;A162&amp;"]="&amp;E162&amp;","),""),"")</f>
        <v>[160]=382,</v>
      </c>
    </row>
    <row r="163" customFormat="false" ht="15" hidden="false" customHeight="false" outlineLevel="0" collapsed="false">
      <c r="A163" s="21" t="n">
        <v>161</v>
      </c>
      <c r="B163" s="1" t="n">
        <v>17</v>
      </c>
      <c r="C163" s="1" t="n">
        <f aca="false">VLOOKUP(B163,'ESO map constants'!$A$3:$B$999,2,0)</f>
        <v>256</v>
      </c>
      <c r="D163" s="0" t="str">
        <f aca="false">VLOOKUP(C163,'ESO map constants'!$B$3:$C$1000,2,0)</f>
        <v>Reaper's March</v>
      </c>
      <c r="E163" s="2" t="n">
        <f aca="false">IF(B163&lt;&gt;"",VLOOKUP(B163,'ESO map constants'!$A$3:$D$1000,4,0),"")</f>
        <v>382</v>
      </c>
      <c r="F163" s="2" t="n">
        <f aca="false">IF(E163&lt;&gt;"",VLOOKUP(E163,'ESO zone constants'!$A$2:$B$9949,2,0),"")</f>
        <v>179</v>
      </c>
      <c r="G163" s="2" t="str">
        <f aca="false">IF(E163&lt;&gt;"",VLOOKUP(E163,'ESO zone constants'!$A$2:$D$949,4,0),"")</f>
        <v>Reaper's March</v>
      </c>
      <c r="H163" s="1" t="n">
        <v>1</v>
      </c>
      <c r="I163" s="0" t="str">
        <f aca="false">VLOOKUP(A163,'ESO wayshrine names'!$A$3:$B$1000,2,0)</f>
        <v>Moonmont Wayshrine </v>
      </c>
      <c r="J163" s="40" t="str">
        <f aca="false">IF(A163&lt;&gt;"",IF(E163&lt;&gt;"",IF(OR(ISNA(A163),ISNA(E163)),"","["&amp;A163&amp;"]="&amp;E163&amp;","),""),"")</f>
        <v>[161]=382,</v>
      </c>
    </row>
    <row r="164" customFormat="false" ht="15" hidden="false" customHeight="false" outlineLevel="0" collapsed="false">
      <c r="A164" s="21" t="n">
        <v>162</v>
      </c>
      <c r="B164" s="1" t="n">
        <v>17</v>
      </c>
      <c r="C164" s="1" t="n">
        <f aca="false">VLOOKUP(B164,'ESO map constants'!$A$3:$B$999,2,0)</f>
        <v>256</v>
      </c>
      <c r="D164" s="0" t="str">
        <f aca="false">VLOOKUP(C164,'ESO map constants'!$B$3:$C$1000,2,0)</f>
        <v>Reaper's March</v>
      </c>
      <c r="E164" s="2" t="n">
        <f aca="false">IF(B164&lt;&gt;"",VLOOKUP(B164,'ESO map constants'!$A$3:$D$1000,4,0),"")</f>
        <v>382</v>
      </c>
      <c r="F164" s="2" t="n">
        <f aca="false">IF(E164&lt;&gt;"",VLOOKUP(E164,'ESO zone constants'!$A$2:$B$9949,2,0),"")</f>
        <v>179</v>
      </c>
      <c r="G164" s="2" t="str">
        <f aca="false">IF(E164&lt;&gt;"",VLOOKUP(E164,'ESO zone constants'!$A$2:$D$949,4,0),"")</f>
        <v>Reaper's March</v>
      </c>
      <c r="H164" s="1" t="n">
        <v>1</v>
      </c>
      <c r="I164" s="0" t="str">
        <f aca="false">VLOOKUP(A164,'ESO wayshrine names'!$A$3:$B$1000,2,0)</f>
        <v>Rawl'kha Wayshrine </v>
      </c>
      <c r="J164" s="40" t="str">
        <f aca="false">IF(A164&lt;&gt;"",IF(E164&lt;&gt;"",IF(OR(ISNA(A164),ISNA(E164)),"","["&amp;A164&amp;"]="&amp;E164&amp;","),""),"")</f>
        <v>[162]=382,</v>
      </c>
    </row>
    <row r="165" customFormat="false" ht="15" hidden="false" customHeight="false" outlineLevel="0" collapsed="false">
      <c r="A165" s="21" t="n">
        <v>163</v>
      </c>
      <c r="B165" s="1" t="n">
        <v>17</v>
      </c>
      <c r="C165" s="1" t="n">
        <f aca="false">VLOOKUP(B165,'ESO map constants'!$A$3:$B$999,2,0)</f>
        <v>256</v>
      </c>
      <c r="D165" s="0" t="str">
        <f aca="false">VLOOKUP(C165,'ESO map constants'!$B$3:$C$1000,2,0)</f>
        <v>Reaper's March</v>
      </c>
      <c r="E165" s="2" t="n">
        <f aca="false">IF(B165&lt;&gt;"",VLOOKUP(B165,'ESO map constants'!$A$3:$D$1000,4,0),"")</f>
        <v>382</v>
      </c>
      <c r="F165" s="2" t="n">
        <f aca="false">IF(E165&lt;&gt;"",VLOOKUP(E165,'ESO zone constants'!$A$2:$B$9949,2,0),"")</f>
        <v>179</v>
      </c>
      <c r="G165" s="2" t="str">
        <f aca="false">IF(E165&lt;&gt;"",VLOOKUP(E165,'ESO zone constants'!$A$2:$D$949,4,0),"")</f>
        <v>Reaper's March</v>
      </c>
      <c r="H165" s="1" t="n">
        <v>1</v>
      </c>
      <c r="I165" s="0" t="str">
        <f aca="false">VLOOKUP(A165,'ESO wayshrine names'!$A$3:$B$1000,2,0)</f>
        <v>S'ren-ja Wayshrine </v>
      </c>
      <c r="J165" s="40" t="str">
        <f aca="false">IF(A165&lt;&gt;"",IF(E165&lt;&gt;"",IF(OR(ISNA(A165),ISNA(E165)),"","["&amp;A165&amp;"]="&amp;E165&amp;","),""),"")</f>
        <v>[163]=382,</v>
      </c>
    </row>
    <row r="166" customFormat="false" ht="15" hidden="false" customHeight="false" outlineLevel="0" collapsed="false">
      <c r="A166" s="21" t="n">
        <v>164</v>
      </c>
      <c r="B166" s="1" t="n">
        <v>7</v>
      </c>
      <c r="C166" s="1" t="n">
        <f aca="false">VLOOKUP(B166,'ESO map constants'!$A$3:$B$999,2,0)</f>
        <v>9</v>
      </c>
      <c r="D166" s="0" t="str">
        <f aca="false">VLOOKUP(C166,'ESO map constants'!$B$3:$C$1000,2,0)</f>
        <v>Grahtwood</v>
      </c>
      <c r="E166" s="2" t="n">
        <f aca="false">IF(B166&lt;&gt;"",VLOOKUP(B166,'ESO map constants'!$A$3:$D$1000,4,0),"")</f>
        <v>383</v>
      </c>
      <c r="F166" s="2" t="n">
        <f aca="false">IF(E166&lt;&gt;"",VLOOKUP(E166,'ESO zone constants'!$A$2:$B$9949,2,0),"")</f>
        <v>180</v>
      </c>
      <c r="G166" s="2" t="str">
        <f aca="false">IF(E166&lt;&gt;"",VLOOKUP(E166,'ESO zone constants'!$A$2:$D$949,4,0),"")</f>
        <v>Grahtwood</v>
      </c>
      <c r="H166" s="1" t="n">
        <v>1</v>
      </c>
      <c r="I166" s="0" t="str">
        <f aca="false">VLOOKUP(A166,'ESO wayshrine names'!$A$3:$B$1000,2,0)</f>
        <v>Gil-Var-Delle Wayshrine </v>
      </c>
      <c r="J166" s="40" t="str">
        <f aca="false">IF(A166&lt;&gt;"",IF(E166&lt;&gt;"",IF(OR(ISNA(A166),ISNA(E166)),"","["&amp;A166&amp;"]="&amp;E166&amp;","),""),"")</f>
        <v>[164]=383,</v>
      </c>
    </row>
    <row r="167" customFormat="false" ht="15" hidden="false" customHeight="false" outlineLevel="0" collapsed="false">
      <c r="A167" s="21" t="n">
        <v>165</v>
      </c>
      <c r="B167" s="1" t="n">
        <v>7</v>
      </c>
      <c r="C167" s="1" t="n">
        <f aca="false">VLOOKUP(B167,'ESO map constants'!$A$3:$B$999,2,0)</f>
        <v>9</v>
      </c>
      <c r="D167" s="0" t="str">
        <f aca="false">VLOOKUP(C167,'ESO map constants'!$B$3:$C$1000,2,0)</f>
        <v>Grahtwood</v>
      </c>
      <c r="E167" s="2" t="n">
        <f aca="false">IF(B167&lt;&gt;"",VLOOKUP(B167,'ESO map constants'!$A$3:$D$1000,4,0),"")</f>
        <v>383</v>
      </c>
      <c r="F167" s="2" t="n">
        <f aca="false">IF(E167&lt;&gt;"",VLOOKUP(E167,'ESO zone constants'!$A$2:$B$9949,2,0),"")</f>
        <v>180</v>
      </c>
      <c r="G167" s="2" t="str">
        <f aca="false">IF(E167&lt;&gt;"",VLOOKUP(E167,'ESO zone constants'!$A$2:$D$949,4,0),"")</f>
        <v>Grahtwood</v>
      </c>
      <c r="H167" s="1" t="n">
        <v>1</v>
      </c>
      <c r="I167" s="0" t="str">
        <f aca="false">VLOOKUP(A167,'ESO wayshrine names'!$A$3:$B$1000,2,0)</f>
        <v>Haven Wayshrine </v>
      </c>
      <c r="J167" s="40" t="str">
        <f aca="false">IF(A167&lt;&gt;"",IF(E167&lt;&gt;"",IF(OR(ISNA(A167),ISNA(E167)),"","["&amp;A167&amp;"]="&amp;E167&amp;","),""),"")</f>
        <v>[165]=383,</v>
      </c>
    </row>
    <row r="168" customFormat="false" ht="15" hidden="false" customHeight="false" outlineLevel="0" collapsed="false">
      <c r="A168" s="21" t="n">
        <v>166</v>
      </c>
      <c r="B168" s="1" t="n">
        <v>7</v>
      </c>
      <c r="C168" s="1" t="n">
        <f aca="false">VLOOKUP(B168,'ESO map constants'!$A$3:$B$999,2,0)</f>
        <v>9</v>
      </c>
      <c r="D168" s="0" t="str">
        <f aca="false">VLOOKUP(C168,'ESO map constants'!$B$3:$C$1000,2,0)</f>
        <v>Grahtwood</v>
      </c>
      <c r="E168" s="2" t="n">
        <f aca="false">IF(B168&lt;&gt;"",VLOOKUP(B168,'ESO map constants'!$A$3:$D$1000,4,0),"")</f>
        <v>383</v>
      </c>
      <c r="F168" s="2" t="n">
        <f aca="false">IF(E168&lt;&gt;"",VLOOKUP(E168,'ESO zone constants'!$A$2:$B$9949,2,0),"")</f>
        <v>180</v>
      </c>
      <c r="G168" s="2" t="str">
        <f aca="false">IF(E168&lt;&gt;"",VLOOKUP(E168,'ESO zone constants'!$A$2:$D$949,4,0),"")</f>
        <v>Grahtwood</v>
      </c>
      <c r="H168" s="1" t="n">
        <v>1</v>
      </c>
      <c r="I168" s="0" t="str">
        <f aca="false">VLOOKUP(A168,'ESO wayshrine names'!$A$3:$B$1000,2,0)</f>
        <v>Redfur Trading Post Wayshrine </v>
      </c>
      <c r="J168" s="40" t="str">
        <f aca="false">IF(A168&lt;&gt;"",IF(E168&lt;&gt;"",IF(OR(ISNA(A168),ISNA(E168)),"","["&amp;A168&amp;"]="&amp;E168&amp;","),""),"")</f>
        <v>[166]=383,</v>
      </c>
    </row>
    <row r="169" customFormat="false" ht="15" hidden="false" customHeight="false" outlineLevel="0" collapsed="false">
      <c r="A169" s="21" t="n">
        <v>167</v>
      </c>
      <c r="B169" s="1" t="n">
        <v>7</v>
      </c>
      <c r="C169" s="1" t="n">
        <f aca="false">VLOOKUP(B169,'ESO map constants'!$A$3:$B$999,2,0)</f>
        <v>9</v>
      </c>
      <c r="D169" s="0" t="str">
        <f aca="false">VLOOKUP(C169,'ESO map constants'!$B$3:$C$1000,2,0)</f>
        <v>Grahtwood</v>
      </c>
      <c r="E169" s="2" t="n">
        <f aca="false">IF(B169&lt;&gt;"",VLOOKUP(B169,'ESO map constants'!$A$3:$D$1000,4,0),"")</f>
        <v>383</v>
      </c>
      <c r="F169" s="2" t="n">
        <f aca="false">IF(E169&lt;&gt;"",VLOOKUP(E169,'ESO zone constants'!$A$2:$B$9949,2,0),"")</f>
        <v>180</v>
      </c>
      <c r="G169" s="2" t="str">
        <f aca="false">IF(E169&lt;&gt;"",VLOOKUP(E169,'ESO zone constants'!$A$2:$D$949,4,0),"")</f>
        <v>Grahtwood</v>
      </c>
      <c r="H169" s="1" t="n">
        <v>1</v>
      </c>
      <c r="I169" s="0" t="str">
        <f aca="false">VLOOKUP(A169,'ESO wayshrine names'!$A$3:$B$1000,2,0)</f>
        <v>Southpoint Wayshrine </v>
      </c>
      <c r="J169" s="40" t="str">
        <f aca="false">IF(A169&lt;&gt;"",IF(E169&lt;&gt;"",IF(OR(ISNA(A169),ISNA(E169)),"","["&amp;A169&amp;"]="&amp;E169&amp;","),""),"")</f>
        <v>[167]=383,</v>
      </c>
    </row>
    <row r="170" customFormat="false" ht="15" hidden="false" customHeight="false" outlineLevel="0" collapsed="false">
      <c r="A170" s="21" t="n">
        <v>168</v>
      </c>
      <c r="B170" s="1" t="n">
        <v>7</v>
      </c>
      <c r="C170" s="1" t="n">
        <f aca="false">VLOOKUP(B170,'ESO map constants'!$A$3:$B$999,2,0)</f>
        <v>9</v>
      </c>
      <c r="D170" s="0" t="str">
        <f aca="false">VLOOKUP(C170,'ESO map constants'!$B$3:$C$1000,2,0)</f>
        <v>Grahtwood</v>
      </c>
      <c r="E170" s="2" t="n">
        <f aca="false">IF(B170&lt;&gt;"",VLOOKUP(B170,'ESO map constants'!$A$3:$D$1000,4,0),"")</f>
        <v>383</v>
      </c>
      <c r="F170" s="2" t="n">
        <f aca="false">IF(E170&lt;&gt;"",VLOOKUP(E170,'ESO zone constants'!$A$2:$B$9949,2,0),"")</f>
        <v>180</v>
      </c>
      <c r="G170" s="2" t="str">
        <f aca="false">IF(E170&lt;&gt;"",VLOOKUP(E170,'ESO zone constants'!$A$2:$D$949,4,0),"")</f>
        <v>Grahtwood</v>
      </c>
      <c r="H170" s="1" t="n">
        <v>1</v>
      </c>
      <c r="I170" s="0" t="str">
        <f aca="false">VLOOKUP(A170,'ESO wayshrine names'!$A$3:$B$1000,2,0)</f>
        <v>Cormount Wayshrine </v>
      </c>
      <c r="J170" s="40" t="str">
        <f aca="false">IF(A170&lt;&gt;"",IF(E170&lt;&gt;"",IF(OR(ISNA(A170),ISNA(E170)),"","["&amp;A170&amp;"]="&amp;E170&amp;","),""),"")</f>
        <v>[168]=383,</v>
      </c>
    </row>
    <row r="171" customFormat="false" ht="15" hidden="false" customHeight="false" outlineLevel="0" collapsed="false">
      <c r="A171" s="21" t="n">
        <v>169</v>
      </c>
      <c r="B171" s="1" t="n">
        <v>7</v>
      </c>
      <c r="C171" s="1" t="n">
        <f aca="false">VLOOKUP(B171,'ESO map constants'!$A$3:$B$999,2,0)</f>
        <v>9</v>
      </c>
      <c r="D171" s="0" t="str">
        <f aca="false">VLOOKUP(C171,'ESO map constants'!$B$3:$C$1000,2,0)</f>
        <v>Grahtwood</v>
      </c>
      <c r="E171" s="2" t="n">
        <f aca="false">IF(B171&lt;&gt;"",VLOOKUP(B171,'ESO map constants'!$A$3:$D$1000,4,0),"")</f>
        <v>383</v>
      </c>
      <c r="F171" s="2" t="n">
        <f aca="false">IF(E171&lt;&gt;"",VLOOKUP(E171,'ESO zone constants'!$A$2:$B$9949,2,0),"")</f>
        <v>180</v>
      </c>
      <c r="G171" s="2" t="str">
        <f aca="false">IF(E171&lt;&gt;"",VLOOKUP(E171,'ESO zone constants'!$A$2:$D$949,4,0),"")</f>
        <v>Grahtwood</v>
      </c>
      <c r="H171" s="1" t="n">
        <v>1</v>
      </c>
      <c r="I171" s="0" t="str">
        <f aca="false">VLOOKUP(A171,'ESO wayshrine names'!$A$3:$B$1000,2,0)</f>
        <v>Ossuary Wayshrine </v>
      </c>
      <c r="J171" s="40" t="str">
        <f aca="false">IF(A171&lt;&gt;"",IF(E171&lt;&gt;"",IF(OR(ISNA(A171),ISNA(E171)),"","["&amp;A171&amp;"]="&amp;E171&amp;","),""),"")</f>
        <v>[169]=383,</v>
      </c>
    </row>
    <row r="172" customFormat="false" ht="15" hidden="false" customHeight="false" outlineLevel="0" collapsed="false">
      <c r="A172" s="21" t="n">
        <v>171</v>
      </c>
      <c r="B172" s="1" t="n">
        <v>9</v>
      </c>
      <c r="C172" s="1" t="n">
        <f aca="false">VLOOKUP(B172,'ESO map constants'!$A$3:$B$999,2,0)</f>
        <v>26</v>
      </c>
      <c r="D172" s="0" t="str">
        <f aca="false">VLOOKUP(C172,'ESO map constants'!$B$3:$C$1000,2,0)</f>
        <v>Shadowfen</v>
      </c>
      <c r="E172" s="2" t="n">
        <f aca="false">IF(B172&lt;&gt;"",VLOOKUP(B172,'ESO map constants'!$A$3:$D$1000,4,0),"")</f>
        <v>117</v>
      </c>
      <c r="F172" s="2" t="n">
        <f aca="false">IF(E172&lt;&gt;"",VLOOKUP(E172,'ESO zone constants'!$A$2:$B$9949,2,0),"")</f>
        <v>19</v>
      </c>
      <c r="G172" s="2" t="str">
        <f aca="false">IF(E172&lt;&gt;"",VLOOKUP(E172,'ESO zone constants'!$A$2:$D$949,4,0),"")</f>
        <v>Shadowfen</v>
      </c>
      <c r="H172" s="1" t="n">
        <v>1</v>
      </c>
      <c r="I172" s="0" t="str">
        <f aca="false">VLOOKUP(A172,'ESO wayshrine names'!$A$3:$B$1000,2,0)</f>
        <v>Bogmother Wayshrine </v>
      </c>
      <c r="J172" s="40" t="str">
        <f aca="false">IF(A172&lt;&gt;"",IF(E172&lt;&gt;"",IF(OR(ISNA(A172),ISNA(E172)),"","["&amp;A172&amp;"]="&amp;E172&amp;","),""),"")</f>
        <v>[171]=117,</v>
      </c>
    </row>
    <row r="173" customFormat="false" ht="15" hidden="false" customHeight="false" outlineLevel="0" collapsed="false">
      <c r="A173" s="21" t="n">
        <v>172</v>
      </c>
      <c r="B173" s="1" t="n">
        <v>22</v>
      </c>
      <c r="C173" s="1" t="n">
        <f aca="false">VLOOKUP(B173,'ESO map constants'!$A$3:$B$999,2,0)</f>
        <v>74</v>
      </c>
      <c r="D173" s="0" t="str">
        <f aca="false">VLOOKUP(C173,'ESO map constants'!$B$3:$C$1000,2,0)</f>
        <v>Bleakrock Isle</v>
      </c>
      <c r="E173" s="2" t="n">
        <f aca="false">IF(B173&lt;&gt;"",VLOOKUP(B173,'ESO map constants'!$A$3:$D$1000,4,0),"")</f>
        <v>280</v>
      </c>
      <c r="F173" s="2" t="n">
        <f aca="false">IF(E173&lt;&gt;"",VLOOKUP(E173,'ESO zone constants'!$A$2:$B$9949,2,0),"")</f>
        <v>109</v>
      </c>
      <c r="G173" s="2" t="str">
        <f aca="false">IF(E173&lt;&gt;"",VLOOKUP(E173,'ESO zone constants'!$A$2:$D$949,4,0),"")</f>
        <v>Bleakrock Isle</v>
      </c>
      <c r="H173" s="1" t="n">
        <v>1</v>
      </c>
      <c r="I173" s="0" t="str">
        <f aca="false">VLOOKUP(A173,'ESO wayshrine names'!$A$3:$B$1000,2,0)</f>
        <v>Bleakrock Wayshrine </v>
      </c>
      <c r="J173" s="40" t="str">
        <f aca="false">IF(A173&lt;&gt;"",IF(E173&lt;&gt;"",IF(OR(ISNA(A173),ISNA(E173)),"","["&amp;A173&amp;"]="&amp;E173&amp;","),""),"")</f>
        <v>[172]=280,</v>
      </c>
    </row>
    <row r="174" customFormat="false" ht="15" hidden="false" customHeight="false" outlineLevel="0" collapsed="false">
      <c r="A174" s="21" t="n">
        <v>173</v>
      </c>
      <c r="B174" s="1" t="n">
        <v>18</v>
      </c>
      <c r="C174" s="1" t="n">
        <f aca="false">VLOOKUP(B174,'ESO map constants'!$A$3:$B$999,2,0)</f>
        <v>75</v>
      </c>
      <c r="D174" s="0" t="str">
        <f aca="false">VLOOKUP(C174,'ESO map constants'!$B$3:$C$1000,2,0)</f>
        <v>Bal Foyen</v>
      </c>
      <c r="E174" s="2" t="n">
        <f aca="false">IF(B174&lt;&gt;"",VLOOKUP(B174,'ESO map constants'!$A$3:$D$1000,4,0),"")</f>
        <v>281</v>
      </c>
      <c r="F174" s="2" t="n">
        <f aca="false">IF(E174&lt;&gt;"",VLOOKUP(E174,'ESO zone constants'!$A$2:$B$9949,2,0),"")</f>
        <v>110</v>
      </c>
      <c r="G174" s="2" t="str">
        <f aca="false">IF(E174&lt;&gt;"",VLOOKUP(E174,'ESO zone constants'!$A$2:$D$949,4,0),"")</f>
        <v>Bal Foyen</v>
      </c>
      <c r="H174" s="1" t="n">
        <v>1</v>
      </c>
      <c r="I174" s="0" t="str">
        <f aca="false">VLOOKUP(A174,'ESO wayshrine names'!$A$3:$B$1000,2,0)</f>
        <v>Dhalmora Wayshrine </v>
      </c>
      <c r="J174" s="40" t="str">
        <f aca="false">IF(A174&lt;&gt;"",IF(E174&lt;&gt;"",IF(OR(ISNA(A174),ISNA(E174)),"","["&amp;A174&amp;"]="&amp;E174&amp;","),""),"")</f>
        <v>[173]=281,</v>
      </c>
    </row>
    <row r="175" customFormat="false" ht="15" hidden="false" customHeight="false" outlineLevel="0" collapsed="false">
      <c r="A175" s="21" t="n">
        <v>174</v>
      </c>
      <c r="B175" s="1" t="n">
        <v>15</v>
      </c>
      <c r="C175" s="1" t="n">
        <f aca="false">VLOOKUP(B175,'ESO map constants'!$A$3:$B$999,2,0)</f>
        <v>143</v>
      </c>
      <c r="D175" s="0" t="str">
        <f aca="false">VLOOKUP(C175,'ESO map constants'!$B$3:$C$1000,2,0)</f>
        <v>Auridon</v>
      </c>
      <c r="E175" s="2" t="n">
        <f aca="false">IF(B175&lt;&gt;"",VLOOKUP(B175,'ESO map constants'!$A$3:$D$1000,4,0),"")</f>
        <v>381</v>
      </c>
      <c r="F175" s="2" t="n">
        <f aca="false">IF(E175&lt;&gt;"",VLOOKUP(E175,'ESO zone constants'!$A$2:$B$9949,2,0),"")</f>
        <v>178</v>
      </c>
      <c r="G175" s="2" t="str">
        <f aca="false">IF(E175&lt;&gt;"",VLOOKUP(E175,'ESO zone constants'!$A$2:$D$949,4,0),"")</f>
        <v>Auridon</v>
      </c>
      <c r="H175" s="1" t="n">
        <v>1</v>
      </c>
      <c r="I175" s="0" t="str">
        <f aca="false">VLOOKUP(A175,'ESO wayshrine names'!$A$3:$B$1000,2,0)</f>
        <v>Tanzelwil Wayshrine </v>
      </c>
      <c r="J175" s="40" t="str">
        <f aca="false">IF(A175&lt;&gt;"",IF(E175&lt;&gt;"",IF(OR(ISNA(A175),ISNA(E175)),"","["&amp;A175&amp;"]="&amp;E175&amp;","),""),"")</f>
        <v>[174]=381,</v>
      </c>
    </row>
    <row r="176" customFormat="false" ht="15" hidden="false" customHeight="false" outlineLevel="0" collapsed="false">
      <c r="A176" s="21" t="n">
        <v>175</v>
      </c>
      <c r="B176" s="1" t="n">
        <v>15</v>
      </c>
      <c r="C176" s="1" t="n">
        <f aca="false">VLOOKUP(B176,'ESO map constants'!$A$3:$B$999,2,0)</f>
        <v>143</v>
      </c>
      <c r="D176" s="0" t="str">
        <f aca="false">VLOOKUP(C176,'ESO map constants'!$B$3:$C$1000,2,0)</f>
        <v>Auridon</v>
      </c>
      <c r="E176" s="2" t="n">
        <f aca="false">IF(B176&lt;&gt;"",VLOOKUP(B176,'ESO map constants'!$A$3:$D$1000,4,0),"")</f>
        <v>381</v>
      </c>
      <c r="F176" s="2" t="n">
        <f aca="false">IF(E176&lt;&gt;"",VLOOKUP(E176,'ESO zone constants'!$A$2:$B$9949,2,0),"")</f>
        <v>178</v>
      </c>
      <c r="G176" s="2" t="str">
        <f aca="false">IF(E176&lt;&gt;"",VLOOKUP(E176,'ESO zone constants'!$A$2:$D$949,4,0),"")</f>
        <v>Auridon</v>
      </c>
      <c r="H176" s="1" t="n">
        <v>1</v>
      </c>
      <c r="I176" s="0" t="str">
        <f aca="false">VLOOKUP(A176,'ESO wayshrine names'!$A$3:$B$1000,2,0)</f>
        <v>Firsthold Wayshrine </v>
      </c>
      <c r="J176" s="40" t="str">
        <f aca="false">IF(A176&lt;&gt;"",IF(E176&lt;&gt;"",IF(OR(ISNA(A176),ISNA(E176)),"","["&amp;A176&amp;"]="&amp;E176&amp;","),""),"")</f>
        <v>[175]=381,</v>
      </c>
    </row>
    <row r="177" customFormat="false" ht="15" hidden="false" customHeight="false" outlineLevel="0" collapsed="false">
      <c r="A177" s="21" t="n">
        <v>176</v>
      </c>
      <c r="B177" s="1" t="n">
        <v>15</v>
      </c>
      <c r="C177" s="1" t="n">
        <f aca="false">VLOOKUP(B177,'ESO map constants'!$A$3:$B$999,2,0)</f>
        <v>143</v>
      </c>
      <c r="D177" s="0" t="str">
        <f aca="false">VLOOKUP(C177,'ESO map constants'!$B$3:$C$1000,2,0)</f>
        <v>Auridon</v>
      </c>
      <c r="E177" s="2" t="n">
        <f aca="false">IF(B177&lt;&gt;"",VLOOKUP(B177,'ESO map constants'!$A$3:$D$1000,4,0),"")</f>
        <v>381</v>
      </c>
      <c r="F177" s="2" t="n">
        <f aca="false">IF(E177&lt;&gt;"",VLOOKUP(E177,'ESO zone constants'!$A$2:$B$9949,2,0),"")</f>
        <v>178</v>
      </c>
      <c r="G177" s="2" t="str">
        <f aca="false">IF(E177&lt;&gt;"",VLOOKUP(E177,'ESO zone constants'!$A$2:$D$949,4,0),"")</f>
        <v>Auridon</v>
      </c>
      <c r="H177" s="1" t="n">
        <v>1</v>
      </c>
      <c r="I177" s="0" t="str">
        <f aca="false">VLOOKUP(A177,'ESO wayshrine names'!$A$3:$B$1000,2,0)</f>
        <v>Mathiisen Wayshrine </v>
      </c>
      <c r="J177" s="40" t="str">
        <f aca="false">IF(A177&lt;&gt;"",IF(E177&lt;&gt;"",IF(OR(ISNA(A177),ISNA(E177)),"","["&amp;A177&amp;"]="&amp;E177&amp;","),""),"")</f>
        <v>[176]=381,</v>
      </c>
    </row>
    <row r="178" customFormat="false" ht="15" hidden="false" customHeight="false" outlineLevel="0" collapsed="false">
      <c r="A178" s="21" t="n">
        <v>177</v>
      </c>
      <c r="B178" s="1" t="n">
        <v>15</v>
      </c>
      <c r="C178" s="1" t="n">
        <f aca="false">VLOOKUP(B178,'ESO map constants'!$A$3:$B$999,2,0)</f>
        <v>143</v>
      </c>
      <c r="D178" s="0" t="str">
        <f aca="false">VLOOKUP(C178,'ESO map constants'!$B$3:$C$1000,2,0)</f>
        <v>Auridon</v>
      </c>
      <c r="E178" s="2" t="n">
        <f aca="false">IF(B178&lt;&gt;"",VLOOKUP(B178,'ESO map constants'!$A$3:$D$1000,4,0),"")</f>
        <v>381</v>
      </c>
      <c r="F178" s="2" t="n">
        <f aca="false">IF(E178&lt;&gt;"",VLOOKUP(E178,'ESO zone constants'!$A$2:$B$9949,2,0),"")</f>
        <v>178</v>
      </c>
      <c r="G178" s="2" t="str">
        <f aca="false">IF(E178&lt;&gt;"",VLOOKUP(E178,'ESO zone constants'!$A$2:$D$949,4,0),"")</f>
        <v>Auridon</v>
      </c>
      <c r="H178" s="1" t="n">
        <v>1</v>
      </c>
      <c r="I178" s="0" t="str">
        <f aca="false">VLOOKUP(A178,'ESO wayshrine names'!$A$3:$B$1000,2,0)</f>
        <v>Vulkhel Guard Wayshrine </v>
      </c>
      <c r="J178" s="40" t="str">
        <f aca="false">IF(A178&lt;&gt;"",IF(E178&lt;&gt;"",IF(OR(ISNA(A178),ISNA(E178)),"","["&amp;A178&amp;"]="&amp;E178&amp;","),""),"")</f>
        <v>[177]=381,</v>
      </c>
    </row>
    <row r="179" customFormat="false" ht="15" hidden="false" customHeight="false" outlineLevel="0" collapsed="false">
      <c r="A179" s="21" t="n">
        <v>178</v>
      </c>
      <c r="B179" s="1" t="n">
        <v>15</v>
      </c>
      <c r="C179" s="1" t="n">
        <f aca="false">VLOOKUP(B179,'ESO map constants'!$A$3:$B$999,2,0)</f>
        <v>143</v>
      </c>
      <c r="D179" s="0" t="str">
        <f aca="false">VLOOKUP(C179,'ESO map constants'!$B$3:$C$1000,2,0)</f>
        <v>Auridon</v>
      </c>
      <c r="E179" s="2" t="n">
        <f aca="false">IF(B179&lt;&gt;"",VLOOKUP(B179,'ESO map constants'!$A$3:$D$1000,4,0),"")</f>
        <v>381</v>
      </c>
      <c r="F179" s="2" t="n">
        <f aca="false">IF(E179&lt;&gt;"",VLOOKUP(E179,'ESO zone constants'!$A$2:$B$9949,2,0),"")</f>
        <v>178</v>
      </c>
      <c r="G179" s="2" t="str">
        <f aca="false">IF(E179&lt;&gt;"",VLOOKUP(E179,'ESO zone constants'!$A$2:$D$949,4,0),"")</f>
        <v>Auridon</v>
      </c>
      <c r="H179" s="1" t="n">
        <v>1</v>
      </c>
      <c r="I179" s="0" t="str">
        <f aca="false">VLOOKUP(A179,'ESO wayshrine names'!$A$3:$B$1000,2,0)</f>
        <v>Phaer Wayshrine </v>
      </c>
      <c r="J179" s="40" t="str">
        <f aca="false">IF(A179&lt;&gt;"",IF(E179&lt;&gt;"",IF(OR(ISNA(A179),ISNA(E179)),"","["&amp;A179&amp;"]="&amp;E179&amp;","),""),"")</f>
        <v>[178]=381,</v>
      </c>
    </row>
    <row r="180" customFormat="false" ht="15" hidden="false" customHeight="false" outlineLevel="0" collapsed="false">
      <c r="A180" s="21" t="n">
        <v>179</v>
      </c>
      <c r="B180" s="1" t="n">
        <v>19</v>
      </c>
      <c r="C180" s="1" t="n">
        <f aca="false">VLOOKUP(B180,'ESO map constants'!$A$3:$B$999,2,0)</f>
        <v>201</v>
      </c>
      <c r="D180" s="0" t="str">
        <f aca="false">VLOOKUP(C180,'ESO map constants'!$B$3:$C$1000,2,0)</f>
        <v>Stros M'Kai</v>
      </c>
      <c r="E180" s="2" t="n">
        <f aca="false">IF(B180&lt;&gt;"",VLOOKUP(B180,'ESO map constants'!$A$3:$D$1000,4,0),"")</f>
        <v>534</v>
      </c>
      <c r="F180" s="2" t="n">
        <f aca="false">IF(E180&lt;&gt;"",VLOOKUP(E180,'ESO zone constants'!$A$2:$B$9949,2,0),"")</f>
        <v>304</v>
      </c>
      <c r="G180" s="2" t="str">
        <f aca="false">IF(E180&lt;&gt;"",VLOOKUP(E180,'ESO zone constants'!$A$2:$D$949,4,0),"")</f>
        <v>Stros M'Kai</v>
      </c>
      <c r="H180" s="1" t="n">
        <v>1</v>
      </c>
      <c r="I180" s="0" t="str">
        <f aca="false">VLOOKUP(A180,'ESO wayshrine names'!$A$3:$B$1000,2,0)</f>
        <v>Sandy Grotto Wayshrine </v>
      </c>
      <c r="J180" s="40" t="str">
        <f aca="false">IF(A180&lt;&gt;"",IF(E180&lt;&gt;"",IF(OR(ISNA(A180),ISNA(E180)),"","["&amp;A180&amp;"]="&amp;E180&amp;","),""),"")</f>
        <v>[179]=534,</v>
      </c>
    </row>
    <row r="181" customFormat="false" ht="15" hidden="false" customHeight="false" outlineLevel="0" collapsed="false">
      <c r="A181" s="21" t="n">
        <v>180</v>
      </c>
      <c r="B181" s="1" t="n">
        <v>19</v>
      </c>
      <c r="C181" s="1" t="n">
        <f aca="false">VLOOKUP(B181,'ESO map constants'!$A$3:$B$999,2,0)</f>
        <v>201</v>
      </c>
      <c r="D181" s="0" t="str">
        <f aca="false">VLOOKUP(C181,'ESO map constants'!$B$3:$C$1000,2,0)</f>
        <v>Stros M'Kai</v>
      </c>
      <c r="E181" s="2" t="n">
        <f aca="false">IF(B181&lt;&gt;"",VLOOKUP(B181,'ESO map constants'!$A$3:$D$1000,4,0),"")</f>
        <v>534</v>
      </c>
      <c r="F181" s="2" t="n">
        <f aca="false">IF(E181&lt;&gt;"",VLOOKUP(E181,'ESO zone constants'!$A$2:$B$9949,2,0),"")</f>
        <v>304</v>
      </c>
      <c r="G181" s="2" t="str">
        <f aca="false">IF(E181&lt;&gt;"",VLOOKUP(E181,'ESO zone constants'!$A$2:$D$949,4,0),"")</f>
        <v>Stros M'Kai</v>
      </c>
      <c r="H181" s="1" t="n">
        <v>1</v>
      </c>
      <c r="I181" s="0" t="str">
        <f aca="false">VLOOKUP(A181,'ESO wayshrine names'!$A$3:$B$1000,2,0)</f>
        <v>Saintsport Wayshrine </v>
      </c>
      <c r="J181" s="40" t="str">
        <f aca="false">IF(A181&lt;&gt;"",IF(E181&lt;&gt;"",IF(OR(ISNA(A181),ISNA(E181)),"","["&amp;A181&amp;"]="&amp;E181&amp;","),""),"")</f>
        <v>[180]=534,</v>
      </c>
    </row>
    <row r="182" customFormat="false" ht="15" hidden="false" customHeight="false" outlineLevel="0" collapsed="false">
      <c r="A182" s="21" t="n">
        <v>184</v>
      </c>
      <c r="B182" s="1" t="n">
        <v>23</v>
      </c>
      <c r="C182" s="1" t="n">
        <f aca="false">VLOOKUP(B182,'ESO map constants'!$A$3:$B$999,2,0)</f>
        <v>255</v>
      </c>
      <c r="D182" s="0" t="str">
        <f aca="false">VLOOKUP(C182,'ESO map constants'!$B$3:$C$1000,2,0)</f>
        <v>Coldharbour</v>
      </c>
      <c r="E182" s="2" t="n">
        <f aca="false">IF(B182&lt;&gt;"",VLOOKUP(B182,'ESO map constants'!$A$3:$D$1000,4,0),"")</f>
        <v>347</v>
      </c>
      <c r="F182" s="2" t="n">
        <f aca="false">IF(E182&lt;&gt;"",VLOOKUP(E182,'ESO zone constants'!$A$2:$B$9949,2,0),"")</f>
        <v>154</v>
      </c>
      <c r="G182" s="2" t="str">
        <f aca="false">IF(E182&lt;&gt;"",VLOOKUP(E182,'ESO zone constants'!$A$2:$D$949,4,0),"")</f>
        <v>Coldharbour</v>
      </c>
      <c r="H182" s="1" t="n">
        <v>6</v>
      </c>
      <c r="I182" s="0" t="str">
        <f aca="false">VLOOKUP(A182,'ESO wayshrine names'!$A$3:$B$1000,2,0)</f>
        <v>Dungeon: Vaults of Madness </v>
      </c>
      <c r="J182" s="40" t="str">
        <f aca="false">IF(A182&lt;&gt;"",IF(E182&lt;&gt;"",IF(OR(ISNA(A182),ISNA(E182)),"","["&amp;A182&amp;"]="&amp;E182&amp;","),""),"")</f>
        <v>[184]=347,</v>
      </c>
    </row>
    <row r="183" customFormat="false" ht="15" hidden="false" customHeight="false" outlineLevel="0" collapsed="false">
      <c r="A183" s="21" t="n">
        <v>185</v>
      </c>
      <c r="B183" s="1" t="n">
        <v>17</v>
      </c>
      <c r="C183" s="1" t="n">
        <f aca="false">VLOOKUP(B183,'ESO map constants'!$A$3:$B$999,2,0)</f>
        <v>256</v>
      </c>
      <c r="D183" s="0" t="str">
        <f aca="false">VLOOKUP(C183,'ESO map constants'!$B$3:$C$1000,2,0)</f>
        <v>Reaper's March</v>
      </c>
      <c r="E183" s="2" t="n">
        <f aca="false">IF(B183&lt;&gt;"",VLOOKUP(B183,'ESO map constants'!$A$3:$D$1000,4,0),"")</f>
        <v>382</v>
      </c>
      <c r="F183" s="2" t="n">
        <f aca="false">IF(E183&lt;&gt;"",VLOOKUP(E183,'ESO zone constants'!$A$2:$B$9949,2,0),"")</f>
        <v>179</v>
      </c>
      <c r="G183" s="2" t="str">
        <f aca="false">IF(E183&lt;&gt;"",VLOOKUP(E183,'ESO zone constants'!$A$2:$D$949,4,0),"")</f>
        <v>Reaper's March</v>
      </c>
      <c r="H183" s="1" t="n">
        <v>6</v>
      </c>
      <c r="I183" s="0" t="str">
        <f aca="false">VLOOKUP(A183,'ESO wayshrine names'!$A$3:$B$1000,2,0)</f>
        <v>Dungeon: Selene's Web </v>
      </c>
      <c r="J183" s="40" t="str">
        <f aca="false">IF(A183&lt;&gt;"",IF(E183&lt;&gt;"",IF(OR(ISNA(A183),ISNA(E183)),"","["&amp;A183&amp;"]="&amp;E183&amp;","),""),"")</f>
        <v>[185]=382,</v>
      </c>
    </row>
    <row r="184" customFormat="false" ht="15" hidden="false" customHeight="false" outlineLevel="0" collapsed="false">
      <c r="A184" s="21" t="n">
        <v>186</v>
      </c>
      <c r="B184" s="1" t="n">
        <v>6</v>
      </c>
      <c r="C184" s="1" t="n">
        <f aca="false">VLOOKUP(B184,'ESO map constants'!$A$3:$B$999,2,0)</f>
        <v>20</v>
      </c>
      <c r="D184" s="0" t="str">
        <f aca="false">VLOOKUP(C184,'ESO map constants'!$B$3:$C$1000,2,0)</f>
        <v>Bangkorai</v>
      </c>
      <c r="E184" s="2" t="n">
        <f aca="false">IF(B184&lt;&gt;"",VLOOKUP(B184,'ESO map constants'!$A$3:$D$1000,4,0),"")</f>
        <v>92</v>
      </c>
      <c r="F184" s="2" t="n">
        <f aca="false">IF(E184&lt;&gt;"",VLOOKUP(E184,'ESO zone constants'!$A$2:$B$9949,2,0),"")</f>
        <v>14</v>
      </c>
      <c r="G184" s="2" t="str">
        <f aca="false">IF(E184&lt;&gt;"",VLOOKUP(E184,'ESO zone constants'!$A$2:$D$949,4,0),"")</f>
        <v>Bangkorai</v>
      </c>
      <c r="H184" s="1" t="n">
        <v>6</v>
      </c>
      <c r="I184" s="0" t="str">
        <f aca="false">VLOOKUP(A184,'ESO wayshrine names'!$A$3:$B$1000,2,0)</f>
        <v>Dungeon: Blackheart Haven </v>
      </c>
      <c r="J184" s="40" t="str">
        <f aca="false">IF(A184&lt;&gt;"",IF(E184&lt;&gt;"",IF(OR(ISNA(A184),ISNA(E184)),"","["&amp;A184&amp;"]="&amp;E184&amp;","),""),"")</f>
        <v>[186]=92,</v>
      </c>
    </row>
    <row r="185" customFormat="false" ht="15" hidden="false" customHeight="false" outlineLevel="0" collapsed="false">
      <c r="A185" s="21" t="n">
        <v>187</v>
      </c>
      <c r="B185" s="1" t="n">
        <v>12</v>
      </c>
      <c r="C185" s="1" t="n">
        <f aca="false">VLOOKUP(B185,'ESO map constants'!$A$3:$B$999,2,0)</f>
        <v>125</v>
      </c>
      <c r="D185" s="0" t="str">
        <f aca="false">VLOOKUP(C185,'ESO map constants'!$B$3:$C$1000,2,0)</f>
        <v>The Rift</v>
      </c>
      <c r="E185" s="2" t="n">
        <f aca="false">IF(B185&lt;&gt;"",VLOOKUP(B185,'ESO map constants'!$A$3:$D$1000,4,0),"")</f>
        <v>103</v>
      </c>
      <c r="F185" s="2" t="n">
        <f aca="false">IF(E185&lt;&gt;"",VLOOKUP(E185,'ESO zone constants'!$A$2:$B$9949,2,0),"")</f>
        <v>16</v>
      </c>
      <c r="G185" s="2" t="str">
        <f aca="false">IF(E185&lt;&gt;"",VLOOKUP(E185,'ESO zone constants'!$A$2:$D$949,4,0),"")</f>
        <v>The Rift</v>
      </c>
      <c r="H185" s="1" t="n">
        <v>6</v>
      </c>
      <c r="I185" s="0" t="str">
        <f aca="false">VLOOKUP(A185,'ESO wayshrine names'!$A$3:$B$1000,2,0)</f>
        <v>Dungeon: Blessed Crucible </v>
      </c>
      <c r="J185" s="40" t="str">
        <f aca="false">IF(A185&lt;&gt;"",IF(E185&lt;&gt;"",IF(OR(ISNA(A185),ISNA(E185)),"","["&amp;A185&amp;"]="&amp;E185&amp;","),""),"")</f>
        <v>[187]=103,</v>
      </c>
    </row>
    <row r="186" customFormat="false" ht="15" hidden="false" customHeight="false" outlineLevel="0" collapsed="false">
      <c r="A186" s="21" t="n">
        <v>188</v>
      </c>
      <c r="B186" s="1" t="n">
        <v>8</v>
      </c>
      <c r="C186" s="1" t="n">
        <f aca="false">VLOOKUP(B186,'ESO map constants'!$A$3:$B$999,2,0)</f>
        <v>22</v>
      </c>
      <c r="D186" s="0" t="str">
        <f aca="false">VLOOKUP(C186,'ESO map constants'!$B$3:$C$1000,2,0)</f>
        <v>Malabal Tor</v>
      </c>
      <c r="E186" s="2" t="n">
        <f aca="false">IF(B186&lt;&gt;"",VLOOKUP(B186,'ESO map constants'!$A$3:$D$1000,4,0),"")</f>
        <v>58</v>
      </c>
      <c r="F186" s="2" t="n">
        <f aca="false">IF(E186&lt;&gt;"",VLOOKUP(E186,'ESO zone constants'!$A$2:$B$9949,2,0),"")</f>
        <v>11</v>
      </c>
      <c r="G186" s="2" t="str">
        <f aca="false">IF(E186&lt;&gt;"",VLOOKUP(E186,'ESO zone constants'!$A$2:$D$949,4,0),"")</f>
        <v>Malabal Tor</v>
      </c>
      <c r="H186" s="1" t="n">
        <v>6</v>
      </c>
      <c r="I186" s="0" t="str">
        <f aca="false">VLOOKUP(A186,'ESO wayshrine names'!$A$3:$B$1000,2,0)</f>
        <v>Dungeon: Tempest Island </v>
      </c>
      <c r="J186" s="40" t="str">
        <f aca="false">IF(A186&lt;&gt;"",IF(E186&lt;&gt;"",IF(OR(ISNA(A186),ISNA(E186)),"","["&amp;A186&amp;"]="&amp;E186&amp;","),""),"")</f>
        <v>[188]=58,</v>
      </c>
    </row>
    <row r="187" customFormat="false" ht="15" hidden="false" customHeight="false" outlineLevel="0" collapsed="false">
      <c r="A187" s="21" t="n">
        <v>189</v>
      </c>
      <c r="B187" s="1" t="n">
        <v>4</v>
      </c>
      <c r="C187" s="1" t="n">
        <f aca="false">VLOOKUP(B187,'ESO map constants'!$A$3:$B$999,2,0)</f>
        <v>12</v>
      </c>
      <c r="D187" s="0" t="str">
        <f aca="false">VLOOKUP(C187,'ESO map constants'!$B$3:$C$1000,2,0)</f>
        <v>Stormhaven</v>
      </c>
      <c r="E187" s="2" t="n">
        <f aca="false">IF(B187&lt;&gt;"",VLOOKUP(B187,'ESO map constants'!$A$3:$D$1000,4,0),"")</f>
        <v>19</v>
      </c>
      <c r="F187" s="2" t="n">
        <f aca="false">IF(E187&lt;&gt;"",VLOOKUP(E187,'ESO zone constants'!$A$2:$B$9949,2,0),"")</f>
        <v>4</v>
      </c>
      <c r="G187" s="2" t="str">
        <f aca="false">IF(E187&lt;&gt;"",VLOOKUP(E187,'ESO zone constants'!$A$2:$D$949,4,0),"")</f>
        <v>Stormhaven</v>
      </c>
      <c r="H187" s="1" t="n">
        <v>6</v>
      </c>
      <c r="I187" s="0" t="str">
        <f aca="false">VLOOKUP(A187,'ESO wayshrine names'!$A$3:$B$1000,2,0)</f>
        <v>Dungeon: Wayrest Sewers I </v>
      </c>
      <c r="J187" s="40" t="str">
        <f aca="false">IF(A187&lt;&gt;"",IF(E187&lt;&gt;"",IF(OR(ISNA(A187),ISNA(E187)),"","["&amp;A187&amp;"]="&amp;E187&amp;","),""),"")</f>
        <v>[189]=19,</v>
      </c>
    </row>
    <row r="188" customFormat="false" ht="15" hidden="false" customHeight="false" outlineLevel="0" collapsed="false">
      <c r="A188" s="21" t="n">
        <v>190</v>
      </c>
      <c r="B188" s="1" t="n">
        <v>3</v>
      </c>
      <c r="C188" s="1" t="n">
        <f aca="false">VLOOKUP(B188,'ESO map constants'!$A$3:$B$999,2,0)</f>
        <v>10</v>
      </c>
      <c r="D188" s="0" t="str">
        <f aca="false">VLOOKUP(C188,'ESO map constants'!$B$3:$C$1000,2,0)</f>
        <v>Rivenspire</v>
      </c>
      <c r="E188" s="2" t="n">
        <f aca="false">IF(B188&lt;&gt;"",VLOOKUP(B188,'ESO map constants'!$A$3:$D$1000,4,0),"")</f>
        <v>20</v>
      </c>
      <c r="F188" s="2" t="n">
        <f aca="false">IF(E188&lt;&gt;"",VLOOKUP(E188,'ESO zone constants'!$A$2:$B$9949,2,0),"")</f>
        <v>5</v>
      </c>
      <c r="G188" s="2" t="str">
        <f aca="false">IF(E188&lt;&gt;"",VLOOKUP(E188,'ESO zone constants'!$A$2:$D$949,4,0),"")</f>
        <v>Rivenspire</v>
      </c>
      <c r="H188" s="1" t="n">
        <v>6</v>
      </c>
      <c r="I188" s="0" t="str">
        <f aca="false">VLOOKUP(A188,'ESO wayshrine names'!$A$3:$B$1000,2,0)</f>
        <v>Dungeon: Crypt of Hearts I </v>
      </c>
      <c r="J188" s="40" t="str">
        <f aca="false">IF(A188&lt;&gt;"",IF(E188&lt;&gt;"",IF(OR(ISNA(A188),ISNA(E188)),"","["&amp;A188&amp;"]="&amp;E188&amp;","),""),"")</f>
        <v>[190]=20,</v>
      </c>
    </row>
    <row r="189" customFormat="false" ht="15" hidden="false" customHeight="false" outlineLevel="0" collapsed="false">
      <c r="A189" s="21" t="n">
        <v>191</v>
      </c>
      <c r="B189" s="1" t="n">
        <v>7</v>
      </c>
      <c r="C189" s="1" t="n">
        <f aca="false">VLOOKUP(B189,'ESO map constants'!$A$3:$B$999,2,0)</f>
        <v>9</v>
      </c>
      <c r="D189" s="0" t="str">
        <f aca="false">VLOOKUP(C189,'ESO map constants'!$B$3:$C$1000,2,0)</f>
        <v>Grahtwood</v>
      </c>
      <c r="E189" s="2" t="n">
        <f aca="false">IF(B189&lt;&gt;"",VLOOKUP(B189,'ESO map constants'!$A$3:$D$1000,4,0),"")</f>
        <v>383</v>
      </c>
      <c r="F189" s="2" t="n">
        <f aca="false">IF(E189&lt;&gt;"",VLOOKUP(E189,'ESO zone constants'!$A$2:$B$9949,2,0),"")</f>
        <v>180</v>
      </c>
      <c r="G189" s="2" t="str">
        <f aca="false">IF(E189&lt;&gt;"",VLOOKUP(E189,'ESO zone constants'!$A$2:$D$949,4,0),"")</f>
        <v>Grahtwood</v>
      </c>
      <c r="H189" s="1" t="n">
        <v>6</v>
      </c>
      <c r="I189" s="0" t="str">
        <f aca="false">VLOOKUP(A189,'ESO wayshrine names'!$A$3:$B$1000,2,0)</f>
        <v>Dungeon: Elden Hollow I </v>
      </c>
      <c r="J189" s="40" t="str">
        <f aca="false">IF(A189&lt;&gt;"",IF(E189&lt;&gt;"",IF(OR(ISNA(A189),ISNA(E189)),"","["&amp;A189&amp;"]="&amp;E189&amp;","),""),"")</f>
        <v>[191]=383,</v>
      </c>
    </row>
    <row r="190" customFormat="false" ht="15" hidden="false" customHeight="false" outlineLevel="0" collapsed="false">
      <c r="A190" s="21" t="n">
        <v>192</v>
      </c>
      <c r="B190" s="1" t="n">
        <v>9</v>
      </c>
      <c r="C190" s="1" t="n">
        <f aca="false">VLOOKUP(B190,'ESO map constants'!$A$3:$B$999,2,0)</f>
        <v>26</v>
      </c>
      <c r="D190" s="0" t="str">
        <f aca="false">VLOOKUP(C190,'ESO map constants'!$B$3:$C$1000,2,0)</f>
        <v>Shadowfen</v>
      </c>
      <c r="E190" s="2" t="n">
        <f aca="false">IF(B190&lt;&gt;"",VLOOKUP(B190,'ESO map constants'!$A$3:$D$1000,4,0),"")</f>
        <v>117</v>
      </c>
      <c r="F190" s="2" t="n">
        <f aca="false">IF(E190&lt;&gt;"",VLOOKUP(E190,'ESO zone constants'!$A$2:$B$9949,2,0),"")</f>
        <v>19</v>
      </c>
      <c r="G190" s="2" t="str">
        <f aca="false">IF(E190&lt;&gt;"",VLOOKUP(E190,'ESO zone constants'!$A$2:$D$949,4,0),"")</f>
        <v>Shadowfen</v>
      </c>
      <c r="H190" s="1" t="n">
        <v>6</v>
      </c>
      <c r="I190" s="0" t="str">
        <f aca="false">VLOOKUP(A190,'ESO wayshrine names'!$A$3:$B$1000,2,0)</f>
        <v>Dungeon: Arx Corinium </v>
      </c>
      <c r="J190" s="40" t="str">
        <f aca="false">IF(A190&lt;&gt;"",IF(E190&lt;&gt;"",IF(OR(ISNA(A190),ISNA(E190)),"","["&amp;A190&amp;"]="&amp;E190&amp;","),""),"")</f>
        <v>[192]=117,</v>
      </c>
    </row>
    <row r="191" customFormat="false" ht="15" hidden="false" customHeight="false" outlineLevel="0" collapsed="false">
      <c r="A191" s="21" t="n">
        <v>193</v>
      </c>
      <c r="B191" s="1" t="n">
        <v>2</v>
      </c>
      <c r="C191" s="1" t="n">
        <f aca="false">VLOOKUP(B191,'ESO map constants'!$A$3:$B$999,2,0)</f>
        <v>1</v>
      </c>
      <c r="D191" s="0" t="str">
        <f aca="false">VLOOKUP(C191,'ESO map constants'!$B$3:$C$1000,2,0)</f>
        <v>Glenumbra</v>
      </c>
      <c r="E191" s="2" t="n">
        <f aca="false">IF(B191&lt;&gt;"",VLOOKUP(B191,'ESO map constants'!$A$3:$D$1000,4,0),"")</f>
        <v>3</v>
      </c>
      <c r="F191" s="2" t="n">
        <f aca="false">IF(E191&lt;&gt;"",VLOOKUP(E191,'ESO zone constants'!$A$2:$B$9949,2,0),"")</f>
        <v>2</v>
      </c>
      <c r="G191" s="2" t="str">
        <f aca="false">IF(E191&lt;&gt;"",VLOOKUP(E191,'ESO zone constants'!$A$2:$D$949,4,0),"")</f>
        <v>Glenumbra</v>
      </c>
      <c r="H191" s="1" t="n">
        <v>6</v>
      </c>
      <c r="I191" s="0" t="str">
        <f aca="false">VLOOKUP(A191,'ESO wayshrine names'!$A$3:$B$1000,2,0)</f>
        <v>Dungeon: Spindleclutch I </v>
      </c>
      <c r="J191" s="40" t="str">
        <f aca="false">IF(A191&lt;&gt;"",IF(E191&lt;&gt;"",IF(OR(ISNA(A191),ISNA(E191)),"","["&amp;A191&amp;"]="&amp;E191&amp;","),""),"")</f>
        <v>[193]=3,</v>
      </c>
    </row>
    <row r="192" customFormat="false" ht="15" hidden="false" customHeight="false" outlineLevel="0" collapsed="false">
      <c r="A192" s="21" t="n">
        <v>194</v>
      </c>
      <c r="B192" s="1" t="n">
        <v>15</v>
      </c>
      <c r="C192" s="1" t="n">
        <f aca="false">VLOOKUP(B192,'ESO map constants'!$A$3:$B$999,2,0)</f>
        <v>143</v>
      </c>
      <c r="D192" s="0" t="str">
        <f aca="false">VLOOKUP(C192,'ESO map constants'!$B$3:$C$1000,2,0)</f>
        <v>Auridon</v>
      </c>
      <c r="E192" s="2" t="n">
        <f aca="false">IF(B192&lt;&gt;"",VLOOKUP(B192,'ESO map constants'!$A$3:$D$1000,4,0),"")</f>
        <v>381</v>
      </c>
      <c r="F192" s="2" t="n">
        <f aca="false">IF(E192&lt;&gt;"",VLOOKUP(E192,'ESO zone constants'!$A$2:$B$9949,2,0),"")</f>
        <v>178</v>
      </c>
      <c r="G192" s="2" t="str">
        <f aca="false">IF(E192&lt;&gt;"",VLOOKUP(E192,'ESO zone constants'!$A$2:$D$949,4,0),"")</f>
        <v>Auridon</v>
      </c>
      <c r="H192" s="1" t="n">
        <v>6</v>
      </c>
      <c r="I192" s="0" t="str">
        <f aca="false">VLOOKUP(A192,'ESO wayshrine names'!$A$3:$B$1000,2,0)</f>
        <v>Dungeon: The Banished Cells I </v>
      </c>
      <c r="J192" s="40" t="str">
        <f aca="false">IF(A192&lt;&gt;"",IF(E192&lt;&gt;"",IF(OR(ISNA(A192),ISNA(E192)),"","["&amp;A192&amp;"]="&amp;E192&amp;","),""),"")</f>
        <v>[194]=381,</v>
      </c>
    </row>
    <row r="193" customFormat="false" ht="15" hidden="false" customHeight="false" outlineLevel="0" collapsed="false">
      <c r="A193" s="21" t="n">
        <v>195</v>
      </c>
      <c r="B193" s="1" t="n">
        <v>13</v>
      </c>
      <c r="C193" s="1" t="n">
        <f aca="false">VLOOKUP(B193,'ESO map constants'!$A$3:$B$999,2,0)</f>
        <v>61</v>
      </c>
      <c r="D193" s="0" t="str">
        <f aca="false">VLOOKUP(C193,'ESO map constants'!$B$3:$C$1000,2,0)</f>
        <v>Eastmarch</v>
      </c>
      <c r="E193" s="2" t="n">
        <f aca="false">IF(B193&lt;&gt;"",VLOOKUP(B193,'ESO map constants'!$A$3:$D$1000,4,0),"")</f>
        <v>101</v>
      </c>
      <c r="F193" s="2" t="n">
        <f aca="false">IF(E193&lt;&gt;"",VLOOKUP(E193,'ESO zone constants'!$A$2:$B$9949,2,0),"")</f>
        <v>15</v>
      </c>
      <c r="G193" s="2" t="str">
        <f aca="false">IF(E193&lt;&gt;"",VLOOKUP(E193,'ESO zone constants'!$A$2:$D$949,4,0),"")</f>
        <v>Eastmarch</v>
      </c>
      <c r="H193" s="1" t="n">
        <v>6</v>
      </c>
      <c r="I193" s="0" t="str">
        <f aca="false">VLOOKUP(A193,'ESO wayshrine names'!$A$3:$B$1000,2,0)</f>
        <v>Dungeon: Direfrost Keep </v>
      </c>
      <c r="J193" s="40" t="str">
        <f aca="false">IF(A193&lt;&gt;"",IF(E193&lt;&gt;"",IF(OR(ISNA(A193),ISNA(E193)),"","["&amp;A193&amp;"]="&amp;E193&amp;","),""),"")</f>
        <v>[195]=101,</v>
      </c>
    </row>
    <row r="194" customFormat="false" ht="15" hidden="false" customHeight="false" outlineLevel="0" collapsed="false">
      <c r="A194" s="21" t="n">
        <v>196</v>
      </c>
      <c r="B194" s="1" t="n">
        <v>5</v>
      </c>
      <c r="C194" s="1" t="n">
        <f aca="false">VLOOKUP(B194,'ESO map constants'!$A$3:$B$999,2,0)</f>
        <v>30</v>
      </c>
      <c r="D194" s="0" t="str">
        <f aca="false">VLOOKUP(C194,'ESO map constants'!$B$3:$C$1000,2,0)</f>
        <v>Alik'r Desert</v>
      </c>
      <c r="E194" s="2" t="n">
        <f aca="false">IF(B194&lt;&gt;"",VLOOKUP(B194,'ESO map constants'!$A$3:$D$1000,4,0),"")</f>
        <v>104</v>
      </c>
      <c r="F194" s="2" t="n">
        <f aca="false">IF(E194&lt;&gt;"",VLOOKUP(E194,'ESO zone constants'!$A$2:$B$9949,2,0),"")</f>
        <v>17</v>
      </c>
      <c r="G194" s="2" t="str">
        <f aca="false">IF(E194&lt;&gt;"",VLOOKUP(E194,'ESO zone constants'!$A$2:$D$949,4,0),"")</f>
        <v>Alik'r Desert</v>
      </c>
      <c r="H194" s="1" t="n">
        <v>6</v>
      </c>
      <c r="I194" s="0" t="str">
        <f aca="false">VLOOKUP(A194,'ESO wayshrine names'!$A$3:$B$1000,2,0)</f>
        <v>Dungeon: Volenfell </v>
      </c>
      <c r="J194" s="40" t="str">
        <f aca="false">IF(A194&lt;&gt;"",IF(E194&lt;&gt;"",IF(OR(ISNA(A194),ISNA(E194)),"","["&amp;A194&amp;"]="&amp;E194&amp;","),""),"")</f>
        <v>[196]=104,</v>
      </c>
    </row>
    <row r="195" customFormat="false" ht="15" hidden="false" customHeight="false" outlineLevel="0" collapsed="false">
      <c r="A195" s="21" t="n">
        <v>197</v>
      </c>
      <c r="B195" s="1" t="n">
        <v>16</v>
      </c>
      <c r="C195" s="1" t="n">
        <f aca="false">VLOOKUP(B195,'ESO map constants'!$A$3:$B$999,2,0)</f>
        <v>300</v>
      </c>
      <c r="D195" s="0" t="str">
        <f aca="false">VLOOKUP(C195,'ESO map constants'!$B$3:$C$1000,2,0)</f>
        <v>Greenshade</v>
      </c>
      <c r="E195" s="2" t="n">
        <f aca="false">IF(B195&lt;&gt;"",VLOOKUP(B195,'ESO map constants'!$A$3:$D$1000,4,0),"")</f>
        <v>108</v>
      </c>
      <c r="F195" s="2" t="n">
        <f aca="false">IF(E195&lt;&gt;"",VLOOKUP(E195,'ESO zone constants'!$A$2:$B$9949,2,0),"")</f>
        <v>18</v>
      </c>
      <c r="G195" s="2" t="str">
        <f aca="false">IF(E195&lt;&gt;"",VLOOKUP(E195,'ESO zone constants'!$A$2:$D$949,4,0),"")</f>
        <v>Greenshade</v>
      </c>
      <c r="H195" s="1" t="n">
        <v>6</v>
      </c>
      <c r="I195" s="0" t="str">
        <f aca="false">VLOOKUP(A195,'ESO wayshrine names'!$A$3:$B$1000,2,0)</f>
        <v>Dungeon: City of Ash I </v>
      </c>
      <c r="J195" s="40" t="str">
        <f aca="false">IF(A195&lt;&gt;"",IF(E195&lt;&gt;"",IF(OR(ISNA(A195),ISNA(E195)),"","["&amp;A195&amp;"]="&amp;E195&amp;","),""),"")</f>
        <v>[197]=108,</v>
      </c>
    </row>
    <row r="196" customFormat="false" ht="15" hidden="false" customHeight="false" outlineLevel="0" collapsed="false">
      <c r="A196" s="21" t="n">
        <v>198</v>
      </c>
      <c r="B196" s="1" t="n">
        <v>10</v>
      </c>
      <c r="C196" s="1" t="n">
        <f aca="false">VLOOKUP(B196,'ESO map constants'!$A$3:$B$999,2,0)</f>
        <v>13</v>
      </c>
      <c r="D196" s="0" t="str">
        <f aca="false">VLOOKUP(C196,'ESO map constants'!$B$3:$C$1000,2,0)</f>
        <v>Deshaan</v>
      </c>
      <c r="E196" s="2" t="n">
        <f aca="false">IF(B196&lt;&gt;"",VLOOKUP(B196,'ESO map constants'!$A$3:$D$1000,4,0),"")</f>
        <v>57</v>
      </c>
      <c r="F196" s="2" t="n">
        <f aca="false">IF(E196&lt;&gt;"",VLOOKUP(E196,'ESO zone constants'!$A$2:$B$9949,2,0),"")</f>
        <v>10</v>
      </c>
      <c r="G196" s="2" t="str">
        <f aca="false">IF(E196&lt;&gt;"",VLOOKUP(E196,'ESO zone constants'!$A$2:$D$949,4,0),"")</f>
        <v>Deshaan</v>
      </c>
      <c r="H196" s="1" t="n">
        <v>6</v>
      </c>
      <c r="I196" s="0" t="str">
        <f aca="false">VLOOKUP(A196,'ESO wayshrine names'!$A$3:$B$1000,2,0)</f>
        <v>Dungeon: Darkshade Caverns I </v>
      </c>
      <c r="J196" s="40" t="str">
        <f aca="false">IF(A196&lt;&gt;"",IF(E196&lt;&gt;"",IF(OR(ISNA(A196),ISNA(E196)),"","["&amp;A196&amp;"]="&amp;E196&amp;","),""),"")</f>
        <v>[198]=57,</v>
      </c>
    </row>
    <row r="197" customFormat="false" ht="15" hidden="false" customHeight="false" outlineLevel="0" collapsed="false">
      <c r="A197" s="21" t="n">
        <v>199</v>
      </c>
      <c r="B197" s="1" t="n">
        <v>26</v>
      </c>
      <c r="C197" s="1" t="n">
        <f aca="false">VLOOKUP(B197,'ESO map constants'!$A$3:$B$999,2,0)</f>
        <v>0</v>
      </c>
      <c r="D197" s="0" t="s">
        <v>436</v>
      </c>
      <c r="E197" s="2" t="n">
        <f aca="false">IF(B197&lt;&gt;"",VLOOKUP(B197,'ESO map constants'!$A$3:$D$1000,4,0),"")</f>
        <v>584</v>
      </c>
      <c r="F197" s="0"/>
      <c r="G197" s="2" t="str">
        <f aca="false">IF(E197&lt;&gt;"",VLOOKUP(E197,'ESO zone constants'!$A$2:$D$949,4,0),"")</f>
        <v>Imperial City</v>
      </c>
      <c r="H197" s="0"/>
      <c r="I197" s="0" t="str">
        <f aca="false">VLOOKUP(A197,'ESO wayshrine names'!$A$3:$B$1000,2,0)</f>
        <v>Southern High Rock Wayshrine </v>
      </c>
      <c r="J197" s="40" t="str">
        <f aca="false">IF(A197&lt;&gt;"",IF(E197&lt;&gt;"",IF(OR(ISNA(A197),ISNA(E197)),"","["&amp;A197&amp;"]="&amp;E197&amp;","),""),"")</f>
        <v>[199]=584,</v>
      </c>
    </row>
    <row r="198" customFormat="false" ht="15" hidden="false" customHeight="false" outlineLevel="0" collapsed="false">
      <c r="A198" s="21" t="n">
        <v>201</v>
      </c>
      <c r="B198" s="1" t="n">
        <v>26</v>
      </c>
      <c r="C198" s="1" t="n">
        <f aca="false">VLOOKUP(B198,'ESO map constants'!$A$3:$B$999,2,0)</f>
        <v>0</v>
      </c>
      <c r="D198" s="0" t="s">
        <v>436</v>
      </c>
      <c r="E198" s="2" t="n">
        <f aca="false">IF(B198&lt;&gt;"",VLOOKUP(B198,'ESO map constants'!$A$3:$D$1000,4,0),"")</f>
        <v>584</v>
      </c>
      <c r="F198" s="0"/>
      <c r="G198" s="2" t="str">
        <f aca="false">IF(E198&lt;&gt;"",VLOOKUP(E198,'ESO zone constants'!$A$2:$D$949,4,0),"")</f>
        <v>Imperial City</v>
      </c>
      <c r="H198" s="0"/>
      <c r="I198" s="0" t="str">
        <f aca="false">VLOOKUP(A198,'ESO wayshrine names'!$A$3:$B$1000,2,0)</f>
        <v>Western Elsweyr Wayshrine </v>
      </c>
      <c r="J198" s="40" t="str">
        <f aca="false">IF(A198&lt;&gt;"",IF(E198&lt;&gt;"",IF(OR(ISNA(A198),ISNA(E198)),"","["&amp;A198&amp;"]="&amp;E198&amp;","),""),"")</f>
        <v>[201]=584,</v>
      </c>
    </row>
    <row r="199" customFormat="false" ht="15" hidden="false" customHeight="false" outlineLevel="0" collapsed="false">
      <c r="A199" s="21" t="n">
        <v>203</v>
      </c>
      <c r="B199" s="1" t="n">
        <v>26</v>
      </c>
      <c r="C199" s="1" t="n">
        <f aca="false">VLOOKUP(B199,'ESO map constants'!$A$3:$B$999,2,0)</f>
        <v>0</v>
      </c>
      <c r="D199" s="0" t="s">
        <v>436</v>
      </c>
      <c r="E199" s="2" t="n">
        <f aca="false">IF(B199&lt;&gt;"",VLOOKUP(B199,'ESO map constants'!$A$3:$D$1000,4,0),"")</f>
        <v>584</v>
      </c>
      <c r="F199" s="0"/>
      <c r="G199" s="2" t="str">
        <f aca="false">IF(E199&lt;&gt;"",VLOOKUP(E199,'ESO zone constants'!$A$2:$D$949,4,0),"")</f>
        <v>Imperial City</v>
      </c>
      <c r="H199" s="0"/>
      <c r="I199" s="0" t="str">
        <f aca="false">VLOOKUP(A199,'ESO wayshrine names'!$A$3:$B$1000,2,0)</f>
        <v>South Morrowind Wayshrine </v>
      </c>
      <c r="J199" s="40" t="str">
        <f aca="false">IF(A199&lt;&gt;"",IF(E199&lt;&gt;"",IF(OR(ISNA(A199),ISNA(E199)),"","["&amp;A199&amp;"]="&amp;E199&amp;","),""),"")</f>
        <v>[203]=584,</v>
      </c>
    </row>
    <row r="200" customFormat="false" ht="15" hidden="false" customHeight="false" outlineLevel="0" collapsed="false">
      <c r="A200" s="21" t="n">
        <v>204</v>
      </c>
      <c r="B200" s="1" t="n">
        <v>6</v>
      </c>
      <c r="C200" s="1" t="n">
        <f aca="false">VLOOKUP(B200,'ESO map constants'!$A$3:$B$999,2,0)</f>
        <v>20</v>
      </c>
      <c r="D200" s="0" t="str">
        <f aca="false">VLOOKUP(C200,'ESO map constants'!$B$3:$C$1000,2,0)</f>
        <v>Bangkorai</v>
      </c>
      <c r="E200" s="2" t="n">
        <f aca="false">IF(B200&lt;&gt;"",VLOOKUP(B200,'ESO map constants'!$A$3:$D$1000,4,0),"")</f>
        <v>92</v>
      </c>
      <c r="F200" s="2" t="n">
        <f aca="false">VLOOKUP(E200,'ESO zone constants'!$A$2:$B$9949,2,0)</f>
        <v>14</v>
      </c>
      <c r="G200" s="2" t="str">
        <f aca="false">IF(E200&lt;&gt;"",VLOOKUP(E200,'ESO zone constants'!$A$2:$D$949,4,0),"")</f>
        <v>Bangkorai</v>
      </c>
      <c r="H200" s="1" t="n">
        <v>1</v>
      </c>
      <c r="I200" s="0" t="str">
        <f aca="false">VLOOKUP(A200,'ESO wayshrine names'!$A$3:$B$1000,2,0)</f>
        <v>Eastern Evermore Wayshrine </v>
      </c>
      <c r="J200" s="40" t="str">
        <f aca="false">IF(A200&lt;&gt;"",IF(E200&lt;&gt;"",IF(OR(ISNA(A200),ISNA(E200)),"","["&amp;A200&amp;"]="&amp;E200&amp;","),""),"")</f>
        <v>[204]=92,</v>
      </c>
    </row>
    <row r="201" customFormat="false" ht="15" hidden="false" customHeight="false" outlineLevel="0" collapsed="false">
      <c r="A201" s="21" t="n">
        <v>205</v>
      </c>
      <c r="B201" s="1" t="n">
        <v>10</v>
      </c>
      <c r="C201" s="1" t="n">
        <f aca="false">VLOOKUP(B201,'ESO map constants'!$A$3:$B$999,2,0)</f>
        <v>13</v>
      </c>
      <c r="D201" s="0" t="str">
        <f aca="false">VLOOKUP(C201,'ESO map constants'!$B$3:$C$1000,2,0)</f>
        <v>Deshaan</v>
      </c>
      <c r="E201" s="2" t="n">
        <f aca="false">IF(B201&lt;&gt;"",VLOOKUP(B201,'ESO map constants'!$A$3:$D$1000,4,0),"")</f>
        <v>57</v>
      </c>
      <c r="F201" s="2" t="n">
        <f aca="false">VLOOKUP(E201,'ESO zone constants'!$A$2:$B$9949,2,0)</f>
        <v>10</v>
      </c>
      <c r="G201" s="2" t="str">
        <f aca="false">IF(E201&lt;&gt;"",VLOOKUP(E201,'ESO zone constants'!$A$2:$D$949,4,0),"")</f>
        <v>Deshaan</v>
      </c>
      <c r="H201" s="1" t="n">
        <v>1</v>
      </c>
      <c r="I201" s="0" t="str">
        <f aca="false">VLOOKUP(A201,'ESO wayshrine names'!$A$3:$B$1000,2,0)</f>
        <v>Shad Astula Wayshrine </v>
      </c>
      <c r="J201" s="40" t="str">
        <f aca="false">IF(A201&lt;&gt;"",IF(E201&lt;&gt;"",IF(OR(ISNA(A201),ISNA(E201)),"","["&amp;A201&amp;"]="&amp;E201&amp;","),""),"")</f>
        <v>[205]=57,</v>
      </c>
    </row>
    <row r="202" customFormat="false" ht="15" hidden="false" customHeight="false" outlineLevel="0" collapsed="false">
      <c r="A202" s="21" t="n">
        <v>206</v>
      </c>
      <c r="B202" s="1" t="n">
        <v>6</v>
      </c>
      <c r="C202" s="1" t="n">
        <f aca="false">VLOOKUP(B202,'ESO map constants'!$A$3:$B$999,2,0)</f>
        <v>20</v>
      </c>
      <c r="D202" s="0" t="str">
        <f aca="false">VLOOKUP(C202,'ESO map constants'!$B$3:$C$1000,2,0)</f>
        <v>Bangkorai</v>
      </c>
      <c r="E202" s="2" t="n">
        <f aca="false">IF(B202&lt;&gt;"",VLOOKUP(B202,'ESO map constants'!$A$3:$D$1000,4,0),"")</f>
        <v>92</v>
      </c>
      <c r="F202" s="2" t="n">
        <f aca="false">VLOOKUP(E202,'ESO zone constants'!$A$2:$B$9949,2,0)</f>
        <v>14</v>
      </c>
      <c r="G202" s="2" t="str">
        <f aca="false">IF(E202&lt;&gt;"",VLOOKUP(E202,'ESO zone constants'!$A$2:$D$949,4,0),"")</f>
        <v>Bangkorai</v>
      </c>
      <c r="H202" s="1" t="n">
        <v>1</v>
      </c>
      <c r="I202" s="0" t="str">
        <f aca="false">VLOOKUP(A202,'ESO wayshrine names'!$A$3:$B$1000,2,0)</f>
        <v>Halcyon Lake Wayshrine </v>
      </c>
      <c r="J202" s="40" t="str">
        <f aca="false">IF(A202&lt;&gt;"",IF(E202&lt;&gt;"",IF(OR(ISNA(A202),ISNA(E202)),"","["&amp;A202&amp;"]="&amp;E202&amp;","),""),"")</f>
        <v>[206]=92,</v>
      </c>
    </row>
    <row r="203" customFormat="false" ht="15" hidden="false" customHeight="false" outlineLevel="0" collapsed="false">
      <c r="A203" s="21" t="n">
        <v>207</v>
      </c>
      <c r="B203" s="1" t="n">
        <v>7</v>
      </c>
      <c r="C203" s="1" t="n">
        <f aca="false">VLOOKUP(B203,'ESO map constants'!$A$3:$B$999,2,0)</f>
        <v>9</v>
      </c>
      <c r="D203" s="0" t="str">
        <f aca="false">VLOOKUP(C203,'ESO map constants'!$B$3:$C$1000,2,0)</f>
        <v>Grahtwood</v>
      </c>
      <c r="E203" s="2" t="n">
        <f aca="false">IF(B203&lt;&gt;"",VLOOKUP(B203,'ESO map constants'!$A$3:$D$1000,4,0),"")</f>
        <v>383</v>
      </c>
      <c r="F203" s="2" t="n">
        <f aca="false">VLOOKUP(E203,'ESO zone constants'!$A$2:$B$9949,2,0)</f>
        <v>180</v>
      </c>
      <c r="G203" s="2" t="str">
        <f aca="false">IF(E203&lt;&gt;"",VLOOKUP(E203,'ESO zone constants'!$A$2:$D$949,4,0),"")</f>
        <v>Grahtwood</v>
      </c>
      <c r="H203" s="1" t="n">
        <v>1</v>
      </c>
      <c r="I203" s="0" t="str">
        <f aca="false">VLOOKUP(A203,'ESO wayshrine names'!$A$3:$B$1000,2,0)</f>
        <v>Gray Mire Wayshrine </v>
      </c>
      <c r="J203" s="40" t="str">
        <f aca="false">IF(A203&lt;&gt;"",IF(E203&lt;&gt;"",IF(OR(ISNA(A203),ISNA(E203)),"","["&amp;A203&amp;"]="&amp;E203&amp;","),""),"")</f>
        <v>[207]=383,</v>
      </c>
    </row>
    <row r="204" customFormat="false" ht="15" hidden="false" customHeight="false" outlineLevel="0" collapsed="false">
      <c r="A204" s="21" t="n">
        <v>208</v>
      </c>
      <c r="B204" s="1" t="n">
        <v>3</v>
      </c>
      <c r="C204" s="1" t="n">
        <f aca="false">VLOOKUP(B204,'ESO map constants'!$A$3:$B$999,2,0)</f>
        <v>10</v>
      </c>
      <c r="D204" s="0" t="str">
        <f aca="false">VLOOKUP(C204,'ESO map constants'!$B$3:$C$1000,2,0)</f>
        <v>Rivenspire</v>
      </c>
      <c r="E204" s="2" t="n">
        <f aca="false">IF(B204&lt;&gt;"",VLOOKUP(B204,'ESO map constants'!$A$3:$D$1000,4,0),"")</f>
        <v>20</v>
      </c>
      <c r="F204" s="2" t="n">
        <f aca="false">VLOOKUP(E204,'ESO zone constants'!$A$2:$B$9949,2,0)</f>
        <v>5</v>
      </c>
      <c r="G204" s="2" t="str">
        <f aca="false">IF(E204&lt;&gt;"",VLOOKUP(E204,'ESO zone constants'!$A$2:$D$949,4,0),"")</f>
        <v>Rivenspire</v>
      </c>
      <c r="H204" s="1" t="n">
        <v>1</v>
      </c>
      <c r="I204" s="0" t="str">
        <f aca="false">VLOOKUP(A204,'ESO wayshrine names'!$A$3:$B$1000,2,0)</f>
        <v>Shrouded Pass Wayshrine </v>
      </c>
      <c r="J204" s="40" t="str">
        <f aca="false">IF(A204&lt;&gt;"",IF(E204&lt;&gt;"",IF(OR(ISNA(A204),ISNA(E204)),"","["&amp;A204&amp;"]="&amp;E204&amp;","),""),"")</f>
        <v>[208]=20,</v>
      </c>
    </row>
    <row r="205" customFormat="false" ht="15" hidden="false" customHeight="false" outlineLevel="0" collapsed="false">
      <c r="A205" s="21" t="n">
        <v>209</v>
      </c>
      <c r="B205" s="0"/>
      <c r="C205" s="1" t="e">
        <f aca="false">VLOOKUP(B205,'ESO map constants'!$A$3:$B$999,2,0)</f>
        <v>#N/A</v>
      </c>
      <c r="E205" s="2" t="str">
        <f aca="false">IF(B205&lt;&gt;"",VLOOKUP(B205,'ESO map constants'!$A$3:$D$1000,4,0),"")</f>
        <v/>
      </c>
      <c r="F205" s="2" t="e">
        <f aca="false">VLOOKUP(E205,'ESO zone constants'!$A$2:$B$9949,2,0)</f>
        <v>#N/A</v>
      </c>
      <c r="G205" s="2" t="str">
        <f aca="false">IF(E205&lt;&gt;"",VLOOKUP(E205,'ESO zone constants'!$A$2:$D$949,4,0),"")</f>
        <v/>
      </c>
      <c r="H205" s="0"/>
      <c r="I205" s="0" t="str">
        <f aca="false">VLOOKUP(A205,'ESO wayshrine names'!$A$3:$B$1000,2,0)</f>
        <v> </v>
      </c>
      <c r="J205" s="40" t="str">
        <f aca="false">IF(A205&lt;&gt;"",IF(E205&lt;&gt;"",IF(OR(ISNA(A205),ISNA(E205)),"","["&amp;A205&amp;"]="&amp;E205&amp;","),""),"")</f>
        <v/>
      </c>
    </row>
    <row r="206" customFormat="false" ht="15" hidden="false" customHeight="false" outlineLevel="0" collapsed="false">
      <c r="A206" s="21" t="n">
        <v>210</v>
      </c>
      <c r="B206" s="1" t="n">
        <v>2</v>
      </c>
      <c r="C206" s="1" t="n">
        <f aca="false">VLOOKUP(B206,'ESO map constants'!$A$3:$B$999,2,0)</f>
        <v>1</v>
      </c>
      <c r="D206" s="0" t="str">
        <f aca="false">VLOOKUP(C206,'ESO map constants'!$B$3:$C$1000,2,0)</f>
        <v>Glenumbra</v>
      </c>
      <c r="E206" s="2" t="n">
        <f aca="false">IF(B206&lt;&gt;"",VLOOKUP(B206,'ESO map constants'!$A$3:$D$1000,4,0),"")</f>
        <v>3</v>
      </c>
      <c r="F206" s="2" t="n">
        <f aca="false">VLOOKUP(E206,'ESO zone constants'!$A$2:$B$9949,2,0)</f>
        <v>2</v>
      </c>
      <c r="G206" s="2" t="str">
        <f aca="false">IF(E206&lt;&gt;"",VLOOKUP(E206,'ESO zone constants'!$A$2:$D$949,4,0),"")</f>
        <v>Glenumbra</v>
      </c>
      <c r="H206" s="1" t="n">
        <v>1</v>
      </c>
      <c r="I206" s="0" t="str">
        <f aca="false">VLOOKUP(A206,'ESO wayshrine names'!$A$3:$B$1000,2,0)</f>
        <v>The Harborage </v>
      </c>
      <c r="J206" s="40" t="str">
        <f aca="false">IF(A206&lt;&gt;"",IF(E206&lt;&gt;"",IF(OR(ISNA(A206),ISNA(E206)),"","["&amp;A206&amp;"]="&amp;E206&amp;","),""),"")</f>
        <v>[210]=3,</v>
      </c>
    </row>
    <row r="207" customFormat="false" ht="15" hidden="false" customHeight="false" outlineLevel="0" collapsed="false">
      <c r="A207" s="21" t="n">
        <v>211</v>
      </c>
      <c r="B207" s="1" t="n">
        <v>15</v>
      </c>
      <c r="C207" s="1" t="n">
        <f aca="false">VLOOKUP(B207,'ESO map constants'!$A$3:$B$999,2,0)</f>
        <v>143</v>
      </c>
      <c r="D207" s="0" t="str">
        <f aca="false">VLOOKUP(C207,'ESO map constants'!$B$3:$C$1000,2,0)</f>
        <v>Auridon</v>
      </c>
      <c r="E207" s="2" t="n">
        <f aca="false">IF(B207&lt;&gt;"",VLOOKUP(B207,'ESO map constants'!$A$3:$D$1000,4,0),"")</f>
        <v>381</v>
      </c>
      <c r="F207" s="2" t="n">
        <f aca="false">VLOOKUP(E207,'ESO zone constants'!$A$2:$B$9949,2,0)</f>
        <v>178</v>
      </c>
      <c r="G207" s="2" t="str">
        <f aca="false">IF(E207&lt;&gt;"",VLOOKUP(E207,'ESO zone constants'!$A$2:$D$949,4,0),"")</f>
        <v>Auridon</v>
      </c>
      <c r="H207" s="1" t="n">
        <v>1</v>
      </c>
      <c r="I207" s="0" t="str">
        <f aca="false">VLOOKUP(A207,'ESO wayshrine names'!$A$3:$B$1000,2,0)</f>
        <v>The Harborage </v>
      </c>
      <c r="J207" s="40" t="str">
        <f aca="false">IF(A207&lt;&gt;"",IF(E207&lt;&gt;"",IF(OR(ISNA(A207),ISNA(E207)),"","["&amp;A207&amp;"]="&amp;E207&amp;","),""),"")</f>
        <v>[211]=381,</v>
      </c>
    </row>
    <row r="208" customFormat="false" ht="15" hidden="false" customHeight="false" outlineLevel="0" collapsed="false">
      <c r="A208" s="21" t="n">
        <v>212</v>
      </c>
      <c r="B208" s="1" t="n">
        <v>11</v>
      </c>
      <c r="C208" s="1" t="n">
        <f aca="false">VLOOKUP(B208,'ESO map constants'!$A$3:$B$999,2,0)</f>
        <v>7</v>
      </c>
      <c r="D208" s="0" t="str">
        <f aca="false">VLOOKUP(C208,'ESO map constants'!$B$3:$C$1000,2,0)</f>
        <v>Stonefalls</v>
      </c>
      <c r="E208" s="2" t="n">
        <f aca="false">IF(B208&lt;&gt;"",VLOOKUP(B208,'ESO map constants'!$A$3:$D$1000,4,0),"")</f>
        <v>41</v>
      </c>
      <c r="F208" s="2" t="n">
        <f aca="false">VLOOKUP(E208,'ESO zone constants'!$A$2:$B$9949,2,0)</f>
        <v>9</v>
      </c>
      <c r="G208" s="2" t="str">
        <f aca="false">IF(E208&lt;&gt;"",VLOOKUP(E208,'ESO zone constants'!$A$2:$D$949,4,0),"")</f>
        <v>Stonefalls</v>
      </c>
      <c r="H208" s="1" t="n">
        <v>1</v>
      </c>
      <c r="I208" s="0" t="str">
        <f aca="false">VLOOKUP(A208,'ESO wayshrine names'!$A$3:$B$1000,2,0)</f>
        <v>The Harborage </v>
      </c>
      <c r="J208" s="40" t="str">
        <f aca="false">IF(A208&lt;&gt;"",IF(E208&lt;&gt;"",IF(OR(ISNA(A208),ISNA(E208)),"","["&amp;A208&amp;"]="&amp;E208&amp;","),""),"")</f>
        <v>[212]=41,</v>
      </c>
    </row>
    <row r="209" customFormat="false" ht="15" hidden="false" customHeight="false" outlineLevel="0" collapsed="false">
      <c r="A209" s="21" t="n">
        <v>213</v>
      </c>
      <c r="B209" s="1" t="n">
        <v>7</v>
      </c>
      <c r="C209" s="1" t="n">
        <f aca="false">VLOOKUP(B209,'ESO map constants'!$A$3:$B$999,2,0)</f>
        <v>9</v>
      </c>
      <c r="D209" s="0" t="str">
        <f aca="false">VLOOKUP(C209,'ESO map constants'!$B$3:$C$1000,2,0)</f>
        <v>Grahtwood</v>
      </c>
      <c r="E209" s="2" t="n">
        <f aca="false">IF(B209&lt;&gt;"",VLOOKUP(B209,'ESO map constants'!$A$3:$D$1000,4,0),"")</f>
        <v>383</v>
      </c>
      <c r="F209" s="2" t="n">
        <f aca="false">VLOOKUP(E209,'ESO zone constants'!$A$2:$B$9949,2,0)</f>
        <v>180</v>
      </c>
      <c r="G209" s="2" t="str">
        <f aca="false">IF(E209&lt;&gt;"",VLOOKUP(E209,'ESO zone constants'!$A$2:$D$949,4,0),"")</f>
        <v>Grahtwood</v>
      </c>
      <c r="H209" s="1" t="n">
        <v>1</v>
      </c>
      <c r="I209" s="0" t="str">
        <f aca="false">VLOOKUP(A209,'ESO wayshrine names'!$A$3:$B$1000,2,0)</f>
        <v>Falinesti Winter Wayshrine </v>
      </c>
      <c r="J209" s="40" t="str">
        <f aca="false">IF(A209&lt;&gt;"",IF(E209&lt;&gt;"",IF(OR(ISNA(A209),ISNA(E209)),"","["&amp;A209&amp;"]="&amp;E209&amp;","),""),"")</f>
        <v>[213]=383,</v>
      </c>
    </row>
    <row r="210" customFormat="false" ht="15" hidden="false" customHeight="false" outlineLevel="0" collapsed="false">
      <c r="A210" s="21" t="n">
        <v>214</v>
      </c>
      <c r="B210" s="1" t="n">
        <v>7</v>
      </c>
      <c r="C210" s="1" t="n">
        <f aca="false">VLOOKUP(B210,'ESO map constants'!$A$3:$B$999,2,0)</f>
        <v>9</v>
      </c>
      <c r="D210" s="0" t="str">
        <f aca="false">VLOOKUP(C210,'ESO map constants'!$B$3:$C$1000,2,0)</f>
        <v>Grahtwood</v>
      </c>
      <c r="E210" s="2" t="n">
        <f aca="false">IF(B210&lt;&gt;"",VLOOKUP(B210,'ESO map constants'!$A$3:$D$1000,4,0),"")</f>
        <v>383</v>
      </c>
      <c r="F210" s="2" t="n">
        <f aca="false">VLOOKUP(E210,'ESO zone constants'!$A$2:$B$9949,2,0)</f>
        <v>180</v>
      </c>
      <c r="G210" s="2" t="str">
        <f aca="false">IF(E210&lt;&gt;"",VLOOKUP(E210,'ESO zone constants'!$A$2:$D$949,4,0),"")</f>
        <v>Grahtwood</v>
      </c>
      <c r="H210" s="1" t="n">
        <v>1</v>
      </c>
      <c r="I210" s="0" t="str">
        <f aca="false">VLOOKUP(A210,'ESO wayshrine names'!$A$3:$B$1000,2,0)</f>
        <v>Elden Root Wayshrine </v>
      </c>
      <c r="J210" s="40" t="str">
        <f aca="false">IF(A210&lt;&gt;"",IF(E210&lt;&gt;"",IF(OR(ISNA(A210),ISNA(E210)),"","["&amp;A210&amp;"]="&amp;E210&amp;","),""),"")</f>
        <v>[214]=383,</v>
      </c>
    </row>
    <row r="211" customFormat="false" ht="15" hidden="false" customHeight="false" outlineLevel="0" collapsed="false">
      <c r="A211" s="21" t="n">
        <v>216</v>
      </c>
      <c r="B211" s="1" t="n">
        <v>2</v>
      </c>
      <c r="C211" s="1" t="n">
        <f aca="false">VLOOKUP(B211,'ESO map constants'!$A$3:$B$999,2,0)</f>
        <v>1</v>
      </c>
      <c r="D211" s="0" t="str">
        <f aca="false">VLOOKUP(C211,'ESO map constants'!$B$3:$C$1000,2,0)</f>
        <v>Glenumbra</v>
      </c>
      <c r="E211" s="2" t="n">
        <f aca="false">IF(B211&lt;&gt;"",VLOOKUP(B211,'ESO map constants'!$A$3:$D$1000,4,0),"")</f>
        <v>3</v>
      </c>
      <c r="F211" s="2" t="n">
        <f aca="false">VLOOKUP(E211,'ESO zone constants'!$A$2:$B$9949,2,0)</f>
        <v>2</v>
      </c>
      <c r="G211" s="2" t="str">
        <f aca="false">IF(E211&lt;&gt;"",VLOOKUP(E211,'ESO zone constants'!$A$2:$D$949,4,0),"")</f>
        <v>Glenumbra</v>
      </c>
      <c r="H211" s="1" t="n">
        <v>1</v>
      </c>
      <c r="I211" s="0" t="str">
        <f aca="false">VLOOKUP(A211,'ESO wayshrine names'!$A$3:$B$1000,2,0)</f>
        <v>Hag Fen Wayshrine </v>
      </c>
      <c r="J211" s="40" t="str">
        <f aca="false">IF(A211&lt;&gt;"",IF(E211&lt;&gt;"",IF(OR(ISNA(A211),ISNA(E211)),"","["&amp;A211&amp;"]="&amp;E211&amp;","),""),"")</f>
        <v>[216]=3,</v>
      </c>
    </row>
    <row r="212" customFormat="false" ht="15" hidden="false" customHeight="false" outlineLevel="0" collapsed="false">
      <c r="A212" s="21" t="n">
        <v>217</v>
      </c>
      <c r="B212" s="1" t="n">
        <v>25</v>
      </c>
      <c r="C212" s="1" t="n">
        <f aca="false">VLOOKUP(B212,'ESO map constants'!$A$3:$B$999,2,0)</f>
        <v>1126</v>
      </c>
      <c r="D212" s="0" t="str">
        <f aca="false">VLOOKUP(C212,'ESO map constants'!$B$3:$C$1000,2,0)</f>
        <v>Craglorn</v>
      </c>
      <c r="E212" s="2" t="n">
        <f aca="false">IF(B212&lt;&gt;"",VLOOKUP(B212,'ESO map constants'!$A$3:$D$1000,4,0),"")</f>
        <v>888</v>
      </c>
      <c r="F212" s="2" t="n">
        <f aca="false">VLOOKUP(E212,'ESO zone constants'!$A$2:$B$9949,2,0)</f>
        <v>500</v>
      </c>
      <c r="G212" s="2" t="str">
        <f aca="false">IF(E212&lt;&gt;"",VLOOKUP(E212,'ESO zone constants'!$A$2:$D$949,4,0),"")</f>
        <v>Craglorn</v>
      </c>
      <c r="H212" s="1" t="n">
        <v>1</v>
      </c>
      <c r="I212" s="0" t="str">
        <f aca="false">VLOOKUP(A212,'ESO wayshrine names'!$A$3:$B$1000,2,0)</f>
        <v>Seeker's Archive Wayshrine </v>
      </c>
      <c r="J212" s="40" t="str">
        <f aca="false">IF(A212&lt;&gt;"",IF(E212&lt;&gt;"",IF(OR(ISNA(A212),ISNA(E212)),"","["&amp;A212&amp;"]="&amp;E212&amp;","),""),"")</f>
        <v>[217]=888,</v>
      </c>
    </row>
    <row r="213" customFormat="false" ht="15" hidden="false" customHeight="false" outlineLevel="0" collapsed="false">
      <c r="A213" s="21" t="n">
        <v>218</v>
      </c>
      <c r="B213" s="1" t="n">
        <v>25</v>
      </c>
      <c r="C213" s="1" t="n">
        <f aca="false">VLOOKUP(B213,'ESO map constants'!$A$3:$B$999,2,0)</f>
        <v>1126</v>
      </c>
      <c r="D213" s="0" t="str">
        <f aca="false">VLOOKUP(C213,'ESO map constants'!$B$3:$C$1000,2,0)</f>
        <v>Craglorn</v>
      </c>
      <c r="E213" s="2" t="n">
        <f aca="false">IF(B213&lt;&gt;"",VLOOKUP(B213,'ESO map constants'!$A$3:$D$1000,4,0),"")</f>
        <v>888</v>
      </c>
      <c r="F213" s="2" t="n">
        <f aca="false">VLOOKUP(E213,'ESO zone constants'!$A$2:$B$9949,2,0)</f>
        <v>500</v>
      </c>
      <c r="G213" s="2" t="str">
        <f aca="false">IF(E213&lt;&gt;"",VLOOKUP(E213,'ESO zone constants'!$A$2:$D$949,4,0),"")</f>
        <v>Craglorn</v>
      </c>
      <c r="H213" s="1" t="n">
        <v>1</v>
      </c>
      <c r="I213" s="0" t="str">
        <f aca="false">VLOOKUP(A213,'ESO wayshrine names'!$A$3:$B$1000,2,0)</f>
        <v>Shada's Tear Wayshrine </v>
      </c>
      <c r="J213" s="40" t="str">
        <f aca="false">IF(A213&lt;&gt;"",IF(E213&lt;&gt;"",IF(OR(ISNA(A213),ISNA(E213)),"","["&amp;A213&amp;"]="&amp;E213&amp;","),""),"")</f>
        <v>[218]=888,</v>
      </c>
    </row>
    <row r="214" customFormat="false" ht="15" hidden="false" customHeight="false" outlineLevel="0" collapsed="false">
      <c r="A214" s="21" t="n">
        <v>219</v>
      </c>
      <c r="B214" s="1" t="n">
        <v>25</v>
      </c>
      <c r="C214" s="1" t="n">
        <f aca="false">VLOOKUP(B214,'ESO map constants'!$A$3:$B$999,2,0)</f>
        <v>1126</v>
      </c>
      <c r="D214" s="0" t="str">
        <f aca="false">VLOOKUP(C214,'ESO map constants'!$B$3:$C$1000,2,0)</f>
        <v>Craglorn</v>
      </c>
      <c r="E214" s="2" t="n">
        <f aca="false">IF(B214&lt;&gt;"",VLOOKUP(B214,'ESO map constants'!$A$3:$D$1000,4,0),"")</f>
        <v>888</v>
      </c>
      <c r="F214" s="2" t="n">
        <f aca="false">VLOOKUP(E214,'ESO zone constants'!$A$2:$B$9949,2,0)</f>
        <v>500</v>
      </c>
      <c r="G214" s="2" t="str">
        <f aca="false">IF(E214&lt;&gt;"",VLOOKUP(E214,'ESO zone constants'!$A$2:$D$949,4,0),"")</f>
        <v>Craglorn</v>
      </c>
      <c r="H214" s="1" t="n">
        <v>1</v>
      </c>
      <c r="I214" s="0" t="str">
        <f aca="false">VLOOKUP(A214,'ESO wayshrine names'!$A$3:$B$1000,2,0)</f>
        <v>Sandy Path Wayshrine </v>
      </c>
      <c r="J214" s="40" t="str">
        <f aca="false">IF(A214&lt;&gt;"",IF(E214&lt;&gt;"",IF(OR(ISNA(A214),ISNA(E214)),"","["&amp;A214&amp;"]="&amp;E214&amp;","),""),"")</f>
        <v>[219]=888,</v>
      </c>
    </row>
    <row r="215" customFormat="false" ht="15" hidden="false" customHeight="false" outlineLevel="0" collapsed="false">
      <c r="A215" s="21" t="n">
        <v>220</v>
      </c>
      <c r="B215" s="1" t="n">
        <v>25</v>
      </c>
      <c r="C215" s="1" t="n">
        <f aca="false">VLOOKUP(B215,'ESO map constants'!$A$3:$B$999,2,0)</f>
        <v>1126</v>
      </c>
      <c r="D215" s="0" t="str">
        <f aca="false">VLOOKUP(C215,'ESO map constants'!$B$3:$C$1000,2,0)</f>
        <v>Craglorn</v>
      </c>
      <c r="E215" s="2" t="n">
        <f aca="false">IF(B215&lt;&gt;"",VLOOKUP(B215,'ESO map constants'!$A$3:$D$1000,4,0),"")</f>
        <v>888</v>
      </c>
      <c r="F215" s="2" t="n">
        <f aca="false">VLOOKUP(E215,'ESO zone constants'!$A$2:$B$9949,2,0)</f>
        <v>500</v>
      </c>
      <c r="G215" s="2" t="str">
        <f aca="false">IF(E215&lt;&gt;"",VLOOKUP(E215,'ESO zone constants'!$A$2:$D$949,4,0),"")</f>
        <v>Craglorn</v>
      </c>
      <c r="H215" s="1" t="n">
        <v>1</v>
      </c>
      <c r="I215" s="0" t="str">
        <f aca="false">VLOOKUP(A215,'ESO wayshrine names'!$A$3:$B$1000,2,0)</f>
        <v>Belkarth Wayshrine </v>
      </c>
      <c r="J215" s="40" t="str">
        <f aca="false">IF(A215&lt;&gt;"",IF(E215&lt;&gt;"",IF(OR(ISNA(A215),ISNA(E215)),"","["&amp;A215&amp;"]="&amp;E215&amp;","),""),"")</f>
        <v>[220]=888,</v>
      </c>
    </row>
    <row r="216" customFormat="false" ht="15" hidden="false" customHeight="false" outlineLevel="0" collapsed="false">
      <c r="A216" s="21" t="n">
        <v>222</v>
      </c>
      <c r="B216" s="0"/>
      <c r="C216" s="1" t="e">
        <f aca="false">VLOOKUP(B216,'ESO map constants'!$A$3:$B$999,2,0)</f>
        <v>#N/A</v>
      </c>
      <c r="E216" s="2" t="str">
        <f aca="false">IF(B216&lt;&gt;"",VLOOKUP(B216,'ESO map constants'!$A$3:$D$1000,4,0),"")</f>
        <v/>
      </c>
      <c r="F216" s="2" t="e">
        <f aca="false">VLOOKUP(E216,'ESO zone constants'!$A$2:$B$9949,2,0)</f>
        <v>#N/A</v>
      </c>
      <c r="G216" s="2" t="str">
        <f aca="false">IF(E216&lt;&gt;"",VLOOKUP(E216,'ESO zone constants'!$A$2:$D$949,4,0),"")</f>
        <v/>
      </c>
      <c r="H216" s="0"/>
      <c r="I216" s="0" t="str">
        <f aca="false">VLOOKUP(A216,'ESO wayshrine names'!$A$3:$B$1000,2,0)</f>
        <v> </v>
      </c>
      <c r="J216" s="40" t="str">
        <f aca="false">IF(A216&lt;&gt;"",IF(E216&lt;&gt;"",IF(OR(ISNA(A216),ISNA(E216)),"","["&amp;A216&amp;"]="&amp;E216&amp;","),""),"")</f>
        <v/>
      </c>
    </row>
    <row r="217" customFormat="false" ht="15" hidden="false" customHeight="false" outlineLevel="0" collapsed="false">
      <c r="A217" s="21" t="n">
        <v>223</v>
      </c>
      <c r="B217" s="0"/>
      <c r="C217" s="1" t="e">
        <f aca="false">VLOOKUP(B217,'ESO map constants'!$A$3:$B$999,2,0)</f>
        <v>#N/A</v>
      </c>
      <c r="E217" s="2" t="str">
        <f aca="false">IF(B217&lt;&gt;"",VLOOKUP(B217,'ESO map constants'!$A$3:$D$1000,4,0),"")</f>
        <v/>
      </c>
      <c r="F217" s="2" t="e">
        <f aca="false">VLOOKUP(E217,'ESO zone constants'!$A$2:$B$9949,2,0)</f>
        <v>#N/A</v>
      </c>
      <c r="G217" s="2" t="str">
        <f aca="false">IF(E217&lt;&gt;"",VLOOKUP(E217,'ESO zone constants'!$A$2:$D$949,4,0),"")</f>
        <v/>
      </c>
      <c r="H217" s="0"/>
      <c r="I217" s="0" t="str">
        <f aca="false">VLOOKUP(A217,'ESO wayshrine names'!$A$3:$B$1000,2,0)</f>
        <v> </v>
      </c>
      <c r="J217" s="40" t="str">
        <f aca="false">IF(A217&lt;&gt;"",IF(E217&lt;&gt;"",IF(OR(ISNA(A217),ISNA(E217)),"","["&amp;A217&amp;"]="&amp;E217&amp;","),""),"")</f>
        <v/>
      </c>
    </row>
    <row r="218" customFormat="false" ht="15" hidden="false" customHeight="false" outlineLevel="0" collapsed="false">
      <c r="A218" s="21" t="n">
        <v>224</v>
      </c>
      <c r="B218" s="0"/>
      <c r="C218" s="1" t="e">
        <f aca="false">VLOOKUP(B218,'ESO map constants'!$A$3:$B$999,2,0)</f>
        <v>#N/A</v>
      </c>
      <c r="E218" s="2" t="str">
        <f aca="false">IF(B218&lt;&gt;"",VLOOKUP(B218,'ESO map constants'!$A$3:$D$1000,4,0),"")</f>
        <v/>
      </c>
      <c r="F218" s="2" t="e">
        <f aca="false">VLOOKUP(E218,'ESO zone constants'!$A$2:$B$9949,2,0)</f>
        <v>#N/A</v>
      </c>
      <c r="G218" s="2" t="str">
        <f aca="false">IF(E218&lt;&gt;"",VLOOKUP(E218,'ESO zone constants'!$A$2:$D$949,4,0),"")</f>
        <v/>
      </c>
      <c r="H218" s="0"/>
      <c r="I218" s="0" t="str">
        <f aca="false">VLOOKUP(A218,'ESO wayshrine names'!$A$3:$B$1000,2,0)</f>
        <v> </v>
      </c>
      <c r="J218" s="40" t="str">
        <f aca="false">IF(A218&lt;&gt;"",IF(E218&lt;&gt;"",IF(OR(ISNA(A218),ISNA(E218)),"","["&amp;A218&amp;"]="&amp;E218&amp;","),""),"")</f>
        <v/>
      </c>
    </row>
    <row r="219" customFormat="false" ht="15" hidden="false" customHeight="false" outlineLevel="0" collapsed="false">
      <c r="A219" s="21" t="n">
        <v>225</v>
      </c>
      <c r="B219" s="1" t="n">
        <v>25</v>
      </c>
      <c r="C219" s="1" t="n">
        <f aca="false">VLOOKUP(B219,'ESO map constants'!$A$3:$B$999,2,0)</f>
        <v>1126</v>
      </c>
      <c r="D219" s="0" t="str">
        <f aca="false">VLOOKUP(C219,'ESO map constants'!$B$3:$C$1000,2,0)</f>
        <v>Craglorn</v>
      </c>
      <c r="E219" s="2" t="n">
        <f aca="false">IF(B219&lt;&gt;"",VLOOKUP(B219,'ESO map constants'!$A$3:$D$1000,4,0),"")</f>
        <v>888</v>
      </c>
      <c r="F219" s="2" t="n">
        <f aca="false">VLOOKUP(E219,'ESO zone constants'!$A$2:$B$9949,2,0)</f>
        <v>500</v>
      </c>
      <c r="G219" s="2" t="str">
        <f aca="false">IF(E219&lt;&gt;"",VLOOKUP(E219,'ESO zone constants'!$A$2:$D$949,4,0),"")</f>
        <v>Craglorn</v>
      </c>
      <c r="H219" s="1" t="n">
        <v>1</v>
      </c>
      <c r="I219" s="0" t="str">
        <f aca="false">VLOOKUP(A219,'ESO wayshrine names'!$A$3:$B$1000,2,0)</f>
        <v>Spellscar Wayshrine </v>
      </c>
      <c r="J219" s="40" t="str">
        <f aca="false">IF(A219&lt;&gt;"",IF(E219&lt;&gt;"",IF(OR(ISNA(A219),ISNA(E219)),"","["&amp;A219&amp;"]="&amp;E219&amp;","),""),"")</f>
        <v>[225]=888,</v>
      </c>
    </row>
    <row r="220" customFormat="false" ht="15" hidden="false" customHeight="false" outlineLevel="0" collapsed="false">
      <c r="A220" s="21" t="n">
        <v>226</v>
      </c>
      <c r="B220" s="1" t="n">
        <v>25</v>
      </c>
      <c r="C220" s="1" t="n">
        <f aca="false">VLOOKUP(B220,'ESO map constants'!$A$3:$B$999,2,0)</f>
        <v>1126</v>
      </c>
      <c r="D220" s="0" t="str">
        <f aca="false">VLOOKUP(C220,'ESO map constants'!$B$3:$C$1000,2,0)</f>
        <v>Craglorn</v>
      </c>
      <c r="E220" s="2" t="n">
        <f aca="false">IF(B220&lt;&gt;"",VLOOKUP(B220,'ESO map constants'!$A$3:$D$1000,4,0),"")</f>
        <v>888</v>
      </c>
      <c r="F220" s="2" t="n">
        <f aca="false">VLOOKUP(E220,'ESO zone constants'!$A$2:$B$9949,2,0)</f>
        <v>500</v>
      </c>
      <c r="G220" s="2" t="str">
        <f aca="false">IF(E220&lt;&gt;"",VLOOKUP(E220,'ESO zone constants'!$A$2:$D$949,4,0),"")</f>
        <v>Craglorn</v>
      </c>
      <c r="H220" s="1" t="n">
        <v>1</v>
      </c>
      <c r="I220" s="0" t="str">
        <f aca="false">VLOOKUP(A220,'ESO wayshrine names'!$A$3:$B$1000,2,0)</f>
        <v>Mountain Overlook Wayshrine </v>
      </c>
      <c r="J220" s="40" t="str">
        <f aca="false">IF(A220&lt;&gt;"",IF(E220&lt;&gt;"",IF(OR(ISNA(A220),ISNA(E220)),"","["&amp;A220&amp;"]="&amp;E220&amp;","),""),"")</f>
        <v>[226]=888,</v>
      </c>
    </row>
    <row r="221" customFormat="false" ht="15" hidden="false" customHeight="false" outlineLevel="0" collapsed="false">
      <c r="A221" s="21" t="n">
        <v>227</v>
      </c>
      <c r="B221" s="1" t="n">
        <v>25</v>
      </c>
      <c r="C221" s="1" t="n">
        <f aca="false">VLOOKUP(B221,'ESO map constants'!$A$3:$B$999,2,0)</f>
        <v>1126</v>
      </c>
      <c r="D221" s="0" t="str">
        <f aca="false">VLOOKUP(C221,'ESO map constants'!$B$3:$C$1000,2,0)</f>
        <v>Craglorn</v>
      </c>
      <c r="E221" s="2" t="n">
        <f aca="false">IF(B221&lt;&gt;"",VLOOKUP(B221,'ESO map constants'!$A$3:$D$1000,4,0),"")</f>
        <v>888</v>
      </c>
      <c r="F221" s="2" t="n">
        <f aca="false">VLOOKUP(E221,'ESO zone constants'!$A$2:$B$9949,2,0)</f>
        <v>500</v>
      </c>
      <c r="G221" s="2" t="str">
        <f aca="false">IF(E221&lt;&gt;"",VLOOKUP(E221,'ESO zone constants'!$A$2:$D$949,4,0),"")</f>
        <v>Craglorn</v>
      </c>
      <c r="H221" s="1" t="n">
        <v>1</v>
      </c>
      <c r="I221" s="0" t="str">
        <f aca="false">VLOOKUP(A221,'ESO wayshrine names'!$A$3:$B$1000,2,0)</f>
        <v>Inazzur's Hold Wayshrine </v>
      </c>
      <c r="J221" s="40" t="str">
        <f aca="false">IF(A221&lt;&gt;"",IF(E221&lt;&gt;"",IF(OR(ISNA(A221),ISNA(E221)),"","["&amp;A221&amp;"]="&amp;E221&amp;","),""),"")</f>
        <v>[227]=888,</v>
      </c>
    </row>
    <row r="222" customFormat="false" ht="15" hidden="false" customHeight="false" outlineLevel="0" collapsed="false">
      <c r="A222" s="21" t="n">
        <v>228</v>
      </c>
      <c r="B222" s="0"/>
      <c r="C222" s="1" t="e">
        <f aca="false">VLOOKUP(B222,'ESO map constants'!$A$3:$B$999,2,0)</f>
        <v>#N/A</v>
      </c>
      <c r="E222" s="2" t="str">
        <f aca="false">IF(B222&lt;&gt;"",VLOOKUP(B222,'ESO map constants'!$A$3:$D$1000,4,0),"")</f>
        <v/>
      </c>
      <c r="F222" s="2" t="e">
        <f aca="false">VLOOKUP(E222,'ESO zone constants'!$A$2:$B$9949,2,0)</f>
        <v>#N/A</v>
      </c>
      <c r="G222" s="2" t="str">
        <f aca="false">IF(E222&lt;&gt;"",VLOOKUP(E222,'ESO zone constants'!$A$2:$D$949,4,0),"")</f>
        <v/>
      </c>
      <c r="H222" s="0"/>
      <c r="I222" s="0" t="str">
        <f aca="false">VLOOKUP(A222,'ESO wayshrine names'!$A$3:$B$1000,2,0)</f>
        <v> </v>
      </c>
      <c r="J222" s="40" t="str">
        <f aca="false">IF(A222&lt;&gt;"",IF(E222&lt;&gt;"",IF(OR(ISNA(A222),ISNA(E222)),"","["&amp;A222&amp;"]="&amp;E222&amp;","),""),"")</f>
        <v/>
      </c>
    </row>
    <row r="223" customFormat="false" ht="15" hidden="false" customHeight="false" outlineLevel="0" collapsed="false">
      <c r="A223" s="21" t="n">
        <v>229</v>
      </c>
      <c r="B223" s="1" t="n">
        <v>25</v>
      </c>
      <c r="C223" s="1" t="n">
        <f aca="false">VLOOKUP(B223,'ESO map constants'!$A$3:$B$999,2,0)</f>
        <v>1126</v>
      </c>
      <c r="D223" s="0" t="str">
        <f aca="false">VLOOKUP(C223,'ESO map constants'!$B$3:$C$1000,2,0)</f>
        <v>Craglorn</v>
      </c>
      <c r="E223" s="2" t="n">
        <f aca="false">IF(B223&lt;&gt;"",VLOOKUP(B223,'ESO map constants'!$A$3:$D$1000,4,0),"")</f>
        <v>888</v>
      </c>
      <c r="F223" s="2" t="n">
        <f aca="false">VLOOKUP(E223,'ESO zone constants'!$A$2:$B$9949,2,0)</f>
        <v>500</v>
      </c>
      <c r="G223" s="2" t="str">
        <f aca="false">IF(E223&lt;&gt;"",VLOOKUP(E223,'ESO zone constants'!$A$2:$D$949,4,0),"")</f>
        <v>Craglorn</v>
      </c>
      <c r="H223" s="1" t="n">
        <v>1</v>
      </c>
      <c r="I223" s="0" t="str">
        <f aca="false">VLOOKUP(A223,'ESO wayshrine names'!$A$3:$B$1000,2,0)</f>
        <v>Elinhir Wayshrine </v>
      </c>
      <c r="J223" s="40" t="str">
        <f aca="false">IF(A223&lt;&gt;"",IF(E223&lt;&gt;"",IF(OR(ISNA(A223),ISNA(E223)),"","["&amp;A223&amp;"]="&amp;E223&amp;","),""),"")</f>
        <v>[229]=888,</v>
      </c>
    </row>
    <row r="224" customFormat="false" ht="15" hidden="false" customHeight="false" outlineLevel="0" collapsed="false">
      <c r="A224" s="21" t="n">
        <v>230</v>
      </c>
      <c r="B224" s="1" t="n">
        <v>25</v>
      </c>
      <c r="C224" s="1" t="n">
        <f aca="false">VLOOKUP(B224,'ESO map constants'!$A$3:$B$999,2,0)</f>
        <v>1126</v>
      </c>
      <c r="D224" s="0" t="str">
        <f aca="false">VLOOKUP(C224,'ESO map constants'!$B$3:$C$1000,2,0)</f>
        <v>Craglorn</v>
      </c>
      <c r="E224" s="2" t="n">
        <f aca="false">IF(B224&lt;&gt;"",VLOOKUP(B224,'ESO map constants'!$A$3:$D$1000,4,0),"")</f>
        <v>888</v>
      </c>
      <c r="F224" s="2" t="n">
        <f aca="false">VLOOKUP(E224,'ESO zone constants'!$A$2:$B$9949,2,0)</f>
        <v>500</v>
      </c>
      <c r="G224" s="2" t="str">
        <f aca="false">IF(E224&lt;&gt;"",VLOOKUP(E224,'ESO zone constants'!$A$2:$D$949,4,0),"")</f>
        <v>Craglorn</v>
      </c>
      <c r="H224" s="1" t="n">
        <v>3</v>
      </c>
      <c r="I224" s="0" t="str">
        <f aca="false">VLOOKUP(A224,'ESO wayshrine names'!$A$3:$B$1000,2,0)</f>
        <v>Trial: Hel Ra Citadel </v>
      </c>
      <c r="J224" s="40" t="str">
        <f aca="false">IF(A224&lt;&gt;"",IF(E224&lt;&gt;"",IF(OR(ISNA(A224),ISNA(E224)),"","["&amp;A224&amp;"]="&amp;E224&amp;","),""),"")</f>
        <v>[230]=888,</v>
      </c>
    </row>
    <row r="225" customFormat="false" ht="15" hidden="false" customHeight="false" outlineLevel="0" collapsed="false">
      <c r="A225" s="21" t="n">
        <v>231</v>
      </c>
      <c r="B225" s="1" t="n">
        <v>25</v>
      </c>
      <c r="C225" s="1" t="n">
        <f aca="false">VLOOKUP(B225,'ESO map constants'!$A$3:$B$999,2,0)</f>
        <v>1126</v>
      </c>
      <c r="D225" s="0" t="str">
        <f aca="false">VLOOKUP(C225,'ESO map constants'!$B$3:$C$1000,2,0)</f>
        <v>Craglorn</v>
      </c>
      <c r="E225" s="2" t="n">
        <f aca="false">IF(B225&lt;&gt;"",VLOOKUP(B225,'ESO map constants'!$A$3:$D$1000,4,0),"")</f>
        <v>888</v>
      </c>
      <c r="F225" s="2" t="n">
        <f aca="false">VLOOKUP(E225,'ESO zone constants'!$A$2:$B$9949,2,0)</f>
        <v>500</v>
      </c>
      <c r="G225" s="2" t="str">
        <f aca="false">IF(E225&lt;&gt;"",VLOOKUP(E225,'ESO zone constants'!$A$2:$D$949,4,0),"")</f>
        <v>Craglorn</v>
      </c>
      <c r="H225" s="1" t="n">
        <v>3</v>
      </c>
      <c r="I225" s="0" t="str">
        <f aca="false">VLOOKUP(A225,'ESO wayshrine names'!$A$3:$B$1000,2,0)</f>
        <v>Trial: Aetherian Archive </v>
      </c>
      <c r="J225" s="40" t="str">
        <f aca="false">IF(A225&lt;&gt;"",IF(E225&lt;&gt;"",IF(OR(ISNA(A225),ISNA(E225)),"","["&amp;A225&amp;"]="&amp;E225&amp;","),""),"")</f>
        <v>[231]=888,</v>
      </c>
    </row>
    <row r="226" customFormat="false" ht="15" hidden="false" customHeight="false" outlineLevel="0" collapsed="false">
      <c r="A226" s="21" t="n">
        <v>232</v>
      </c>
      <c r="B226" s="1" t="n">
        <v>25</v>
      </c>
      <c r="C226" s="1" t="n">
        <f aca="false">VLOOKUP(B226,'ESO map constants'!$A$3:$B$999,2,0)</f>
        <v>1126</v>
      </c>
      <c r="D226" s="0" t="str">
        <f aca="false">VLOOKUP(C226,'ESO map constants'!$B$3:$C$1000,2,0)</f>
        <v>Craglorn</v>
      </c>
      <c r="E226" s="2" t="n">
        <f aca="false">IF(B226&lt;&gt;"",VLOOKUP(B226,'ESO map constants'!$A$3:$D$1000,4,0),"")</f>
        <v>888</v>
      </c>
      <c r="F226" s="2" t="n">
        <f aca="false">VLOOKUP(E226,'ESO zone constants'!$A$2:$B$9949,2,0)</f>
        <v>500</v>
      </c>
      <c r="G226" s="2" t="str">
        <f aca="false">IF(E226&lt;&gt;"",VLOOKUP(E226,'ESO zone constants'!$A$2:$D$949,4,0),"")</f>
        <v>Craglorn</v>
      </c>
      <c r="H226" s="1" t="n">
        <v>3</v>
      </c>
      <c r="I226" s="0" t="str">
        <f aca="false">VLOOKUP(A226,'ESO wayshrine names'!$A$3:$B$1000,2,0)</f>
        <v>Trial: Sanctum Ophidia </v>
      </c>
      <c r="J226" s="40" t="str">
        <f aca="false">IF(A226&lt;&gt;"",IF(E226&lt;&gt;"",IF(OR(ISNA(A226),ISNA(E226)),"","["&amp;A226&amp;"]="&amp;E226&amp;","),""),"")</f>
        <v>[232]=888,</v>
      </c>
    </row>
    <row r="227" customFormat="false" ht="15" hidden="false" customHeight="false" outlineLevel="0" collapsed="false">
      <c r="A227" s="21" t="n">
        <v>233</v>
      </c>
      <c r="B227" s="1" t="n">
        <v>25</v>
      </c>
      <c r="C227" s="1" t="n">
        <f aca="false">VLOOKUP(B227,'ESO map constants'!$A$3:$B$999,2,0)</f>
        <v>1126</v>
      </c>
      <c r="D227" s="0" t="str">
        <f aca="false">VLOOKUP(C227,'ESO map constants'!$B$3:$C$1000,2,0)</f>
        <v>Craglorn</v>
      </c>
      <c r="E227" s="2" t="n">
        <f aca="false">IF(B227&lt;&gt;"",VLOOKUP(B227,'ESO map constants'!$A$3:$D$1000,4,0),"")</f>
        <v>888</v>
      </c>
      <c r="F227" s="2" t="n">
        <f aca="false">VLOOKUP(E227,'ESO zone constants'!$A$2:$B$9949,2,0)</f>
        <v>500</v>
      </c>
      <c r="G227" s="2" t="str">
        <f aca="false">IF(E227&lt;&gt;"",VLOOKUP(E227,'ESO zone constants'!$A$2:$D$949,4,0),"")</f>
        <v>Craglorn</v>
      </c>
      <c r="H227" s="1" t="n">
        <v>1</v>
      </c>
      <c r="I227" s="0" t="str">
        <f aca="false">VLOOKUP(A227,'ESO wayshrine names'!$A$3:$B$1000,2,0)</f>
        <v>Dragonstar Wayshrine </v>
      </c>
      <c r="J227" s="40" t="str">
        <f aca="false">IF(A227&lt;&gt;"",IF(E227&lt;&gt;"",IF(OR(ISNA(A227),ISNA(E227)),"","["&amp;A227&amp;"]="&amp;E227&amp;","),""),"")</f>
        <v>[233]=888,</v>
      </c>
    </row>
    <row r="228" customFormat="false" ht="15" hidden="false" customHeight="false" outlineLevel="0" collapsed="false">
      <c r="A228" s="21" t="n">
        <v>234</v>
      </c>
      <c r="B228" s="1" t="n">
        <v>25</v>
      </c>
      <c r="C228" s="1" t="n">
        <f aca="false">VLOOKUP(B228,'ESO map constants'!$A$3:$B$999,2,0)</f>
        <v>1126</v>
      </c>
      <c r="D228" s="0" t="str">
        <f aca="false">VLOOKUP(C228,'ESO map constants'!$B$3:$C$1000,2,0)</f>
        <v>Craglorn</v>
      </c>
      <c r="E228" s="2" t="n">
        <f aca="false">IF(B228&lt;&gt;"",VLOOKUP(B228,'ESO map constants'!$A$3:$D$1000,4,0),"")</f>
        <v>888</v>
      </c>
      <c r="F228" s="2" t="n">
        <f aca="false">VLOOKUP(E228,'ESO zone constants'!$A$2:$B$9949,2,0)</f>
        <v>500</v>
      </c>
      <c r="G228" s="2" t="str">
        <f aca="false">IF(E228&lt;&gt;"",VLOOKUP(E228,'ESO zone constants'!$A$2:$D$949,4,0),"")</f>
        <v>Craglorn</v>
      </c>
      <c r="H228" s="1" t="n">
        <v>1</v>
      </c>
      <c r="I228" s="0" t="str">
        <f aca="false">VLOOKUP(A228,'ESO wayshrine names'!$A$3:$B$1000,2,0)</f>
        <v>Skyreach Wayshrine </v>
      </c>
      <c r="J228" s="40" t="str">
        <f aca="false">IF(A228&lt;&gt;"",IF(E228&lt;&gt;"",IF(OR(ISNA(A228),ISNA(E228)),"","["&amp;A228&amp;"]="&amp;E228&amp;","),""),"")</f>
        <v>[234]=888,</v>
      </c>
    </row>
    <row r="229" customFormat="false" ht="15" hidden="false" customHeight="false" outlineLevel="0" collapsed="false">
      <c r="A229" s="21" t="n">
        <v>235</v>
      </c>
      <c r="B229" s="1" t="n">
        <v>25</v>
      </c>
      <c r="C229" s="1" t="n">
        <f aca="false">VLOOKUP(B229,'ESO map constants'!$A$3:$B$999,2,0)</f>
        <v>1126</v>
      </c>
      <c r="D229" s="0" t="str">
        <f aca="false">VLOOKUP(C229,'ESO map constants'!$B$3:$C$1000,2,0)</f>
        <v>Craglorn</v>
      </c>
      <c r="E229" s="2" t="n">
        <f aca="false">IF(B229&lt;&gt;"",VLOOKUP(B229,'ESO map constants'!$A$3:$D$1000,4,0),"")</f>
        <v>888</v>
      </c>
      <c r="F229" s="2" t="n">
        <f aca="false">VLOOKUP(E229,'ESO zone constants'!$A$2:$B$9949,2,0)</f>
        <v>500</v>
      </c>
      <c r="G229" s="2" t="str">
        <f aca="false">IF(E229&lt;&gt;"",VLOOKUP(E229,'ESO zone constants'!$A$2:$D$949,4,0),"")</f>
        <v>Craglorn</v>
      </c>
      <c r="H229" s="1" t="n">
        <v>1</v>
      </c>
      <c r="I229" s="0" t="str">
        <f aca="false">VLOOKUP(A229,'ESO wayshrine names'!$A$3:$B$1000,2,0)</f>
        <v>Valley of Scars Wayshrine </v>
      </c>
      <c r="J229" s="40" t="str">
        <f aca="false">IF(A229&lt;&gt;"",IF(E229&lt;&gt;"",IF(OR(ISNA(A229),ISNA(E229)),"","["&amp;A229&amp;"]="&amp;E229&amp;","),""),"")</f>
        <v>[235]=888,</v>
      </c>
    </row>
    <row r="230" customFormat="false" ht="15" hidden="false" customHeight="false" outlineLevel="0" collapsed="false">
      <c r="A230" s="21" t="n">
        <v>237</v>
      </c>
      <c r="B230" s="1" t="n">
        <v>27</v>
      </c>
      <c r="C230" s="1" t="n">
        <f aca="false">VLOOKUP(B230,'ESO map constants'!$A$3:$B$999,2,0)</f>
        <v>667</v>
      </c>
      <c r="D230" s="0" t="str">
        <f aca="false">VLOOKUP(C230,'ESO map constants'!$B$3:$C$1000,2,0)</f>
        <v>Wrothgar</v>
      </c>
      <c r="E230" s="2" t="n">
        <f aca="false">IF(B230&lt;&gt;"",VLOOKUP(B230,'ESO map constants'!$A$3:$D$1000,4,0),"")</f>
        <v>684</v>
      </c>
      <c r="F230" s="2" t="n">
        <f aca="false">VLOOKUP(E230,'ESO zone constants'!$A$2:$B$9949,2,0)</f>
        <v>379</v>
      </c>
      <c r="G230" s="2" t="str">
        <f aca="false">IF(E230&lt;&gt;"",VLOOKUP(E230,'ESO zone constants'!$A$2:$D$949,4,0),"")</f>
        <v>Wrothgar</v>
      </c>
      <c r="H230" s="1" t="n">
        <v>1</v>
      </c>
      <c r="I230" s="0" t="str">
        <f aca="false">VLOOKUP(A230,'ESO wayshrine names'!$A$3:$B$1000,2,0)</f>
        <v>Shatul Wayshrine </v>
      </c>
      <c r="J230" s="40" t="str">
        <f aca="false">IF(A230&lt;&gt;"",IF(E230&lt;&gt;"",IF(OR(ISNA(A230),ISNA(E230)),"","["&amp;A230&amp;"]="&amp;E230&amp;","),""),"")</f>
        <v>[237]=684,</v>
      </c>
    </row>
    <row r="231" customFormat="false" ht="15" hidden="false" customHeight="false" outlineLevel="0" collapsed="false">
      <c r="A231" s="21" t="n">
        <v>238</v>
      </c>
      <c r="B231" s="1" t="n">
        <v>27</v>
      </c>
      <c r="C231" s="1" t="n">
        <f aca="false">VLOOKUP(B231,'ESO map constants'!$A$3:$B$999,2,0)</f>
        <v>667</v>
      </c>
      <c r="D231" s="0" t="str">
        <f aca="false">VLOOKUP(C231,'ESO map constants'!$B$3:$C$1000,2,0)</f>
        <v>Wrothgar</v>
      </c>
      <c r="E231" s="2" t="n">
        <f aca="false">IF(B231&lt;&gt;"",VLOOKUP(B231,'ESO map constants'!$A$3:$D$1000,4,0),"")</f>
        <v>684</v>
      </c>
      <c r="F231" s="2" t="n">
        <f aca="false">VLOOKUP(E231,'ESO zone constants'!$A$2:$B$9949,2,0)</f>
        <v>379</v>
      </c>
      <c r="G231" s="2" t="str">
        <f aca="false">IF(E231&lt;&gt;"",VLOOKUP(E231,'ESO zone constants'!$A$2:$D$949,4,0),"")</f>
        <v>Wrothgar</v>
      </c>
      <c r="H231" s="1" t="n">
        <v>1</v>
      </c>
      <c r="I231" s="0" t="str">
        <f aca="false">VLOOKUP(A231,'ESO wayshrine names'!$A$3:$B$1000,2,0)</f>
        <v>Icy Shore Wayshrine </v>
      </c>
      <c r="J231" s="40" t="str">
        <f aca="false">IF(A231&lt;&gt;"",IF(E231&lt;&gt;"",IF(OR(ISNA(A231),ISNA(E231)),"","["&amp;A231&amp;"]="&amp;E231&amp;","),""),"")</f>
        <v>[238]=684,</v>
      </c>
    </row>
    <row r="232" customFormat="false" ht="15" hidden="false" customHeight="false" outlineLevel="0" collapsed="false">
      <c r="A232" s="21" t="n">
        <v>239</v>
      </c>
      <c r="B232" s="1" t="n">
        <v>27</v>
      </c>
      <c r="C232" s="1" t="n">
        <f aca="false">VLOOKUP(B232,'ESO map constants'!$A$3:$B$999,2,0)</f>
        <v>667</v>
      </c>
      <c r="D232" s="0" t="str">
        <f aca="false">VLOOKUP(C232,'ESO map constants'!$B$3:$C$1000,2,0)</f>
        <v>Wrothgar</v>
      </c>
      <c r="E232" s="2" t="n">
        <f aca="false">IF(B232&lt;&gt;"",VLOOKUP(B232,'ESO map constants'!$A$3:$D$1000,4,0),"")</f>
        <v>684</v>
      </c>
      <c r="F232" s="2" t="n">
        <f aca="false">VLOOKUP(E232,'ESO zone constants'!$A$2:$B$9949,2,0)</f>
        <v>379</v>
      </c>
      <c r="G232" s="2" t="str">
        <f aca="false">IF(E232&lt;&gt;"",VLOOKUP(E232,'ESO zone constants'!$A$2:$D$949,4,0),"")</f>
        <v>Wrothgar</v>
      </c>
      <c r="H232" s="1" t="n">
        <v>1</v>
      </c>
      <c r="I232" s="0" t="str">
        <f aca="false">VLOOKUP(A232,'ESO wayshrine names'!$A$3:$B$1000,2,0)</f>
        <v>Two Rivers Wayshrine </v>
      </c>
      <c r="J232" s="40" t="str">
        <f aca="false">IF(A232&lt;&gt;"",IF(E232&lt;&gt;"",IF(OR(ISNA(A232),ISNA(E232)),"","["&amp;A232&amp;"]="&amp;E232&amp;","),""),"")</f>
        <v>[239]=684,</v>
      </c>
    </row>
    <row r="233" customFormat="false" ht="15" hidden="false" customHeight="false" outlineLevel="0" collapsed="false">
      <c r="A233" s="21" t="n">
        <v>240</v>
      </c>
      <c r="B233" s="1" t="n">
        <v>27</v>
      </c>
      <c r="C233" s="1" t="n">
        <f aca="false">VLOOKUP(B233,'ESO map constants'!$A$3:$B$999,2,0)</f>
        <v>667</v>
      </c>
      <c r="D233" s="0" t="str">
        <f aca="false">VLOOKUP(C233,'ESO map constants'!$B$3:$C$1000,2,0)</f>
        <v>Wrothgar</v>
      </c>
      <c r="E233" s="2" t="n">
        <f aca="false">IF(B233&lt;&gt;"",VLOOKUP(B233,'ESO map constants'!$A$3:$D$1000,4,0),"")</f>
        <v>684</v>
      </c>
      <c r="F233" s="2" t="n">
        <f aca="false">VLOOKUP(E233,'ESO zone constants'!$A$2:$B$9949,2,0)</f>
        <v>379</v>
      </c>
      <c r="G233" s="2" t="str">
        <f aca="false">IF(E233&lt;&gt;"",VLOOKUP(E233,'ESO zone constants'!$A$2:$D$949,4,0),"")</f>
        <v>Wrothgar</v>
      </c>
      <c r="H233" s="1" t="n">
        <v>1</v>
      </c>
      <c r="I233" s="0" t="str">
        <f aca="false">VLOOKUP(A233,'ESO wayshrine names'!$A$3:$B$1000,2,0)</f>
        <v>Morkul Plain Wayshrine </v>
      </c>
      <c r="J233" s="40" t="str">
        <f aca="false">IF(A233&lt;&gt;"",IF(E233&lt;&gt;"",IF(OR(ISNA(A233),ISNA(E233)),"","["&amp;A233&amp;"]="&amp;E233&amp;","),""),"")</f>
        <v>[240]=684,</v>
      </c>
    </row>
    <row r="234" customFormat="false" ht="15" hidden="false" customHeight="false" outlineLevel="0" collapsed="false">
      <c r="A234" s="21" t="n">
        <v>241</v>
      </c>
      <c r="B234" s="1" t="n">
        <v>27</v>
      </c>
      <c r="C234" s="1" t="n">
        <f aca="false">VLOOKUP(B234,'ESO map constants'!$A$3:$B$999,2,0)</f>
        <v>667</v>
      </c>
      <c r="D234" s="0" t="str">
        <f aca="false">VLOOKUP(C234,'ESO map constants'!$B$3:$C$1000,2,0)</f>
        <v>Wrothgar</v>
      </c>
      <c r="E234" s="2" t="n">
        <f aca="false">IF(B234&lt;&gt;"",VLOOKUP(B234,'ESO map constants'!$A$3:$D$1000,4,0),"")</f>
        <v>684</v>
      </c>
      <c r="F234" s="2" t="n">
        <f aca="false">VLOOKUP(E234,'ESO zone constants'!$A$2:$B$9949,2,0)</f>
        <v>379</v>
      </c>
      <c r="G234" s="2" t="str">
        <f aca="false">IF(E234&lt;&gt;"",VLOOKUP(E234,'ESO zone constants'!$A$2:$D$949,4,0),"")</f>
        <v>Wrothgar</v>
      </c>
      <c r="H234" s="1" t="n">
        <v>1</v>
      </c>
      <c r="I234" s="0" t="str">
        <f aca="false">VLOOKUP(A234,'ESO wayshrine names'!$A$3:$B$1000,2,0)</f>
        <v>Great Bay Wayshrine </v>
      </c>
      <c r="J234" s="40" t="str">
        <f aca="false">IF(A234&lt;&gt;"",IF(E234&lt;&gt;"",IF(OR(ISNA(A234),ISNA(E234)),"","["&amp;A234&amp;"]="&amp;E234&amp;","),""),"")</f>
        <v>[241]=684,</v>
      </c>
    </row>
    <row r="235" customFormat="false" ht="15" hidden="false" customHeight="false" outlineLevel="0" collapsed="false">
      <c r="A235" s="21" t="n">
        <v>242</v>
      </c>
      <c r="B235" s="1" t="n">
        <v>27</v>
      </c>
      <c r="C235" s="1" t="n">
        <f aca="false">VLOOKUP(B235,'ESO map constants'!$A$3:$B$999,2,0)</f>
        <v>667</v>
      </c>
      <c r="D235" s="0" t="str">
        <f aca="false">VLOOKUP(C235,'ESO map constants'!$B$3:$C$1000,2,0)</f>
        <v>Wrothgar</v>
      </c>
      <c r="E235" s="2" t="n">
        <f aca="false">IF(B235&lt;&gt;"",VLOOKUP(B235,'ESO map constants'!$A$3:$D$1000,4,0),"")</f>
        <v>684</v>
      </c>
      <c r="F235" s="2" t="n">
        <f aca="false">VLOOKUP(E235,'ESO zone constants'!$A$2:$B$9949,2,0)</f>
        <v>379</v>
      </c>
      <c r="G235" s="2" t="str">
        <f aca="false">IF(E235&lt;&gt;"",VLOOKUP(E235,'ESO zone constants'!$A$2:$D$949,4,0),"")</f>
        <v>Wrothgar</v>
      </c>
      <c r="H235" s="1" t="n">
        <v>1</v>
      </c>
      <c r="I235" s="0" t="str">
        <f aca="false">VLOOKUP(A235,'ESO wayshrine names'!$A$3:$B$1000,2,0)</f>
        <v>Frostbreak Ridge Wayshrine </v>
      </c>
      <c r="J235" s="40" t="str">
        <f aca="false">IF(A235&lt;&gt;"",IF(E235&lt;&gt;"",IF(OR(ISNA(A235),ISNA(E235)),"","["&amp;A235&amp;"]="&amp;E235&amp;","),""),"")</f>
        <v>[242]=684,</v>
      </c>
    </row>
    <row r="236" customFormat="false" ht="15" hidden="false" customHeight="false" outlineLevel="0" collapsed="false">
      <c r="A236" s="21" t="n">
        <v>243</v>
      </c>
      <c r="B236" s="1" t="n">
        <v>27</v>
      </c>
      <c r="C236" s="1" t="n">
        <f aca="false">VLOOKUP(B236,'ESO map constants'!$A$3:$B$999,2,0)</f>
        <v>667</v>
      </c>
      <c r="D236" s="0" t="str">
        <f aca="false">VLOOKUP(C236,'ESO map constants'!$B$3:$C$1000,2,0)</f>
        <v>Wrothgar</v>
      </c>
      <c r="E236" s="2" t="n">
        <f aca="false">IF(B236&lt;&gt;"",VLOOKUP(B236,'ESO map constants'!$A$3:$D$1000,4,0),"")</f>
        <v>684</v>
      </c>
      <c r="F236" s="2" t="n">
        <f aca="false">VLOOKUP(E236,'ESO zone constants'!$A$2:$B$9949,2,0)</f>
        <v>379</v>
      </c>
      <c r="G236" s="2" t="str">
        <f aca="false">IF(E236&lt;&gt;"",VLOOKUP(E236,'ESO zone constants'!$A$2:$D$949,4,0),"")</f>
        <v>Wrothgar</v>
      </c>
      <c r="H236" s="1" t="n">
        <v>1</v>
      </c>
      <c r="I236" s="0" t="str">
        <f aca="false">VLOOKUP(A236,'ESO wayshrine names'!$A$3:$B$1000,2,0)</f>
        <v>Siege Road Wayshrine </v>
      </c>
      <c r="J236" s="40" t="str">
        <f aca="false">IF(A236&lt;&gt;"",IF(E236&lt;&gt;"",IF(OR(ISNA(A236),ISNA(E236)),"","["&amp;A236&amp;"]="&amp;E236&amp;","),""),"")</f>
        <v>[243]=684,</v>
      </c>
    </row>
    <row r="237" customFormat="false" ht="15" hidden="false" customHeight="false" outlineLevel="0" collapsed="false">
      <c r="A237" s="21" t="n">
        <v>244</v>
      </c>
      <c r="B237" s="1" t="n">
        <v>27</v>
      </c>
      <c r="C237" s="1" t="n">
        <f aca="false">VLOOKUP(B237,'ESO map constants'!$A$3:$B$999,2,0)</f>
        <v>667</v>
      </c>
      <c r="D237" s="0" t="str">
        <f aca="false">VLOOKUP(C237,'ESO map constants'!$B$3:$C$1000,2,0)</f>
        <v>Wrothgar</v>
      </c>
      <c r="E237" s="2" t="n">
        <f aca="false">IF(B237&lt;&gt;"",VLOOKUP(B237,'ESO map constants'!$A$3:$D$1000,4,0),"")</f>
        <v>684</v>
      </c>
      <c r="F237" s="2" t="n">
        <f aca="false">VLOOKUP(E237,'ESO zone constants'!$A$2:$B$9949,2,0)</f>
        <v>379</v>
      </c>
      <c r="G237" s="2" t="str">
        <f aca="false">IF(E237&lt;&gt;"",VLOOKUP(E237,'ESO zone constants'!$A$2:$D$949,4,0),"")</f>
        <v>Wrothgar</v>
      </c>
      <c r="H237" s="1" t="n">
        <v>1</v>
      </c>
      <c r="I237" s="0" t="str">
        <f aca="false">VLOOKUP(A237,'ESO wayshrine names'!$A$3:$B$1000,2,0)</f>
        <v>Orsinium Wayshrine </v>
      </c>
      <c r="J237" s="40" t="str">
        <f aca="false">IF(A237&lt;&gt;"",IF(E237&lt;&gt;"",IF(OR(ISNA(A237),ISNA(E237)),"","["&amp;A237&amp;"]="&amp;E237&amp;","),""),"")</f>
        <v>[244]=684,</v>
      </c>
    </row>
    <row r="238" customFormat="false" ht="15" hidden="false" customHeight="false" outlineLevel="0" collapsed="false">
      <c r="A238" s="21" t="n">
        <v>245</v>
      </c>
      <c r="B238" s="1" t="n">
        <v>27</v>
      </c>
      <c r="C238" s="1" t="n">
        <f aca="false">VLOOKUP(B238,'ESO map constants'!$A$3:$B$999,2,0)</f>
        <v>667</v>
      </c>
      <c r="D238" s="0" t="str">
        <f aca="false">VLOOKUP(C238,'ESO map constants'!$B$3:$C$1000,2,0)</f>
        <v>Wrothgar</v>
      </c>
      <c r="E238" s="2" t="n">
        <f aca="false">IF(B238&lt;&gt;"",VLOOKUP(B238,'ESO map constants'!$A$3:$D$1000,4,0),"")</f>
        <v>684</v>
      </c>
      <c r="F238" s="2" t="n">
        <f aca="false">VLOOKUP(E238,'ESO zone constants'!$A$2:$B$9949,2,0)</f>
        <v>379</v>
      </c>
      <c r="G238" s="2" t="str">
        <f aca="false">IF(E238&lt;&gt;"",VLOOKUP(E238,'ESO zone constants'!$A$2:$D$949,4,0),"")</f>
        <v>Wrothgar</v>
      </c>
      <c r="H238" s="1" t="n">
        <v>1</v>
      </c>
      <c r="I238" s="0" t="str">
        <f aca="false">VLOOKUP(A238,'ESO wayshrine names'!$A$3:$B$1000,2,0)</f>
        <v>Trader's Road Wayshrine </v>
      </c>
      <c r="J238" s="40" t="str">
        <f aca="false">IF(A238&lt;&gt;"",IF(E238&lt;&gt;"",IF(OR(ISNA(A238),ISNA(E238)),"","["&amp;A238&amp;"]="&amp;E238&amp;","),""),"")</f>
        <v>[245]=684,</v>
      </c>
    </row>
    <row r="239" customFormat="false" ht="15" hidden="false" customHeight="false" outlineLevel="0" collapsed="false">
      <c r="A239" s="21" t="n">
        <v>246</v>
      </c>
      <c r="B239" s="1" t="n">
        <v>27</v>
      </c>
      <c r="C239" s="1" t="n">
        <f aca="false">VLOOKUP(B239,'ESO map constants'!$A$3:$B$999,2,0)</f>
        <v>667</v>
      </c>
      <c r="D239" s="0" t="str">
        <f aca="false">VLOOKUP(C239,'ESO map constants'!$B$3:$C$1000,2,0)</f>
        <v>Wrothgar</v>
      </c>
      <c r="E239" s="2" t="n">
        <f aca="false">IF(B239&lt;&gt;"",VLOOKUP(B239,'ESO map constants'!$A$3:$D$1000,4,0),"")</f>
        <v>684</v>
      </c>
      <c r="F239" s="2" t="n">
        <f aca="false">VLOOKUP(E239,'ESO zone constants'!$A$2:$B$9949,2,0)</f>
        <v>379</v>
      </c>
      <c r="G239" s="2" t="str">
        <f aca="false">IF(E239&lt;&gt;"",VLOOKUP(E239,'ESO zone constants'!$A$2:$D$949,4,0),"")</f>
        <v>Wrothgar</v>
      </c>
      <c r="H239" s="1" t="n">
        <v>1</v>
      </c>
      <c r="I239" s="0" t="str">
        <f aca="false">VLOOKUP(A239,'ESO wayshrine names'!$A$3:$B$1000,2,0)</f>
        <v>Merchant's Gate Wayshrine </v>
      </c>
      <c r="J239" s="40" t="str">
        <f aca="false">IF(A239&lt;&gt;"",IF(E239&lt;&gt;"",IF(OR(ISNA(A239),ISNA(E239)),"","["&amp;A239&amp;"]="&amp;E239&amp;","),""),"")</f>
        <v>[246]=684,</v>
      </c>
    </row>
    <row r="240" customFormat="false" ht="15" hidden="false" customHeight="false" outlineLevel="0" collapsed="false">
      <c r="A240" s="21" t="n">
        <v>248</v>
      </c>
      <c r="B240" s="0"/>
      <c r="C240" s="1" t="e">
        <f aca="false">VLOOKUP(B240,'ESO map constants'!$A$3:$B$999,2,0)</f>
        <v>#N/A</v>
      </c>
      <c r="E240" s="2" t="str">
        <f aca="false">IF(B240&lt;&gt;"",VLOOKUP(B240,'ESO map constants'!$A$3:$D$1000,4,0),"")</f>
        <v/>
      </c>
      <c r="F240" s="2" t="e">
        <f aca="false">VLOOKUP(E240,'ESO zone constants'!$A$2:$B$9949,2,0)</f>
        <v>#N/A</v>
      </c>
      <c r="G240" s="2" t="str">
        <f aca="false">IF(E240&lt;&gt;"",VLOOKUP(E240,'ESO zone constants'!$A$2:$D$949,4,0),"")</f>
        <v/>
      </c>
      <c r="H240" s="0"/>
      <c r="I240" s="0" t="str">
        <f aca="false">VLOOKUP(A240,'ESO wayshrine names'!$A$3:$B$1000,2,0)</f>
        <v> </v>
      </c>
      <c r="J240" s="40" t="str">
        <f aca="false">IF(A240&lt;&gt;"",IF(E240&lt;&gt;"",IF(OR(ISNA(A240),ISNA(E240)),"","["&amp;A240&amp;"]="&amp;E240&amp;","),""),"")</f>
        <v/>
      </c>
    </row>
    <row r="241" customFormat="false" ht="15" hidden="false" customHeight="false" outlineLevel="0" collapsed="false">
      <c r="A241" s="21" t="n">
        <v>249</v>
      </c>
      <c r="B241" s="1" t="n">
        <v>27</v>
      </c>
      <c r="C241" s="1" t="n">
        <f aca="false">VLOOKUP(B241,'ESO map constants'!$A$3:$B$999,2,0)</f>
        <v>667</v>
      </c>
      <c r="D241" s="0" t="str">
        <f aca="false">VLOOKUP(C241,'ESO map constants'!$B$3:$C$1000,2,0)</f>
        <v>Wrothgar</v>
      </c>
      <c r="E241" s="2" t="n">
        <f aca="false">IF(B241&lt;&gt;"",VLOOKUP(B241,'ESO map constants'!$A$3:$D$1000,4,0),"")</f>
        <v>684</v>
      </c>
      <c r="F241" s="2" t="n">
        <f aca="false">VLOOKUP(E241,'ESO zone constants'!$A$2:$B$9949,2,0)</f>
        <v>379</v>
      </c>
      <c r="G241" s="2" t="str">
        <f aca="false">IF(E241&lt;&gt;"",VLOOKUP(E241,'ESO zone constants'!$A$2:$D$949,4,0),"")</f>
        <v>Wrothgar</v>
      </c>
      <c r="H241" s="1" t="n">
        <v>0</v>
      </c>
      <c r="I241" s="0" t="str">
        <f aca="false">VLOOKUP(A241,'ESO wayshrine names'!$A$3:$B$1000,2,0)</f>
        <v>Maelstrom Arena </v>
      </c>
      <c r="J241" s="40" t="str">
        <f aca="false">IF(A241&lt;&gt;"",IF(E241&lt;&gt;"",IF(OR(ISNA(A241),ISNA(E241)),"","["&amp;A241&amp;"]="&amp;E241&amp;","),""),"")</f>
        <v>[249]=684,</v>
      </c>
    </row>
    <row r="242" customFormat="false" ht="15" hidden="false" customHeight="false" outlineLevel="0" collapsed="false">
      <c r="A242" s="21" t="n">
        <v>250</v>
      </c>
      <c r="B242" s="1" t="n">
        <v>27</v>
      </c>
      <c r="C242" s="1" t="n">
        <f aca="false">VLOOKUP(B242,'ESO map constants'!$A$3:$B$999,2,0)</f>
        <v>667</v>
      </c>
      <c r="D242" s="0" t="str">
        <f aca="false">VLOOKUP(C242,'ESO map constants'!$B$3:$C$1000,2,0)</f>
        <v>Wrothgar</v>
      </c>
      <c r="E242" s="2" t="n">
        <f aca="false">IF(B242&lt;&gt;"",VLOOKUP(B242,'ESO map constants'!$A$3:$D$1000,4,0),"")</f>
        <v>684</v>
      </c>
      <c r="F242" s="2" t="n">
        <f aca="false">VLOOKUP(E242,'ESO zone constants'!$A$2:$B$9949,2,0)</f>
        <v>379</v>
      </c>
      <c r="G242" s="2" t="str">
        <f aca="false">IF(E242&lt;&gt;"",VLOOKUP(E242,'ESO zone constants'!$A$2:$D$949,4,0),"")</f>
        <v>Wrothgar</v>
      </c>
      <c r="H242" s="1" t="n">
        <v>0</v>
      </c>
      <c r="I242" s="0" t="str">
        <f aca="false">VLOOKUP(A242,'ESO wayshrine names'!$A$3:$B$1000,2,0)</f>
        <v>Maelstrom Arena </v>
      </c>
      <c r="J242" s="40" t="str">
        <f aca="false">IF(A242&lt;&gt;"",IF(E242&lt;&gt;"",IF(OR(ISNA(A242),ISNA(E242)),"","["&amp;A242&amp;"]="&amp;E242&amp;","),""),"")</f>
        <v>[250]=684,</v>
      </c>
    </row>
    <row r="243" customFormat="false" ht="15" hidden="false" customHeight="false" outlineLevel="0" collapsed="false">
      <c r="A243" s="21" t="n">
        <v>251</v>
      </c>
      <c r="B243" s="1" t="n">
        <v>29</v>
      </c>
      <c r="C243" s="1" t="n">
        <f aca="false">VLOOKUP(B243,'ESO map constants'!$A$3:$B$999,2,0)</f>
        <v>1006</v>
      </c>
      <c r="D243" s="0" t="str">
        <f aca="false">VLOOKUP(C243,'ESO map constants'!$B$3:$C$1000,2,0)</f>
        <v>Gold Coast</v>
      </c>
      <c r="E243" s="2" t="n">
        <f aca="false">IF(B243&lt;&gt;"",VLOOKUP(B243,'ESO map constants'!$A$3:$D$1000,4,0),"")</f>
        <v>823</v>
      </c>
      <c r="F243" s="2" t="n">
        <f aca="false">VLOOKUP(E243,'ESO zone constants'!$A$2:$B$9949,2,0)</f>
        <v>448</v>
      </c>
      <c r="G243" s="2" t="str">
        <f aca="false">IF(E243&lt;&gt;"",VLOOKUP(E243,'ESO zone constants'!$A$2:$D$949,4,0),"")</f>
        <v>Gold Coast</v>
      </c>
      <c r="H243" s="1" t="n">
        <v>1</v>
      </c>
      <c r="I243" s="0" t="str">
        <f aca="false">VLOOKUP(A243,'ESO wayshrine names'!$A$3:$B$1000,2,0)</f>
        <v>Anvil Wayshrine </v>
      </c>
      <c r="J243" s="40" t="str">
        <f aca="false">IF(A243&lt;&gt;"",IF(E243&lt;&gt;"",IF(OR(ISNA(A243),ISNA(E243)),"","["&amp;A243&amp;"]="&amp;E243&amp;","),""),"")</f>
        <v>[251]=823,</v>
      </c>
    </row>
    <row r="244" customFormat="false" ht="15" hidden="false" customHeight="false" outlineLevel="0" collapsed="false">
      <c r="A244" s="21" t="n">
        <v>252</v>
      </c>
      <c r="B244" s="1" t="n">
        <v>29</v>
      </c>
      <c r="C244" s="1" t="n">
        <f aca="false">VLOOKUP(B244,'ESO map constants'!$A$3:$B$999,2,0)</f>
        <v>1006</v>
      </c>
      <c r="D244" s="0" t="str">
        <f aca="false">VLOOKUP(C244,'ESO map constants'!$B$3:$C$1000,2,0)</f>
        <v>Gold Coast</v>
      </c>
      <c r="E244" s="2" t="n">
        <f aca="false">IF(B244&lt;&gt;"",VLOOKUP(B244,'ESO map constants'!$A$3:$D$1000,4,0),"")</f>
        <v>823</v>
      </c>
      <c r="F244" s="2" t="n">
        <f aca="false">VLOOKUP(E244,'ESO zone constants'!$A$2:$B$9949,2,0)</f>
        <v>448</v>
      </c>
      <c r="G244" s="2" t="str">
        <f aca="false">IF(E244&lt;&gt;"",VLOOKUP(E244,'ESO zone constants'!$A$2:$D$949,4,0),"")</f>
        <v>Gold Coast</v>
      </c>
      <c r="H244" s="1" t="n">
        <v>1</v>
      </c>
      <c r="I244" s="0" t="str">
        <f aca="false">VLOOKUP(A244,'ESO wayshrine names'!$A$3:$B$1000,2,0)</f>
        <v>Kvatch Wayshrine </v>
      </c>
      <c r="J244" s="40" t="str">
        <f aca="false">IF(A244&lt;&gt;"",IF(E244&lt;&gt;"",IF(OR(ISNA(A244),ISNA(E244)),"","["&amp;A244&amp;"]="&amp;E244&amp;","),""),"")</f>
        <v>[252]=823,</v>
      </c>
    </row>
    <row r="245" customFormat="false" ht="15" hidden="false" customHeight="false" outlineLevel="0" collapsed="false">
      <c r="A245" s="21" t="n">
        <v>253</v>
      </c>
      <c r="B245" s="1" t="n">
        <v>29</v>
      </c>
      <c r="C245" s="1" t="n">
        <f aca="false">VLOOKUP(B245,'ESO map constants'!$A$3:$B$999,2,0)</f>
        <v>1006</v>
      </c>
      <c r="D245" s="0" t="str">
        <f aca="false">VLOOKUP(C245,'ESO map constants'!$B$3:$C$1000,2,0)</f>
        <v>Gold Coast</v>
      </c>
      <c r="E245" s="2" t="n">
        <f aca="false">IF(B245&lt;&gt;"",VLOOKUP(B245,'ESO map constants'!$A$3:$D$1000,4,0),"")</f>
        <v>823</v>
      </c>
      <c r="F245" s="2" t="n">
        <f aca="false">VLOOKUP(E245,'ESO zone constants'!$A$2:$B$9949,2,0)</f>
        <v>448</v>
      </c>
      <c r="G245" s="2" t="str">
        <f aca="false">IF(E245&lt;&gt;"",VLOOKUP(E245,'ESO zone constants'!$A$2:$D$949,4,0),"")</f>
        <v>Gold Coast</v>
      </c>
      <c r="H245" s="1" t="n">
        <v>1</v>
      </c>
      <c r="I245" s="0" t="str">
        <f aca="false">VLOOKUP(A245,'ESO wayshrine names'!$A$3:$B$1000,2,0)</f>
        <v>Strid River Wayshrine </v>
      </c>
      <c r="J245" s="40" t="str">
        <f aca="false">IF(A245&lt;&gt;"",IF(E245&lt;&gt;"",IF(OR(ISNA(A245),ISNA(E245)),"","["&amp;A245&amp;"]="&amp;E245&amp;","),""),"")</f>
        <v>[253]=823,</v>
      </c>
    </row>
    <row r="246" customFormat="false" ht="15" hidden="false" customHeight="false" outlineLevel="0" collapsed="false">
      <c r="A246" s="21" t="n">
        <v>254</v>
      </c>
      <c r="B246" s="1" t="n">
        <v>29</v>
      </c>
      <c r="C246" s="1" t="n">
        <f aca="false">VLOOKUP(B246,'ESO map constants'!$A$3:$B$999,2,0)</f>
        <v>1006</v>
      </c>
      <c r="D246" s="0" t="str">
        <f aca="false">VLOOKUP(C246,'ESO map constants'!$B$3:$C$1000,2,0)</f>
        <v>Gold Coast</v>
      </c>
      <c r="E246" s="2" t="n">
        <f aca="false">IF(B246&lt;&gt;"",VLOOKUP(B246,'ESO map constants'!$A$3:$D$1000,4,0),"")</f>
        <v>823</v>
      </c>
      <c r="F246" s="2" t="n">
        <f aca="false">VLOOKUP(E246,'ESO zone constants'!$A$2:$B$9949,2,0)</f>
        <v>448</v>
      </c>
      <c r="G246" s="2" t="str">
        <f aca="false">IF(E246&lt;&gt;"",VLOOKUP(E246,'ESO zone constants'!$A$2:$D$949,4,0),"")</f>
        <v>Gold Coast</v>
      </c>
      <c r="H246" s="1" t="n">
        <v>1</v>
      </c>
      <c r="I246" s="0" t="str">
        <f aca="false">VLOOKUP(A246,'ESO wayshrine names'!$A$3:$B$1000,2,0)</f>
        <v>Gold Coast Wayshrine </v>
      </c>
      <c r="J246" s="40" t="str">
        <f aca="false">IF(A246&lt;&gt;"",IF(E246&lt;&gt;"",IF(OR(ISNA(A246),ISNA(E246)),"","["&amp;A246&amp;"]="&amp;E246&amp;","),""),"")</f>
        <v>[254]=823,</v>
      </c>
    </row>
    <row r="247" customFormat="false" ht="15" hidden="false" customHeight="false" outlineLevel="0" collapsed="false">
      <c r="A247" s="21" t="n">
        <v>255</v>
      </c>
      <c r="B247" s="1" t="n">
        <v>28</v>
      </c>
      <c r="C247" s="1" t="n">
        <f aca="false">VLOOKUP(B247,'ESO map constants'!$A$3:$B$999,2,0)</f>
        <v>994</v>
      </c>
      <c r="D247" s="0" t="str">
        <f aca="false">VLOOKUP(C247,'ESO map constants'!$B$3:$C$1000,2,0)</f>
        <v>Hew's Bane</v>
      </c>
      <c r="E247" s="2" t="n">
        <f aca="false">IF(B247&lt;&gt;"",VLOOKUP(B247,'ESO map constants'!$A$3:$D$1000,4,0),"")</f>
        <v>816</v>
      </c>
      <c r="F247" s="2" t="n">
        <f aca="false">VLOOKUP(E247,'ESO zone constants'!$A$2:$B$9949,2,0)</f>
        <v>442</v>
      </c>
      <c r="G247" s="2" t="str">
        <f aca="false">IF(E247&lt;&gt;"",VLOOKUP(E247,'ESO zone constants'!$A$2:$D$949,4,0),"")</f>
        <v>Hew's Bane</v>
      </c>
      <c r="H247" s="1" t="n">
        <v>1</v>
      </c>
      <c r="I247" s="0" t="str">
        <f aca="false">VLOOKUP(A247,'ESO wayshrine names'!$A$3:$B$1000,2,0)</f>
        <v>Abah's Landing Wayshrine </v>
      </c>
      <c r="J247" s="40" t="str">
        <f aca="false">IF(A247&lt;&gt;"",IF(E247&lt;&gt;"",IF(OR(ISNA(A247),ISNA(E247)),"","["&amp;A247&amp;"]="&amp;E247&amp;","),""),"")</f>
        <v>[255]=816,</v>
      </c>
    </row>
    <row r="248" customFormat="false" ht="15" hidden="false" customHeight="false" outlineLevel="0" collapsed="false">
      <c r="A248" s="21" t="n">
        <v>256</v>
      </c>
      <c r="B248" s="1" t="n">
        <v>28</v>
      </c>
      <c r="C248" s="1" t="n">
        <f aca="false">VLOOKUP(B248,'ESO map constants'!$A$3:$B$999,2,0)</f>
        <v>994</v>
      </c>
      <c r="D248" s="0" t="str">
        <f aca="false">VLOOKUP(C248,'ESO map constants'!$B$3:$C$1000,2,0)</f>
        <v>Hew's Bane</v>
      </c>
      <c r="E248" s="2" t="n">
        <f aca="false">IF(B248&lt;&gt;"",VLOOKUP(B248,'ESO map constants'!$A$3:$D$1000,4,0),"")</f>
        <v>816</v>
      </c>
      <c r="F248" s="2" t="n">
        <f aca="false">VLOOKUP(E248,'ESO zone constants'!$A$2:$B$9949,2,0)</f>
        <v>442</v>
      </c>
      <c r="G248" s="2" t="str">
        <f aca="false">IF(E248&lt;&gt;"",VLOOKUP(E248,'ESO zone constants'!$A$2:$D$949,4,0),"")</f>
        <v>Hew's Bane</v>
      </c>
      <c r="H248" s="1" t="n">
        <v>1</v>
      </c>
      <c r="I248" s="0" t="str">
        <f aca="false">VLOOKUP(A248,'ESO wayshrine names'!$A$3:$B$1000,2,0)</f>
        <v>Zeht's Displeasure Wayshrine </v>
      </c>
      <c r="J248" s="40" t="str">
        <f aca="false">IF(A248&lt;&gt;"",IF(E248&lt;&gt;"",IF(OR(ISNA(A248),ISNA(E248)),"","["&amp;A248&amp;"]="&amp;E248&amp;","),""),"")</f>
        <v>[256]=816,</v>
      </c>
    </row>
    <row r="249" customFormat="false" ht="15" hidden="false" customHeight="false" outlineLevel="0" collapsed="false">
      <c r="A249" s="21" t="n">
        <v>257</v>
      </c>
      <c r="B249" s="1" t="n">
        <v>28</v>
      </c>
      <c r="C249" s="1" t="n">
        <f aca="false">VLOOKUP(B249,'ESO map constants'!$A$3:$B$999,2,0)</f>
        <v>994</v>
      </c>
      <c r="D249" s="0" t="str">
        <f aca="false">VLOOKUP(C249,'ESO map constants'!$B$3:$C$1000,2,0)</f>
        <v>Hew's Bane</v>
      </c>
      <c r="E249" s="2" t="n">
        <f aca="false">IF(B249&lt;&gt;"",VLOOKUP(B249,'ESO map constants'!$A$3:$D$1000,4,0),"")</f>
        <v>816</v>
      </c>
      <c r="F249" s="2" t="n">
        <f aca="false">VLOOKUP(E249,'ESO zone constants'!$A$2:$B$9949,2,0)</f>
        <v>442</v>
      </c>
      <c r="G249" s="2" t="str">
        <f aca="false">IF(E249&lt;&gt;"",VLOOKUP(E249,'ESO zone constants'!$A$2:$D$949,4,0),"")</f>
        <v>Hew's Bane</v>
      </c>
      <c r="H249" s="1" t="n">
        <v>1</v>
      </c>
      <c r="I249" s="0" t="str">
        <f aca="false">VLOOKUP(A249,'ESO wayshrine names'!$A$3:$B$1000,2,0)</f>
        <v>No Shira Citadel Wayshrine </v>
      </c>
      <c r="J249" s="40" t="str">
        <f aca="false">IF(A249&lt;&gt;"",IF(E249&lt;&gt;"",IF(OR(ISNA(A249),ISNA(E249)),"","["&amp;A249&amp;"]="&amp;E249&amp;","),""),"")</f>
        <v>[257]=816,</v>
      </c>
    </row>
    <row r="250" customFormat="false" ht="15" hidden="false" customHeight="false" outlineLevel="0" collapsed="false">
      <c r="A250" s="21" t="n">
        <v>258</v>
      </c>
      <c r="B250" s="1" t="n">
        <v>17</v>
      </c>
      <c r="C250" s="1" t="n">
        <f aca="false">VLOOKUP(B250,'ESO map constants'!$A$3:$B$999,2,0)</f>
        <v>256</v>
      </c>
      <c r="D250" s="0" t="str">
        <f aca="false">VLOOKUP(C250,'ESO map constants'!$B$3:$C$1000,2,0)</f>
        <v>Reaper's March</v>
      </c>
      <c r="E250" s="2" t="n">
        <f aca="false">IF(B250&lt;&gt;"",VLOOKUP(B250,'ESO map constants'!$A$3:$D$1000,4,0),"")</f>
        <v>382</v>
      </c>
      <c r="F250" s="2" t="n">
        <f aca="false">VLOOKUP(E250,'ESO zone constants'!$A$2:$B$9949,2,0)</f>
        <v>179</v>
      </c>
      <c r="G250" s="2" t="str">
        <f aca="false">IF(E250&lt;&gt;"",VLOOKUP(E250,'ESO zone constants'!$A$2:$D$949,4,0),"")</f>
        <v>Reaper's March</v>
      </c>
      <c r="H250" s="1" t="n">
        <v>3</v>
      </c>
      <c r="I250" s="0" t="str">
        <f aca="false">VLOOKUP(A250,'ESO wayshrine names'!$A$3:$B$1000,2,0)</f>
        <v>Trial: Maw of Lorkhaj </v>
      </c>
      <c r="J250" s="40" t="str">
        <f aca="false">IF(A250&lt;&gt;"",IF(E250&lt;&gt;"",IF(OR(ISNA(A250),ISNA(E250)),"","["&amp;A250&amp;"]="&amp;E250&amp;","),""),"")</f>
        <v>[258]=382,</v>
      </c>
    </row>
    <row r="251" customFormat="false" ht="15" hidden="false" customHeight="false" outlineLevel="0" collapsed="false">
      <c r="A251" s="21" t="n">
        <v>259</v>
      </c>
      <c r="B251" s="0"/>
      <c r="C251" s="1" t="e">
        <f aca="false">VLOOKUP(B251,'ESO map constants'!$A$3:$B$999,2,0)</f>
        <v>#N/A</v>
      </c>
      <c r="E251" s="2" t="str">
        <f aca="false">IF(B251&lt;&gt;"",VLOOKUP(B251,'ESO map constants'!$A$3:$D$1000,4,0),"")</f>
        <v/>
      </c>
      <c r="F251" s="2" t="e">
        <f aca="false">VLOOKUP(E251,'ESO zone constants'!$A$2:$B$9949,2,0)</f>
        <v>#N/A</v>
      </c>
      <c r="G251" s="2" t="str">
        <f aca="false">IF(E251&lt;&gt;"",VLOOKUP(E251,'ESO zone constants'!$A$2:$D$949,4,0),"")</f>
        <v/>
      </c>
      <c r="H251" s="0"/>
      <c r="I251" s="0" t="str">
        <f aca="false">VLOOKUP(A251,'ESO wayshrine names'!$A$3:$B$1000,2,0)</f>
        <v> </v>
      </c>
      <c r="J251" s="40" t="str">
        <f aca="false">IF(A251&lt;&gt;"",IF(E251&lt;&gt;"",IF(OR(ISNA(A251),ISNA(E251)),"","["&amp;A251&amp;"]="&amp;E251&amp;","),""),"")</f>
        <v/>
      </c>
    </row>
    <row r="252" customFormat="false" ht="15" hidden="false" customHeight="false" outlineLevel="0" collapsed="false">
      <c r="A252" s="21" t="n">
        <v>260</v>
      </c>
      <c r="B252" s="1" t="n">
        <v>9</v>
      </c>
      <c r="C252" s="1" t="n">
        <f aca="false">VLOOKUP(B252,'ESO map constants'!$A$3:$B$999,2,0)</f>
        <v>26</v>
      </c>
      <c r="D252" s="0" t="str">
        <f aca="false">VLOOKUP(C252,'ESO map constants'!$B$3:$C$1000,2,0)</f>
        <v>Shadowfen</v>
      </c>
      <c r="E252" s="2" t="n">
        <f aca="false">IF(B252&lt;&gt;"",VLOOKUP(B252,'ESO map constants'!$A$3:$D$1000,4,0),"")</f>
        <v>117</v>
      </c>
      <c r="F252" s="2" t="n">
        <f aca="false">VLOOKUP(E252,'ESO zone constants'!$A$2:$B$9949,2,0)</f>
        <v>19</v>
      </c>
      <c r="G252" s="2" t="str">
        <f aca="false">IF(E252&lt;&gt;"",VLOOKUP(E252,'ESO zone constants'!$A$2:$D$949,4,0),"")</f>
        <v>Shadowfen</v>
      </c>
      <c r="H252" s="1" t="n">
        <v>6</v>
      </c>
      <c r="I252" s="0" t="str">
        <f aca="false">VLOOKUP(A252,'ESO wayshrine names'!$A$3:$B$1000,2,0)</f>
        <v>Dungeon: Ruins of Mazzatun </v>
      </c>
      <c r="J252" s="40" t="str">
        <f aca="false">IF(A252&lt;&gt;"",IF(E252&lt;&gt;"",IF(OR(ISNA(A252),ISNA(E252)),"","["&amp;A252&amp;"]="&amp;E252&amp;","),""),"")</f>
        <v>[260]=117,</v>
      </c>
    </row>
    <row r="253" customFormat="false" ht="15" hidden="false" customHeight="false" outlineLevel="0" collapsed="false">
      <c r="A253" s="21" t="n">
        <v>261</v>
      </c>
      <c r="B253" s="1" t="n">
        <v>9</v>
      </c>
      <c r="C253" s="1" t="n">
        <f aca="false">VLOOKUP(B253,'ESO map constants'!$A$3:$B$999,2,0)</f>
        <v>26</v>
      </c>
      <c r="D253" s="0" t="str">
        <f aca="false">VLOOKUP(C253,'ESO map constants'!$B$3:$C$1000,2,0)</f>
        <v>Shadowfen</v>
      </c>
      <c r="E253" s="2" t="n">
        <f aca="false">IF(B253&lt;&gt;"",VLOOKUP(B253,'ESO map constants'!$A$3:$D$1000,4,0),"")</f>
        <v>117</v>
      </c>
      <c r="F253" s="2" t="n">
        <f aca="false">VLOOKUP(E253,'ESO zone constants'!$A$2:$B$9949,2,0)</f>
        <v>19</v>
      </c>
      <c r="G253" s="2" t="str">
        <f aca="false">IF(E253&lt;&gt;"",VLOOKUP(E253,'ESO zone constants'!$A$2:$D$949,4,0),"")</f>
        <v>Shadowfen</v>
      </c>
      <c r="H253" s="1" t="n">
        <v>6</v>
      </c>
      <c r="I253" s="0" t="str">
        <f aca="false">VLOOKUP(A253,'ESO wayshrine names'!$A$3:$B$1000,2,0)</f>
        <v>Dungeon: Cradle of Shadows </v>
      </c>
      <c r="J253" s="40" t="str">
        <f aca="false">IF(A253&lt;&gt;"",IF(E253&lt;&gt;"",IF(OR(ISNA(A253),ISNA(E253)),"","["&amp;A253&amp;"]="&amp;E253&amp;","),""),"")</f>
        <v>[261]=117,</v>
      </c>
    </row>
    <row r="254" customFormat="false" ht="15" hidden="false" customHeight="false" outlineLevel="0" collapsed="false">
      <c r="A254" s="21" t="n">
        <v>262</v>
      </c>
      <c r="B254" s="1" t="n">
        <v>15</v>
      </c>
      <c r="C254" s="1" t="n">
        <f aca="false">VLOOKUP(B254,'ESO map constants'!$A$3:$B$999,2,0)</f>
        <v>143</v>
      </c>
      <c r="D254" s="0" t="str">
        <f aca="false">VLOOKUP(C254,'ESO map constants'!$B$3:$C$1000,2,0)</f>
        <v>Auridon</v>
      </c>
      <c r="E254" s="2" t="n">
        <f aca="false">IF(B254&lt;&gt;"",VLOOKUP(B254,'ESO map constants'!$A$3:$D$1000,4,0),"")</f>
        <v>381</v>
      </c>
      <c r="F254" s="2" t="n">
        <f aca="false">VLOOKUP(E254,'ESO zone constants'!$A$2:$B$9949,2,0)</f>
        <v>178</v>
      </c>
      <c r="G254" s="2" t="str">
        <f aca="false">IF(E254&lt;&gt;"",VLOOKUP(E254,'ESO zone constants'!$A$2:$D$949,4,0),"")</f>
        <v>Auridon</v>
      </c>
      <c r="H254" s="1" t="n">
        <v>6</v>
      </c>
      <c r="I254" s="0" t="str">
        <f aca="false">VLOOKUP(A254,'ESO wayshrine names'!$A$3:$B$1000,2,0)</f>
        <v>Dungeon: The Banished Cells II </v>
      </c>
      <c r="J254" s="40" t="str">
        <f aca="false">IF(A254&lt;&gt;"",IF(E254&lt;&gt;"",IF(OR(ISNA(A254),ISNA(E254)),"","["&amp;A254&amp;"]="&amp;E254&amp;","),""),"")</f>
        <v>[262]=381,</v>
      </c>
    </row>
    <row r="255" customFormat="false" ht="15" hidden="false" customHeight="false" outlineLevel="0" collapsed="false">
      <c r="A255" s="21" t="n">
        <v>263</v>
      </c>
      <c r="B255" s="1" t="n">
        <v>4</v>
      </c>
      <c r="C255" s="1" t="n">
        <f aca="false">VLOOKUP(B255,'ESO map constants'!$A$3:$B$999,2,0)</f>
        <v>12</v>
      </c>
      <c r="D255" s="0" t="str">
        <f aca="false">VLOOKUP(C255,'ESO map constants'!$B$3:$C$1000,2,0)</f>
        <v>Stormhaven</v>
      </c>
      <c r="E255" s="2" t="n">
        <f aca="false">IF(B255&lt;&gt;"",VLOOKUP(B255,'ESO map constants'!$A$3:$D$1000,4,0),"")</f>
        <v>19</v>
      </c>
      <c r="F255" s="2" t="n">
        <f aca="false">VLOOKUP(E255,'ESO zone constants'!$A$2:$B$9949,2,0)</f>
        <v>4</v>
      </c>
      <c r="G255" s="2" t="str">
        <f aca="false">IF(E255&lt;&gt;"",VLOOKUP(E255,'ESO zone constants'!$A$2:$D$949,4,0),"")</f>
        <v>Stormhaven</v>
      </c>
      <c r="H255" s="1" t="n">
        <v>6</v>
      </c>
      <c r="I255" s="0" t="str">
        <f aca="false">VLOOKUP(A255,'ESO wayshrine names'!$A$3:$B$1000,2,0)</f>
        <v>Dungeon: Wayrest Sewers II </v>
      </c>
      <c r="J255" s="40" t="str">
        <f aca="false">IF(A255&lt;&gt;"",IF(E255&lt;&gt;"",IF(OR(ISNA(A255),ISNA(E255)),"","["&amp;A255&amp;"]="&amp;E255&amp;","),""),"")</f>
        <v>[263]=19,</v>
      </c>
    </row>
    <row r="256" customFormat="false" ht="15" hidden="false" customHeight="false" outlineLevel="0" collapsed="false">
      <c r="A256" s="21" t="n">
        <v>264</v>
      </c>
      <c r="B256" s="1" t="n">
        <v>10</v>
      </c>
      <c r="C256" s="1" t="n">
        <f aca="false">VLOOKUP(B256,'ESO map constants'!$A$3:$B$999,2,0)</f>
        <v>13</v>
      </c>
      <c r="D256" s="0" t="str">
        <f aca="false">VLOOKUP(C256,'ESO map constants'!$B$3:$C$1000,2,0)</f>
        <v>Deshaan</v>
      </c>
      <c r="E256" s="2" t="n">
        <f aca="false">IF(B256&lt;&gt;"",VLOOKUP(B256,'ESO map constants'!$A$3:$D$1000,4,0),"")</f>
        <v>57</v>
      </c>
      <c r="F256" s="2" t="n">
        <f aca="false">VLOOKUP(E256,'ESO zone constants'!$A$2:$B$9949,2,0)</f>
        <v>10</v>
      </c>
      <c r="G256" s="2" t="str">
        <f aca="false">IF(E256&lt;&gt;"",VLOOKUP(E256,'ESO zone constants'!$A$2:$D$949,4,0),"")</f>
        <v>Deshaan</v>
      </c>
      <c r="H256" s="1" t="n">
        <v>6</v>
      </c>
      <c r="I256" s="0" t="str">
        <f aca="false">VLOOKUP(A256,'ESO wayshrine names'!$A$3:$B$1000,2,0)</f>
        <v>Dungeon: Darkshade Caverns II </v>
      </c>
      <c r="J256" s="40" t="str">
        <f aca="false">IF(A256&lt;&gt;"",IF(E256&lt;&gt;"",IF(OR(ISNA(A256),ISNA(E256)),"","["&amp;A256&amp;"]="&amp;E256&amp;","),""),"")</f>
        <v>[264]=57,</v>
      </c>
    </row>
    <row r="257" customFormat="false" ht="15" hidden="false" customHeight="false" outlineLevel="0" collapsed="false">
      <c r="A257" s="21" t="n">
        <v>265</v>
      </c>
      <c r="B257" s="1" t="n">
        <v>7</v>
      </c>
      <c r="C257" s="1" t="n">
        <f aca="false">VLOOKUP(B257,'ESO map constants'!$A$3:$B$999,2,0)</f>
        <v>9</v>
      </c>
      <c r="D257" s="0" t="str">
        <f aca="false">VLOOKUP(C257,'ESO map constants'!$B$3:$C$1000,2,0)</f>
        <v>Grahtwood</v>
      </c>
      <c r="E257" s="2" t="n">
        <f aca="false">IF(B257&lt;&gt;"",VLOOKUP(B257,'ESO map constants'!$A$3:$D$1000,4,0),"")</f>
        <v>383</v>
      </c>
      <c r="F257" s="2" t="n">
        <f aca="false">VLOOKUP(E257,'ESO zone constants'!$A$2:$B$9949,2,0)</f>
        <v>180</v>
      </c>
      <c r="G257" s="2" t="str">
        <f aca="false">IF(E257&lt;&gt;"",VLOOKUP(E257,'ESO zone constants'!$A$2:$D$949,4,0),"")</f>
        <v>Grahtwood</v>
      </c>
      <c r="H257" s="1" t="n">
        <v>6</v>
      </c>
      <c r="I257" s="0" t="str">
        <f aca="false">VLOOKUP(A257,'ESO wayshrine names'!$A$3:$B$1000,2,0)</f>
        <v>Dungeon: Elden Hollow II </v>
      </c>
      <c r="J257" s="40" t="str">
        <f aca="false">IF(A257&lt;&gt;"",IF(E257&lt;&gt;"",IF(OR(ISNA(A257),ISNA(E257)),"","["&amp;A257&amp;"]="&amp;E257&amp;","),""),"")</f>
        <v>[265]=383,</v>
      </c>
    </row>
    <row r="258" customFormat="false" ht="15" hidden="false" customHeight="false" outlineLevel="0" collapsed="false">
      <c r="A258" s="21" t="n">
        <v>266</v>
      </c>
      <c r="B258" s="1" t="n">
        <v>11</v>
      </c>
      <c r="C258" s="1" t="n">
        <f aca="false">VLOOKUP(B258,'ESO map constants'!$A$3:$B$999,2,0)</f>
        <v>7</v>
      </c>
      <c r="D258" s="0" t="str">
        <f aca="false">VLOOKUP(C258,'ESO map constants'!$B$3:$C$1000,2,0)</f>
        <v>Stonefalls</v>
      </c>
      <c r="E258" s="2" t="n">
        <f aca="false">IF(B258&lt;&gt;"",VLOOKUP(B258,'ESO map constants'!$A$3:$D$1000,4,0),"")</f>
        <v>41</v>
      </c>
      <c r="F258" s="2" t="n">
        <f aca="false">VLOOKUP(E258,'ESO zone constants'!$A$2:$B$9949,2,0)</f>
        <v>9</v>
      </c>
      <c r="G258" s="2" t="str">
        <f aca="false">IF(E258&lt;&gt;"",VLOOKUP(E258,'ESO zone constants'!$A$2:$D$949,4,0),"")</f>
        <v>Stonefalls</v>
      </c>
      <c r="H258" s="1" t="n">
        <v>6</v>
      </c>
      <c r="I258" s="0" t="str">
        <f aca="false">VLOOKUP(A258,'ESO wayshrine names'!$A$3:$B$1000,2,0)</f>
        <v>Dungeon: Fungal Grotto II </v>
      </c>
      <c r="J258" s="40" t="str">
        <f aca="false">IF(A258&lt;&gt;"",IF(E258&lt;&gt;"",IF(OR(ISNA(A258),ISNA(E258)),"","["&amp;A258&amp;"]="&amp;E258&amp;","),""),"")</f>
        <v>[266]=41,</v>
      </c>
    </row>
    <row r="259" customFormat="false" ht="15" hidden="false" customHeight="false" outlineLevel="0" collapsed="false">
      <c r="A259" s="21" t="n">
        <v>267</v>
      </c>
      <c r="B259" s="1" t="n">
        <v>2</v>
      </c>
      <c r="C259" s="1" t="n">
        <f aca="false">VLOOKUP(B259,'ESO map constants'!$A$3:$B$999,2,0)</f>
        <v>1</v>
      </c>
      <c r="D259" s="0" t="str">
        <f aca="false">VLOOKUP(C259,'ESO map constants'!$B$3:$C$1000,2,0)</f>
        <v>Glenumbra</v>
      </c>
      <c r="E259" s="2" t="n">
        <f aca="false">IF(B259&lt;&gt;"",VLOOKUP(B259,'ESO map constants'!$A$3:$D$1000,4,0),"")</f>
        <v>3</v>
      </c>
      <c r="F259" s="2" t="n">
        <f aca="false">VLOOKUP(E259,'ESO zone constants'!$A$2:$B$9949,2,0)</f>
        <v>2</v>
      </c>
      <c r="G259" s="2" t="str">
        <f aca="false">IF(E259&lt;&gt;"",VLOOKUP(E259,'ESO zone constants'!$A$2:$D$949,4,0),"")</f>
        <v>Glenumbra</v>
      </c>
      <c r="H259" s="1" t="n">
        <v>6</v>
      </c>
      <c r="I259" s="0" t="str">
        <f aca="false">VLOOKUP(A259,'ESO wayshrine names'!$A$3:$B$1000,2,0)</f>
        <v>Dungeon: Spindleclutch II </v>
      </c>
      <c r="J259" s="40" t="str">
        <f aca="false">IF(A259&lt;&gt;"",IF(E259&lt;&gt;"",IF(OR(ISNA(A259),ISNA(E259)),"","["&amp;A259&amp;"]="&amp;E259&amp;","),""),"")</f>
        <v>[267]=3,</v>
      </c>
    </row>
    <row r="260" customFormat="false" ht="15" hidden="false" customHeight="false" outlineLevel="0" collapsed="false">
      <c r="A260" s="21" t="n">
        <v>268</v>
      </c>
      <c r="B260" s="1" t="n">
        <v>16</v>
      </c>
      <c r="C260" s="1" t="n">
        <f aca="false">VLOOKUP(B260,'ESO map constants'!$A$3:$B$999,2,0)</f>
        <v>300</v>
      </c>
      <c r="D260" s="0" t="str">
        <f aca="false">VLOOKUP(C260,'ESO map constants'!$B$3:$C$1000,2,0)</f>
        <v>Greenshade</v>
      </c>
      <c r="E260" s="2" t="n">
        <f aca="false">IF(B260&lt;&gt;"",VLOOKUP(B260,'ESO map constants'!$A$3:$D$1000,4,0),"")</f>
        <v>108</v>
      </c>
      <c r="F260" s="2" t="n">
        <f aca="false">VLOOKUP(E260,'ESO zone constants'!$A$2:$B$9949,2,0)</f>
        <v>18</v>
      </c>
      <c r="G260" s="2" t="str">
        <f aca="false">IF(E260&lt;&gt;"",VLOOKUP(E260,'ESO zone constants'!$A$2:$D$949,4,0),"")</f>
        <v>Greenshade</v>
      </c>
      <c r="H260" s="1" t="n">
        <v>6</v>
      </c>
      <c r="I260" s="0" t="str">
        <f aca="false">VLOOKUP(A260,'ESO wayshrine names'!$A$3:$B$1000,2,0)</f>
        <v>Dungeon: City of Ash II </v>
      </c>
      <c r="J260" s="40" t="str">
        <f aca="false">IF(A260&lt;&gt;"",IF(E260&lt;&gt;"",IF(OR(ISNA(A260),ISNA(E260)),"","["&amp;A260&amp;"]="&amp;E260&amp;","),""),"")</f>
        <v>[268]=108,</v>
      </c>
    </row>
    <row r="261" customFormat="false" ht="15" hidden="false" customHeight="false" outlineLevel="0" collapsed="false">
      <c r="A261" s="21" t="n">
        <v>269</v>
      </c>
      <c r="B261" s="1" t="n">
        <v>3</v>
      </c>
      <c r="C261" s="1" t="n">
        <f aca="false">VLOOKUP(B261,'ESO map constants'!$A$3:$B$999,2,0)</f>
        <v>10</v>
      </c>
      <c r="D261" s="0" t="str">
        <f aca="false">VLOOKUP(C261,'ESO map constants'!$B$3:$C$1000,2,0)</f>
        <v>Rivenspire</v>
      </c>
      <c r="E261" s="2" t="n">
        <f aca="false">IF(B261&lt;&gt;"",VLOOKUP(B261,'ESO map constants'!$A$3:$D$1000,4,0),"")</f>
        <v>20</v>
      </c>
      <c r="F261" s="2" t="n">
        <f aca="false">VLOOKUP(E261,'ESO zone constants'!$A$2:$B$9949,2,0)</f>
        <v>5</v>
      </c>
      <c r="G261" s="2" t="str">
        <f aca="false">IF(E261&lt;&gt;"",VLOOKUP(E261,'ESO zone constants'!$A$2:$D$949,4,0),"")</f>
        <v>Rivenspire</v>
      </c>
      <c r="H261" s="1" t="n">
        <v>6</v>
      </c>
      <c r="I261" s="0" t="str">
        <f aca="false">VLOOKUP(A261,'ESO wayshrine names'!$A$3:$B$1000,2,0)</f>
        <v>Dungeon: Crypt of Hearts II </v>
      </c>
      <c r="J261" s="40" t="str">
        <f aca="false">IF(A261&lt;&gt;"",IF(E261&lt;&gt;"",IF(OR(ISNA(A261),ISNA(E261)),"","["&amp;A261&amp;"]="&amp;E261&amp;","),""),"")</f>
        <v>[269]=20,</v>
      </c>
    </row>
    <row r="262" customFormat="false" ht="15" hidden="false" customHeight="false" outlineLevel="0" collapsed="false">
      <c r="A262" s="21" t="n">
        <v>270</v>
      </c>
      <c r="B262" s="1" t="n">
        <v>25</v>
      </c>
      <c r="C262" s="1" t="n">
        <f aca="false">VLOOKUP(B262,'ESO map constants'!$A$3:$B$999,2,0)</f>
        <v>1126</v>
      </c>
      <c r="D262" s="0" t="str">
        <f aca="false">VLOOKUP(C262,'ESO map constants'!$B$3:$C$1000,2,0)</f>
        <v>Craglorn</v>
      </c>
      <c r="E262" s="2" t="n">
        <f aca="false">IF(B262&lt;&gt;"",VLOOKUP(B262,'ESO map constants'!$A$3:$D$1000,4,0),"")</f>
        <v>888</v>
      </c>
      <c r="F262" s="2" t="n">
        <f aca="false">VLOOKUP(E262,'ESO zone constants'!$A$2:$B$9949,2,0)</f>
        <v>500</v>
      </c>
      <c r="G262" s="2" t="str">
        <f aca="false">IF(E262&lt;&gt;"",VLOOKUP(E262,'ESO zone constants'!$A$2:$D$949,4,0),"")</f>
        <v>Craglorn</v>
      </c>
      <c r="H262" s="1" t="n">
        <v>2</v>
      </c>
      <c r="I262" s="0" t="str">
        <f aca="false">VLOOKUP(A262,'ESO wayshrine names'!$A$3:$B$1000,2,0)</f>
        <v>Dragonstar Arena </v>
      </c>
      <c r="J262" s="40" t="str">
        <f aca="false">IF(A262&lt;&gt;"",IF(E262&lt;&gt;"",IF(OR(ISNA(A262),ISNA(E262)),"","["&amp;A262&amp;"]="&amp;E262&amp;","),""),"")</f>
        <v>[270]=888,</v>
      </c>
    </row>
    <row r="263" customFormat="false" ht="15" hidden="false" customHeight="false" outlineLevel="0" collapsed="false">
      <c r="A263" s="21" t="n">
        <v>271</v>
      </c>
      <c r="B263" s="0"/>
      <c r="C263" s="1" t="e">
        <f aca="false">VLOOKUP(B263,'ESO map constants'!$A$3:$B$999,2,0)</f>
        <v>#N/A</v>
      </c>
      <c r="E263" s="2" t="str">
        <f aca="false">IF(B263&lt;&gt;"",VLOOKUP(B263,'ESO map constants'!$A$3:$D$1000,4,0),"")</f>
        <v/>
      </c>
      <c r="F263" s="2" t="e">
        <f aca="false">VLOOKUP(E263,'ESO zone constants'!$A$2:$B$9949,2,0)</f>
        <v>#N/A</v>
      </c>
      <c r="G263" s="2" t="str">
        <f aca="false">IF(E263&lt;&gt;"",VLOOKUP(E263,'ESO zone constants'!$A$2:$D$949,4,0),"")</f>
        <v/>
      </c>
      <c r="H263" s="0"/>
      <c r="I263" s="0" t="str">
        <f aca="false">VLOOKUP(A263,'ESO wayshrine names'!$A$3:$B$1000,2,0)</f>
        <v> </v>
      </c>
      <c r="J263" s="40" t="str">
        <f aca="false">IF(A263&lt;&gt;"",IF(E263&lt;&gt;"",IF(OR(ISNA(A263),ISNA(E263)),"","["&amp;A263&amp;"]="&amp;E263&amp;","),""),"")</f>
        <v/>
      </c>
    </row>
    <row r="264" customFormat="false" ht="15" hidden="false" customHeight="false" outlineLevel="0" collapsed="false">
      <c r="A264" s="21" t="n">
        <v>272</v>
      </c>
      <c r="B264" s="1" t="n">
        <v>30</v>
      </c>
      <c r="C264" s="1" t="n">
        <f aca="false">VLOOKUP(B264,'ESO map constants'!$A$3:$B$999,2,0)</f>
        <v>1060</v>
      </c>
      <c r="D264" s="0" t="str">
        <f aca="false">VLOOKUP(C264,'ESO map constants'!$B$3:$C$1000,2,0)</f>
        <v>Vvardenfell</v>
      </c>
      <c r="E264" s="2" t="n">
        <f aca="false">IF(B264&lt;&gt;"",VLOOKUP(B264,'ESO map constants'!$A$3:$D$1000,4,0),"")</f>
        <v>849</v>
      </c>
      <c r="F264" s="2" t="n">
        <f aca="false">VLOOKUP(E264,'ESO zone constants'!$A$2:$B$9949,2,0)</f>
        <v>467</v>
      </c>
      <c r="G264" s="2" t="str">
        <f aca="false">IF(E264&lt;&gt;"",VLOOKUP(E264,'ESO zone constants'!$A$2:$D$949,4,0),"")</f>
        <v>Vvardenfell</v>
      </c>
      <c r="H264" s="1" t="n">
        <v>1</v>
      </c>
      <c r="I264" s="0" t="str">
        <f aca="false">VLOOKUP(A264,'ESO wayshrine names'!$A$3:$B$1000,2,0)</f>
        <v>Seyda Neen Wayshrine </v>
      </c>
      <c r="J264" s="40" t="str">
        <f aca="false">IF(A264&lt;&gt;"",IF(E264&lt;&gt;"",IF(OR(ISNA(A264),ISNA(E264)),"","["&amp;A264&amp;"]="&amp;E264&amp;","),""),"")</f>
        <v>[272]=849,</v>
      </c>
    </row>
    <row r="265" customFormat="false" ht="15" hidden="false" customHeight="false" outlineLevel="0" collapsed="false">
      <c r="A265" s="21" t="n">
        <v>273</v>
      </c>
      <c r="B265" s="1" t="n">
        <v>30</v>
      </c>
      <c r="C265" s="1" t="n">
        <f aca="false">VLOOKUP(B265,'ESO map constants'!$A$3:$B$999,2,0)</f>
        <v>1060</v>
      </c>
      <c r="D265" s="0" t="str">
        <f aca="false">VLOOKUP(C265,'ESO map constants'!$B$3:$C$1000,2,0)</f>
        <v>Vvardenfell</v>
      </c>
      <c r="E265" s="2" t="n">
        <f aca="false">IF(B265&lt;&gt;"",VLOOKUP(B265,'ESO map constants'!$A$3:$D$1000,4,0),"")</f>
        <v>849</v>
      </c>
      <c r="F265" s="2" t="n">
        <f aca="false">VLOOKUP(E265,'ESO zone constants'!$A$2:$B$9949,2,0)</f>
        <v>467</v>
      </c>
      <c r="G265" s="2" t="str">
        <f aca="false">IF(E265&lt;&gt;"",VLOOKUP(E265,'ESO zone constants'!$A$2:$D$949,4,0),"")</f>
        <v>Vvardenfell</v>
      </c>
      <c r="H265" s="1" t="n">
        <v>1</v>
      </c>
      <c r="I265" s="0" t="str">
        <f aca="false">VLOOKUP(A265,'ESO wayshrine names'!$A$3:$B$1000,2,0)</f>
        <v>Gnisis Wayshrine </v>
      </c>
      <c r="J265" s="40" t="str">
        <f aca="false">IF(A265&lt;&gt;"",IF(E265&lt;&gt;"",IF(OR(ISNA(A265),ISNA(E265)),"","["&amp;A265&amp;"]="&amp;E265&amp;","),""),"")</f>
        <v>[273]=849,</v>
      </c>
    </row>
    <row r="266" customFormat="false" ht="15" hidden="false" customHeight="false" outlineLevel="0" collapsed="false">
      <c r="A266" s="21" t="n">
        <v>274</v>
      </c>
      <c r="B266" s="1" t="n">
        <v>30</v>
      </c>
      <c r="C266" s="1" t="n">
        <f aca="false">VLOOKUP(B266,'ESO map constants'!$A$3:$B$999,2,0)</f>
        <v>1060</v>
      </c>
      <c r="D266" s="0" t="str">
        <f aca="false">VLOOKUP(C266,'ESO map constants'!$B$3:$C$1000,2,0)</f>
        <v>Vvardenfell</v>
      </c>
      <c r="E266" s="2" t="n">
        <f aca="false">IF(B266&lt;&gt;"",VLOOKUP(B266,'ESO map constants'!$A$3:$D$1000,4,0),"")</f>
        <v>849</v>
      </c>
      <c r="F266" s="2" t="n">
        <f aca="false">VLOOKUP(E266,'ESO zone constants'!$A$2:$B$9949,2,0)</f>
        <v>467</v>
      </c>
      <c r="G266" s="2" t="str">
        <f aca="false">IF(E266&lt;&gt;"",VLOOKUP(E266,'ESO zone constants'!$A$2:$D$949,4,0),"")</f>
        <v>Vvardenfell</v>
      </c>
      <c r="H266" s="1" t="n">
        <v>1</v>
      </c>
      <c r="I266" s="0" t="str">
        <f aca="false">VLOOKUP(A266,'ESO wayshrine names'!$A$3:$B$1000,2,0)</f>
        <v>Ald'ruhn Wayshrine </v>
      </c>
      <c r="J266" s="40" t="str">
        <f aca="false">IF(A266&lt;&gt;"",IF(E266&lt;&gt;"",IF(OR(ISNA(A266),ISNA(E266)),"","["&amp;A266&amp;"]="&amp;E266&amp;","),""),"")</f>
        <v>[274]=849,</v>
      </c>
    </row>
    <row r="267" customFormat="false" ht="15" hidden="false" customHeight="false" outlineLevel="0" collapsed="false">
      <c r="A267" s="21" t="n">
        <v>275</v>
      </c>
      <c r="B267" s="1" t="n">
        <v>30</v>
      </c>
      <c r="C267" s="1" t="n">
        <f aca="false">VLOOKUP(B267,'ESO map constants'!$A$3:$B$999,2,0)</f>
        <v>1060</v>
      </c>
      <c r="D267" s="0" t="str">
        <f aca="false">VLOOKUP(C267,'ESO map constants'!$B$3:$C$1000,2,0)</f>
        <v>Vvardenfell</v>
      </c>
      <c r="E267" s="2" t="n">
        <f aca="false">IF(B267&lt;&gt;"",VLOOKUP(B267,'ESO map constants'!$A$3:$D$1000,4,0),"")</f>
        <v>849</v>
      </c>
      <c r="F267" s="2" t="n">
        <f aca="false">VLOOKUP(E267,'ESO zone constants'!$A$2:$B$9949,2,0)</f>
        <v>467</v>
      </c>
      <c r="G267" s="2" t="str">
        <f aca="false">IF(E267&lt;&gt;"",VLOOKUP(E267,'ESO zone constants'!$A$2:$D$949,4,0),"")</f>
        <v>Vvardenfell</v>
      </c>
      <c r="H267" s="1" t="n">
        <v>1</v>
      </c>
      <c r="I267" s="0" t="str">
        <f aca="false">VLOOKUP(A267,'ESO wayshrine names'!$A$3:$B$1000,2,0)</f>
        <v>Balmora Wayshrine </v>
      </c>
      <c r="J267" s="40" t="str">
        <f aca="false">IF(A267&lt;&gt;"",IF(E267&lt;&gt;"",IF(OR(ISNA(A267),ISNA(E267)),"","["&amp;A267&amp;"]="&amp;E267&amp;","),""),"")</f>
        <v>[275]=849,</v>
      </c>
    </row>
    <row r="268" customFormat="false" ht="15" hidden="false" customHeight="false" outlineLevel="0" collapsed="false">
      <c r="A268" s="21" t="n">
        <v>276</v>
      </c>
      <c r="B268" s="1" t="n">
        <v>30</v>
      </c>
      <c r="C268" s="1" t="n">
        <f aca="false">VLOOKUP(B268,'ESO map constants'!$A$3:$B$999,2,0)</f>
        <v>1060</v>
      </c>
      <c r="D268" s="0" t="str">
        <f aca="false">VLOOKUP(C268,'ESO map constants'!$B$3:$C$1000,2,0)</f>
        <v>Vvardenfell</v>
      </c>
      <c r="E268" s="2" t="n">
        <f aca="false">IF(B268&lt;&gt;"",VLOOKUP(B268,'ESO map constants'!$A$3:$D$1000,4,0),"")</f>
        <v>849</v>
      </c>
      <c r="F268" s="2" t="n">
        <f aca="false">VLOOKUP(E268,'ESO zone constants'!$A$2:$B$9949,2,0)</f>
        <v>467</v>
      </c>
      <c r="G268" s="2" t="str">
        <f aca="false">IF(E268&lt;&gt;"",VLOOKUP(E268,'ESO zone constants'!$A$2:$D$949,4,0),"")</f>
        <v>Vvardenfell</v>
      </c>
      <c r="H268" s="1" t="n">
        <v>1</v>
      </c>
      <c r="I268" s="0" t="str">
        <f aca="false">VLOOKUP(A268,'ESO wayshrine names'!$A$3:$B$1000,2,0)</f>
        <v>Suran Wayshrine </v>
      </c>
      <c r="J268" s="40" t="str">
        <f aca="false">IF(A268&lt;&gt;"",IF(E268&lt;&gt;"",IF(OR(ISNA(A268),ISNA(E268)),"","["&amp;A268&amp;"]="&amp;E268&amp;","),""),"")</f>
        <v>[276]=849,</v>
      </c>
    </row>
    <row r="269" customFormat="false" ht="15" hidden="false" customHeight="false" outlineLevel="0" collapsed="false">
      <c r="A269" s="21" t="n">
        <v>277</v>
      </c>
      <c r="B269" s="1" t="n">
        <v>30</v>
      </c>
      <c r="C269" s="1" t="n">
        <f aca="false">VLOOKUP(B269,'ESO map constants'!$A$3:$B$999,2,0)</f>
        <v>1060</v>
      </c>
      <c r="D269" s="0" t="str">
        <f aca="false">VLOOKUP(C269,'ESO map constants'!$B$3:$C$1000,2,0)</f>
        <v>Vvardenfell</v>
      </c>
      <c r="E269" s="2" t="n">
        <f aca="false">IF(B269&lt;&gt;"",VLOOKUP(B269,'ESO map constants'!$A$3:$D$1000,4,0),"")</f>
        <v>849</v>
      </c>
      <c r="F269" s="2" t="n">
        <f aca="false">VLOOKUP(E269,'ESO zone constants'!$A$2:$B$9949,2,0)</f>
        <v>467</v>
      </c>
      <c r="G269" s="2" t="str">
        <f aca="false">IF(E269&lt;&gt;"",VLOOKUP(E269,'ESO zone constants'!$A$2:$D$949,4,0),"")</f>
        <v>Vvardenfell</v>
      </c>
      <c r="H269" s="1" t="n">
        <v>1</v>
      </c>
      <c r="I269" s="0" t="str">
        <f aca="false">VLOOKUP(A269,'ESO wayshrine names'!$A$3:$B$1000,2,0)</f>
        <v>Molag Mar Wayshrine </v>
      </c>
      <c r="J269" s="40" t="str">
        <f aca="false">IF(A269&lt;&gt;"",IF(E269&lt;&gt;"",IF(OR(ISNA(A269),ISNA(E269)),"","["&amp;A269&amp;"]="&amp;E269&amp;","),""),"")</f>
        <v>[277]=849,</v>
      </c>
    </row>
    <row r="270" customFormat="false" ht="15" hidden="false" customHeight="false" outlineLevel="0" collapsed="false">
      <c r="A270" s="21" t="n">
        <v>278</v>
      </c>
      <c r="B270" s="1" t="n">
        <v>30</v>
      </c>
      <c r="C270" s="1" t="n">
        <f aca="false">VLOOKUP(B270,'ESO map constants'!$A$3:$B$999,2,0)</f>
        <v>1060</v>
      </c>
      <c r="D270" s="0" t="str">
        <f aca="false">VLOOKUP(C270,'ESO map constants'!$B$3:$C$1000,2,0)</f>
        <v>Vvardenfell</v>
      </c>
      <c r="E270" s="2" t="n">
        <f aca="false">IF(B270&lt;&gt;"",VLOOKUP(B270,'ESO map constants'!$A$3:$D$1000,4,0),"")</f>
        <v>849</v>
      </c>
      <c r="F270" s="2" t="n">
        <f aca="false">VLOOKUP(E270,'ESO zone constants'!$A$2:$B$9949,2,0)</f>
        <v>467</v>
      </c>
      <c r="G270" s="2" t="str">
        <f aca="false">IF(E270&lt;&gt;"",VLOOKUP(E270,'ESO zone constants'!$A$2:$D$949,4,0),"")</f>
        <v>Vvardenfell</v>
      </c>
      <c r="H270" s="1" t="n">
        <v>1</v>
      </c>
      <c r="I270" s="0" t="str">
        <f aca="false">VLOOKUP(A270,'ESO wayshrine names'!$A$3:$B$1000,2,0)</f>
        <v>Tel Branora Wayshrine </v>
      </c>
      <c r="J270" s="40" t="str">
        <f aca="false">IF(A270&lt;&gt;"",IF(E270&lt;&gt;"",IF(OR(ISNA(A270),ISNA(E270)),"","["&amp;A270&amp;"]="&amp;E270&amp;","),""),"")</f>
        <v>[278]=849,</v>
      </c>
    </row>
    <row r="271" customFormat="false" ht="15" hidden="false" customHeight="false" outlineLevel="0" collapsed="false">
      <c r="A271" s="21" t="n">
        <v>279</v>
      </c>
      <c r="B271" s="1" t="n">
        <v>30</v>
      </c>
      <c r="C271" s="1" t="n">
        <f aca="false">VLOOKUP(B271,'ESO map constants'!$A$3:$B$999,2,0)</f>
        <v>1060</v>
      </c>
      <c r="D271" s="0" t="str">
        <f aca="false">VLOOKUP(C271,'ESO map constants'!$B$3:$C$1000,2,0)</f>
        <v>Vvardenfell</v>
      </c>
      <c r="E271" s="2" t="n">
        <f aca="false">IF(B271&lt;&gt;"",VLOOKUP(B271,'ESO map constants'!$A$3:$D$1000,4,0),"")</f>
        <v>849</v>
      </c>
      <c r="F271" s="2" t="n">
        <f aca="false">VLOOKUP(E271,'ESO zone constants'!$A$2:$B$9949,2,0)</f>
        <v>467</v>
      </c>
      <c r="G271" s="2" t="str">
        <f aca="false">IF(E271&lt;&gt;"",VLOOKUP(E271,'ESO zone constants'!$A$2:$D$949,4,0),"")</f>
        <v>Vvardenfell</v>
      </c>
      <c r="H271" s="1" t="n">
        <v>1</v>
      </c>
      <c r="I271" s="0" t="str">
        <f aca="false">VLOOKUP(A271,'ESO wayshrine names'!$A$3:$B$1000,2,0)</f>
        <v>Nchuleftingth Wayshrine </v>
      </c>
      <c r="J271" s="40" t="str">
        <f aca="false">IF(A271&lt;&gt;"",IF(E271&lt;&gt;"",IF(OR(ISNA(A271),ISNA(E271)),"","["&amp;A271&amp;"]="&amp;E271&amp;","),""),"")</f>
        <v>[279]=849,</v>
      </c>
    </row>
    <row r="272" customFormat="false" ht="15" hidden="false" customHeight="false" outlineLevel="0" collapsed="false">
      <c r="A272" s="21" t="n">
        <v>280</v>
      </c>
      <c r="B272" s="1" t="n">
        <v>30</v>
      </c>
      <c r="C272" s="1" t="n">
        <f aca="false">VLOOKUP(B272,'ESO map constants'!$A$3:$B$999,2,0)</f>
        <v>1060</v>
      </c>
      <c r="D272" s="0" t="str">
        <f aca="false">VLOOKUP(C272,'ESO map constants'!$B$3:$C$1000,2,0)</f>
        <v>Vvardenfell</v>
      </c>
      <c r="E272" s="2" t="n">
        <f aca="false">IF(B272&lt;&gt;"",VLOOKUP(B272,'ESO map constants'!$A$3:$D$1000,4,0),"")</f>
        <v>849</v>
      </c>
      <c r="F272" s="2" t="n">
        <f aca="false">VLOOKUP(E272,'ESO zone constants'!$A$2:$B$9949,2,0)</f>
        <v>467</v>
      </c>
      <c r="G272" s="2" t="str">
        <f aca="false">IF(E272&lt;&gt;"",VLOOKUP(E272,'ESO zone constants'!$A$2:$D$949,4,0),"")</f>
        <v>Vvardenfell</v>
      </c>
      <c r="H272" s="1" t="n">
        <v>1</v>
      </c>
      <c r="I272" s="0" t="str">
        <f aca="false">VLOOKUP(A272,'ESO wayshrine names'!$A$3:$B$1000,2,0)</f>
        <v>Tel Mora Wayshrine </v>
      </c>
      <c r="J272" s="40" t="str">
        <f aca="false">IF(A272&lt;&gt;"",IF(E272&lt;&gt;"",IF(OR(ISNA(A272),ISNA(E272)),"","["&amp;A272&amp;"]="&amp;E272&amp;","),""),"")</f>
        <v>[280]=849,</v>
      </c>
    </row>
    <row r="273" customFormat="false" ht="15" hidden="false" customHeight="false" outlineLevel="0" collapsed="false">
      <c r="A273" s="21" t="n">
        <v>281</v>
      </c>
      <c r="B273" s="1" t="n">
        <v>30</v>
      </c>
      <c r="C273" s="1" t="n">
        <f aca="false">VLOOKUP(B273,'ESO map constants'!$A$3:$B$999,2,0)</f>
        <v>1060</v>
      </c>
      <c r="D273" s="0" t="str">
        <f aca="false">VLOOKUP(C273,'ESO map constants'!$B$3:$C$1000,2,0)</f>
        <v>Vvardenfell</v>
      </c>
      <c r="E273" s="2" t="n">
        <f aca="false">IF(B273&lt;&gt;"",VLOOKUP(B273,'ESO map constants'!$A$3:$D$1000,4,0),"")</f>
        <v>849</v>
      </c>
      <c r="F273" s="2" t="n">
        <f aca="false">VLOOKUP(E273,'ESO zone constants'!$A$2:$B$9949,2,0)</f>
        <v>467</v>
      </c>
      <c r="G273" s="2" t="str">
        <f aca="false">IF(E273&lt;&gt;"",VLOOKUP(E273,'ESO zone constants'!$A$2:$D$949,4,0),"")</f>
        <v>Vvardenfell</v>
      </c>
      <c r="H273" s="1" t="n">
        <v>1</v>
      </c>
      <c r="I273" s="0" t="str">
        <f aca="false">VLOOKUP(A273,'ESO wayshrine names'!$A$3:$B$1000,2,0)</f>
        <v>Sadrith Mora Wayshrine </v>
      </c>
      <c r="J273" s="40" t="str">
        <f aca="false">IF(A273&lt;&gt;"",IF(E273&lt;&gt;"",IF(OR(ISNA(A273),ISNA(E273)),"","["&amp;A273&amp;"]="&amp;E273&amp;","),""),"")</f>
        <v>[281]=849,</v>
      </c>
    </row>
    <row r="274" customFormat="false" ht="15" hidden="false" customHeight="false" outlineLevel="0" collapsed="false">
      <c r="A274" s="21" t="n">
        <v>282</v>
      </c>
      <c r="B274" s="1" t="n">
        <v>30</v>
      </c>
      <c r="C274" s="1" t="n">
        <f aca="false">VLOOKUP(B274,'ESO map constants'!$A$3:$B$999,2,0)</f>
        <v>1060</v>
      </c>
      <c r="D274" s="0" t="str">
        <f aca="false">VLOOKUP(C274,'ESO map constants'!$B$3:$C$1000,2,0)</f>
        <v>Vvardenfell</v>
      </c>
      <c r="E274" s="2" t="n">
        <f aca="false">IF(B274&lt;&gt;"",VLOOKUP(B274,'ESO map constants'!$A$3:$D$1000,4,0),"")</f>
        <v>849</v>
      </c>
      <c r="F274" s="2" t="n">
        <f aca="false">VLOOKUP(E274,'ESO zone constants'!$A$2:$B$9949,2,0)</f>
        <v>467</v>
      </c>
      <c r="G274" s="2" t="str">
        <f aca="false">IF(E274&lt;&gt;"",VLOOKUP(E274,'ESO zone constants'!$A$2:$D$949,4,0),"")</f>
        <v>Vvardenfell</v>
      </c>
      <c r="H274" s="1" t="n">
        <v>1</v>
      </c>
      <c r="I274" s="0" t="str">
        <f aca="false">VLOOKUP(A274,'ESO wayshrine names'!$A$3:$B$1000,2,0)</f>
        <v>Valley of the Wind Wayshrine </v>
      </c>
      <c r="J274" s="40" t="str">
        <f aca="false">IF(A274&lt;&gt;"",IF(E274&lt;&gt;"",IF(OR(ISNA(A274),ISNA(E274)),"","["&amp;A274&amp;"]="&amp;E274&amp;","),""),"")</f>
        <v>[282]=849,</v>
      </c>
    </row>
    <row r="275" customFormat="false" ht="15" hidden="false" customHeight="false" outlineLevel="0" collapsed="false">
      <c r="A275" s="21" t="n">
        <v>283</v>
      </c>
      <c r="B275" s="0"/>
      <c r="C275" s="1" t="e">
        <f aca="false">VLOOKUP(B275,'ESO map constants'!$A$3:$B$999,2,0)</f>
        <v>#N/A</v>
      </c>
      <c r="E275" s="2" t="str">
        <f aca="false">IF(B275&lt;&gt;"",VLOOKUP(B275,'ESO map constants'!$A$3:$D$1000,4,0),"")</f>
        <v/>
      </c>
      <c r="F275" s="2" t="e">
        <f aca="false">VLOOKUP(E275,'ESO zone constants'!$A$2:$B$9949,2,0)</f>
        <v>#N/A</v>
      </c>
      <c r="G275" s="2" t="str">
        <f aca="false">IF(E275&lt;&gt;"",VLOOKUP(E275,'ESO zone constants'!$A$2:$D$949,4,0),"")</f>
        <v/>
      </c>
      <c r="H275" s="0"/>
      <c r="I275" s="0" t="str">
        <f aca="false">VLOOKUP(A275,'ESO wayshrine names'!$A$3:$B$1000,2,0)</f>
        <v> </v>
      </c>
      <c r="J275" s="40" t="str">
        <f aca="false">IF(A275&lt;&gt;"",IF(E275&lt;&gt;"",IF(OR(ISNA(A275),ISNA(E275)),"","["&amp;A275&amp;"]="&amp;E275&amp;","),""),"")</f>
        <v/>
      </c>
    </row>
    <row r="276" customFormat="false" ht="15" hidden="false" customHeight="false" outlineLevel="0" collapsed="false">
      <c r="A276" s="21" t="n">
        <v>284</v>
      </c>
      <c r="B276" s="1" t="n">
        <v>30</v>
      </c>
      <c r="C276" s="1" t="n">
        <f aca="false">VLOOKUP(B276,'ESO map constants'!$A$3:$B$999,2,0)</f>
        <v>1060</v>
      </c>
      <c r="D276" s="0" t="str">
        <f aca="false">VLOOKUP(C276,'ESO map constants'!$B$3:$C$1000,2,0)</f>
        <v>Vvardenfell</v>
      </c>
      <c r="E276" s="2" t="n">
        <f aca="false">IF(B276&lt;&gt;"",VLOOKUP(B276,'ESO map constants'!$A$3:$D$1000,4,0),"")</f>
        <v>849</v>
      </c>
      <c r="F276" s="2" t="n">
        <f aca="false">VLOOKUP(E276,'ESO zone constants'!$A$2:$B$9949,2,0)</f>
        <v>467</v>
      </c>
      <c r="G276" s="2" t="str">
        <f aca="false">IF(E276&lt;&gt;"",VLOOKUP(E276,'ESO zone constants'!$A$2:$D$949,4,0),"")</f>
        <v>Vvardenfell</v>
      </c>
      <c r="H276" s="1" t="n">
        <v>1</v>
      </c>
      <c r="I276" s="0" t="str">
        <f aca="false">VLOOKUP(A276,'ESO wayshrine names'!$A$3:$B$1000,2,0)</f>
        <v>Vivec City Wayshrine </v>
      </c>
      <c r="J276" s="40" t="str">
        <f aca="false">IF(A276&lt;&gt;"",IF(E276&lt;&gt;"",IF(OR(ISNA(A276),ISNA(E276)),"","["&amp;A276&amp;"]="&amp;E276&amp;","),""),"")</f>
        <v>[284]=849,</v>
      </c>
    </row>
    <row r="277" customFormat="false" ht="15" hidden="false" customHeight="false" outlineLevel="0" collapsed="false">
      <c r="A277" s="21" t="n">
        <v>285</v>
      </c>
      <c r="B277" s="1" t="n">
        <v>15</v>
      </c>
      <c r="C277" s="1" t="n">
        <f aca="false">VLOOKUP(B277,'ESO map constants'!$A$3:$B$999,2,0)</f>
        <v>143</v>
      </c>
      <c r="D277" s="0" t="str">
        <f aca="false">VLOOKUP(C277,'ESO map constants'!$B$3:$C$1000,2,0)</f>
        <v>Auridon</v>
      </c>
      <c r="E277" s="2" t="n">
        <f aca="false">IF(B277&lt;&gt;"",VLOOKUP(B277,'ESO map constants'!$A$3:$D$1000,4,0),"")</f>
        <v>381</v>
      </c>
      <c r="F277" s="2" t="n">
        <f aca="false">VLOOKUP(E277,'ESO zone constants'!$A$2:$B$9949,2,0)</f>
        <v>178</v>
      </c>
      <c r="G277" s="2" t="str">
        <f aca="false">IF(E277&lt;&gt;"",VLOOKUP(E277,'ESO zone constants'!$A$2:$D$949,4,0),"")</f>
        <v>Auridon</v>
      </c>
      <c r="H277" s="1" t="n">
        <v>7</v>
      </c>
      <c r="I277" s="0" t="str">
        <f aca="false">VLOOKUP(A277,'ESO wayshrine names'!$A$3:$B$1000,2,0)</f>
        <v>Barbed Hook Private Room </v>
      </c>
      <c r="J277" s="40" t="str">
        <f aca="false">IF(A277&lt;&gt;"",IF(E277&lt;&gt;"",IF(OR(ISNA(A277),ISNA(E277)),"","["&amp;A277&amp;"]="&amp;E277&amp;","),""),"")</f>
        <v>[285]=381,</v>
      </c>
    </row>
    <row r="278" customFormat="false" ht="15" hidden="false" customHeight="false" outlineLevel="0" collapsed="false">
      <c r="A278" s="21" t="n">
        <v>286</v>
      </c>
      <c r="B278" s="1" t="n">
        <v>5</v>
      </c>
      <c r="C278" s="1" t="n">
        <f aca="false">VLOOKUP(B278,'ESO map constants'!$A$3:$B$999,2,0)</f>
        <v>30</v>
      </c>
      <c r="D278" s="0" t="str">
        <f aca="false">VLOOKUP(C278,'ESO map constants'!$B$3:$C$1000,2,0)</f>
        <v>Alik'r Desert</v>
      </c>
      <c r="E278" s="2" t="n">
        <f aca="false">IF(B278&lt;&gt;"",VLOOKUP(B278,'ESO map constants'!$A$3:$D$1000,4,0),"")</f>
        <v>104</v>
      </c>
      <c r="F278" s="2" t="n">
        <f aca="false">VLOOKUP(E278,'ESO zone constants'!$A$2:$B$9949,2,0)</f>
        <v>17</v>
      </c>
      <c r="G278" s="2" t="str">
        <f aca="false">IF(E278&lt;&gt;"",VLOOKUP(E278,'ESO zone constants'!$A$2:$D$949,4,0),"")</f>
        <v>Alik'r Desert</v>
      </c>
      <c r="H278" s="1" t="n">
        <v>7</v>
      </c>
      <c r="I278" s="0" t="str">
        <f aca="false">VLOOKUP(A278,'ESO wayshrine names'!$A$3:$B$1000,2,0)</f>
        <v>Sisters of the Sands Apartment </v>
      </c>
      <c r="J278" s="40" t="str">
        <f aca="false">IF(A278&lt;&gt;"",IF(E278&lt;&gt;"",IF(OR(ISNA(A278),ISNA(E278)),"","["&amp;A278&amp;"]="&amp;E278&amp;","),""),"")</f>
        <v>[286]=104,</v>
      </c>
    </row>
    <row r="279" customFormat="false" ht="15" hidden="false" customHeight="false" outlineLevel="0" collapsed="false">
      <c r="A279" s="21" t="n">
        <v>287</v>
      </c>
      <c r="B279" s="1" t="n">
        <v>10</v>
      </c>
      <c r="C279" s="1" t="n">
        <f aca="false">VLOOKUP(B279,'ESO map constants'!$A$3:$B$999,2,0)</f>
        <v>13</v>
      </c>
      <c r="D279" s="0" t="str">
        <f aca="false">VLOOKUP(C279,'ESO map constants'!$B$3:$C$1000,2,0)</f>
        <v>Deshaan</v>
      </c>
      <c r="E279" s="2" t="n">
        <f aca="false">IF(B279&lt;&gt;"",VLOOKUP(B279,'ESO map constants'!$A$3:$D$1000,4,0),"")</f>
        <v>57</v>
      </c>
      <c r="F279" s="2" t="n">
        <f aca="false">VLOOKUP(E279,'ESO zone constants'!$A$2:$B$9949,2,0)</f>
        <v>10</v>
      </c>
      <c r="G279" s="2" t="str">
        <f aca="false">IF(E279&lt;&gt;"",VLOOKUP(E279,'ESO zone constants'!$A$2:$D$949,4,0),"")</f>
        <v>Deshaan</v>
      </c>
      <c r="H279" s="1" t="n">
        <v>7</v>
      </c>
      <c r="I279" s="0" t="str">
        <f aca="false">VLOOKUP(A279,'ESO wayshrine names'!$A$3:$B$1000,2,0)</f>
        <v>Flaming Nix Deluxe Garret </v>
      </c>
      <c r="J279" s="40" t="str">
        <f aca="false">IF(A279&lt;&gt;"",IF(E279&lt;&gt;"",IF(OR(ISNA(A279),ISNA(E279)),"","["&amp;A279&amp;"]="&amp;E279&amp;","),""),"")</f>
        <v>[287]=57,</v>
      </c>
    </row>
    <row r="280" customFormat="false" ht="15" hidden="false" customHeight="false" outlineLevel="0" collapsed="false">
      <c r="A280" s="21" t="n">
        <v>288</v>
      </c>
      <c r="B280" s="1" t="n">
        <v>15</v>
      </c>
      <c r="C280" s="1" t="n">
        <f aca="false">VLOOKUP(B280,'ESO map constants'!$A$3:$B$999,2,0)</f>
        <v>143</v>
      </c>
      <c r="D280" s="0" t="str">
        <f aca="false">VLOOKUP(C280,'ESO map constants'!$B$3:$C$1000,2,0)</f>
        <v>Auridon</v>
      </c>
      <c r="E280" s="2" t="n">
        <f aca="false">IF(B280&lt;&gt;"",VLOOKUP(B280,'ESO map constants'!$A$3:$D$1000,4,0),"")</f>
        <v>381</v>
      </c>
      <c r="F280" s="2" t="n">
        <f aca="false">VLOOKUP(E280,'ESO zone constants'!$A$2:$B$9949,2,0)</f>
        <v>178</v>
      </c>
      <c r="G280" s="2" t="str">
        <f aca="false">IF(E280&lt;&gt;"",VLOOKUP(E280,'ESO zone constants'!$A$2:$D$949,4,0),"")</f>
        <v>Auridon</v>
      </c>
      <c r="H280" s="1" t="n">
        <v>7</v>
      </c>
      <c r="I280" s="0" t="str">
        <f aca="false">VLOOKUP(A280,'ESO wayshrine names'!$A$3:$B$1000,2,0)</f>
        <v>Mara's Kiss Public House </v>
      </c>
      <c r="J280" s="40" t="str">
        <f aca="false">IF(A280&lt;&gt;"",IF(E280&lt;&gt;"",IF(OR(ISNA(A280),ISNA(E280)),"","["&amp;A280&amp;"]="&amp;E280&amp;","),""),"")</f>
        <v>[288]=381,</v>
      </c>
    </row>
    <row r="281" customFormat="false" ht="15" hidden="false" customHeight="false" outlineLevel="0" collapsed="false">
      <c r="A281" s="21" t="n">
        <v>289</v>
      </c>
      <c r="B281" s="1" t="n">
        <v>2</v>
      </c>
      <c r="C281" s="1" t="n">
        <f aca="false">VLOOKUP(B281,'ESO map constants'!$A$3:$B$999,2,0)</f>
        <v>1</v>
      </c>
      <c r="D281" s="0" t="str">
        <f aca="false">VLOOKUP(C281,'ESO map constants'!$B$3:$C$1000,2,0)</f>
        <v>Glenumbra</v>
      </c>
      <c r="E281" s="2" t="n">
        <f aca="false">IF(B281&lt;&gt;"",VLOOKUP(B281,'ESO map constants'!$A$3:$D$1000,4,0),"")</f>
        <v>3</v>
      </c>
      <c r="F281" s="2" t="n">
        <f aca="false">VLOOKUP(E281,'ESO zone constants'!$A$2:$B$9949,2,0)</f>
        <v>2</v>
      </c>
      <c r="G281" s="2" t="str">
        <f aca="false">IF(E281&lt;&gt;"",VLOOKUP(E281,'ESO zone constants'!$A$2:$D$949,4,0),"")</f>
        <v>Glenumbra</v>
      </c>
      <c r="H281" s="1" t="n">
        <v>7</v>
      </c>
      <c r="I281" s="0" t="str">
        <f aca="false">VLOOKUP(A281,'ESO wayshrine names'!$A$3:$B$1000,2,0)</f>
        <v>The Rosy Lion </v>
      </c>
      <c r="J281" s="40" t="str">
        <f aca="false">IF(A281&lt;&gt;"",IF(E281&lt;&gt;"",IF(OR(ISNA(A281),ISNA(E281)),"","["&amp;A281&amp;"]="&amp;E281&amp;","),""),"")</f>
        <v>[289]=3,</v>
      </c>
    </row>
    <row r="282" customFormat="false" ht="15" hidden="false" customHeight="false" outlineLevel="0" collapsed="false">
      <c r="A282" s="21" t="n">
        <v>290</v>
      </c>
      <c r="B282" s="1" t="n">
        <v>11</v>
      </c>
      <c r="C282" s="1" t="n">
        <f aca="false">VLOOKUP(B282,'ESO map constants'!$A$3:$B$999,2,0)</f>
        <v>7</v>
      </c>
      <c r="D282" s="0" t="str">
        <f aca="false">VLOOKUP(C282,'ESO map constants'!$B$3:$C$1000,2,0)</f>
        <v>Stonefalls</v>
      </c>
      <c r="E282" s="2" t="n">
        <f aca="false">IF(B282&lt;&gt;"",VLOOKUP(B282,'ESO map constants'!$A$3:$D$1000,4,0),"")</f>
        <v>41</v>
      </c>
      <c r="F282" s="2" t="n">
        <f aca="false">VLOOKUP(E282,'ESO zone constants'!$A$2:$B$9949,2,0)</f>
        <v>9</v>
      </c>
      <c r="G282" s="2" t="str">
        <f aca="false">IF(E282&lt;&gt;"",VLOOKUP(E282,'ESO zone constants'!$A$2:$D$949,4,0),"")</f>
        <v>Stonefalls</v>
      </c>
      <c r="H282" s="1" t="n">
        <v>7</v>
      </c>
      <c r="I282" s="0" t="str">
        <f aca="false">VLOOKUP(A282,'ESO wayshrine names'!$A$3:$B$1000,2,0)</f>
        <v>The Ebony Flask Inn Room </v>
      </c>
      <c r="J282" s="40" t="str">
        <f aca="false">IF(A282&lt;&gt;"",IF(E282&lt;&gt;"",IF(OR(ISNA(A282),ISNA(E282)),"","["&amp;A282&amp;"]="&amp;E282&amp;","),""),"")</f>
        <v>[290]=41,</v>
      </c>
    </row>
    <row r="283" customFormat="false" ht="15" hidden="false" customHeight="false" outlineLevel="0" collapsed="false">
      <c r="A283" s="21" t="n">
        <v>291</v>
      </c>
      <c r="B283" s="1" t="n">
        <v>17</v>
      </c>
      <c r="C283" s="1" t="n">
        <f aca="false">VLOOKUP(B283,'ESO map constants'!$A$3:$B$999,2,0)</f>
        <v>256</v>
      </c>
      <c r="D283" s="0" t="str">
        <f aca="false">VLOOKUP(C283,'ESO map constants'!$B$3:$C$1000,2,0)</f>
        <v>Reaper's March</v>
      </c>
      <c r="E283" s="2" t="n">
        <f aca="false">IF(B283&lt;&gt;"",VLOOKUP(B283,'ESO map constants'!$A$3:$D$1000,4,0),"")</f>
        <v>382</v>
      </c>
      <c r="F283" s="2" t="n">
        <f aca="false">VLOOKUP(E283,'ESO zone constants'!$A$2:$B$9949,2,0)</f>
        <v>179</v>
      </c>
      <c r="G283" s="2" t="str">
        <f aca="false">IF(E283&lt;&gt;"",VLOOKUP(E283,'ESO zone constants'!$A$2:$D$949,4,0),"")</f>
        <v>Reaper's March</v>
      </c>
      <c r="H283" s="1" t="n">
        <v>7</v>
      </c>
      <c r="I283" s="0" t="str">
        <f aca="false">VLOOKUP(A283,'ESO wayshrine names'!$A$3:$B$1000,2,0)</f>
        <v>Serenity Falls Estate </v>
      </c>
      <c r="J283" s="40" t="str">
        <f aca="false">IF(A283&lt;&gt;"",IF(E283&lt;&gt;"",IF(OR(ISNA(A283),ISNA(E283)),"","["&amp;A283&amp;"]="&amp;E283&amp;","),""),"")</f>
        <v>[291]=382,</v>
      </c>
    </row>
    <row r="284" customFormat="false" ht="15" hidden="false" customHeight="false" outlineLevel="0" collapsed="false">
      <c r="A284" s="21" t="n">
        <v>292</v>
      </c>
      <c r="B284" s="1" t="n">
        <v>2</v>
      </c>
      <c r="C284" s="1" t="n">
        <f aca="false">VLOOKUP(B284,'ESO map constants'!$A$3:$B$999,2,0)</f>
        <v>1</v>
      </c>
      <c r="D284" s="0" t="str">
        <f aca="false">VLOOKUP(C284,'ESO map constants'!$B$3:$C$1000,2,0)</f>
        <v>Glenumbra</v>
      </c>
      <c r="E284" s="2" t="n">
        <f aca="false">IF(B284&lt;&gt;"",VLOOKUP(B284,'ESO map constants'!$A$3:$D$1000,4,0),"")</f>
        <v>3</v>
      </c>
      <c r="F284" s="2" t="n">
        <f aca="false">VLOOKUP(E284,'ESO zone constants'!$A$2:$B$9949,2,0)</f>
        <v>2</v>
      </c>
      <c r="G284" s="2" t="str">
        <f aca="false">IF(E284&lt;&gt;"",VLOOKUP(E284,'ESO zone constants'!$A$2:$D$949,4,0),"")</f>
        <v>Glenumbra</v>
      </c>
      <c r="H284" s="1" t="n">
        <v>7</v>
      </c>
      <c r="I284" s="0" t="str">
        <f aca="false">VLOOKUP(A284,'ESO wayshrine names'!$A$3:$B$1000,2,0)</f>
        <v>Daggerfall Overlook </v>
      </c>
      <c r="J284" s="40" t="str">
        <f aca="false">IF(A284&lt;&gt;"",IF(E284&lt;&gt;"",IF(OR(ISNA(A284),ISNA(E284)),"","["&amp;A284&amp;"]="&amp;E284&amp;","),""),"")</f>
        <v>[292]=3,</v>
      </c>
    </row>
    <row r="285" customFormat="false" ht="15" hidden="false" customHeight="false" outlineLevel="0" collapsed="false">
      <c r="A285" s="21" t="n">
        <v>293</v>
      </c>
      <c r="B285" s="1" t="n">
        <v>11</v>
      </c>
      <c r="C285" s="1" t="n">
        <f aca="false">VLOOKUP(B285,'ESO map constants'!$A$3:$B$999,2,0)</f>
        <v>7</v>
      </c>
      <c r="D285" s="0" t="str">
        <f aca="false">VLOOKUP(C285,'ESO map constants'!$B$3:$C$1000,2,0)</f>
        <v>Stonefalls</v>
      </c>
      <c r="E285" s="2" t="n">
        <f aca="false">IF(B285&lt;&gt;"",VLOOKUP(B285,'ESO map constants'!$A$3:$D$1000,4,0),"")</f>
        <v>41</v>
      </c>
      <c r="F285" s="2" t="n">
        <f aca="false">VLOOKUP(E285,'ESO zone constants'!$A$2:$B$9949,2,0)</f>
        <v>9</v>
      </c>
      <c r="G285" s="2" t="str">
        <f aca="false">IF(E285&lt;&gt;"",VLOOKUP(E285,'ESO zone constants'!$A$2:$D$949,4,0),"")</f>
        <v>Stonefalls</v>
      </c>
      <c r="H285" s="1" t="n">
        <v>7</v>
      </c>
      <c r="I285" s="0" t="str">
        <f aca="false">VLOOKUP(A285,'ESO wayshrine names'!$A$3:$B$1000,2,0)</f>
        <v>Ebonheart Chateau </v>
      </c>
      <c r="J285" s="40" t="str">
        <f aca="false">IF(A285&lt;&gt;"",IF(E285&lt;&gt;"",IF(OR(ISNA(A285),ISNA(E285)),"","["&amp;A285&amp;"]="&amp;E285&amp;","),""),"")</f>
        <v>[293]=41,</v>
      </c>
    </row>
    <row r="286" customFormat="false" ht="15" hidden="false" customHeight="false" outlineLevel="0" collapsed="false">
      <c r="A286" s="21" t="n">
        <v>294</v>
      </c>
      <c r="B286" s="1" t="n">
        <v>8</v>
      </c>
      <c r="C286" s="1" t="n">
        <f aca="false">VLOOKUP(B286,'ESO map constants'!$A$3:$B$999,2,0)</f>
        <v>22</v>
      </c>
      <c r="D286" s="0" t="str">
        <f aca="false">VLOOKUP(C286,'ESO map constants'!$B$3:$C$1000,2,0)</f>
        <v>Malabal Tor</v>
      </c>
      <c r="E286" s="2" t="n">
        <f aca="false">IF(B286&lt;&gt;"",VLOOKUP(B286,'ESO map constants'!$A$3:$D$1000,4,0),"")</f>
        <v>58</v>
      </c>
      <c r="F286" s="2" t="n">
        <f aca="false">VLOOKUP(E286,'ESO zone constants'!$A$2:$B$9949,2,0)</f>
        <v>11</v>
      </c>
      <c r="G286" s="2" t="str">
        <f aca="false">IF(E286&lt;&gt;"",VLOOKUP(E286,'ESO zone constants'!$A$2:$D$949,4,0),"")</f>
        <v>Malabal Tor</v>
      </c>
      <c r="H286" s="1" t="n">
        <v>7</v>
      </c>
      <c r="I286" s="0" t="str">
        <f aca="false">VLOOKUP(A286,'ESO wayshrine names'!$A$3:$B$1000,2,0)</f>
        <v>Black Vine Villa </v>
      </c>
      <c r="J286" s="40" t="str">
        <f aca="false">IF(A286&lt;&gt;"",IF(E286&lt;&gt;"",IF(OR(ISNA(A286),ISNA(E286)),"","["&amp;A286&amp;"]="&amp;E286&amp;","),""),"")</f>
        <v>[294]=58,</v>
      </c>
    </row>
    <row r="287" customFormat="false" ht="15" hidden="false" customHeight="false" outlineLevel="0" collapsed="false">
      <c r="A287" s="21" t="n">
        <v>295</v>
      </c>
      <c r="B287" s="1" t="n">
        <v>18</v>
      </c>
      <c r="C287" s="1" t="n">
        <f aca="false">VLOOKUP(B287,'ESO map constants'!$A$3:$B$999,2,0)</f>
        <v>75</v>
      </c>
      <c r="D287" s="0" t="str">
        <f aca="false">VLOOKUP(C287,'ESO map constants'!$B$3:$C$1000,2,0)</f>
        <v>Bal Foyen</v>
      </c>
      <c r="E287" s="2" t="n">
        <f aca="false">IF(B287&lt;&gt;"",VLOOKUP(B287,'ESO map constants'!$A$3:$D$1000,4,0),"")</f>
        <v>281</v>
      </c>
      <c r="F287" s="2" t="n">
        <f aca="false">VLOOKUP(E287,'ESO zone constants'!$A$2:$B$9949,2,0)</f>
        <v>110</v>
      </c>
      <c r="G287" s="2" t="str">
        <f aca="false">IF(E287&lt;&gt;"",VLOOKUP(E287,'ESO zone constants'!$A$2:$D$949,4,0),"")</f>
        <v>Bal Foyen</v>
      </c>
      <c r="H287" s="1" t="n">
        <v>7</v>
      </c>
      <c r="I287" s="0" t="str">
        <f aca="false">VLOOKUP(A287,'ESO wayshrine names'!$A$3:$B$1000,2,0)</f>
        <v>Humblemud </v>
      </c>
      <c r="J287" s="40" t="str">
        <f aca="false">IF(A287&lt;&gt;"",IF(E287&lt;&gt;"",IF(OR(ISNA(A287),ISNA(E287)),"","["&amp;A287&amp;"]="&amp;E287&amp;","),""),"")</f>
        <v>[295]=281,</v>
      </c>
    </row>
    <row r="288" customFormat="false" ht="15" hidden="false" customHeight="false" outlineLevel="0" collapsed="false">
      <c r="A288" s="21" t="n">
        <v>296</v>
      </c>
      <c r="B288" s="1" t="n">
        <v>7</v>
      </c>
      <c r="C288" s="1" t="n">
        <f aca="false">VLOOKUP(B288,'ESO map constants'!$A$3:$B$999,2,0)</f>
        <v>9</v>
      </c>
      <c r="D288" s="0" t="str">
        <f aca="false">VLOOKUP(C288,'ESO map constants'!$B$3:$C$1000,2,0)</f>
        <v>Grahtwood</v>
      </c>
      <c r="E288" s="2" t="n">
        <f aca="false">IF(B288&lt;&gt;"",VLOOKUP(B288,'ESO map constants'!$A$3:$D$1000,4,0),"")</f>
        <v>383</v>
      </c>
      <c r="F288" s="2" t="n">
        <f aca="false">VLOOKUP(E288,'ESO zone constants'!$A$2:$B$9949,2,0)</f>
        <v>180</v>
      </c>
      <c r="G288" s="2" t="str">
        <f aca="false">IF(E288&lt;&gt;"",VLOOKUP(E288,'ESO zone constants'!$A$2:$D$949,4,0),"")</f>
        <v>Grahtwood</v>
      </c>
      <c r="H288" s="1" t="n">
        <v>7</v>
      </c>
      <c r="I288" s="0" t="str">
        <f aca="false">VLOOKUP(A288,'ESO wayshrine names'!$A$3:$B$1000,2,0)</f>
        <v>Snugpod </v>
      </c>
      <c r="J288" s="40" t="str">
        <f aca="false">IF(A288&lt;&gt;"",IF(E288&lt;&gt;"",IF(OR(ISNA(A288),ISNA(E288)),"","["&amp;A288&amp;"]="&amp;E288&amp;","),""),"")</f>
        <v>[296]=383,</v>
      </c>
    </row>
    <row r="289" customFormat="false" ht="15" hidden="false" customHeight="false" outlineLevel="0" collapsed="false">
      <c r="A289" s="21" t="n">
        <v>297</v>
      </c>
      <c r="B289" s="1" t="n">
        <v>2</v>
      </c>
      <c r="C289" s="1" t="n">
        <f aca="false">VLOOKUP(B289,'ESO map constants'!$A$3:$B$999,2,0)</f>
        <v>1</v>
      </c>
      <c r="D289" s="0" t="str">
        <f aca="false">VLOOKUP(C289,'ESO map constants'!$B$3:$C$1000,2,0)</f>
        <v>Glenumbra</v>
      </c>
      <c r="E289" s="2" t="n">
        <f aca="false">IF(B289&lt;&gt;"",VLOOKUP(B289,'ESO map constants'!$A$3:$D$1000,4,0),"")</f>
        <v>3</v>
      </c>
      <c r="F289" s="2" t="n">
        <f aca="false">VLOOKUP(E289,'ESO zone constants'!$A$2:$B$9949,2,0)</f>
        <v>2</v>
      </c>
      <c r="G289" s="2" t="str">
        <f aca="false">IF(E289&lt;&gt;"",VLOOKUP(E289,'ESO zone constants'!$A$2:$D$949,4,0),"")</f>
        <v>Glenumbra</v>
      </c>
      <c r="H289" s="1" t="n">
        <v>7</v>
      </c>
      <c r="I289" s="0" t="str">
        <f aca="false">VLOOKUP(A289,'ESO wayshrine names'!$A$3:$B$1000,2,0)</f>
        <v>Captain Margaux's Place </v>
      </c>
      <c r="J289" s="40" t="str">
        <f aca="false">IF(A289&lt;&gt;"",IF(E289&lt;&gt;"",IF(OR(ISNA(A289),ISNA(E289)),"","["&amp;A289&amp;"]="&amp;E289&amp;","),""),"")</f>
        <v>[297]=3,</v>
      </c>
    </row>
    <row r="290" customFormat="false" ht="15" hidden="false" customHeight="false" outlineLevel="0" collapsed="false">
      <c r="A290" s="21" t="n">
        <v>298</v>
      </c>
      <c r="B290" s="1" t="n">
        <v>11</v>
      </c>
      <c r="C290" s="1" t="n">
        <f aca="false">VLOOKUP(B290,'ESO map constants'!$A$3:$B$999,2,0)</f>
        <v>7</v>
      </c>
      <c r="D290" s="0" t="str">
        <f aca="false">VLOOKUP(C290,'ESO map constants'!$B$3:$C$1000,2,0)</f>
        <v>Stonefalls</v>
      </c>
      <c r="E290" s="2" t="n">
        <f aca="false">IF(B290&lt;&gt;"",VLOOKUP(B290,'ESO map constants'!$A$3:$D$1000,4,0),"")</f>
        <v>41</v>
      </c>
      <c r="F290" s="2" t="n">
        <f aca="false">VLOOKUP(E290,'ESO zone constants'!$A$2:$B$9949,2,0)</f>
        <v>9</v>
      </c>
      <c r="G290" s="2" t="str">
        <f aca="false">IF(E290&lt;&gt;"",VLOOKUP(E290,'ESO zone constants'!$A$2:$D$949,4,0),"")</f>
        <v>Stonefalls</v>
      </c>
      <c r="H290" s="1" t="n">
        <v>7</v>
      </c>
      <c r="I290" s="0" t="str">
        <f aca="false">VLOOKUP(A290,'ESO wayshrine names'!$A$3:$B$1000,2,0)</f>
        <v>Kragenhome </v>
      </c>
      <c r="J290" s="40" t="str">
        <f aca="false">IF(A290&lt;&gt;"",IF(E290&lt;&gt;"",IF(OR(ISNA(A290),ISNA(E290)),"","["&amp;A290&amp;"]="&amp;E290&amp;","),""),"")</f>
        <v>[298]=41,</v>
      </c>
    </row>
    <row r="291" customFormat="false" ht="15" hidden="false" customHeight="false" outlineLevel="0" collapsed="false">
      <c r="A291" s="21" t="n">
        <v>299</v>
      </c>
      <c r="B291" s="1" t="n">
        <v>8</v>
      </c>
      <c r="C291" s="1" t="n">
        <f aca="false">VLOOKUP(B291,'ESO map constants'!$A$3:$B$999,2,0)</f>
        <v>22</v>
      </c>
      <c r="D291" s="0" t="str">
        <f aca="false">VLOOKUP(C291,'ESO map constants'!$B$3:$C$1000,2,0)</f>
        <v>Malabal Tor</v>
      </c>
      <c r="E291" s="2" t="n">
        <f aca="false">IF(B291&lt;&gt;"",VLOOKUP(B291,'ESO map constants'!$A$3:$D$1000,4,0),"")</f>
        <v>58</v>
      </c>
      <c r="F291" s="2" t="n">
        <f aca="false">VLOOKUP(E291,'ESO zone constants'!$A$2:$B$9949,2,0)</f>
        <v>11</v>
      </c>
      <c r="G291" s="2" t="str">
        <f aca="false">IF(E291&lt;&gt;"",VLOOKUP(E291,'ESO zone constants'!$A$2:$D$949,4,0),"")</f>
        <v>Malabal Tor</v>
      </c>
      <c r="H291" s="1" t="n">
        <v>7</v>
      </c>
      <c r="I291" s="0" t="str">
        <f aca="false">VLOOKUP(A291,'ESO wayshrine names'!$A$3:$B$1000,2,0)</f>
        <v>Cyrodilic Jungle House </v>
      </c>
      <c r="J291" s="40" t="str">
        <f aca="false">IF(A291&lt;&gt;"",IF(E291&lt;&gt;"",IF(OR(ISNA(A291),ISNA(E291)),"","["&amp;A291&amp;"]="&amp;E291&amp;","),""),"")</f>
        <v>[299]=58,</v>
      </c>
    </row>
    <row r="292" customFormat="false" ht="15" hidden="false" customHeight="false" outlineLevel="0" collapsed="false">
      <c r="A292" s="21" t="n">
        <v>300</v>
      </c>
      <c r="B292" s="1" t="n">
        <v>21</v>
      </c>
      <c r="C292" s="1" t="n">
        <f aca="false">VLOOKUP(B292,'ESO map constants'!$A$3:$B$999,2,0)</f>
        <v>258</v>
      </c>
      <c r="D292" s="0" t="str">
        <f aca="false">VLOOKUP(C292,'ESO map constants'!$B$3:$C$1000,2,0)</f>
        <v>Khenarthi's Roost</v>
      </c>
      <c r="E292" s="2" t="n">
        <f aca="false">IF(B292&lt;&gt;"",VLOOKUP(B292,'ESO map constants'!$A$3:$D$1000,4,0),"")</f>
        <v>537</v>
      </c>
      <c r="F292" s="2" t="n">
        <f aca="false">VLOOKUP(E292,'ESO zone constants'!$A$2:$B$9949,2,0)</f>
        <v>306</v>
      </c>
      <c r="G292" s="2" t="str">
        <f aca="false">IF(E292&lt;&gt;"",VLOOKUP(E292,'ESO zone constants'!$A$2:$D$949,4,0),"")</f>
        <v>Khenarthi's Roost</v>
      </c>
      <c r="H292" s="1" t="n">
        <v>7</v>
      </c>
      <c r="I292" s="0" t="str">
        <f aca="false">VLOOKUP(A292,'ESO wayshrine names'!$A$3:$B$1000,2,0)</f>
        <v>Moonmirth House </v>
      </c>
      <c r="J292" s="40" t="str">
        <f aca="false">IF(A292&lt;&gt;"",IF(E292&lt;&gt;"",IF(OR(ISNA(A292),ISNA(E292)),"","["&amp;A292&amp;"]="&amp;E292&amp;","),""),"")</f>
        <v>[300]=537,</v>
      </c>
    </row>
    <row r="293" customFormat="false" ht="15" hidden="false" customHeight="false" outlineLevel="0" collapsed="false">
      <c r="A293" s="21" t="n">
        <v>301</v>
      </c>
      <c r="B293" s="1" t="n">
        <v>12</v>
      </c>
      <c r="C293" s="1" t="n">
        <f aca="false">VLOOKUP(B293,'ESO map constants'!$A$3:$B$999,2,0)</f>
        <v>125</v>
      </c>
      <c r="D293" s="0" t="str">
        <f aca="false">VLOOKUP(C293,'ESO map constants'!$B$3:$C$1000,2,0)</f>
        <v>The Rift</v>
      </c>
      <c r="E293" s="2" t="n">
        <f aca="false">IF(B293&lt;&gt;"",VLOOKUP(B293,'ESO map constants'!$A$3:$D$1000,4,0),"")</f>
        <v>103</v>
      </c>
      <c r="F293" s="2" t="n">
        <f aca="false">VLOOKUP(E293,'ESO zone constants'!$A$2:$B$9949,2,0)</f>
        <v>16</v>
      </c>
      <c r="G293" s="2" t="str">
        <f aca="false">IF(E293&lt;&gt;"",VLOOKUP(E293,'ESO zone constants'!$A$2:$D$949,4,0),"")</f>
        <v>The Rift</v>
      </c>
      <c r="H293" s="1" t="n">
        <v>7</v>
      </c>
      <c r="I293" s="0" t="str">
        <f aca="false">VLOOKUP(A293,'ESO wayshrine names'!$A$3:$B$1000,2,0)</f>
        <v>Autumn's-Gate </v>
      </c>
      <c r="J293" s="40" t="str">
        <f aca="false">IF(A293&lt;&gt;"",IF(E293&lt;&gt;"",IF(OR(ISNA(A293),ISNA(E293)),"","["&amp;A293&amp;"]="&amp;E293&amp;","),""),"")</f>
        <v>[301]=103,</v>
      </c>
    </row>
    <row r="294" customFormat="false" ht="15" hidden="false" customHeight="false" outlineLevel="0" collapsed="false">
      <c r="A294" s="21" t="n">
        <v>302</v>
      </c>
      <c r="B294" s="1" t="n">
        <v>4</v>
      </c>
      <c r="C294" s="1" t="n">
        <f aca="false">VLOOKUP(B294,'ESO map constants'!$A$3:$B$999,2,0)</f>
        <v>12</v>
      </c>
      <c r="D294" s="0" t="str">
        <f aca="false">VLOOKUP(C294,'ESO map constants'!$B$3:$C$1000,2,0)</f>
        <v>Stormhaven</v>
      </c>
      <c r="E294" s="2" t="n">
        <f aca="false">IF(B294&lt;&gt;"",VLOOKUP(B294,'ESO map constants'!$A$3:$D$1000,4,0),"")</f>
        <v>19</v>
      </c>
      <c r="F294" s="2" t="n">
        <f aca="false">VLOOKUP(E294,'ESO zone constants'!$A$2:$B$9949,2,0)</f>
        <v>4</v>
      </c>
      <c r="G294" s="2" t="str">
        <f aca="false">IF(E294&lt;&gt;"",VLOOKUP(E294,'ESO zone constants'!$A$2:$D$949,4,0),"")</f>
        <v>Stormhaven</v>
      </c>
      <c r="H294" s="1" t="n">
        <v>7</v>
      </c>
      <c r="I294" s="0" t="str">
        <f aca="false">VLOOKUP(A294,'ESO wayshrine names'!$A$3:$B$1000,2,0)</f>
        <v>Hammerdeath Bungalow </v>
      </c>
      <c r="J294" s="40" t="str">
        <f aca="false">IF(A294&lt;&gt;"",IF(E294&lt;&gt;"",IF(OR(ISNA(A294),ISNA(E294)),"","["&amp;A294&amp;"]="&amp;E294&amp;","),""),"")</f>
        <v>[302]=19,</v>
      </c>
    </row>
    <row r="295" customFormat="false" ht="15" hidden="false" customHeight="false" outlineLevel="0" collapsed="false">
      <c r="A295" s="21" t="n">
        <v>303</v>
      </c>
      <c r="B295" s="1" t="n">
        <v>6</v>
      </c>
      <c r="C295" s="1" t="n">
        <f aca="false">VLOOKUP(B295,'ESO map constants'!$A$3:$B$999,2,0)</f>
        <v>20</v>
      </c>
      <c r="D295" s="0" t="str">
        <f aca="false">VLOOKUP(C295,'ESO map constants'!$B$3:$C$1000,2,0)</f>
        <v>Bangkorai</v>
      </c>
      <c r="E295" s="2" t="n">
        <f aca="false">IF(B295&lt;&gt;"",VLOOKUP(B295,'ESO map constants'!$A$3:$D$1000,4,0),"")</f>
        <v>92</v>
      </c>
      <c r="F295" s="2" t="n">
        <f aca="false">VLOOKUP(E295,'ESO zone constants'!$A$2:$B$9949,2,0)</f>
        <v>14</v>
      </c>
      <c r="G295" s="2" t="str">
        <f aca="false">IF(E295&lt;&gt;"",VLOOKUP(E295,'ESO zone constants'!$A$2:$D$949,4,0),"")</f>
        <v>Bangkorai</v>
      </c>
      <c r="H295" s="1" t="n">
        <v>7</v>
      </c>
      <c r="I295" s="0" t="str">
        <f aca="false">VLOOKUP(A295,'ESO wayshrine names'!$A$3:$B$1000,2,0)</f>
        <v>Twin Arches </v>
      </c>
      <c r="J295" s="40" t="str">
        <f aca="false">IF(A295&lt;&gt;"",IF(E295&lt;&gt;"",IF(OR(ISNA(A295),ISNA(E295)),"","["&amp;A295&amp;"]="&amp;E295&amp;","),""),"")</f>
        <v>[303]=92,</v>
      </c>
    </row>
    <row r="296" customFormat="false" ht="15" hidden="false" customHeight="false" outlineLevel="0" collapsed="false">
      <c r="A296" s="21" t="n">
        <v>304</v>
      </c>
      <c r="B296" s="1" t="n">
        <v>16</v>
      </c>
      <c r="C296" s="1" t="n">
        <f aca="false">VLOOKUP(B296,'ESO map constants'!$A$3:$B$999,2,0)</f>
        <v>300</v>
      </c>
      <c r="D296" s="0" t="str">
        <f aca="false">VLOOKUP(C296,'ESO map constants'!$B$3:$C$1000,2,0)</f>
        <v>Greenshade</v>
      </c>
      <c r="E296" s="2" t="n">
        <f aca="false">IF(B296&lt;&gt;"",VLOOKUP(B296,'ESO map constants'!$A$3:$D$1000,4,0),"")</f>
        <v>108</v>
      </c>
      <c r="F296" s="2" t="n">
        <f aca="false">VLOOKUP(E296,'ESO zone constants'!$A$2:$B$9949,2,0)</f>
        <v>18</v>
      </c>
      <c r="G296" s="2" t="str">
        <f aca="false">IF(E296&lt;&gt;"",VLOOKUP(E296,'ESO zone constants'!$A$2:$D$949,4,0),"")</f>
        <v>Greenshade</v>
      </c>
      <c r="H296" s="1" t="n">
        <v>7</v>
      </c>
      <c r="I296" s="0" t="str">
        <f aca="false">VLOOKUP(A296,'ESO wayshrine names'!$A$3:$B$1000,2,0)</f>
        <v>Cliffshade </v>
      </c>
      <c r="J296" s="40" t="str">
        <f aca="false">IF(A296&lt;&gt;"",IF(E296&lt;&gt;"",IF(OR(ISNA(A296),ISNA(E296)),"","["&amp;A296&amp;"]="&amp;E296&amp;","),""),"")</f>
        <v>[304]=108,</v>
      </c>
    </row>
    <row r="297" customFormat="false" ht="15" hidden="false" customHeight="false" outlineLevel="0" collapsed="false">
      <c r="A297" s="21" t="n">
        <v>305</v>
      </c>
      <c r="B297" s="1" t="n">
        <v>9</v>
      </c>
      <c r="C297" s="1" t="n">
        <f aca="false">VLOOKUP(B297,'ESO map constants'!$A$3:$B$999,2,0)</f>
        <v>26</v>
      </c>
      <c r="D297" s="0" t="str">
        <f aca="false">VLOOKUP(C297,'ESO map constants'!$B$3:$C$1000,2,0)</f>
        <v>Shadowfen</v>
      </c>
      <c r="E297" s="2" t="n">
        <f aca="false">IF(B297&lt;&gt;"",VLOOKUP(B297,'ESO map constants'!$A$3:$D$1000,4,0),"")</f>
        <v>117</v>
      </c>
      <c r="F297" s="2" t="n">
        <f aca="false">VLOOKUP(E297,'ESO zone constants'!$A$2:$B$9949,2,0)</f>
        <v>19</v>
      </c>
      <c r="G297" s="2" t="str">
        <f aca="false">IF(E297&lt;&gt;"",VLOOKUP(E297,'ESO zone constants'!$A$2:$D$949,4,0),"")</f>
        <v>Shadowfen</v>
      </c>
      <c r="H297" s="1" t="n">
        <v>7</v>
      </c>
      <c r="I297" s="0" t="str">
        <f aca="false">VLOOKUP(A297,'ESO wayshrine names'!$A$3:$B$1000,2,0)</f>
        <v>The Ample Domicile </v>
      </c>
      <c r="J297" s="40" t="str">
        <f aca="false">IF(A297&lt;&gt;"",IF(E297&lt;&gt;"",IF(OR(ISNA(A297),ISNA(E297)),"","["&amp;A297&amp;"]="&amp;E297&amp;","),""),"")</f>
        <v>[305]=117,</v>
      </c>
    </row>
    <row r="298" customFormat="false" ht="15" hidden="false" customHeight="false" outlineLevel="0" collapsed="false">
      <c r="A298" s="21" t="n">
        <v>306</v>
      </c>
      <c r="B298" s="1" t="n">
        <v>16</v>
      </c>
      <c r="C298" s="1" t="n">
        <f aca="false">VLOOKUP(B298,'ESO map constants'!$A$3:$B$999,2,0)</f>
        <v>300</v>
      </c>
      <c r="D298" s="0" t="str">
        <f aca="false">VLOOKUP(C298,'ESO map constants'!$B$3:$C$1000,2,0)</f>
        <v>Greenshade</v>
      </c>
      <c r="E298" s="2" t="n">
        <f aca="false">IF(B298&lt;&gt;"",VLOOKUP(B298,'ESO map constants'!$A$3:$D$1000,4,0),"")</f>
        <v>108</v>
      </c>
      <c r="F298" s="2" t="n">
        <f aca="false">VLOOKUP(E298,'ESO zone constants'!$A$2:$B$9949,2,0)</f>
        <v>18</v>
      </c>
      <c r="G298" s="2" t="str">
        <f aca="false">IF(E298&lt;&gt;"",VLOOKUP(E298,'ESO zone constants'!$A$2:$D$949,4,0),"")</f>
        <v>Greenshade</v>
      </c>
      <c r="H298" s="1" t="n">
        <v>7</v>
      </c>
      <c r="I298" s="0" t="str">
        <f aca="false">VLOOKUP(A298,'ESO wayshrine names'!$A$3:$B$1000,2,0)</f>
        <v>Bouldertree Refuge </v>
      </c>
      <c r="J298" s="40" t="str">
        <f aca="false">IF(A298&lt;&gt;"",IF(E298&lt;&gt;"",IF(OR(ISNA(A298),ISNA(E298)),"","["&amp;A298&amp;"]="&amp;E298&amp;","),""),"")</f>
        <v>[306]=108,</v>
      </c>
    </row>
    <row r="299" customFormat="false" ht="15" hidden="false" customHeight="false" outlineLevel="0" collapsed="false">
      <c r="A299" s="21" t="n">
        <v>307</v>
      </c>
      <c r="B299" s="1" t="n">
        <v>3</v>
      </c>
      <c r="C299" s="1" t="n">
        <f aca="false">VLOOKUP(B299,'ESO map constants'!$A$3:$B$999,2,0)</f>
        <v>10</v>
      </c>
      <c r="D299" s="0" t="str">
        <f aca="false">VLOOKUP(C299,'ESO map constants'!$B$3:$C$1000,2,0)</f>
        <v>Rivenspire</v>
      </c>
      <c r="E299" s="2" t="n">
        <f aca="false">IF(B299&lt;&gt;"",VLOOKUP(B299,'ESO map constants'!$A$3:$D$1000,4,0),"")</f>
        <v>20</v>
      </c>
      <c r="F299" s="2" t="n">
        <f aca="false">VLOOKUP(E299,'ESO zone constants'!$A$2:$B$9949,2,0)</f>
        <v>5</v>
      </c>
      <c r="G299" s="2" t="str">
        <f aca="false">IF(E299&lt;&gt;"",VLOOKUP(E299,'ESO zone constants'!$A$2:$D$949,4,0),"")</f>
        <v>Rivenspire</v>
      </c>
      <c r="H299" s="1" t="n">
        <v>7</v>
      </c>
      <c r="I299" s="0" t="str">
        <f aca="false">VLOOKUP(A299,'ESO wayshrine names'!$A$3:$B$1000,2,0)</f>
        <v>Ravenhurst </v>
      </c>
      <c r="J299" s="40" t="str">
        <f aca="false">IF(A299&lt;&gt;"",IF(E299&lt;&gt;"",IF(OR(ISNA(A299),ISNA(E299)),"","["&amp;A299&amp;"]="&amp;E299&amp;","),""),"")</f>
        <v>[307]=20,</v>
      </c>
    </row>
    <row r="300" customFormat="false" ht="15" hidden="false" customHeight="false" outlineLevel="0" collapsed="false">
      <c r="A300" s="21" t="n">
        <v>308</v>
      </c>
      <c r="B300" s="1" t="n">
        <v>9</v>
      </c>
      <c r="C300" s="1" t="n">
        <f aca="false">VLOOKUP(B300,'ESO map constants'!$A$3:$B$999,2,0)</f>
        <v>26</v>
      </c>
      <c r="D300" s="0" t="str">
        <f aca="false">VLOOKUP(C300,'ESO map constants'!$B$3:$C$1000,2,0)</f>
        <v>Shadowfen</v>
      </c>
      <c r="E300" s="2" t="n">
        <f aca="false">IF(B300&lt;&gt;"",VLOOKUP(B300,'ESO map constants'!$A$3:$D$1000,4,0),"")</f>
        <v>117</v>
      </c>
      <c r="F300" s="2" t="n">
        <f aca="false">VLOOKUP(E300,'ESO zone constants'!$A$2:$B$9949,2,0)</f>
        <v>19</v>
      </c>
      <c r="G300" s="2" t="str">
        <f aca="false">IF(E300&lt;&gt;"",VLOOKUP(E300,'ESO zone constants'!$A$2:$D$949,4,0),"")</f>
        <v>Shadowfen</v>
      </c>
      <c r="H300" s="1" t="n">
        <v>0</v>
      </c>
      <c r="I300" s="0" t="str">
        <f aca="false">VLOOKUP(A300,'ESO wayshrine names'!$A$3:$B$1000,2,0)</f>
        <v> </v>
      </c>
      <c r="J300" s="40" t="str">
        <f aca="false">IF(A300&lt;&gt;"",IF(E300&lt;&gt;"",IF(OR(ISNA(A300),ISNA(E300)),"","["&amp;A300&amp;"]="&amp;E300&amp;","),""),"")</f>
        <v>[308]=117,</v>
      </c>
    </row>
    <row r="301" customFormat="false" ht="15" hidden="false" customHeight="false" outlineLevel="0" collapsed="false">
      <c r="A301" s="21" t="n">
        <v>309</v>
      </c>
      <c r="B301" s="1" t="n">
        <v>10</v>
      </c>
      <c r="C301" s="1" t="n">
        <f aca="false">VLOOKUP(B301,'ESO map constants'!$A$3:$B$999,2,0)</f>
        <v>13</v>
      </c>
      <c r="D301" s="0" t="str">
        <f aca="false">VLOOKUP(C301,'ESO map constants'!$B$3:$C$1000,2,0)</f>
        <v>Deshaan</v>
      </c>
      <c r="E301" s="2" t="n">
        <f aca="false">IF(B301&lt;&gt;"",VLOOKUP(B301,'ESO map constants'!$A$3:$D$1000,4,0),"")</f>
        <v>57</v>
      </c>
      <c r="F301" s="2" t="n">
        <f aca="false">VLOOKUP(E301,'ESO zone constants'!$A$2:$B$9949,2,0)</f>
        <v>10</v>
      </c>
      <c r="G301" s="2" t="str">
        <f aca="false">IF(E301&lt;&gt;"",VLOOKUP(E301,'ESO zone constants'!$A$2:$D$949,4,0),"")</f>
        <v>Deshaan</v>
      </c>
      <c r="H301" s="1" t="n">
        <v>7</v>
      </c>
      <c r="I301" s="0" t="str">
        <f aca="false">VLOOKUP(A301,'ESO wayshrine names'!$A$3:$B$1000,2,0)</f>
        <v>Velothi Reverie </v>
      </c>
      <c r="J301" s="40" t="str">
        <f aca="false">IF(A301&lt;&gt;"",IF(E301&lt;&gt;"",IF(OR(ISNA(A301),ISNA(E301)),"","["&amp;A301&amp;"]="&amp;E301&amp;","),""),"")</f>
        <v>[309]=57,</v>
      </c>
    </row>
    <row r="302" customFormat="false" ht="15" hidden="false" customHeight="false" outlineLevel="0" collapsed="false">
      <c r="A302" s="21" t="n">
        <v>310</v>
      </c>
      <c r="B302" s="1" t="n">
        <v>25</v>
      </c>
      <c r="C302" s="1" t="n">
        <f aca="false">VLOOKUP(B302,'ESO map constants'!$A$3:$B$999,2,0)</f>
        <v>1126</v>
      </c>
      <c r="D302" s="0" t="str">
        <f aca="false">VLOOKUP(C302,'ESO map constants'!$B$3:$C$1000,2,0)</f>
        <v>Craglorn</v>
      </c>
      <c r="E302" s="2" t="n">
        <f aca="false">IF(B302&lt;&gt;"",VLOOKUP(B302,'ESO map constants'!$A$3:$D$1000,4,0),"")</f>
        <v>888</v>
      </c>
      <c r="F302" s="2" t="n">
        <f aca="false">VLOOKUP(E302,'ESO zone constants'!$A$2:$B$9949,2,0)</f>
        <v>500</v>
      </c>
      <c r="G302" s="2" t="str">
        <f aca="false">IF(E302&lt;&gt;"",VLOOKUP(E302,'ESO zone constants'!$A$2:$D$949,4,0),"")</f>
        <v>Craglorn</v>
      </c>
      <c r="H302" s="1" t="n">
        <v>7</v>
      </c>
      <c r="I302" s="0" t="str">
        <f aca="false">VLOOKUP(A302,'ESO wayshrine names'!$A$3:$B$1000,2,0)</f>
        <v>Domus Phrasticus </v>
      </c>
      <c r="J302" s="40" t="str">
        <f aca="false">IF(A302&lt;&gt;"",IF(E302&lt;&gt;"",IF(OR(ISNA(A302),ISNA(E302)),"","["&amp;A302&amp;"]="&amp;E302&amp;","),""),"")</f>
        <v>[310]=888,</v>
      </c>
    </row>
    <row r="303" customFormat="false" ht="15" hidden="false" customHeight="false" outlineLevel="0" collapsed="false">
      <c r="A303" s="21" t="n">
        <v>311</v>
      </c>
      <c r="B303" s="1" t="n">
        <v>17</v>
      </c>
      <c r="C303" s="1" t="n">
        <f aca="false">VLOOKUP(B303,'ESO map constants'!$A$3:$B$999,2,0)</f>
        <v>256</v>
      </c>
      <c r="D303" s="0" t="str">
        <f aca="false">VLOOKUP(C303,'ESO map constants'!$B$3:$C$1000,2,0)</f>
        <v>Reaper's March</v>
      </c>
      <c r="E303" s="2" t="n">
        <f aca="false">IF(B303&lt;&gt;"",VLOOKUP(B303,'ESO map constants'!$A$3:$D$1000,4,0),"")</f>
        <v>382</v>
      </c>
      <c r="F303" s="2" t="n">
        <f aca="false">VLOOKUP(E303,'ESO zone constants'!$A$2:$B$9949,2,0)</f>
        <v>179</v>
      </c>
      <c r="G303" s="2" t="str">
        <f aca="false">IF(E303&lt;&gt;"",VLOOKUP(E303,'ESO zone constants'!$A$2:$D$949,4,0),"")</f>
        <v>Reaper's March</v>
      </c>
      <c r="H303" s="1" t="n">
        <v>7</v>
      </c>
      <c r="I303" s="0" t="str">
        <f aca="false">VLOOKUP(A303,'ESO wayshrine names'!$A$3:$B$1000,2,0)</f>
        <v>Sleek Creek House </v>
      </c>
      <c r="J303" s="40" t="str">
        <f aca="false">IF(A303&lt;&gt;"",IF(E303&lt;&gt;"",IF(OR(ISNA(A303),ISNA(E303)),"","["&amp;A303&amp;"]="&amp;E303&amp;","),""),"")</f>
        <v>[311]=382,</v>
      </c>
    </row>
    <row r="304" customFormat="false" ht="15" hidden="false" customHeight="false" outlineLevel="0" collapsed="false">
      <c r="A304" s="21" t="n">
        <v>312</v>
      </c>
      <c r="B304" s="1" t="n">
        <v>13</v>
      </c>
      <c r="C304" s="1" t="n">
        <f aca="false">VLOOKUP(B304,'ESO map constants'!$A$3:$B$999,2,0)</f>
        <v>61</v>
      </c>
      <c r="D304" s="0" t="str">
        <f aca="false">VLOOKUP(C304,'ESO map constants'!$B$3:$C$1000,2,0)</f>
        <v>Eastmarch</v>
      </c>
      <c r="E304" s="2" t="n">
        <f aca="false">IF(B304&lt;&gt;"",VLOOKUP(B304,'ESO map constants'!$A$3:$D$1000,4,0),"")</f>
        <v>101</v>
      </c>
      <c r="F304" s="2" t="n">
        <f aca="false">VLOOKUP(E304,'ESO zone constants'!$A$2:$B$9949,2,0)</f>
        <v>15</v>
      </c>
      <c r="G304" s="2" t="str">
        <f aca="false">IF(E304&lt;&gt;"",VLOOKUP(E304,'ESO zone constants'!$A$2:$D$949,4,0),"")</f>
        <v>Eastmarch</v>
      </c>
      <c r="H304" s="1" t="n">
        <v>7</v>
      </c>
      <c r="I304" s="0" t="str">
        <f aca="false">VLOOKUP(A304,'ESO wayshrine names'!$A$3:$B$1000,2,0)</f>
        <v>Grymharth's Woe </v>
      </c>
      <c r="J304" s="40" t="str">
        <f aca="false">IF(A304&lt;&gt;"",IF(E304&lt;&gt;"",IF(OR(ISNA(A304),ISNA(E304)),"","["&amp;A304&amp;"]="&amp;E304&amp;","),""),"")</f>
        <v>[312]=101,</v>
      </c>
    </row>
    <row r="305" customFormat="false" ht="15" hidden="false" customHeight="false" outlineLevel="0" collapsed="false">
      <c r="A305" s="21" t="n">
        <v>313</v>
      </c>
      <c r="B305" s="1" t="n">
        <v>6</v>
      </c>
      <c r="C305" s="1" t="n">
        <f aca="false">VLOOKUP(B305,'ESO map constants'!$A$3:$B$999,2,0)</f>
        <v>20</v>
      </c>
      <c r="D305" s="0" t="str">
        <f aca="false">VLOOKUP(C305,'ESO map constants'!$B$3:$C$1000,2,0)</f>
        <v>Bangkorai</v>
      </c>
      <c r="E305" s="2" t="n">
        <f aca="false">IF(B305&lt;&gt;"",VLOOKUP(B305,'ESO map constants'!$A$3:$D$1000,4,0),"")</f>
        <v>92</v>
      </c>
      <c r="F305" s="2" t="n">
        <f aca="false">VLOOKUP(E305,'ESO zone constants'!$A$2:$B$9949,2,0)</f>
        <v>14</v>
      </c>
      <c r="G305" s="2" t="str">
        <f aca="false">IF(E305&lt;&gt;"",VLOOKUP(E305,'ESO zone constants'!$A$2:$D$949,4,0),"")</f>
        <v>Bangkorai</v>
      </c>
      <c r="H305" s="1" t="n">
        <v>7</v>
      </c>
      <c r="I305" s="0" t="str">
        <f aca="false">VLOOKUP(A305,'ESO wayshrine names'!$A$3:$B$1000,2,0)</f>
        <v>Mournoth Keep </v>
      </c>
      <c r="J305" s="40" t="str">
        <f aca="false">IF(A305&lt;&gt;"",IF(E305&lt;&gt;"",IF(OR(ISNA(A305),ISNA(E305)),"","["&amp;A305&amp;"]="&amp;E305&amp;","),""),"")</f>
        <v>[313]=92,</v>
      </c>
    </row>
    <row r="306" customFormat="false" ht="15" hidden="false" customHeight="false" outlineLevel="0" collapsed="false">
      <c r="A306" s="21" t="n">
        <v>314</v>
      </c>
      <c r="B306" s="1" t="n">
        <v>5</v>
      </c>
      <c r="C306" s="1" t="n">
        <f aca="false">VLOOKUP(B306,'ESO map constants'!$A$3:$B$999,2,0)</f>
        <v>30</v>
      </c>
      <c r="D306" s="0" t="str">
        <f aca="false">VLOOKUP(C306,'ESO map constants'!$B$3:$C$1000,2,0)</f>
        <v>Alik'r Desert</v>
      </c>
      <c r="E306" s="2" t="n">
        <f aca="false">IF(B306&lt;&gt;"",VLOOKUP(B306,'ESO map constants'!$A$3:$D$1000,4,0),"")</f>
        <v>104</v>
      </c>
      <c r="F306" s="2" t="n">
        <f aca="false">VLOOKUP(E306,'ESO zone constants'!$A$2:$B$9949,2,0)</f>
        <v>17</v>
      </c>
      <c r="G306" s="2" t="str">
        <f aca="false">IF(E306&lt;&gt;"",VLOOKUP(E306,'ESO zone constants'!$A$2:$D$949,4,0),"")</f>
        <v>Alik'r Desert</v>
      </c>
      <c r="H306" s="1" t="n">
        <v>7</v>
      </c>
      <c r="I306" s="0" t="str">
        <f aca="false">VLOOKUP(A306,'ESO wayshrine names'!$A$3:$B$1000,2,0)</f>
        <v>House of the Silent Magnifico </v>
      </c>
      <c r="J306" s="40" t="str">
        <f aca="false">IF(A306&lt;&gt;"",IF(E306&lt;&gt;"",IF(OR(ISNA(A306),ISNA(E306)),"","["&amp;A306&amp;"]="&amp;E306&amp;","),""),"")</f>
        <v>[314]=104,</v>
      </c>
    </row>
    <row r="307" customFormat="false" ht="15" hidden="false" customHeight="false" outlineLevel="0" collapsed="false">
      <c r="A307" s="21" t="n">
        <v>315</v>
      </c>
      <c r="B307" s="1" t="n">
        <v>15</v>
      </c>
      <c r="C307" s="1" t="n">
        <f aca="false">VLOOKUP(B307,'ESO map constants'!$A$3:$B$999,2,0)</f>
        <v>143</v>
      </c>
      <c r="D307" s="0" t="str">
        <f aca="false">VLOOKUP(C307,'ESO map constants'!$B$3:$C$1000,2,0)</f>
        <v>Auridon</v>
      </c>
      <c r="E307" s="2" t="n">
        <f aca="false">IF(B307&lt;&gt;"",VLOOKUP(B307,'ESO map constants'!$A$3:$D$1000,4,0),"")</f>
        <v>381</v>
      </c>
      <c r="F307" s="2" t="n">
        <f aca="false">VLOOKUP(E307,'ESO zone constants'!$A$2:$B$9949,2,0)</f>
        <v>178</v>
      </c>
      <c r="G307" s="2" t="str">
        <f aca="false">IF(E307&lt;&gt;"",VLOOKUP(E307,'ESO zone constants'!$A$2:$D$949,4,0),"")</f>
        <v>Auridon</v>
      </c>
      <c r="H307" s="1" t="n">
        <v>7</v>
      </c>
      <c r="I307" s="0" t="str">
        <f aca="false">VLOOKUP(A307,'ESO wayshrine names'!$A$3:$B$1000,2,0)</f>
        <v>Mathiisen Manor </v>
      </c>
      <c r="J307" s="40" t="str">
        <f aca="false">IF(A307&lt;&gt;"",IF(E307&lt;&gt;"",IF(OR(ISNA(A307),ISNA(E307)),"","["&amp;A307&amp;"]="&amp;E307&amp;","),""),"")</f>
        <v>[315]=381,</v>
      </c>
    </row>
    <row r="308" customFormat="false" ht="15" hidden="false" customHeight="false" outlineLevel="0" collapsed="false">
      <c r="A308" s="21" t="n">
        <v>316</v>
      </c>
      <c r="B308" s="1" t="n">
        <v>9</v>
      </c>
      <c r="C308" s="1" t="n">
        <f aca="false">VLOOKUP(B308,'ESO map constants'!$A$3:$B$999,2,0)</f>
        <v>26</v>
      </c>
      <c r="D308" s="0" t="str">
        <f aca="false">VLOOKUP(C308,'ESO map constants'!$B$3:$C$1000,2,0)</f>
        <v>Shadowfen</v>
      </c>
      <c r="E308" s="2" t="n">
        <f aca="false">IF(B308&lt;&gt;"",VLOOKUP(B308,'ESO map constants'!$A$3:$D$1000,4,0),"")</f>
        <v>117</v>
      </c>
      <c r="F308" s="2" t="n">
        <f aca="false">VLOOKUP(E308,'ESO zone constants'!$A$2:$B$9949,2,0)</f>
        <v>19</v>
      </c>
      <c r="G308" s="2" t="str">
        <f aca="false">IF(E308&lt;&gt;"",VLOOKUP(E308,'ESO zone constants'!$A$2:$D$949,4,0),"")</f>
        <v>Shadowfen</v>
      </c>
      <c r="H308" s="1" t="n">
        <v>7</v>
      </c>
      <c r="I308" s="0" t="str">
        <f aca="false">VLOOKUP(A308,'ESO wayshrine names'!$A$3:$B$1000,2,0)</f>
        <v>Stay-Moist Mansion </v>
      </c>
      <c r="J308" s="40" t="str">
        <f aca="false">IF(A308&lt;&gt;"",IF(E308&lt;&gt;"",IF(OR(ISNA(A308),ISNA(E308)),"","["&amp;A308&amp;"]="&amp;E308&amp;","),""),"")</f>
        <v>[316]=117,</v>
      </c>
    </row>
    <row r="309" customFormat="false" ht="15" hidden="false" customHeight="false" outlineLevel="0" collapsed="false">
      <c r="A309" s="21" t="n">
        <v>317</v>
      </c>
      <c r="B309" s="1" t="n">
        <v>7</v>
      </c>
      <c r="C309" s="1" t="n">
        <f aca="false">VLOOKUP(B309,'ESO map constants'!$A$3:$B$999,2,0)</f>
        <v>9</v>
      </c>
      <c r="D309" s="0" t="str">
        <f aca="false">VLOOKUP(C309,'ESO map constants'!$B$3:$C$1000,2,0)</f>
        <v>Grahtwood</v>
      </c>
      <c r="E309" s="2" t="n">
        <f aca="false">IF(B309&lt;&gt;"",VLOOKUP(B309,'ESO map constants'!$A$3:$D$1000,4,0),"")</f>
        <v>383</v>
      </c>
      <c r="F309" s="2" t="n">
        <f aca="false">VLOOKUP(E309,'ESO zone constants'!$A$2:$B$9949,2,0)</f>
        <v>180</v>
      </c>
      <c r="G309" s="2" t="str">
        <f aca="false">IF(E309&lt;&gt;"",VLOOKUP(E309,'ESO zone constants'!$A$2:$D$949,4,0),"")</f>
        <v>Grahtwood</v>
      </c>
      <c r="H309" s="1" t="n">
        <v>7</v>
      </c>
      <c r="I309" s="0" t="str">
        <f aca="false">VLOOKUP(A309,'ESO wayshrine names'!$A$3:$B$1000,2,0)</f>
        <v>The Gorinir Estate </v>
      </c>
      <c r="J309" s="40" t="str">
        <f aca="false">IF(A309&lt;&gt;"",IF(E309&lt;&gt;"",IF(OR(ISNA(A309),ISNA(E309)),"","["&amp;A309&amp;"]="&amp;E309&amp;","),""),"")</f>
        <v>[317]=383,</v>
      </c>
    </row>
    <row r="310" customFormat="false" ht="15" hidden="false" customHeight="false" outlineLevel="0" collapsed="false">
      <c r="A310" s="21" t="n">
        <v>318</v>
      </c>
      <c r="B310" s="1" t="n">
        <v>4</v>
      </c>
      <c r="C310" s="1" t="n">
        <f aca="false">VLOOKUP(B310,'ESO map constants'!$A$3:$B$999,2,0)</f>
        <v>12</v>
      </c>
      <c r="D310" s="0" t="str">
        <f aca="false">VLOOKUP(C310,'ESO map constants'!$B$3:$C$1000,2,0)</f>
        <v>Stormhaven</v>
      </c>
      <c r="E310" s="2" t="n">
        <f aca="false">IF(B310&lt;&gt;"",VLOOKUP(B310,'ESO map constants'!$A$3:$D$1000,4,0),"")</f>
        <v>19</v>
      </c>
      <c r="F310" s="2" t="n">
        <f aca="false">VLOOKUP(E310,'ESO zone constants'!$A$2:$B$9949,2,0)</f>
        <v>4</v>
      </c>
      <c r="G310" s="2" t="str">
        <f aca="false">IF(E310&lt;&gt;"",VLOOKUP(E310,'ESO zone constants'!$A$2:$D$949,4,0),"")</f>
        <v>Stormhaven</v>
      </c>
      <c r="H310" s="1" t="n">
        <v>7</v>
      </c>
      <c r="I310" s="0" t="str">
        <f aca="false">VLOOKUP(A310,'ESO wayshrine names'!$A$3:$B$1000,2,0)</f>
        <v>Gardner House </v>
      </c>
      <c r="J310" s="40" t="str">
        <f aca="false">IF(A310&lt;&gt;"",IF(E310&lt;&gt;"",IF(OR(ISNA(A310),ISNA(E310)),"","["&amp;A310&amp;"]="&amp;E310&amp;","),""),"")</f>
        <v>[318]=19,</v>
      </c>
    </row>
    <row r="311" customFormat="false" ht="15" hidden="false" customHeight="false" outlineLevel="0" collapsed="false">
      <c r="A311" s="21" t="n">
        <v>319</v>
      </c>
      <c r="B311" s="1" t="n">
        <v>10</v>
      </c>
      <c r="C311" s="1" t="n">
        <f aca="false">VLOOKUP(B311,'ESO map constants'!$A$3:$B$999,2,0)</f>
        <v>13</v>
      </c>
      <c r="D311" s="0" t="str">
        <f aca="false">VLOOKUP(C311,'ESO map constants'!$B$3:$C$1000,2,0)</f>
        <v>Deshaan</v>
      </c>
      <c r="E311" s="2" t="n">
        <f aca="false">IF(B311&lt;&gt;"",VLOOKUP(B311,'ESO map constants'!$A$3:$D$1000,4,0),"")</f>
        <v>57</v>
      </c>
      <c r="F311" s="2" t="n">
        <f aca="false">VLOOKUP(E311,'ESO zone constants'!$A$2:$B$9949,2,0)</f>
        <v>10</v>
      </c>
      <c r="G311" s="2" t="str">
        <f aca="false">IF(E311&lt;&gt;"",VLOOKUP(E311,'ESO zone constants'!$A$2:$D$949,4,0),"")</f>
        <v>Deshaan</v>
      </c>
      <c r="H311" s="1" t="n">
        <v>7</v>
      </c>
      <c r="I311" s="0" t="str">
        <f aca="false">VLOOKUP(A311,'ESO wayshrine names'!$A$3:$B$1000,2,0)</f>
        <v>Quondam Indorilia </v>
      </c>
      <c r="J311" s="40" t="str">
        <f aca="false">IF(A311&lt;&gt;"",IF(E311&lt;&gt;"",IF(OR(ISNA(A311),ISNA(E311)),"","["&amp;A311&amp;"]="&amp;E311&amp;","),""),"")</f>
        <v>[319]=57,</v>
      </c>
    </row>
    <row r="312" customFormat="false" ht="15" hidden="false" customHeight="false" outlineLevel="0" collapsed="false">
      <c r="A312" s="21" t="n">
        <v>320</v>
      </c>
      <c r="B312" s="1" t="n">
        <v>17</v>
      </c>
      <c r="C312" s="1" t="n">
        <f aca="false">VLOOKUP(B312,'ESO map constants'!$A$3:$B$999,2,0)</f>
        <v>256</v>
      </c>
      <c r="D312" s="0" t="str">
        <f aca="false">VLOOKUP(C312,'ESO map constants'!$B$3:$C$1000,2,0)</f>
        <v>Reaper's March</v>
      </c>
      <c r="E312" s="2" t="n">
        <f aca="false">IF(B312&lt;&gt;"",VLOOKUP(B312,'ESO map constants'!$A$3:$D$1000,4,0),"")</f>
        <v>382</v>
      </c>
      <c r="F312" s="2" t="n">
        <f aca="false">VLOOKUP(E312,'ESO zone constants'!$A$2:$B$9949,2,0)</f>
        <v>179</v>
      </c>
      <c r="G312" s="2" t="str">
        <f aca="false">IF(E312&lt;&gt;"",VLOOKUP(E312,'ESO zone constants'!$A$2:$D$949,4,0),"")</f>
        <v>Reaper's March</v>
      </c>
      <c r="H312" s="1" t="n">
        <v>7</v>
      </c>
      <c r="I312" s="0" t="str">
        <f aca="false">VLOOKUP(A312,'ESO wayshrine names'!$A$3:$B$1000,2,0)</f>
        <v>Strident Springs Demesne </v>
      </c>
      <c r="J312" s="40" t="str">
        <f aca="false">IF(A312&lt;&gt;"",IF(E312&lt;&gt;"",IF(OR(ISNA(A312),ISNA(E312)),"","["&amp;A312&amp;"]="&amp;E312&amp;","),""),"")</f>
        <v>[320]=382,</v>
      </c>
    </row>
    <row r="313" customFormat="false" ht="15" hidden="false" customHeight="false" outlineLevel="0" collapsed="false">
      <c r="A313" s="21" t="n">
        <v>321</v>
      </c>
      <c r="B313" s="1" t="n">
        <v>17</v>
      </c>
      <c r="C313" s="1" t="n">
        <f aca="false">VLOOKUP(B313,'ESO map constants'!$A$3:$B$999,2,0)</f>
        <v>256</v>
      </c>
      <c r="D313" s="0" t="str">
        <f aca="false">VLOOKUP(C313,'ESO map constants'!$B$3:$C$1000,2,0)</f>
        <v>Reaper's March</v>
      </c>
      <c r="E313" s="2" t="n">
        <f aca="false">IF(B313&lt;&gt;"",VLOOKUP(B313,'ESO map constants'!$A$3:$D$1000,4,0),"")</f>
        <v>382</v>
      </c>
      <c r="F313" s="2" t="n">
        <f aca="false">VLOOKUP(E313,'ESO zone constants'!$A$2:$B$9949,2,0)</f>
        <v>179</v>
      </c>
      <c r="G313" s="2" t="str">
        <f aca="false">IF(E313&lt;&gt;"",VLOOKUP(E313,'ESO zone constants'!$A$2:$D$949,4,0),"")</f>
        <v>Reaper's March</v>
      </c>
      <c r="H313" s="1" t="n">
        <v>7</v>
      </c>
      <c r="I313" s="0" t="str">
        <f aca="false">VLOOKUP(A313,'ESO wayshrine names'!$A$3:$B$1000,2,0)</f>
        <v>Dawnshadow </v>
      </c>
      <c r="J313" s="40" t="str">
        <f aca="false">IF(A313&lt;&gt;"",IF(E313&lt;&gt;"",IF(OR(ISNA(A313),ISNA(E313)),"","["&amp;A313&amp;"]="&amp;E313&amp;","),""),"")</f>
        <v>[321]=382,</v>
      </c>
    </row>
    <row r="314" customFormat="false" ht="15" hidden="false" customHeight="false" outlineLevel="0" collapsed="false">
      <c r="A314" s="21" t="n">
        <v>322</v>
      </c>
      <c r="B314" s="1" t="n">
        <v>12</v>
      </c>
      <c r="C314" s="1" t="n">
        <f aca="false">VLOOKUP(B314,'ESO map constants'!$A$3:$B$999,2,0)</f>
        <v>125</v>
      </c>
      <c r="D314" s="0" t="str">
        <f aca="false">VLOOKUP(C314,'ESO map constants'!$B$3:$C$1000,2,0)</f>
        <v>The Rift</v>
      </c>
      <c r="E314" s="2" t="n">
        <f aca="false">IF(B314&lt;&gt;"",VLOOKUP(B314,'ESO map constants'!$A$3:$D$1000,4,0),"")</f>
        <v>103</v>
      </c>
      <c r="F314" s="2" t="n">
        <f aca="false">VLOOKUP(E314,'ESO zone constants'!$A$2:$B$9949,2,0)</f>
        <v>16</v>
      </c>
      <c r="G314" s="2" t="str">
        <f aca="false">IF(E314&lt;&gt;"",VLOOKUP(E314,'ESO zone constants'!$A$2:$D$949,4,0),"")</f>
        <v>The Rift</v>
      </c>
      <c r="H314" s="1" t="n">
        <v>7</v>
      </c>
      <c r="I314" s="0" t="str">
        <f aca="false">VLOOKUP(A314,'ESO wayshrine names'!$A$3:$B$1000,2,0)</f>
        <v>Old Mistveil Manor </v>
      </c>
      <c r="J314" s="40" t="str">
        <f aca="false">IF(A314&lt;&gt;"",IF(E314&lt;&gt;"",IF(OR(ISNA(A314),ISNA(E314)),"","["&amp;A314&amp;"]="&amp;E314&amp;","),""),"")</f>
        <v>[322]=103,</v>
      </c>
    </row>
    <row r="315" customFormat="false" ht="15" hidden="false" customHeight="false" outlineLevel="0" collapsed="false">
      <c r="A315" s="21" t="n">
        <v>323</v>
      </c>
      <c r="B315" s="1" t="n">
        <v>6</v>
      </c>
      <c r="C315" s="1" t="n">
        <f aca="false">VLOOKUP(B315,'ESO map constants'!$A$3:$B$999,2,0)</f>
        <v>20</v>
      </c>
      <c r="D315" s="0" t="str">
        <f aca="false">VLOOKUP(C315,'ESO map constants'!$B$3:$C$1000,2,0)</f>
        <v>Bangkorai</v>
      </c>
      <c r="E315" s="2" t="n">
        <f aca="false">IF(B315&lt;&gt;"",VLOOKUP(B315,'ESO map constants'!$A$3:$D$1000,4,0),"")</f>
        <v>92</v>
      </c>
      <c r="F315" s="2" t="n">
        <f aca="false">VLOOKUP(E315,'ESO zone constants'!$A$2:$B$9949,2,0)</f>
        <v>14</v>
      </c>
      <c r="G315" s="2" t="str">
        <f aca="false">IF(E315&lt;&gt;"",VLOOKUP(E315,'ESO zone constants'!$A$2:$D$949,4,0),"")</f>
        <v>Bangkorai</v>
      </c>
      <c r="H315" s="1" t="n">
        <v>7</v>
      </c>
      <c r="I315" s="0" t="str">
        <f aca="false">VLOOKUP(A315,'ESO wayshrine names'!$A$3:$B$1000,2,0)</f>
        <v>Forsaken Stronghold </v>
      </c>
      <c r="J315" s="40" t="str">
        <f aca="false">IF(A315&lt;&gt;"",IF(E315&lt;&gt;"",IF(OR(ISNA(A315),ISNA(E315)),"","["&amp;A315&amp;"]="&amp;E315&amp;","),""),"")</f>
        <v>[323]=92,</v>
      </c>
    </row>
    <row r="316" customFormat="false" ht="15" hidden="false" customHeight="false" outlineLevel="0" collapsed="false">
      <c r="A316" s="21" t="n">
        <v>324</v>
      </c>
      <c r="B316" s="1" t="n">
        <v>19</v>
      </c>
      <c r="C316" s="1" t="n">
        <f aca="false">VLOOKUP(B316,'ESO map constants'!$A$3:$B$999,2,0)</f>
        <v>201</v>
      </c>
      <c r="D316" s="0" t="str">
        <f aca="false">VLOOKUP(C316,'ESO map constants'!$B$3:$C$1000,2,0)</f>
        <v>Stros M'Kai</v>
      </c>
      <c r="E316" s="2" t="n">
        <f aca="false">IF(B316&lt;&gt;"",VLOOKUP(B316,'ESO map constants'!$A$3:$D$1000,4,0),"")</f>
        <v>534</v>
      </c>
      <c r="F316" s="2" t="n">
        <f aca="false">VLOOKUP(E316,'ESO zone constants'!$A$2:$B$9949,2,0)</f>
        <v>304</v>
      </c>
      <c r="G316" s="2" t="str">
        <f aca="false">IF(E316&lt;&gt;"",VLOOKUP(E316,'ESO zone constants'!$A$2:$D$949,4,0),"")</f>
        <v>Stros M'Kai</v>
      </c>
      <c r="H316" s="1" t="n">
        <v>7</v>
      </c>
      <c r="I316" s="0" t="str">
        <f aca="false">VLOOKUP(A316,'ESO wayshrine names'!$A$3:$B$1000,2,0)</f>
        <v>Hunding's Palatial Hall </v>
      </c>
      <c r="J316" s="40" t="str">
        <f aca="false">IF(A316&lt;&gt;"",IF(E316&lt;&gt;"",IF(OR(ISNA(A316),ISNA(E316)),"","["&amp;A316&amp;"]="&amp;E316&amp;","),""),"")</f>
        <v>[324]=534,</v>
      </c>
    </row>
    <row r="317" customFormat="false" ht="15" hidden="false" customHeight="false" outlineLevel="0" collapsed="false">
      <c r="A317" s="21" t="n">
        <v>325</v>
      </c>
      <c r="B317" s="1" t="n">
        <v>7</v>
      </c>
      <c r="C317" s="1" t="n">
        <f aca="false">VLOOKUP(B317,'ESO map constants'!$A$3:$B$999,2,0)</f>
        <v>9</v>
      </c>
      <c r="D317" s="0" t="str">
        <f aca="false">VLOOKUP(C317,'ESO map constants'!$B$3:$C$1000,2,0)</f>
        <v>Grahtwood</v>
      </c>
      <c r="E317" s="2" t="n">
        <f aca="false">IF(B317&lt;&gt;"",VLOOKUP(B317,'ESO map constants'!$A$3:$D$1000,4,0),"")</f>
        <v>383</v>
      </c>
      <c r="F317" s="2" t="n">
        <f aca="false">VLOOKUP(E317,'ESO zone constants'!$A$2:$B$9949,2,0)</f>
        <v>180</v>
      </c>
      <c r="G317" s="2" t="str">
        <f aca="false">IF(E317&lt;&gt;"",VLOOKUP(E317,'ESO zone constants'!$A$2:$D$949,4,0),"")</f>
        <v>Grahtwood</v>
      </c>
      <c r="H317" s="1" t="n">
        <v>7</v>
      </c>
      <c r="I317" s="0" t="str">
        <f aca="false">VLOOKUP(A317,'ESO wayshrine names'!$A$3:$B$1000,2,0)</f>
        <v>Grand Topal Hideaway </v>
      </c>
      <c r="J317" s="40" t="str">
        <f aca="false">IF(A317&lt;&gt;"",IF(E317&lt;&gt;"",IF(OR(ISNA(A317),ISNA(E317)),"","["&amp;A317&amp;"]="&amp;E317&amp;","),""),"")</f>
        <v>[325]=383,</v>
      </c>
    </row>
    <row r="318" customFormat="false" ht="15" hidden="false" customHeight="false" outlineLevel="0" collapsed="false">
      <c r="A318" s="21" t="n">
        <v>326</v>
      </c>
      <c r="B318" s="1" t="n">
        <v>25</v>
      </c>
      <c r="C318" s="1" t="n">
        <f aca="false">VLOOKUP(B318,'ESO map constants'!$A$3:$B$999,2,0)</f>
        <v>1126</v>
      </c>
      <c r="D318" s="0" t="str">
        <f aca="false">VLOOKUP(C318,'ESO map constants'!$B$3:$C$1000,2,0)</f>
        <v>Craglorn</v>
      </c>
      <c r="E318" s="2" t="n">
        <f aca="false">IF(B318&lt;&gt;"",VLOOKUP(B318,'ESO map constants'!$A$3:$D$1000,4,0),"")</f>
        <v>888</v>
      </c>
      <c r="F318" s="2" t="n">
        <f aca="false">VLOOKUP(E318,'ESO zone constants'!$A$2:$B$9949,2,0)</f>
        <v>500</v>
      </c>
      <c r="G318" s="2" t="str">
        <f aca="false">IF(E318&lt;&gt;"",VLOOKUP(E318,'ESO zone constants'!$A$2:$D$949,4,0),"")</f>
        <v>Craglorn</v>
      </c>
      <c r="H318" s="1" t="n">
        <v>6</v>
      </c>
      <c r="I318" s="0" t="str">
        <f aca="false">VLOOKUP(A318,'ESO wayshrine names'!$A$3:$B$1000,2,0)</f>
        <v>Dungeon: Bloodroot Forge </v>
      </c>
      <c r="J318" s="40" t="str">
        <f aca="false">IF(A318&lt;&gt;"",IF(E318&lt;&gt;"",IF(OR(ISNA(A318),ISNA(E318)),"","["&amp;A318&amp;"]="&amp;E318&amp;","),""),"")</f>
        <v>[326]=888,</v>
      </c>
    </row>
    <row r="319" customFormat="false" ht="15" hidden="false" customHeight="false" outlineLevel="0" collapsed="false">
      <c r="A319" s="21" t="n">
        <v>327</v>
      </c>
      <c r="B319" s="1" t="n">
        <v>25</v>
      </c>
      <c r="C319" s="1" t="n">
        <f aca="false">VLOOKUP(B319,'ESO map constants'!$A$3:$B$999,2,0)</f>
        <v>1126</v>
      </c>
      <c r="D319" s="0" t="str">
        <f aca="false">VLOOKUP(C319,'ESO map constants'!$B$3:$C$1000,2,0)</f>
        <v>Craglorn</v>
      </c>
      <c r="E319" s="2" t="n">
        <f aca="false">IF(B319&lt;&gt;"",VLOOKUP(B319,'ESO map constants'!$A$3:$D$1000,4,0),"")</f>
        <v>888</v>
      </c>
      <c r="F319" s="2" t="n">
        <f aca="false">VLOOKUP(E319,'ESO zone constants'!$A$2:$B$9949,2,0)</f>
        <v>500</v>
      </c>
      <c r="G319" s="2" t="str">
        <f aca="false">IF(E319&lt;&gt;"",VLOOKUP(E319,'ESO zone constants'!$A$2:$D$949,4,0),"")</f>
        <v>Craglorn</v>
      </c>
      <c r="H319" s="1" t="n">
        <v>7</v>
      </c>
      <c r="I319" s="0" t="str">
        <f aca="false">VLOOKUP(A319,'ESO wayshrine names'!$A$3:$B$1000,2,0)</f>
        <v>Earthtear Cavern </v>
      </c>
      <c r="J319" s="40" t="str">
        <f aca="false">IF(A319&lt;&gt;"",IF(E319&lt;&gt;"",IF(OR(ISNA(A319),ISNA(E319)),"","["&amp;A319&amp;"]="&amp;E319&amp;","),""),"")</f>
        <v>[327]=888,</v>
      </c>
    </row>
    <row r="320" customFormat="false" ht="15" hidden="false" customHeight="false" outlineLevel="0" collapsed="false">
      <c r="A320" s="21" t="n">
        <v>328</v>
      </c>
      <c r="B320" s="1" t="n">
        <v>30</v>
      </c>
      <c r="C320" s="1" t="n">
        <f aca="false">VLOOKUP(B320,'ESO map constants'!$A$3:$B$999,2,0)</f>
        <v>1060</v>
      </c>
      <c r="D320" s="0" t="str">
        <f aca="false">VLOOKUP(C320,'ESO map constants'!$B$3:$C$1000,2,0)</f>
        <v>Vvardenfell</v>
      </c>
      <c r="E320" s="2" t="n">
        <f aca="false">IF(B320&lt;&gt;"",VLOOKUP(B320,'ESO map constants'!$A$3:$D$1000,4,0),"")</f>
        <v>849</v>
      </c>
      <c r="F320" s="2" t="n">
        <f aca="false">VLOOKUP(E320,'ESO zone constants'!$A$2:$B$9949,2,0)</f>
        <v>467</v>
      </c>
      <c r="G320" s="2" t="str">
        <f aca="false">IF(E320&lt;&gt;"",VLOOKUP(E320,'ESO zone constants'!$A$2:$D$949,4,0),"")</f>
        <v>Vvardenfell</v>
      </c>
      <c r="H320" s="1" t="n">
        <v>1</v>
      </c>
      <c r="I320" s="0" t="str">
        <f aca="false">VLOOKUP(A320,'ESO wayshrine names'!$A$3:$B$1000,2,0)</f>
        <v>Vivec Temple Wayshrine </v>
      </c>
      <c r="J320" s="40" t="str">
        <f aca="false">IF(A320&lt;&gt;"",IF(E320&lt;&gt;"",IF(OR(ISNA(A320),ISNA(E320)),"","["&amp;A320&amp;"]="&amp;E320&amp;","),""),"")</f>
        <v>[328]=849,</v>
      </c>
    </row>
    <row r="321" customFormat="false" ht="15" hidden="false" customHeight="false" outlineLevel="0" collapsed="false">
      <c r="A321" s="21" t="n">
        <v>329</v>
      </c>
      <c r="B321" s="1" t="n">
        <v>30</v>
      </c>
      <c r="C321" s="1" t="n">
        <f aca="false">VLOOKUP(B321,'ESO map constants'!$A$3:$B$999,2,0)</f>
        <v>1060</v>
      </c>
      <c r="D321" s="0" t="str">
        <f aca="false">VLOOKUP(C321,'ESO map constants'!$B$3:$C$1000,2,0)</f>
        <v>Vvardenfell</v>
      </c>
      <c r="E321" s="2" t="n">
        <f aca="false">IF(B321&lt;&gt;"",VLOOKUP(B321,'ESO map constants'!$A$3:$D$1000,4,0),"")</f>
        <v>849</v>
      </c>
      <c r="F321" s="2" t="n">
        <f aca="false">VLOOKUP(E321,'ESO zone constants'!$A$2:$B$9949,2,0)</f>
        <v>467</v>
      </c>
      <c r="G321" s="2" t="str">
        <f aca="false">IF(E321&lt;&gt;"",VLOOKUP(E321,'ESO zone constants'!$A$2:$D$949,4,0),"")</f>
        <v>Vvardenfell</v>
      </c>
      <c r="H321" s="1" t="n">
        <v>1</v>
      </c>
      <c r="I321" s="0" t="str">
        <f aca="false">VLOOKUP(A321,'ESO wayshrine names'!$A$3:$B$1000,2,0)</f>
        <v>West Gash Wayshrine </v>
      </c>
      <c r="J321" s="40" t="str">
        <f aca="false">IF(A321&lt;&gt;"",IF(E321&lt;&gt;"",IF(OR(ISNA(A321),ISNA(E321)),"","["&amp;A321&amp;"]="&amp;E321&amp;","),""),"")</f>
        <v>[329]=849,</v>
      </c>
    </row>
    <row r="322" customFormat="false" ht="15" hidden="false" customHeight="false" outlineLevel="0" collapsed="false">
      <c r="A322" s="21" t="n">
        <v>330</v>
      </c>
      <c r="B322" s="1" t="n">
        <v>30</v>
      </c>
      <c r="C322" s="1" t="n">
        <f aca="false">VLOOKUP(B322,'ESO map constants'!$A$3:$B$999,2,0)</f>
        <v>1060</v>
      </c>
      <c r="D322" s="0" t="str">
        <f aca="false">VLOOKUP(C322,'ESO map constants'!$B$3:$C$1000,2,0)</f>
        <v>Vvardenfell</v>
      </c>
      <c r="E322" s="2" t="n">
        <f aca="false">IF(B322&lt;&gt;"",VLOOKUP(B322,'ESO map constants'!$A$3:$D$1000,4,0),"")</f>
        <v>849</v>
      </c>
      <c r="F322" s="2" t="n">
        <f aca="false">VLOOKUP(E322,'ESO zone constants'!$A$2:$B$9949,2,0)</f>
        <v>467</v>
      </c>
      <c r="G322" s="2" t="str">
        <f aca="false">IF(E322&lt;&gt;"",VLOOKUP(E322,'ESO zone constants'!$A$2:$D$949,4,0),"")</f>
        <v>Vvardenfell</v>
      </c>
      <c r="H322" s="1" t="n">
        <v>1</v>
      </c>
      <c r="I322" s="0" t="str">
        <f aca="false">VLOOKUP(A322,'ESO wayshrine names'!$A$3:$B$1000,2,0)</f>
        <v>Urshilaku Camp Wayshrine </v>
      </c>
      <c r="J322" s="40" t="str">
        <f aca="false">IF(A322&lt;&gt;"",IF(E322&lt;&gt;"",IF(OR(ISNA(A322),ISNA(E322)),"","["&amp;A322&amp;"]="&amp;E322&amp;","),""),"")</f>
        <v>[330]=849,</v>
      </c>
    </row>
    <row r="323" customFormat="false" ht="15" hidden="false" customHeight="false" outlineLevel="0" collapsed="false">
      <c r="A323" s="21" t="n">
        <v>331</v>
      </c>
      <c r="B323" s="1" t="n">
        <v>30</v>
      </c>
      <c r="C323" s="1" t="n">
        <f aca="false">VLOOKUP(B323,'ESO map constants'!$A$3:$B$999,2,0)</f>
        <v>1060</v>
      </c>
      <c r="D323" s="0" t="str">
        <f aca="false">VLOOKUP(C323,'ESO map constants'!$B$3:$C$1000,2,0)</f>
        <v>Vvardenfell</v>
      </c>
      <c r="E323" s="2" t="n">
        <f aca="false">IF(B323&lt;&gt;"",VLOOKUP(B323,'ESO map constants'!$A$3:$D$1000,4,0),"")</f>
        <v>849</v>
      </c>
      <c r="F323" s="2" t="n">
        <f aca="false">VLOOKUP(E323,'ESO zone constants'!$A$2:$B$9949,2,0)</f>
        <v>467</v>
      </c>
      <c r="G323" s="2" t="str">
        <f aca="false">IF(E323&lt;&gt;"",VLOOKUP(E323,'ESO zone constants'!$A$2:$D$949,4,0),"")</f>
        <v>Vvardenfell</v>
      </c>
      <c r="H323" s="1" t="n">
        <v>3</v>
      </c>
      <c r="I323" s="0" t="str">
        <f aca="false">VLOOKUP(A323,'ESO wayshrine names'!$A$3:$B$1000,2,0)</f>
        <v>Trial: Halls of Fabrication </v>
      </c>
      <c r="J323" s="40" t="str">
        <f aca="false">IF(A323&lt;&gt;"",IF(E323&lt;&gt;"",IF(OR(ISNA(A323),ISNA(E323)),"","["&amp;A323&amp;"]="&amp;E323&amp;","),""),"")</f>
        <v>[331]=849,</v>
      </c>
    </row>
    <row r="324" customFormat="false" ht="15" hidden="false" customHeight="false" outlineLevel="0" collapsed="false">
      <c r="A324" s="21" t="n">
        <v>332</v>
      </c>
      <c r="B324" s="1" t="n">
        <v>25</v>
      </c>
      <c r="C324" s="1" t="n">
        <f aca="false">VLOOKUP(B324,'ESO map constants'!$A$3:$B$999,2,0)</f>
        <v>1126</v>
      </c>
      <c r="D324" s="0" t="str">
        <f aca="false">VLOOKUP(C324,'ESO map constants'!$B$3:$C$1000,2,0)</f>
        <v>Craglorn</v>
      </c>
      <c r="E324" s="2" t="n">
        <f aca="false">IF(B324&lt;&gt;"",VLOOKUP(B324,'ESO map constants'!$A$3:$D$1000,4,0),"")</f>
        <v>888</v>
      </c>
      <c r="F324" s="2" t="n">
        <f aca="false">VLOOKUP(E324,'ESO zone constants'!$A$2:$B$9949,2,0)</f>
        <v>500</v>
      </c>
      <c r="G324" s="2" t="str">
        <f aca="false">IF(E324&lt;&gt;"",VLOOKUP(E324,'ESO zone constants'!$A$2:$D$949,4,0),"")</f>
        <v>Craglorn</v>
      </c>
      <c r="H324" s="1" t="n">
        <v>6</v>
      </c>
      <c r="I324" s="0" t="str">
        <f aca="false">VLOOKUP(A324,'ESO wayshrine names'!$A$3:$B$1000,2,0)</f>
        <v>Dungeon: Falkreath Hold </v>
      </c>
      <c r="J324" s="40" t="str">
        <f aca="false">IF(A324&lt;&gt;"",IF(E324&lt;&gt;"",IF(OR(ISNA(A324),ISNA(E324)),"","["&amp;A324&amp;"]="&amp;E324&amp;","),""),"")</f>
        <v>[332]=888,</v>
      </c>
    </row>
    <row r="325" customFormat="false" ht="15" hidden="false" customHeight="false" outlineLevel="0" collapsed="false">
      <c r="A325" s="21" t="n">
        <v>333</v>
      </c>
      <c r="B325" s="1" t="n">
        <v>30</v>
      </c>
      <c r="C325" s="1" t="n">
        <f aca="false">VLOOKUP(B325,'ESO map constants'!$A$3:$B$999,2,0)</f>
        <v>1060</v>
      </c>
      <c r="D325" s="0" t="str">
        <f aca="false">VLOOKUP(C325,'ESO map constants'!$B$3:$C$1000,2,0)</f>
        <v>Vvardenfell</v>
      </c>
      <c r="E325" s="2" t="n">
        <f aca="false">IF(B325&lt;&gt;"",VLOOKUP(B325,'ESO map constants'!$A$3:$D$1000,4,0),"")</f>
        <v>849</v>
      </c>
      <c r="F325" s="2" t="n">
        <f aca="false">VLOOKUP(E325,'ESO zone constants'!$A$2:$B$9949,2,0)</f>
        <v>467</v>
      </c>
      <c r="G325" s="2" t="str">
        <f aca="false">IF(E325&lt;&gt;"",VLOOKUP(E325,'ESO zone constants'!$A$2:$D$949,4,0),"")</f>
        <v>Vvardenfell</v>
      </c>
      <c r="H325" s="1" t="n">
        <v>7</v>
      </c>
      <c r="I325" s="0" t="str">
        <f aca="false">VLOOKUP(A325,'ESO wayshrine names'!$A$3:$B$1000,2,0)</f>
        <v>Saint Delyn Penthouse </v>
      </c>
      <c r="J325" s="40" t="str">
        <f aca="false">IF(A325&lt;&gt;"",IF(E325&lt;&gt;"",IF(OR(ISNA(A325),ISNA(E325)),"","["&amp;A325&amp;"]="&amp;E325&amp;","),""),"")</f>
        <v>[333]=849,</v>
      </c>
    </row>
    <row r="326" customFormat="false" ht="15" hidden="false" customHeight="false" outlineLevel="0" collapsed="false">
      <c r="A326" s="21" t="n">
        <v>334</v>
      </c>
      <c r="B326" s="1" t="n">
        <v>30</v>
      </c>
      <c r="C326" s="1" t="n">
        <f aca="false">VLOOKUP(B326,'ESO map constants'!$A$3:$B$999,2,0)</f>
        <v>1060</v>
      </c>
      <c r="D326" s="0" t="str">
        <f aca="false">VLOOKUP(C326,'ESO map constants'!$B$3:$C$1000,2,0)</f>
        <v>Vvardenfell</v>
      </c>
      <c r="E326" s="2" t="n">
        <f aca="false">IF(B326&lt;&gt;"",VLOOKUP(B326,'ESO map constants'!$A$3:$D$1000,4,0),"")</f>
        <v>849</v>
      </c>
      <c r="F326" s="2" t="n">
        <f aca="false">VLOOKUP(E326,'ESO zone constants'!$A$2:$B$9949,2,0)</f>
        <v>467</v>
      </c>
      <c r="G326" s="2" t="str">
        <f aca="false">IF(E326&lt;&gt;"",VLOOKUP(E326,'ESO zone constants'!$A$2:$D$949,4,0),"")</f>
        <v>Vvardenfell</v>
      </c>
      <c r="H326" s="1" t="n">
        <v>7</v>
      </c>
      <c r="I326" s="0" t="str">
        <f aca="false">VLOOKUP(A326,'ESO wayshrine names'!$A$3:$B$1000,2,0)</f>
        <v>Amaya Lake Lodge </v>
      </c>
      <c r="J326" s="40" t="str">
        <f aca="false">IF(A326&lt;&gt;"",IF(E326&lt;&gt;"",IF(OR(ISNA(A326),ISNA(E326)),"","["&amp;A326&amp;"]="&amp;E326&amp;","),""),"")</f>
        <v>[334]=849,</v>
      </c>
    </row>
    <row r="327" customFormat="false" ht="15" hidden="false" customHeight="false" outlineLevel="0" collapsed="false">
      <c r="A327" s="21" t="n">
        <v>335</v>
      </c>
      <c r="B327" s="1" t="n">
        <v>30</v>
      </c>
      <c r="C327" s="1" t="n">
        <f aca="false">VLOOKUP(B327,'ESO map constants'!$A$3:$B$999,2,0)</f>
        <v>1060</v>
      </c>
      <c r="D327" s="0" t="str">
        <f aca="false">VLOOKUP(C327,'ESO map constants'!$B$3:$C$1000,2,0)</f>
        <v>Vvardenfell</v>
      </c>
      <c r="E327" s="2" t="n">
        <f aca="false">IF(B327&lt;&gt;"",VLOOKUP(B327,'ESO map constants'!$A$3:$D$1000,4,0),"")</f>
        <v>849</v>
      </c>
      <c r="F327" s="2" t="n">
        <f aca="false">VLOOKUP(E327,'ESO zone constants'!$A$2:$B$9949,2,0)</f>
        <v>467</v>
      </c>
      <c r="G327" s="2" t="str">
        <f aca="false">IF(E327&lt;&gt;"",VLOOKUP(E327,'ESO zone constants'!$A$2:$D$949,4,0),"")</f>
        <v>Vvardenfell</v>
      </c>
      <c r="H327" s="1" t="n">
        <v>7</v>
      </c>
      <c r="I327" s="0" t="str">
        <f aca="false">VLOOKUP(A327,'ESO wayshrine names'!$A$3:$B$1000,2,0)</f>
        <v>Ald Velothi Harbor House </v>
      </c>
      <c r="J327" s="40" t="str">
        <f aca="false">IF(A327&lt;&gt;"",IF(E327&lt;&gt;"",IF(OR(ISNA(A327),ISNA(E327)),"","["&amp;A327&amp;"]="&amp;E327&amp;","),""),"")</f>
        <v>[335]=849,</v>
      </c>
    </row>
    <row r="328" customFormat="false" ht="15" hidden="false" customHeight="false" outlineLevel="0" collapsed="false">
      <c r="A328" s="21" t="n">
        <v>336</v>
      </c>
      <c r="B328" s="1" t="n">
        <v>30</v>
      </c>
      <c r="C328" s="1" t="n">
        <f aca="false">VLOOKUP(B328,'ESO map constants'!$A$3:$B$999,2,0)</f>
        <v>1060</v>
      </c>
      <c r="D328" s="0" t="str">
        <f aca="false">VLOOKUP(C328,'ESO map constants'!$B$3:$C$1000,2,0)</f>
        <v>Vvardenfell</v>
      </c>
      <c r="E328" s="2" t="n">
        <f aca="false">IF(B328&lt;&gt;"",VLOOKUP(B328,'ESO map constants'!$A$3:$D$1000,4,0),"")</f>
        <v>849</v>
      </c>
      <c r="F328" s="2" t="n">
        <f aca="false">VLOOKUP(E328,'ESO zone constants'!$A$2:$B$9949,2,0)</f>
        <v>467</v>
      </c>
      <c r="G328" s="2" t="str">
        <f aca="false">IF(E328&lt;&gt;"",VLOOKUP(E328,'ESO zone constants'!$A$2:$D$949,4,0),"")</f>
        <v>Vvardenfell</v>
      </c>
      <c r="H328" s="1" t="n">
        <v>7</v>
      </c>
      <c r="I328" s="0" t="str">
        <f aca="false">VLOOKUP(A328,'ESO wayshrine names'!$A$3:$B$1000,2,0)</f>
        <v>Tel Galen </v>
      </c>
      <c r="J328" s="40" t="str">
        <f aca="false">IF(A328&lt;&gt;"",IF(E328&lt;&gt;"",IF(OR(ISNA(A328),ISNA(E328)),"","["&amp;A328&amp;"]="&amp;E328&amp;","),""),"")</f>
        <v>[336]=849,</v>
      </c>
    </row>
    <row r="329" customFormat="false" ht="15" hidden="false" customHeight="false" outlineLevel="0" collapsed="false">
      <c r="A329" s="21" t="n">
        <v>337</v>
      </c>
      <c r="B329" s="1" t="n">
        <v>31</v>
      </c>
      <c r="C329" s="1" t="n">
        <f aca="false">VLOOKUP(B329,'ESO map constants'!$A$3:$B$999,2,0)</f>
        <v>1313</v>
      </c>
      <c r="D329" s="0" t="str">
        <f aca="false">VLOOKUP(C329,'ESO map constants'!$B$3:$C$1000,2,0)</f>
        <v>Clockwork City</v>
      </c>
      <c r="E329" s="2" t="n">
        <f aca="false">IF(B329&lt;&gt;"",VLOOKUP(B329,'ESO map constants'!$A$3:$D$1000,4,0),"")</f>
        <v>980</v>
      </c>
      <c r="F329" s="2" t="n">
        <f aca="false">VLOOKUP(E329,'ESO zone constants'!$A$2:$B$9949,2,0)</f>
        <v>589</v>
      </c>
      <c r="G329" s="2" t="str">
        <f aca="false">IF(E329&lt;&gt;"",VLOOKUP(E329,'ESO zone constants'!$A$2:$D$949,4,0),"")</f>
        <v>Clockwork City</v>
      </c>
      <c r="H329" s="1" t="n">
        <v>1</v>
      </c>
      <c r="I329" s="0" t="str">
        <f aca="false">VLOOKUP(A329,'ESO wayshrine names'!$A$3:$B$1000,2,0)</f>
        <v>Brass Fortress Wayshrine </v>
      </c>
      <c r="J329" s="40" t="str">
        <f aca="false">IF(A329&lt;&gt;"",IF(E329&lt;&gt;"",IF(OR(ISNA(A329),ISNA(E329)),"","["&amp;A329&amp;"]="&amp;E329&amp;","),""),"")</f>
        <v>[337]=980,</v>
      </c>
    </row>
    <row r="330" customFormat="false" ht="15" hidden="false" customHeight="false" outlineLevel="0" collapsed="false">
      <c r="A330" s="21" t="n">
        <v>338</v>
      </c>
      <c r="B330" s="1" t="n">
        <v>31</v>
      </c>
      <c r="C330" s="1" t="n">
        <f aca="false">VLOOKUP(B330,'ESO map constants'!$A$3:$B$999,2,0)</f>
        <v>1313</v>
      </c>
      <c r="D330" s="0" t="str">
        <f aca="false">VLOOKUP(C330,'ESO map constants'!$B$3:$C$1000,2,0)</f>
        <v>Clockwork City</v>
      </c>
      <c r="E330" s="2" t="n">
        <f aca="false">IF(B330&lt;&gt;"",VLOOKUP(B330,'ESO map constants'!$A$3:$D$1000,4,0),"")</f>
        <v>980</v>
      </c>
      <c r="F330" s="2" t="n">
        <f aca="false">VLOOKUP(E330,'ESO zone constants'!$A$2:$B$9949,2,0)</f>
        <v>589</v>
      </c>
      <c r="G330" s="2" t="str">
        <f aca="false">IF(E330&lt;&gt;"",VLOOKUP(E330,'ESO zone constants'!$A$2:$D$949,4,0),"")</f>
        <v>Clockwork City</v>
      </c>
      <c r="H330" s="1" t="n">
        <v>1</v>
      </c>
      <c r="I330" s="0" t="str">
        <f aca="false">VLOOKUP(A330,'ESO wayshrine names'!$A$3:$B$1000,2,0)</f>
        <v>Clockwork Crossroads Wayshrine </v>
      </c>
      <c r="J330" s="40" t="str">
        <f aca="false">IF(A330&lt;&gt;"",IF(E330&lt;&gt;"",IF(OR(ISNA(A330),ISNA(E330)),"","["&amp;A330&amp;"]="&amp;E330&amp;","),""),"")</f>
        <v>[338]=980,</v>
      </c>
    </row>
    <row r="331" customFormat="false" ht="15" hidden="false" customHeight="false" outlineLevel="0" collapsed="false">
      <c r="A331" s="21" t="n">
        <v>339</v>
      </c>
      <c r="B331" s="1" t="n">
        <v>31</v>
      </c>
      <c r="C331" s="1" t="n">
        <f aca="false">VLOOKUP(B331,'ESO map constants'!$A$3:$B$999,2,0)</f>
        <v>1313</v>
      </c>
      <c r="D331" s="0" t="str">
        <f aca="false">VLOOKUP(C331,'ESO map constants'!$B$3:$C$1000,2,0)</f>
        <v>Clockwork City</v>
      </c>
      <c r="E331" s="2" t="n">
        <f aca="false">IF(B331&lt;&gt;"",VLOOKUP(B331,'ESO map constants'!$A$3:$D$1000,4,0),"")</f>
        <v>980</v>
      </c>
      <c r="F331" s="2" t="n">
        <f aca="false">VLOOKUP(E331,'ESO zone constants'!$A$2:$B$9949,2,0)</f>
        <v>589</v>
      </c>
      <c r="G331" s="2" t="str">
        <f aca="false">IF(E331&lt;&gt;"",VLOOKUP(E331,'ESO zone constants'!$A$2:$D$949,4,0),"")</f>
        <v>Clockwork City</v>
      </c>
      <c r="H331" s="1" t="n">
        <v>1</v>
      </c>
      <c r="I331" s="0" t="str">
        <f aca="false">VLOOKUP(A331,'ESO wayshrine names'!$A$3:$B$1000,2,0)</f>
        <v>Mire Mechanica Wayshrine </v>
      </c>
      <c r="J331" s="40" t="str">
        <f aca="false">IF(A331&lt;&gt;"",IF(E331&lt;&gt;"",IF(OR(ISNA(A331),ISNA(E331)),"","["&amp;A331&amp;"]="&amp;E331&amp;","),""),"")</f>
        <v>[339]=980,</v>
      </c>
    </row>
    <row r="332" customFormat="false" ht="15" hidden="false" customHeight="false" outlineLevel="0" collapsed="false">
      <c r="A332" s="21" t="n">
        <v>340</v>
      </c>
      <c r="B332" s="1" t="n">
        <v>31</v>
      </c>
      <c r="C332" s="1" t="n">
        <f aca="false">VLOOKUP(B332,'ESO map constants'!$A$3:$B$999,2,0)</f>
        <v>1313</v>
      </c>
      <c r="D332" s="0" t="str">
        <f aca="false">VLOOKUP(C332,'ESO map constants'!$B$3:$C$1000,2,0)</f>
        <v>Clockwork City</v>
      </c>
      <c r="E332" s="2" t="n">
        <f aca="false">IF(B332&lt;&gt;"",VLOOKUP(B332,'ESO map constants'!$A$3:$D$1000,4,0),"")</f>
        <v>980</v>
      </c>
      <c r="F332" s="2" t="n">
        <f aca="false">VLOOKUP(E332,'ESO zone constants'!$A$2:$B$9949,2,0)</f>
        <v>589</v>
      </c>
      <c r="G332" s="2" t="str">
        <f aca="false">IF(E332&lt;&gt;"",VLOOKUP(E332,'ESO zone constants'!$A$2:$D$949,4,0),"")</f>
        <v>Clockwork City</v>
      </c>
      <c r="H332" s="1" t="n">
        <v>1</v>
      </c>
      <c r="I332" s="0" t="str">
        <f aca="false">VLOOKUP(A332,'ESO wayshrine names'!$A$3:$B$1000,2,0)</f>
        <v>Sanctuary Wayshrine </v>
      </c>
      <c r="J332" s="40" t="str">
        <f aca="false">IF(A332&lt;&gt;"",IF(E332&lt;&gt;"",IF(OR(ISNA(A332),ISNA(E332)),"","["&amp;A332&amp;"]="&amp;E332&amp;","),""),"")</f>
        <v>[340]=980,</v>
      </c>
    </row>
    <row r="333" customFormat="false" ht="15" hidden="false" customHeight="false" outlineLevel="0" collapsed="false">
      <c r="A333" s="21" t="n">
        <v>341</v>
      </c>
      <c r="B333" s="1" t="n">
        <v>6</v>
      </c>
      <c r="C333" s="1" t="n">
        <f aca="false">VLOOKUP(B333,'ESO map constants'!$A$3:$B$999,2,0)</f>
        <v>20</v>
      </c>
      <c r="D333" s="0" t="str">
        <f aca="false">VLOOKUP(C333,'ESO map constants'!$B$3:$C$1000,2,0)</f>
        <v>Bangkorai</v>
      </c>
      <c r="E333" s="2" t="n">
        <f aca="false">IF(B333&lt;&gt;"",VLOOKUP(B333,'ESO map constants'!$A$3:$D$1000,4,0),"")</f>
        <v>92</v>
      </c>
      <c r="F333" s="2" t="n">
        <f aca="false">VLOOKUP(E333,'ESO zone constants'!$A$2:$B$9949,2,0)</f>
        <v>14</v>
      </c>
      <c r="G333" s="2" t="str">
        <f aca="false">IF(E333&lt;&gt;"",VLOOKUP(E333,'ESO zone constants'!$A$2:$D$949,4,0),"")</f>
        <v>Bangkorai</v>
      </c>
      <c r="H333" s="1" t="n">
        <v>6</v>
      </c>
      <c r="I333" s="0" t="str">
        <f aca="false">VLOOKUP(A333,'ESO wayshrine names'!$A$3:$B$1000,2,0)</f>
        <v>Dungeon: Fang Lair </v>
      </c>
      <c r="J333" s="40" t="str">
        <f aca="false">IF(A333&lt;&gt;"",IF(E333&lt;&gt;"",IF(OR(ISNA(A333),ISNA(E333)),"","["&amp;A333&amp;"]="&amp;E333&amp;","),""),"")</f>
        <v>[341]=92,</v>
      </c>
    </row>
    <row r="334" customFormat="false" ht="15" hidden="false" customHeight="false" outlineLevel="0" collapsed="false">
      <c r="A334" s="21" t="n">
        <v>342</v>
      </c>
      <c r="B334" s="1" t="n">
        <v>2</v>
      </c>
      <c r="C334" s="1" t="n">
        <f aca="false">VLOOKUP(B334,'ESO map constants'!$A$3:$B$999,2,0)</f>
        <v>1</v>
      </c>
      <c r="D334" s="0" t="str">
        <f aca="false">VLOOKUP(C334,'ESO map constants'!$B$3:$C$1000,2,0)</f>
        <v>Glenumbra</v>
      </c>
      <c r="E334" s="2" t="n">
        <f aca="false">IF(B334&lt;&gt;"",VLOOKUP(B334,'ESO map constants'!$A$3:$D$1000,4,0),"")</f>
        <v>3</v>
      </c>
      <c r="F334" s="2" t="n">
        <f aca="false">VLOOKUP(E334,'ESO zone constants'!$A$2:$B$9949,2,0)</f>
        <v>2</v>
      </c>
      <c r="G334" s="2" t="str">
        <f aca="false">IF(E334&lt;&gt;"",VLOOKUP(E334,'ESO zone constants'!$A$2:$D$949,4,0),"")</f>
        <v>Glenumbra</v>
      </c>
      <c r="H334" s="1" t="n">
        <v>7</v>
      </c>
      <c r="I334" s="0" t="str">
        <f aca="false">VLOOKUP(A334,'ESO wayshrine names'!$A$3:$B$1000,2,0)</f>
        <v>Exorcised Coven Cottage </v>
      </c>
      <c r="J334" s="40" t="str">
        <f aca="false">IF(A334&lt;&gt;"",IF(E334&lt;&gt;"",IF(OR(ISNA(A334),ISNA(E334)),"","["&amp;A334&amp;"]="&amp;E334&amp;","),""),"")</f>
        <v>[342]=3,</v>
      </c>
    </row>
    <row r="335" customFormat="false" ht="15" hidden="false" customHeight="false" outlineLevel="0" collapsed="false">
      <c r="A335" s="21" t="n">
        <v>343</v>
      </c>
      <c r="B335" s="1" t="n">
        <v>29</v>
      </c>
      <c r="C335" s="1" t="n">
        <f aca="false">VLOOKUP(B335,'ESO map constants'!$A$3:$B$999,2,0)</f>
        <v>1006</v>
      </c>
      <c r="D335" s="0" t="str">
        <f aca="false">VLOOKUP(C335,'ESO map constants'!$B$3:$C$1000,2,0)</f>
        <v>Gold Coast</v>
      </c>
      <c r="E335" s="2" t="n">
        <f aca="false">IF(B335&lt;&gt;"",VLOOKUP(B335,'ESO map constants'!$A$3:$D$1000,4,0),"")</f>
        <v>823</v>
      </c>
      <c r="F335" s="2" t="n">
        <f aca="false">VLOOKUP(E335,'ESO zone constants'!$A$2:$B$9949,2,0)</f>
        <v>448</v>
      </c>
      <c r="G335" s="2" t="str">
        <f aca="false">IF(E335&lt;&gt;"",VLOOKUP(E335,'ESO zone constants'!$A$2:$D$949,4,0),"")</f>
        <v>Gold Coast</v>
      </c>
      <c r="H335" s="1" t="n">
        <v>7</v>
      </c>
      <c r="I335" s="0" t="str">
        <f aca="false">VLOOKUP(A335,'ESO wayshrine names'!$A$3:$B$1000,2,0)</f>
        <v>Linchal Grand Manor </v>
      </c>
      <c r="J335" s="40" t="str">
        <f aca="false">IF(A335&lt;&gt;"",IF(E335&lt;&gt;"",IF(OR(ISNA(A335),ISNA(E335)),"","["&amp;A335&amp;"]="&amp;E335&amp;","),""),"")</f>
        <v>[343]=823,</v>
      </c>
    </row>
    <row r="336" customFormat="false" ht="15" hidden="false" customHeight="false" outlineLevel="0" collapsed="false">
      <c r="A336" s="21" t="n">
        <v>344</v>
      </c>
      <c r="B336" s="1" t="n">
        <v>23</v>
      </c>
      <c r="C336" s="1" t="n">
        <f aca="false">VLOOKUP(B336,'ESO map constants'!$A$3:$B$999,2,0)</f>
        <v>255</v>
      </c>
      <c r="D336" s="0" t="str">
        <f aca="false">VLOOKUP(C336,'ESO map constants'!$B$3:$C$1000,2,0)</f>
        <v>Coldharbour</v>
      </c>
      <c r="E336" s="2" t="n">
        <f aca="false">IF(B336&lt;&gt;"",VLOOKUP(B336,'ESO map constants'!$A$3:$D$1000,4,0),"")</f>
        <v>347</v>
      </c>
      <c r="F336" s="2" t="n">
        <f aca="false">VLOOKUP(E336,'ESO zone constants'!$A$2:$B$9949,2,0)</f>
        <v>154</v>
      </c>
      <c r="G336" s="2" t="str">
        <f aca="false">IF(E336&lt;&gt;"",VLOOKUP(E336,'ESO zone constants'!$A$2:$D$949,4,0),"")</f>
        <v>Coldharbour</v>
      </c>
      <c r="H336" s="1" t="n">
        <v>7</v>
      </c>
      <c r="I336" s="0" t="str">
        <f aca="false">VLOOKUP(A336,'ESO wayshrine names'!$A$3:$B$1000,2,0)</f>
        <v>Coldharbour Surreal Estate </v>
      </c>
      <c r="J336" s="40" t="str">
        <f aca="false">IF(A336&lt;&gt;"",IF(E336&lt;&gt;"",IF(OR(ISNA(A336),ISNA(E336)),"","["&amp;A336&amp;"]="&amp;E336&amp;","),""),"")</f>
        <v>[344]=347,</v>
      </c>
    </row>
    <row r="337" customFormat="false" ht="15" hidden="false" customHeight="false" outlineLevel="0" collapsed="false">
      <c r="A337" s="21" t="n">
        <v>345</v>
      </c>
      <c r="B337" s="1" t="n">
        <v>25</v>
      </c>
      <c r="C337" s="1" t="n">
        <f aca="false">VLOOKUP(B337,'ESO map constants'!$A$3:$B$999,2,0)</f>
        <v>1126</v>
      </c>
      <c r="D337" s="0" t="str">
        <f aca="false">VLOOKUP(C337,'ESO map constants'!$B$3:$C$1000,2,0)</f>
        <v>Craglorn</v>
      </c>
      <c r="E337" s="2" t="n">
        <f aca="false">IF(B337&lt;&gt;"",VLOOKUP(B337,'ESO map constants'!$A$3:$D$1000,4,0),"")</f>
        <v>888</v>
      </c>
      <c r="F337" s="2" t="n">
        <f aca="false">VLOOKUP(E337,'ESO zone constants'!$A$2:$B$9949,2,0)</f>
        <v>500</v>
      </c>
      <c r="G337" s="2" t="str">
        <f aca="false">IF(E337&lt;&gt;"",VLOOKUP(E337,'ESO zone constants'!$A$2:$D$949,4,0),"")</f>
        <v>Craglorn</v>
      </c>
      <c r="H337" s="1" t="n">
        <v>7</v>
      </c>
      <c r="I337" s="0" t="str">
        <f aca="false">VLOOKUP(A337,'ESO wayshrine names'!$A$3:$B$1000,2,0)</f>
        <v>Hakkvild's High Hall </v>
      </c>
      <c r="J337" s="40" t="str">
        <f aca="false">IF(A337&lt;&gt;"",IF(E337&lt;&gt;"",IF(OR(ISNA(A337),ISNA(E337)),"","["&amp;A337&amp;"]="&amp;E337&amp;","),""),"")</f>
        <v>[345]=888,</v>
      </c>
    </row>
    <row r="338" customFormat="false" ht="15" hidden="false" customHeight="false" outlineLevel="0" collapsed="false">
      <c r="A338" s="21" t="n">
        <v>346</v>
      </c>
      <c r="B338" s="1" t="n">
        <v>31</v>
      </c>
      <c r="C338" s="1" t="n">
        <f aca="false">VLOOKUP(B338,'ESO map constants'!$A$3:$B$999,2,0)</f>
        <v>1313</v>
      </c>
      <c r="D338" s="0" t="str">
        <f aca="false">VLOOKUP(C338,'ESO map constants'!$B$3:$C$1000,2,0)</f>
        <v>Clockwork City</v>
      </c>
      <c r="E338" s="2" t="n">
        <f aca="false">IF(B338&lt;&gt;"",VLOOKUP(B338,'ESO map constants'!$A$3:$D$1000,4,0),"")</f>
        <v>980</v>
      </c>
      <c r="F338" s="2" t="n">
        <f aca="false">VLOOKUP(E338,'ESO zone constants'!$A$2:$B$9949,2,0)</f>
        <v>589</v>
      </c>
      <c r="G338" s="2" t="str">
        <f aca="false">IF(E338&lt;&gt;"",VLOOKUP(E338,'ESO zone constants'!$A$2:$D$949,4,0),"")</f>
        <v>Clockwork City</v>
      </c>
      <c r="H338" s="1" t="n">
        <v>3</v>
      </c>
      <c r="I338" s="0" t="str">
        <f aca="false">VLOOKUP(A338,'ESO wayshrine names'!$A$3:$B$1000,2,0)</f>
        <v>Trial: Asylum Sanctorium </v>
      </c>
      <c r="J338" s="40" t="str">
        <f aca="false">IF(A338&lt;&gt;"",IF(E338&lt;&gt;"",IF(OR(ISNA(A338),ISNA(E338)),"","["&amp;A338&amp;"]="&amp;E338&amp;","),""),"")</f>
        <v>[346]=980,</v>
      </c>
    </row>
    <row r="339" customFormat="false" ht="15" hidden="false" customHeight="false" outlineLevel="0" collapsed="false">
      <c r="A339" s="21" t="n">
        <v>347</v>
      </c>
      <c r="B339" s="1" t="n">
        <v>31</v>
      </c>
      <c r="C339" s="1" t="n">
        <f aca="false">VLOOKUP(B339,'ESO map constants'!$A$3:$B$999,2,0)</f>
        <v>1313</v>
      </c>
      <c r="D339" s="0" t="str">
        <f aca="false">VLOOKUP(C339,'ESO map constants'!$B$3:$C$1000,2,0)</f>
        <v>Clockwork City</v>
      </c>
      <c r="E339" s="2" t="n">
        <f aca="false">IF(B339&lt;&gt;"",VLOOKUP(B339,'ESO map constants'!$A$3:$D$1000,4,0),"")</f>
        <v>980</v>
      </c>
      <c r="F339" s="2" t="n">
        <f aca="false">VLOOKUP(E339,'ESO zone constants'!$A$2:$B$9949,2,0)</f>
        <v>589</v>
      </c>
      <c r="G339" s="2" t="str">
        <f aca="false">IF(E339&lt;&gt;"",VLOOKUP(E339,'ESO zone constants'!$A$2:$D$949,4,0),"")</f>
        <v>Clockwork City</v>
      </c>
      <c r="H339" s="1" t="n">
        <v>7</v>
      </c>
      <c r="I339" s="0" t="str">
        <f aca="false">VLOOKUP(A339,'ESO wayshrine names'!$A$3:$B$1000,2,0)</f>
        <v>The Orbservatory Prior </v>
      </c>
      <c r="J339" s="40" t="str">
        <f aca="false">IF(A339&lt;&gt;"",IF(E339&lt;&gt;"",IF(OR(ISNA(A339),ISNA(E339)),"","["&amp;A339&amp;"]="&amp;E339&amp;","),""),"")</f>
        <v>[347]=980,</v>
      </c>
    </row>
    <row r="340" customFormat="false" ht="15" hidden="false" customHeight="false" outlineLevel="0" collapsed="false">
      <c r="A340" s="21" t="n">
        <v>348</v>
      </c>
      <c r="B340" s="1" t="n">
        <v>27</v>
      </c>
      <c r="C340" s="1" t="n">
        <f aca="false">VLOOKUP(B340,'ESO map constants'!$A$3:$B$999,2,0)</f>
        <v>667</v>
      </c>
      <c r="D340" s="0" t="str">
        <f aca="false">VLOOKUP(C340,'ESO map constants'!$B$3:$C$1000,2,0)</f>
        <v>Wrothgar</v>
      </c>
      <c r="E340" s="2" t="n">
        <f aca="false">IF(B340&lt;&gt;"",VLOOKUP(B340,'ESO map constants'!$A$3:$D$1000,4,0),"")</f>
        <v>684</v>
      </c>
      <c r="F340" s="2" t="n">
        <f aca="false">VLOOKUP(E340,'ESO zone constants'!$A$2:$B$9949,2,0)</f>
        <v>379</v>
      </c>
      <c r="G340" s="2" t="str">
        <f aca="false">IF(E340&lt;&gt;"",VLOOKUP(E340,'ESO zone constants'!$A$2:$D$949,4,0),"")</f>
        <v>Wrothgar</v>
      </c>
      <c r="H340" s="1" t="n">
        <v>7</v>
      </c>
      <c r="I340" s="0" t="str">
        <f aca="false">VLOOKUP(A340,'ESO wayshrine names'!$A$3:$B$1000,2,0)</f>
        <v>Pariah's Pinnacle </v>
      </c>
      <c r="J340" s="40" t="str">
        <f aca="false">IF(A340&lt;&gt;"",IF(E340&lt;&gt;"",IF(OR(ISNA(A340),ISNA(E340)),"","["&amp;A340&amp;"]="&amp;E340&amp;","),""),"")</f>
        <v>[348]=684,</v>
      </c>
    </row>
    <row r="341" customFormat="false" ht="15" hidden="false" customHeight="false" outlineLevel="0" collapsed="false">
      <c r="A341" s="21" t="n">
        <v>349</v>
      </c>
      <c r="B341" s="1" t="n">
        <v>32</v>
      </c>
      <c r="C341" s="1" t="n">
        <f aca="false">VLOOKUP(B341,'ESO map constants'!$A$3:$B$999,2,0)</f>
        <v>1349</v>
      </c>
      <c r="D341" s="0" t="str">
        <f aca="false">VLOOKUP(C341,'ESO map constants'!$B$3:$C$1000,2,0)</f>
        <v>Summerset</v>
      </c>
      <c r="E341" s="2" t="n">
        <f aca="false">IF(B341&lt;&gt;"",VLOOKUP(B341,'ESO map constants'!$A$3:$D$1000,4,0),"")</f>
        <v>1011</v>
      </c>
      <c r="F341" s="2" t="n">
        <f aca="false">VLOOKUP(E341,'ESO zone constants'!$A$2:$B$9949,2,0)</f>
        <v>616</v>
      </c>
      <c r="G341" s="2" t="str">
        <f aca="false">IF(E341&lt;&gt;"",VLOOKUP(E341,'ESO zone constants'!$A$2:$D$949,4,0),"")</f>
        <v>Summerset</v>
      </c>
      <c r="H341" s="1" t="n">
        <v>1</v>
      </c>
      <c r="I341" s="0" t="str">
        <f aca="false">VLOOKUP(A341,'ESO wayshrine names'!$A$3:$B$1000,2,0)</f>
        <v>King's Haven Pass Wayshrine </v>
      </c>
      <c r="J341" s="40" t="str">
        <f aca="false">IF(A341&lt;&gt;"",IF(E341&lt;&gt;"",IF(OR(ISNA(A341),ISNA(E341)),"","["&amp;A341&amp;"]="&amp;E341&amp;","),""),"")</f>
        <v>[349]=1011,</v>
      </c>
    </row>
    <row r="342" customFormat="false" ht="15" hidden="false" customHeight="false" outlineLevel="0" collapsed="false">
      <c r="A342" s="21" t="n">
        <v>350</v>
      </c>
      <c r="B342" s="1" t="n">
        <v>32</v>
      </c>
      <c r="C342" s="1" t="n">
        <f aca="false">VLOOKUP(B342,'ESO map constants'!$A$3:$B$999,2,0)</f>
        <v>1349</v>
      </c>
      <c r="D342" s="0" t="str">
        <f aca="false">VLOOKUP(C342,'ESO map constants'!$B$3:$C$1000,2,0)</f>
        <v>Summerset</v>
      </c>
      <c r="E342" s="2" t="n">
        <f aca="false">IF(B342&lt;&gt;"",VLOOKUP(B342,'ESO map constants'!$A$3:$D$1000,4,0),"")</f>
        <v>1011</v>
      </c>
      <c r="F342" s="2" t="n">
        <f aca="false">VLOOKUP(E342,'ESO zone constants'!$A$2:$B$9949,2,0)</f>
        <v>616</v>
      </c>
      <c r="G342" s="2" t="str">
        <f aca="false">IF(E342&lt;&gt;"",VLOOKUP(E342,'ESO zone constants'!$A$2:$D$949,4,0),"")</f>
        <v>Summerset</v>
      </c>
      <c r="H342" s="1" t="n">
        <v>1</v>
      </c>
      <c r="I342" s="0" t="str">
        <f aca="false">VLOOKUP(A342,'ESO wayshrine names'!$A$3:$B$1000,2,0)</f>
        <v>Shimmerene Wayshrine </v>
      </c>
      <c r="J342" s="40" t="str">
        <f aca="false">IF(A342&lt;&gt;"",IF(E342&lt;&gt;"",IF(OR(ISNA(A342),ISNA(E342)),"","["&amp;A342&amp;"]="&amp;E342&amp;","),""),"")</f>
        <v>[350]=1011,</v>
      </c>
    </row>
    <row r="343" customFormat="false" ht="15" hidden="false" customHeight="false" outlineLevel="0" collapsed="false">
      <c r="A343" s="21" t="n">
        <v>351</v>
      </c>
      <c r="B343" s="1" t="n">
        <v>32</v>
      </c>
      <c r="C343" s="1" t="n">
        <f aca="false">VLOOKUP(B343,'ESO map constants'!$A$3:$B$999,2,0)</f>
        <v>1349</v>
      </c>
      <c r="D343" s="0" t="str">
        <f aca="false">VLOOKUP(C343,'ESO map constants'!$B$3:$C$1000,2,0)</f>
        <v>Summerset</v>
      </c>
      <c r="E343" s="2" t="n">
        <f aca="false">IF(B343&lt;&gt;"",VLOOKUP(B343,'ESO map constants'!$A$3:$D$1000,4,0),"")</f>
        <v>1011</v>
      </c>
      <c r="F343" s="2" t="n">
        <f aca="false">VLOOKUP(E343,'ESO zone constants'!$A$2:$B$9949,2,0)</f>
        <v>616</v>
      </c>
      <c r="G343" s="2" t="str">
        <f aca="false">IF(E343&lt;&gt;"",VLOOKUP(E343,'ESO zone constants'!$A$2:$D$949,4,0),"")</f>
        <v>Summerset</v>
      </c>
      <c r="H343" s="1" t="n">
        <v>1</v>
      </c>
      <c r="I343" s="0" t="str">
        <f aca="false">VLOOKUP(A343,'ESO wayshrine names'!$A$3:$B$1000,2,0)</f>
        <v>Sil-Var-Woad Wayshrine </v>
      </c>
      <c r="J343" s="40" t="str">
        <f aca="false">IF(A343&lt;&gt;"",IF(E343&lt;&gt;"",IF(OR(ISNA(A343),ISNA(E343)),"","["&amp;A343&amp;"]="&amp;E343&amp;","),""),"")</f>
        <v>[351]=1011,</v>
      </c>
    </row>
    <row r="344" customFormat="false" ht="15" hidden="false" customHeight="false" outlineLevel="0" collapsed="false">
      <c r="A344" s="21" t="n">
        <v>352</v>
      </c>
      <c r="B344" s="1" t="n">
        <v>32</v>
      </c>
      <c r="C344" s="1" t="n">
        <f aca="false">VLOOKUP(B344,'ESO map constants'!$A$3:$B$999,2,0)</f>
        <v>1349</v>
      </c>
      <c r="D344" s="0" t="str">
        <f aca="false">VLOOKUP(C344,'ESO map constants'!$B$3:$C$1000,2,0)</f>
        <v>Summerset</v>
      </c>
      <c r="E344" s="2" t="n">
        <f aca="false">IF(B344&lt;&gt;"",VLOOKUP(B344,'ESO map constants'!$A$3:$D$1000,4,0),"")</f>
        <v>1011</v>
      </c>
      <c r="F344" s="2" t="n">
        <f aca="false">VLOOKUP(E344,'ESO zone constants'!$A$2:$B$9949,2,0)</f>
        <v>616</v>
      </c>
      <c r="G344" s="2" t="str">
        <f aca="false">IF(E344&lt;&gt;"",VLOOKUP(E344,'ESO zone constants'!$A$2:$D$949,4,0),"")</f>
        <v>Summerset</v>
      </c>
      <c r="H344" s="1" t="n">
        <v>1</v>
      </c>
      <c r="I344" s="0" t="str">
        <f aca="false">VLOOKUP(A344,'ESO wayshrine names'!$A$3:$B$1000,2,0)</f>
        <v>Russafeld Heights Wayshrine </v>
      </c>
      <c r="J344" s="40" t="str">
        <f aca="false">IF(A344&lt;&gt;"",IF(E344&lt;&gt;"",IF(OR(ISNA(A344),ISNA(E344)),"","["&amp;A344&amp;"]="&amp;E344&amp;","),""),"")</f>
        <v>[352]=1011,</v>
      </c>
    </row>
    <row r="345" customFormat="false" ht="15" hidden="false" customHeight="false" outlineLevel="0" collapsed="false">
      <c r="A345" s="21" t="n">
        <v>353</v>
      </c>
      <c r="B345" s="1" t="n">
        <v>32</v>
      </c>
      <c r="C345" s="1" t="n">
        <f aca="false">VLOOKUP(B345,'ESO map constants'!$A$3:$B$999,2,0)</f>
        <v>1349</v>
      </c>
      <c r="D345" s="0" t="str">
        <f aca="false">VLOOKUP(C345,'ESO map constants'!$B$3:$C$1000,2,0)</f>
        <v>Summerset</v>
      </c>
      <c r="E345" s="2" t="n">
        <f aca="false">IF(B345&lt;&gt;"",VLOOKUP(B345,'ESO map constants'!$A$3:$D$1000,4,0),"")</f>
        <v>1011</v>
      </c>
      <c r="F345" s="2" t="n">
        <f aca="false">VLOOKUP(E345,'ESO zone constants'!$A$2:$B$9949,2,0)</f>
        <v>616</v>
      </c>
      <c r="G345" s="2" t="str">
        <f aca="false">IF(E345&lt;&gt;"",VLOOKUP(E345,'ESO zone constants'!$A$2:$D$949,4,0),"")</f>
        <v>Summerset</v>
      </c>
      <c r="H345" s="1" t="n">
        <v>1</v>
      </c>
      <c r="I345" s="0" t="str">
        <f aca="false">VLOOKUP(A345,'ESO wayshrine names'!$A$3:$B$1000,2,0)</f>
        <v>Cey-Tarn Keep Wayshrine </v>
      </c>
      <c r="J345" s="40" t="str">
        <f aca="false">IF(A345&lt;&gt;"",IF(E345&lt;&gt;"",IF(OR(ISNA(A345),ISNA(E345)),"","["&amp;A345&amp;"]="&amp;E345&amp;","),""),"")</f>
        <v>[353]=1011,</v>
      </c>
    </row>
    <row r="346" customFormat="false" ht="15" hidden="false" customHeight="false" outlineLevel="0" collapsed="false">
      <c r="A346" s="21" t="n">
        <v>354</v>
      </c>
      <c r="B346" s="1" t="n">
        <v>32</v>
      </c>
      <c r="C346" s="1" t="n">
        <f aca="false">VLOOKUP(B346,'ESO map constants'!$A$3:$B$999,2,0)</f>
        <v>1349</v>
      </c>
      <c r="D346" s="0" t="str">
        <f aca="false">VLOOKUP(C346,'ESO map constants'!$B$3:$C$1000,2,0)</f>
        <v>Summerset</v>
      </c>
      <c r="E346" s="2" t="n">
        <f aca="false">IF(B346&lt;&gt;"",VLOOKUP(B346,'ESO map constants'!$A$3:$D$1000,4,0),"")</f>
        <v>1011</v>
      </c>
      <c r="F346" s="2" t="n">
        <f aca="false">VLOOKUP(E346,'ESO zone constants'!$A$2:$B$9949,2,0)</f>
        <v>616</v>
      </c>
      <c r="G346" s="2" t="str">
        <f aca="false">IF(E346&lt;&gt;"",VLOOKUP(E346,'ESO zone constants'!$A$2:$D$949,4,0),"")</f>
        <v>Summerset</v>
      </c>
      <c r="H346" s="1" t="n">
        <v>1</v>
      </c>
      <c r="I346" s="0" t="str">
        <f aca="false">VLOOKUP(A346,'ESO wayshrine names'!$A$3:$B$1000,2,0)</f>
        <v>Ebon Stadmont Wayshrine </v>
      </c>
      <c r="J346" s="40" t="str">
        <f aca="false">IF(A346&lt;&gt;"",IF(E346&lt;&gt;"",IF(OR(ISNA(A346),ISNA(E346)),"","["&amp;A346&amp;"]="&amp;E346&amp;","),""),"")</f>
        <v>[354]=1011,</v>
      </c>
    </row>
    <row r="347" customFormat="false" ht="15" hidden="false" customHeight="false" outlineLevel="0" collapsed="false">
      <c r="A347" s="21" t="n">
        <v>355</v>
      </c>
      <c r="B347" s="1" t="n">
        <v>32</v>
      </c>
      <c r="C347" s="1" t="n">
        <f aca="false">VLOOKUP(B347,'ESO map constants'!$A$3:$B$999,2,0)</f>
        <v>1349</v>
      </c>
      <c r="D347" s="0" t="str">
        <f aca="false">VLOOKUP(C347,'ESO map constants'!$B$3:$C$1000,2,0)</f>
        <v>Summerset</v>
      </c>
      <c r="E347" s="2" t="n">
        <f aca="false">IF(B347&lt;&gt;"",VLOOKUP(B347,'ESO map constants'!$A$3:$D$1000,4,0),"")</f>
        <v>1011</v>
      </c>
      <c r="F347" s="2" t="n">
        <f aca="false">VLOOKUP(E347,'ESO zone constants'!$A$2:$B$9949,2,0)</f>
        <v>616</v>
      </c>
      <c r="G347" s="2" t="str">
        <f aca="false">IF(E347&lt;&gt;"",VLOOKUP(E347,'ESO zone constants'!$A$2:$D$949,4,0),"")</f>
        <v>Summerset</v>
      </c>
      <c r="H347" s="1" t="n">
        <v>1</v>
      </c>
      <c r="I347" s="0" t="str">
        <f aca="false">VLOOKUP(A347,'ESO wayshrine names'!$A$3:$B$1000,2,0)</f>
        <v>Alinor Wayshrine </v>
      </c>
      <c r="J347" s="40" t="str">
        <f aca="false">IF(A347&lt;&gt;"",IF(E347&lt;&gt;"",IF(OR(ISNA(A347),ISNA(E347)),"","["&amp;A347&amp;"]="&amp;E347&amp;","),""),"")</f>
        <v>[355]=1011,</v>
      </c>
    </row>
    <row r="348" customFormat="false" ht="15" hidden="false" customHeight="false" outlineLevel="0" collapsed="false">
      <c r="A348" s="21" t="n">
        <v>356</v>
      </c>
      <c r="B348" s="1" t="n">
        <v>32</v>
      </c>
      <c r="C348" s="1" t="n">
        <f aca="false">VLOOKUP(B348,'ESO map constants'!$A$3:$B$999,2,0)</f>
        <v>1349</v>
      </c>
      <c r="D348" s="0" t="str">
        <f aca="false">VLOOKUP(C348,'ESO map constants'!$B$3:$C$1000,2,0)</f>
        <v>Summerset</v>
      </c>
      <c r="E348" s="2" t="n">
        <f aca="false">IF(B348&lt;&gt;"",VLOOKUP(B348,'ESO map constants'!$A$3:$D$1000,4,0),"")</f>
        <v>1011</v>
      </c>
      <c r="F348" s="2" t="n">
        <f aca="false">VLOOKUP(E348,'ESO zone constants'!$A$2:$B$9949,2,0)</f>
        <v>616</v>
      </c>
      <c r="G348" s="2" t="str">
        <f aca="false">IF(E348&lt;&gt;"",VLOOKUP(E348,'ESO zone constants'!$A$2:$D$949,4,0),"")</f>
        <v>Summerset</v>
      </c>
      <c r="H348" s="1" t="n">
        <v>1</v>
      </c>
      <c r="I348" s="0" t="str">
        <f aca="false">VLOOKUP(A348,'ESO wayshrine names'!$A$3:$B$1000,2,0)</f>
        <v>Lillandril Wayshrine </v>
      </c>
      <c r="J348" s="40" t="str">
        <f aca="false">IF(A348&lt;&gt;"",IF(E348&lt;&gt;"",IF(OR(ISNA(A348),ISNA(E348)),"","["&amp;A348&amp;"]="&amp;E348&amp;","),""),"")</f>
        <v>[356]=1011,</v>
      </c>
    </row>
    <row r="349" customFormat="false" ht="15" hidden="false" customHeight="false" outlineLevel="0" collapsed="false">
      <c r="A349" s="21" t="n">
        <v>357</v>
      </c>
      <c r="B349" s="1" t="n">
        <v>32</v>
      </c>
      <c r="C349" s="1" t="n">
        <f aca="false">VLOOKUP(B349,'ESO map constants'!$A$3:$B$999,2,0)</f>
        <v>1349</v>
      </c>
      <c r="D349" s="0" t="str">
        <f aca="false">VLOOKUP(C349,'ESO map constants'!$B$3:$C$1000,2,0)</f>
        <v>Summerset</v>
      </c>
      <c r="E349" s="2" t="n">
        <f aca="false">IF(B349&lt;&gt;"",VLOOKUP(B349,'ESO map constants'!$A$3:$D$1000,4,0),"")</f>
        <v>1011</v>
      </c>
      <c r="F349" s="2" t="n">
        <f aca="false">VLOOKUP(E349,'ESO zone constants'!$A$2:$B$9949,2,0)</f>
        <v>616</v>
      </c>
      <c r="G349" s="2" t="str">
        <f aca="false">IF(E349&lt;&gt;"",VLOOKUP(E349,'ESO zone constants'!$A$2:$D$949,4,0),"")</f>
        <v>Summerset</v>
      </c>
      <c r="H349" s="1" t="n">
        <v>1</v>
      </c>
      <c r="I349" s="0" t="str">
        <f aca="false">VLOOKUP(A349,'ESO wayshrine names'!$A$3:$B$1000,2,0)</f>
        <v>Eastern Pass Wayshrine </v>
      </c>
      <c r="J349" s="40" t="str">
        <f aca="false">IF(A349&lt;&gt;"",IF(E349&lt;&gt;"",IF(OR(ISNA(A349),ISNA(E349)),"","["&amp;A349&amp;"]="&amp;E349&amp;","),""),"")</f>
        <v>[357]=1011,</v>
      </c>
    </row>
    <row r="350" customFormat="false" ht="15" hidden="false" customHeight="false" outlineLevel="0" collapsed="false">
      <c r="A350" s="21" t="n">
        <v>358</v>
      </c>
      <c r="B350" s="1" t="n">
        <v>32</v>
      </c>
      <c r="C350" s="1" t="n">
        <f aca="false">VLOOKUP(B350,'ESO map constants'!$A$3:$B$999,2,0)</f>
        <v>1349</v>
      </c>
      <c r="D350" s="0" t="str">
        <f aca="false">VLOOKUP(C350,'ESO map constants'!$B$3:$C$1000,2,0)</f>
        <v>Summerset</v>
      </c>
      <c r="E350" s="2" t="n">
        <f aca="false">IF(B350&lt;&gt;"",VLOOKUP(B350,'ESO map constants'!$A$3:$D$1000,4,0),"")</f>
        <v>1011</v>
      </c>
      <c r="F350" s="2" t="n">
        <f aca="false">VLOOKUP(E350,'ESO zone constants'!$A$2:$B$9949,2,0)</f>
        <v>616</v>
      </c>
      <c r="G350" s="2" t="str">
        <f aca="false">IF(E350&lt;&gt;"",VLOOKUP(E350,'ESO zone constants'!$A$2:$D$949,4,0),"")</f>
        <v>Summerset</v>
      </c>
      <c r="H350" s="1" t="n">
        <v>1</v>
      </c>
      <c r="I350" s="0" t="str">
        <f aca="false">VLOOKUP(A350,'ESO wayshrine names'!$A$3:$B$1000,2,0)</f>
        <v>The Crystal Tower Wayshrine </v>
      </c>
      <c r="J350" s="40" t="str">
        <f aca="false">IF(A350&lt;&gt;"",IF(E350&lt;&gt;"",IF(OR(ISNA(A350),ISNA(E350)),"","["&amp;A350&amp;"]="&amp;E350&amp;","),""),"")</f>
        <v>[358]=1011,</v>
      </c>
    </row>
    <row r="351" customFormat="false" ht="15" hidden="false" customHeight="false" outlineLevel="0" collapsed="false">
      <c r="A351" s="21" t="n">
        <v>359</v>
      </c>
      <c r="B351" s="1" t="n">
        <v>32</v>
      </c>
      <c r="C351" s="1" t="n">
        <f aca="false">VLOOKUP(B351,'ESO map constants'!$A$3:$B$999,2,0)</f>
        <v>1349</v>
      </c>
      <c r="D351" s="0" t="str">
        <f aca="false">VLOOKUP(C351,'ESO map constants'!$B$3:$C$1000,2,0)</f>
        <v>Summerset</v>
      </c>
      <c r="E351" s="2" t="n">
        <f aca="false">IF(B351&lt;&gt;"",VLOOKUP(B351,'ESO map constants'!$A$3:$D$1000,4,0),"")</f>
        <v>1011</v>
      </c>
      <c r="F351" s="2" t="n">
        <f aca="false">VLOOKUP(E351,'ESO zone constants'!$A$2:$B$9949,2,0)</f>
        <v>616</v>
      </c>
      <c r="G351" s="2" t="str">
        <f aca="false">IF(E351&lt;&gt;"",VLOOKUP(E351,'ESO zone constants'!$A$2:$D$949,4,0),"")</f>
        <v>Summerset</v>
      </c>
      <c r="H351" s="1" t="n">
        <v>1</v>
      </c>
      <c r="I351" s="0" t="str">
        <f aca="false">VLOOKUP(A351,'ESO wayshrine names'!$A$3:$B$1000,2,0)</f>
        <v>Eldbur Ruins Wayshrine </v>
      </c>
      <c r="J351" s="40" t="str">
        <f aca="false">IF(A351&lt;&gt;"",IF(E351&lt;&gt;"",IF(OR(ISNA(A351),ISNA(E351)),"","["&amp;A351&amp;"]="&amp;E351&amp;","),""),"")</f>
        <v>[359]=1011,</v>
      </c>
    </row>
    <row r="352" customFormat="false" ht="15" hidden="false" customHeight="false" outlineLevel="0" collapsed="false">
      <c r="A352" s="21" t="n">
        <v>360</v>
      </c>
      <c r="B352" s="1" t="n">
        <v>33</v>
      </c>
      <c r="C352" s="1" t="n">
        <f aca="false">VLOOKUP(B352,'ESO map constants'!$A$3:$B$999,2,0)</f>
        <v>1429</v>
      </c>
      <c r="D352" s="0" t="str">
        <f aca="false">VLOOKUP(C352,'ESO map constants'!$B$3:$C$1000,2,0)</f>
        <v>Artaeum</v>
      </c>
      <c r="E352" s="2" t="n">
        <f aca="false">IF(B352&lt;&gt;"",VLOOKUP(B352,'ESO map constants'!$A$3:$D$1000,4,0),"")</f>
        <v>1027</v>
      </c>
      <c r="F352" s="2" t="n">
        <f aca="false">VLOOKUP(E352,'ESO zone constants'!$A$2:$B$9949,2,0)</f>
        <v>632</v>
      </c>
      <c r="G352" s="2" t="str">
        <f aca="false">IF(E352&lt;&gt;"",VLOOKUP(E352,'ESO zone constants'!$A$2:$D$949,4,0),"")</f>
        <v>Artaeum</v>
      </c>
      <c r="H352" s="1" t="n">
        <v>1</v>
      </c>
      <c r="I352" s="0" t="str">
        <f aca="false">VLOOKUP(A352,'ESO wayshrine names'!$A$3:$B$1000,2,0)</f>
        <v>Artaeum Wayshrine </v>
      </c>
      <c r="J352" s="40" t="str">
        <f aca="false">IF(A352&lt;&gt;"",IF(E352&lt;&gt;"",IF(OR(ISNA(A352),ISNA(E352)),"","["&amp;A352&amp;"]="&amp;E352&amp;","),""),"")</f>
        <v>[360]=1027,</v>
      </c>
    </row>
    <row r="353" customFormat="false" ht="15" hidden="false" customHeight="false" outlineLevel="0" collapsed="false">
      <c r="A353" s="21" t="n">
        <v>361</v>
      </c>
      <c r="B353" s="1" t="n">
        <v>28</v>
      </c>
      <c r="C353" s="1" t="n">
        <f aca="false">VLOOKUP(B353,'ESO map constants'!$A$3:$B$999,2,0)</f>
        <v>994</v>
      </c>
      <c r="D353" s="0" t="str">
        <f aca="false">VLOOKUP(C353,'ESO map constants'!$B$3:$C$1000,2,0)</f>
        <v>Hew's Bane</v>
      </c>
      <c r="E353" s="2" t="n">
        <f aca="false">IF(B353&lt;&gt;"",VLOOKUP(B353,'ESO map constants'!$A$3:$D$1000,4,0),"")</f>
        <v>816</v>
      </c>
      <c r="F353" s="2" t="n">
        <f aca="false">VLOOKUP(E353,'ESO zone constants'!$A$2:$B$9949,2,0)</f>
        <v>442</v>
      </c>
      <c r="G353" s="2" t="str">
        <f aca="false">IF(E353&lt;&gt;"",VLOOKUP(E353,'ESO zone constants'!$A$2:$D$949,4,0),"")</f>
        <v>Hew's Bane</v>
      </c>
      <c r="H353" s="1" t="n">
        <v>7</v>
      </c>
      <c r="I353" s="0" t="str">
        <f aca="false">VLOOKUP(A353,'ESO wayshrine names'!$A$3:$B$1000,2,0)</f>
        <v>Princely Dawnlight Palace </v>
      </c>
      <c r="J353" s="40" t="str">
        <f aca="false">IF(A353&lt;&gt;"",IF(E353&lt;&gt;"",IF(OR(ISNA(A353),ISNA(E353)),"","["&amp;A353&amp;"]="&amp;E353&amp;","),""),"")</f>
        <v>[361]=816,</v>
      </c>
    </row>
    <row r="354" customFormat="false" ht="15" hidden="false" customHeight="false" outlineLevel="0" collapsed="false">
      <c r="A354" s="21" t="n">
        <v>362</v>
      </c>
      <c r="B354" s="1" t="n">
        <v>29</v>
      </c>
      <c r="C354" s="1" t="n">
        <f aca="false">VLOOKUP(B354,'ESO map constants'!$A$3:$B$999,2,0)</f>
        <v>1006</v>
      </c>
      <c r="D354" s="0" t="str">
        <f aca="false">VLOOKUP(C354,'ESO map constants'!$B$3:$C$1000,2,0)</f>
        <v>Gold Coast</v>
      </c>
      <c r="E354" s="2" t="n">
        <f aca="false">IF(B354&lt;&gt;"",VLOOKUP(B354,'ESO map constants'!$A$3:$D$1000,4,0),"")</f>
        <v>823</v>
      </c>
      <c r="F354" s="2" t="n">
        <f aca="false">VLOOKUP(E354,'ESO zone constants'!$A$2:$B$9949,2,0)</f>
        <v>448</v>
      </c>
      <c r="G354" s="2" t="str">
        <f aca="false">IF(E354&lt;&gt;"",VLOOKUP(E354,'ESO zone constants'!$A$2:$D$949,4,0),"")</f>
        <v>Gold Coast</v>
      </c>
      <c r="H354" s="1" t="n">
        <v>7</v>
      </c>
      <c r="I354" s="0" t="str">
        <f aca="false">VLOOKUP(A354,'ESO wayshrine names'!$A$3:$B$1000,2,0)</f>
        <v>The Erstwhile Sanctuary </v>
      </c>
      <c r="J354" s="40" t="str">
        <f aca="false">IF(A354&lt;&gt;"",IF(E354&lt;&gt;"",IF(OR(ISNA(A354),ISNA(E354)),"","["&amp;A354&amp;"]="&amp;E354&amp;","),""),"")</f>
        <v>[362]=823,</v>
      </c>
    </row>
    <row r="355" customFormat="false" ht="15" hidden="false" customHeight="false" outlineLevel="0" collapsed="false">
      <c r="A355" s="21" t="n">
        <v>363</v>
      </c>
      <c r="B355" s="1" t="n">
        <v>4</v>
      </c>
      <c r="C355" s="1" t="n">
        <f aca="false">VLOOKUP(B355,'ESO map constants'!$A$3:$B$999,2,0)</f>
        <v>12</v>
      </c>
      <c r="D355" s="0" t="str">
        <f aca="false">VLOOKUP(C355,'ESO map constants'!$B$3:$C$1000,2,0)</f>
        <v>Stormhaven</v>
      </c>
      <c r="E355" s="2" t="n">
        <f aca="false">IF(B355&lt;&gt;"",VLOOKUP(B355,'ESO map constants'!$A$3:$D$1000,4,0),"")</f>
        <v>19</v>
      </c>
      <c r="F355" s="2" t="n">
        <f aca="false">VLOOKUP(E355,'ESO zone constants'!$A$2:$B$9949,2,0)</f>
        <v>4</v>
      </c>
      <c r="G355" s="2" t="str">
        <f aca="false">IF(E355&lt;&gt;"",VLOOKUP(E355,'ESO zone constants'!$A$2:$D$949,4,0),"")</f>
        <v>Stormhaven</v>
      </c>
      <c r="H355" s="1" t="n">
        <v>6</v>
      </c>
      <c r="I355" s="0" t="str">
        <f aca="false">VLOOKUP(A355,'ESO wayshrine names'!$A$3:$B$1000,2,0)</f>
        <v>Dungeon: Scalecaller Peak </v>
      </c>
      <c r="J355" s="40" t="str">
        <f aca="false">IF(A355&lt;&gt;"",IF(E355&lt;&gt;"",IF(OR(ISNA(A355),ISNA(E355)),"","["&amp;A355&amp;"]="&amp;E355&amp;","),""),"")</f>
        <v>[363]=19,</v>
      </c>
    </row>
    <row r="356" customFormat="false" ht="15" hidden="false" customHeight="false" outlineLevel="0" collapsed="false">
      <c r="A356" s="21" t="n">
        <v>364</v>
      </c>
      <c r="B356" s="1" t="n">
        <v>32</v>
      </c>
      <c r="C356" s="1" t="n">
        <f aca="false">VLOOKUP(B356,'ESO map constants'!$A$3:$B$999,2,0)</f>
        <v>1349</v>
      </c>
      <c r="D356" s="0" t="str">
        <f aca="false">VLOOKUP(C356,'ESO map constants'!$B$3:$C$1000,2,0)</f>
        <v>Summerset</v>
      </c>
      <c r="E356" s="2" t="n">
        <f aca="false">IF(B356&lt;&gt;"",VLOOKUP(B356,'ESO map constants'!$A$3:$D$1000,4,0),"")</f>
        <v>1011</v>
      </c>
      <c r="F356" s="2" t="n">
        <f aca="false">VLOOKUP(E356,'ESO zone constants'!$A$2:$B$9949,2,0)</f>
        <v>616</v>
      </c>
      <c r="G356" s="2" t="str">
        <f aca="false">IF(E356&lt;&gt;"",VLOOKUP(E356,'ESO zone constants'!$A$2:$D$949,4,0),"")</f>
        <v>Summerset</v>
      </c>
      <c r="H356" s="1" t="n">
        <v>3</v>
      </c>
      <c r="I356" s="0" t="str">
        <f aca="false">VLOOKUP(A356,'ESO wayshrine names'!$A$3:$B$1000,2,0)</f>
        <v>Trial: Cloudrest </v>
      </c>
      <c r="J356" s="40" t="str">
        <f aca="false">IF(A356&lt;&gt;"",IF(E356&lt;&gt;"",IF(OR(ISNA(A356),ISNA(E356)),"","["&amp;A356&amp;"]="&amp;E356&amp;","),""),"")</f>
        <v>[364]=1011,</v>
      </c>
    </row>
    <row r="357" customFormat="false" ht="15" hidden="false" customHeight="false" outlineLevel="0" collapsed="false">
      <c r="A357" s="21" t="n">
        <v>365</v>
      </c>
      <c r="B357" s="1" t="n">
        <v>32</v>
      </c>
      <c r="C357" s="1" t="n">
        <f aca="false">VLOOKUP(B357,'ESO map constants'!$A$3:$B$999,2,0)</f>
        <v>1349</v>
      </c>
      <c r="D357" s="0" t="str">
        <f aca="false">VLOOKUP(C357,'ESO map constants'!$B$3:$C$1000,2,0)</f>
        <v>Summerset</v>
      </c>
      <c r="E357" s="2" t="n">
        <f aca="false">IF(B357&lt;&gt;"",VLOOKUP(B357,'ESO map constants'!$A$3:$D$1000,4,0),"")</f>
        <v>1011</v>
      </c>
      <c r="F357" s="2" t="n">
        <f aca="false">VLOOKUP(E357,'ESO zone constants'!$A$2:$B$9949,2,0)</f>
        <v>616</v>
      </c>
      <c r="G357" s="2" t="str">
        <f aca="false">IF(E357&lt;&gt;"",VLOOKUP(E357,'ESO zone constants'!$A$2:$D$949,4,0),"")</f>
        <v>Summerset</v>
      </c>
      <c r="H357" s="1" t="n">
        <v>1</v>
      </c>
      <c r="I357" s="0" t="str">
        <f aca="false">VLOOKUP(A357,'ESO wayshrine names'!$A$3:$B$1000,2,0)</f>
        <v>Sunhold Wayshrine </v>
      </c>
      <c r="J357" s="40" t="str">
        <f aca="false">IF(A357&lt;&gt;"",IF(E357&lt;&gt;"",IF(OR(ISNA(A357),ISNA(E357)),"","["&amp;A357&amp;"]="&amp;E357&amp;","),""),"")</f>
        <v>[365]=1011,</v>
      </c>
    </row>
    <row r="358" customFormat="false" ht="15" hidden="false" customHeight="false" outlineLevel="0" collapsed="false">
      <c r="A358" s="21" t="n">
        <v>366</v>
      </c>
      <c r="B358" s="1" t="n">
        <v>32</v>
      </c>
      <c r="C358" s="1" t="n">
        <f aca="false">VLOOKUP(B358,'ESO map constants'!$A$3:$B$999,2,0)</f>
        <v>1349</v>
      </c>
      <c r="D358" s="0" t="str">
        <f aca="false">VLOOKUP(C358,'ESO map constants'!$B$3:$C$1000,2,0)</f>
        <v>Summerset</v>
      </c>
      <c r="E358" s="2" t="n">
        <f aca="false">IF(B358&lt;&gt;"",VLOOKUP(B358,'ESO map constants'!$A$3:$D$1000,4,0),"")</f>
        <v>1011</v>
      </c>
      <c r="F358" s="2" t="n">
        <f aca="false">VLOOKUP(E358,'ESO zone constants'!$A$2:$B$9949,2,0)</f>
        <v>616</v>
      </c>
      <c r="G358" s="2" t="str">
        <f aca="false">IF(E358&lt;&gt;"",VLOOKUP(E358,'ESO zone constants'!$A$2:$D$949,4,0),"")</f>
        <v>Summerset</v>
      </c>
      <c r="H358" s="1" t="n">
        <v>7</v>
      </c>
      <c r="I358" s="0" t="str">
        <f aca="false">VLOOKUP(A358,'ESO wayshrine names'!$A$3:$B$1000,2,0)</f>
        <v>Golden Gryphon Garret </v>
      </c>
      <c r="J358" s="40" t="str">
        <f aca="false">IF(A358&lt;&gt;"",IF(E358&lt;&gt;"",IF(OR(ISNA(A358),ISNA(E358)),"","["&amp;A358&amp;"]="&amp;E358&amp;","),""),"")</f>
        <v>[366]=1011,</v>
      </c>
    </row>
    <row r="359" customFormat="false" ht="15" hidden="false" customHeight="false" outlineLevel="0" collapsed="false">
      <c r="A359" s="21" t="n">
        <v>367</v>
      </c>
      <c r="B359" s="1" t="n">
        <v>32</v>
      </c>
      <c r="C359" s="1" t="n">
        <f aca="false">VLOOKUP(B359,'ESO map constants'!$A$3:$B$999,2,0)</f>
        <v>1349</v>
      </c>
      <c r="D359" s="0" t="str">
        <f aca="false">VLOOKUP(C359,'ESO map constants'!$B$3:$C$1000,2,0)</f>
        <v>Summerset</v>
      </c>
      <c r="E359" s="2" t="n">
        <f aca="false">IF(B359&lt;&gt;"",VLOOKUP(B359,'ESO map constants'!$A$3:$D$1000,4,0),"")</f>
        <v>1011</v>
      </c>
      <c r="F359" s="2" t="n">
        <f aca="false">VLOOKUP(E359,'ESO zone constants'!$A$2:$B$9949,2,0)</f>
        <v>616</v>
      </c>
      <c r="G359" s="2" t="str">
        <f aca="false">IF(E359&lt;&gt;"",VLOOKUP(E359,'ESO zone constants'!$A$2:$D$949,4,0),"")</f>
        <v>Summerset</v>
      </c>
      <c r="H359" s="1" t="n">
        <v>7</v>
      </c>
      <c r="I359" s="0" t="str">
        <f aca="false">VLOOKUP(A359,'ESO wayshrine names'!$A$3:$B$1000,2,0)</f>
        <v>Alinor Crest Townhouse </v>
      </c>
      <c r="J359" s="40" t="str">
        <f aca="false">IF(A359&lt;&gt;"",IF(E359&lt;&gt;"",IF(OR(ISNA(A359),ISNA(E359)),"","["&amp;A359&amp;"]="&amp;E359&amp;","),""),"")</f>
        <v>[367]=1011,</v>
      </c>
    </row>
    <row r="360" customFormat="false" ht="15" hidden="false" customHeight="false" outlineLevel="0" collapsed="false">
      <c r="A360" s="21" t="n">
        <v>368</v>
      </c>
      <c r="B360" s="1" t="n">
        <v>32</v>
      </c>
      <c r="C360" s="1" t="n">
        <f aca="false">VLOOKUP(B360,'ESO map constants'!$A$3:$B$999,2,0)</f>
        <v>1349</v>
      </c>
      <c r="D360" s="0" t="str">
        <f aca="false">VLOOKUP(C360,'ESO map constants'!$B$3:$C$1000,2,0)</f>
        <v>Summerset</v>
      </c>
      <c r="E360" s="2" t="n">
        <f aca="false">IF(B360&lt;&gt;"",VLOOKUP(B360,'ESO map constants'!$A$3:$D$1000,4,0),"")</f>
        <v>1011</v>
      </c>
      <c r="F360" s="2" t="n">
        <f aca="false">VLOOKUP(E360,'ESO zone constants'!$A$2:$B$9949,2,0)</f>
        <v>616</v>
      </c>
      <c r="G360" s="2" t="str">
        <f aca="false">IF(E360&lt;&gt;"",VLOOKUP(E360,'ESO zone constants'!$A$2:$D$949,4,0),"")</f>
        <v>Summerset</v>
      </c>
      <c r="H360" s="1" t="n">
        <v>7</v>
      </c>
      <c r="I360" s="0" t="str">
        <f aca="false">VLOOKUP(A360,'ESO wayshrine names'!$A$3:$B$1000,2,0)</f>
        <v>Colossal Aldmeri Grotto </v>
      </c>
      <c r="J360" s="40" t="str">
        <f aca="false">IF(A360&lt;&gt;"",IF(E360&lt;&gt;"",IF(OR(ISNA(A360),ISNA(E360)),"","["&amp;A360&amp;"]="&amp;E360&amp;","),""),"")</f>
        <v>[368]=1011,</v>
      </c>
    </row>
    <row r="361" customFormat="false" ht="15" hidden="false" customHeight="false" outlineLevel="0" collapsed="false">
      <c r="A361" s="21" t="n">
        <v>369</v>
      </c>
      <c r="B361" s="1" t="n">
        <v>32</v>
      </c>
      <c r="C361" s="1" t="n">
        <f aca="false">VLOOKUP(B361,'ESO map constants'!$A$3:$B$999,2,0)</f>
        <v>1349</v>
      </c>
      <c r="D361" s="0" t="str">
        <f aca="false">VLOOKUP(C361,'ESO map constants'!$B$3:$C$1000,2,0)</f>
        <v>Summerset</v>
      </c>
      <c r="E361" s="2" t="n">
        <f aca="false">IF(B361&lt;&gt;"",VLOOKUP(B361,'ESO map constants'!$A$3:$D$1000,4,0),"")</f>
        <v>1011</v>
      </c>
      <c r="F361" s="2" t="n">
        <f aca="false">VLOOKUP(E361,'ESO zone constants'!$A$2:$B$9949,2,0)</f>
        <v>616</v>
      </c>
      <c r="G361" s="2" t="str">
        <f aca="false">IF(E361&lt;&gt;"",VLOOKUP(E361,'ESO zone constants'!$A$2:$D$949,4,0),"")</f>
        <v>Summerset</v>
      </c>
      <c r="H361" s="1" t="n">
        <v>1</v>
      </c>
      <c r="I361" s="0" t="str">
        <f aca="false">VLOOKUP(A361,'ESO wayshrine names'!$A$3:$B$1000,2,0)</f>
        <v>Veyond Wyte Wayshrine </v>
      </c>
      <c r="J361" s="40" t="str">
        <f aca="false">IF(A361&lt;&gt;"",IF(E361&lt;&gt;"",IF(OR(ISNA(A361),ISNA(E361)),"","["&amp;A361&amp;"]="&amp;E361&amp;","),""),"")</f>
        <v>[369]=1011,</v>
      </c>
    </row>
    <row r="362" customFormat="false" ht="15" hidden="false" customHeight="false" outlineLevel="0" collapsed="false">
      <c r="A362" s="21" t="n">
        <v>370</v>
      </c>
      <c r="B362" s="1" t="n">
        <v>16</v>
      </c>
      <c r="C362" s="1" t="n">
        <f aca="false">VLOOKUP(B362,'ESO map constants'!$A$3:$B$999,2,0)</f>
        <v>300</v>
      </c>
      <c r="D362" s="0" t="str">
        <f aca="false">VLOOKUP(C362,'ESO map constants'!$B$3:$C$1000,2,0)</f>
        <v>Greenshade</v>
      </c>
      <c r="E362" s="2" t="n">
        <f aca="false">IF(B362&lt;&gt;"",VLOOKUP(B362,'ESO map constants'!$A$3:$D$1000,4,0),"")</f>
        <v>108</v>
      </c>
      <c r="F362" s="2" t="n">
        <f aca="false">VLOOKUP(E362,'ESO zone constants'!$A$2:$B$9949,2,0)</f>
        <v>18</v>
      </c>
      <c r="G362" s="2" t="str">
        <f aca="false">IF(E362&lt;&gt;"",VLOOKUP(E362,'ESO zone constants'!$A$2:$D$949,4,0),"")</f>
        <v>Greenshade</v>
      </c>
      <c r="H362" s="1" t="n">
        <v>6</v>
      </c>
      <c r="I362" s="0" t="str">
        <f aca="false">VLOOKUP(A362,'ESO wayshrine names'!$A$3:$B$1000,2,0)</f>
        <v>Dungeon: March of Sacrifices </v>
      </c>
      <c r="J362" s="40" t="str">
        <f aca="false">IF(A362&lt;&gt;"",IF(E362&lt;&gt;"",IF(OR(ISNA(A362),ISNA(E362)),"","["&amp;A362&amp;"]="&amp;E362&amp;","),""),"")</f>
        <v>[370]=108,</v>
      </c>
    </row>
    <row r="363" customFormat="false" ht="15" hidden="false" customHeight="false" outlineLevel="0" collapsed="false">
      <c r="A363" s="21" t="n">
        <v>371</v>
      </c>
      <c r="B363" s="1" t="n">
        <v>17</v>
      </c>
      <c r="C363" s="1" t="n">
        <f aca="false">VLOOKUP(B363,'ESO map constants'!$A$3:$B$999,2,0)</f>
        <v>256</v>
      </c>
      <c r="D363" s="0" t="str">
        <f aca="false">VLOOKUP(C363,'ESO map constants'!$B$3:$C$1000,2,0)</f>
        <v>Reaper's March</v>
      </c>
      <c r="E363" s="2" t="n">
        <f aca="false">IF(B363&lt;&gt;"",VLOOKUP(B363,'ESO map constants'!$A$3:$D$1000,4,0),"")</f>
        <v>382</v>
      </c>
      <c r="F363" s="2" t="n">
        <f aca="false">VLOOKUP(E363,'ESO zone constants'!$A$2:$B$9949,2,0)</f>
        <v>179</v>
      </c>
      <c r="G363" s="2" t="str">
        <f aca="false">IF(E363&lt;&gt;"",VLOOKUP(E363,'ESO zone constants'!$A$2:$D$949,4,0),"")</f>
        <v>Reaper's March</v>
      </c>
      <c r="H363" s="1" t="n">
        <v>6</v>
      </c>
      <c r="I363" s="0" t="str">
        <f aca="false">VLOOKUP(A363,'ESO wayshrine names'!$A$3:$B$1000,2,0)</f>
        <v>Dungeon: Moon Hunter Keep </v>
      </c>
      <c r="J363" s="40" t="str">
        <f aca="false">IF(A363&lt;&gt;"",IF(E363&lt;&gt;"",IF(OR(ISNA(A363),ISNA(E363)),"","["&amp;A363&amp;"]="&amp;E363&amp;","),""),"")</f>
        <v>[371]=382,</v>
      </c>
    </row>
    <row r="364" customFormat="false" ht="15" hidden="false" customHeight="false" outlineLevel="0" collapsed="false">
      <c r="A364" s="21" t="n">
        <v>372</v>
      </c>
      <c r="B364" s="1" t="n">
        <v>12</v>
      </c>
      <c r="C364" s="1" t="n">
        <f aca="false">VLOOKUP(B364,'ESO map constants'!$A$3:$B$999,2,0)</f>
        <v>125</v>
      </c>
      <c r="D364" s="0" t="str">
        <f aca="false">VLOOKUP(C364,'ESO map constants'!$B$3:$C$1000,2,0)</f>
        <v>The Rift</v>
      </c>
      <c r="E364" s="2" t="n">
        <f aca="false">IF(B364&lt;&gt;"",VLOOKUP(B364,'ESO map constants'!$A$3:$D$1000,4,0),"")</f>
        <v>103</v>
      </c>
      <c r="F364" s="2" t="n">
        <f aca="false">VLOOKUP(E364,'ESO zone constants'!$A$2:$B$9949,2,0)</f>
        <v>16</v>
      </c>
      <c r="G364" s="2" t="str">
        <f aca="false">IF(E364&lt;&gt;"",VLOOKUP(E364,'ESO zone constants'!$A$2:$D$949,4,0),"")</f>
        <v>The Rift</v>
      </c>
      <c r="H364" s="1" t="n">
        <v>7</v>
      </c>
      <c r="I364" s="0" t="str">
        <f aca="false">VLOOKUP(A364,'ESO wayshrine names'!$A$3:$B$1000,2,0)</f>
        <v>Hunter's Glade </v>
      </c>
      <c r="J364" s="40" t="str">
        <f aca="false">IF(A364&lt;&gt;"",IF(E364&lt;&gt;"",IF(OR(ISNA(A364),ISNA(E364)),"","["&amp;A364&amp;"]="&amp;E364&amp;","),""),"")</f>
        <v>[372]=103,</v>
      </c>
    </row>
    <row r="365" customFormat="false" ht="15" hidden="false" customHeight="false" outlineLevel="0" collapsed="false">
      <c r="A365" s="21" t="n">
        <v>373</v>
      </c>
      <c r="B365" s="1" t="n">
        <v>33</v>
      </c>
      <c r="C365" s="1" t="n">
        <f aca="false">VLOOKUP(B365,'ESO map constants'!$A$3:$B$999,2,0)</f>
        <v>1429</v>
      </c>
      <c r="D365" s="0" t="str">
        <f aca="false">VLOOKUP(C365,'ESO map constants'!$B$3:$C$1000,2,0)</f>
        <v>Artaeum</v>
      </c>
      <c r="E365" s="2" t="n">
        <f aca="false">IF(B365&lt;&gt;"",VLOOKUP(B365,'ESO map constants'!$A$3:$D$1000,4,0),"")</f>
        <v>1027</v>
      </c>
      <c r="F365" s="2" t="n">
        <f aca="false">VLOOKUP(E365,'ESO zone constants'!$A$2:$B$9949,2,0)</f>
        <v>632</v>
      </c>
      <c r="G365" s="2" t="str">
        <f aca="false">IF(E365&lt;&gt;"",VLOOKUP(E365,'ESO zone constants'!$A$2:$D$949,4,0),"")</f>
        <v>Artaeum</v>
      </c>
      <c r="H365" s="1" t="n">
        <v>7</v>
      </c>
      <c r="I365" s="0" t="str">
        <f aca="false">VLOOKUP(A365,'ESO wayshrine names'!$A$3:$B$1000,2,0)</f>
        <v>Grand Psijic Villa </v>
      </c>
      <c r="J365" s="40" t="str">
        <f aca="false">IF(A365&lt;&gt;"",IF(E365&lt;&gt;"",IF(OR(ISNA(A365),ISNA(E365)),"","["&amp;A365&amp;"]="&amp;E365&amp;","),""),"")</f>
        <v>[373]=1027,</v>
      </c>
    </row>
    <row r="366" customFormat="false" ht="15" hidden="false" customHeight="false" outlineLevel="0" collapsed="false">
      <c r="A366" s="21" t="n">
        <v>374</v>
      </c>
      <c r="B366" s="1" t="n">
        <v>34</v>
      </c>
      <c r="C366" s="1" t="n">
        <f aca="false">VLOOKUP(B366,'ESO map constants'!$A$3:$B$999,2,0)</f>
        <v>1484</v>
      </c>
      <c r="D366" s="0" t="str">
        <f aca="false">VLOOKUP(C366,'ESO map constants'!$B$3:$C$1000,2,0)</f>
        <v>Murkmire</v>
      </c>
      <c r="E366" s="2" t="n">
        <f aca="false">IF(B366&lt;&gt;"",VLOOKUP(B366,'ESO map constants'!$A$3:$D$1000,4,0),"")</f>
        <v>726</v>
      </c>
      <c r="F366" s="2" t="n">
        <f aca="false">VLOOKUP(E366,'ESO zone constants'!$A$2:$B$9949,2,0)</f>
        <v>407</v>
      </c>
      <c r="G366" s="2" t="str">
        <f aca="false">IF(E366&lt;&gt;"",VLOOKUP(E366,'ESO zone constants'!$A$2:$D$949,4,0),"")</f>
        <v>Murkmire</v>
      </c>
      <c r="H366" s="1" t="n">
        <v>1</v>
      </c>
      <c r="I366" s="0" t="str">
        <f aca="false">VLOOKUP(A366,'ESO wayshrine names'!$A$3:$B$1000,2,0)</f>
        <v>Lilmoth Wayshrine </v>
      </c>
      <c r="J366" s="40" t="str">
        <f aca="false">IF(A366&lt;&gt;"",IF(E366&lt;&gt;"",IF(OR(ISNA(A366),ISNA(E366)),"","["&amp;A366&amp;"]="&amp;E366&amp;","),""),"")</f>
        <v>[374]=726,</v>
      </c>
    </row>
    <row r="367" customFormat="false" ht="15" hidden="false" customHeight="false" outlineLevel="0" collapsed="false">
      <c r="A367" s="21" t="n">
        <v>375</v>
      </c>
      <c r="B367" s="1" t="n">
        <v>34</v>
      </c>
      <c r="C367" s="1" t="n">
        <f aca="false">VLOOKUP(B367,'ESO map constants'!$A$3:$B$999,2,0)</f>
        <v>1484</v>
      </c>
      <c r="D367" s="0" t="str">
        <f aca="false">VLOOKUP(C367,'ESO map constants'!$B$3:$C$1000,2,0)</f>
        <v>Murkmire</v>
      </c>
      <c r="E367" s="2" t="n">
        <f aca="false">IF(B367&lt;&gt;"",VLOOKUP(B367,'ESO map constants'!$A$3:$D$1000,4,0),"")</f>
        <v>726</v>
      </c>
      <c r="F367" s="2" t="n">
        <f aca="false">VLOOKUP(E367,'ESO zone constants'!$A$2:$B$9949,2,0)</f>
        <v>407</v>
      </c>
      <c r="G367" s="2" t="str">
        <f aca="false">IF(E367&lt;&gt;"",VLOOKUP(E367,'ESO zone constants'!$A$2:$D$949,4,0),"")</f>
        <v>Murkmire</v>
      </c>
      <c r="H367" s="1" t="n">
        <v>1</v>
      </c>
      <c r="I367" s="0" t="str">
        <f aca="false">VLOOKUP(A367,'ESO wayshrine names'!$A$3:$B$1000,2,0)</f>
        <v>Bright-Throat Wayshrine </v>
      </c>
      <c r="J367" s="40" t="str">
        <f aca="false">IF(A367&lt;&gt;"",IF(E367&lt;&gt;"",IF(OR(ISNA(A367),ISNA(E367)),"","["&amp;A367&amp;"]="&amp;E367&amp;","),""),"")</f>
        <v>[375]=726,</v>
      </c>
    </row>
    <row r="368" customFormat="false" ht="15" hidden="false" customHeight="false" outlineLevel="0" collapsed="false">
      <c r="A368" s="21" t="n">
        <v>376</v>
      </c>
      <c r="B368" s="1" t="n">
        <v>34</v>
      </c>
      <c r="C368" s="1" t="n">
        <f aca="false">VLOOKUP(B368,'ESO map constants'!$A$3:$B$999,2,0)</f>
        <v>1484</v>
      </c>
      <c r="D368" s="0" t="str">
        <f aca="false">VLOOKUP(C368,'ESO map constants'!$B$3:$C$1000,2,0)</f>
        <v>Murkmire</v>
      </c>
      <c r="E368" s="2" t="n">
        <f aca="false">IF(B368&lt;&gt;"",VLOOKUP(B368,'ESO map constants'!$A$3:$D$1000,4,0),"")</f>
        <v>726</v>
      </c>
      <c r="F368" s="2" t="n">
        <f aca="false">VLOOKUP(E368,'ESO zone constants'!$A$2:$B$9949,2,0)</f>
        <v>407</v>
      </c>
      <c r="G368" s="2" t="str">
        <f aca="false">IF(E368&lt;&gt;"",VLOOKUP(E368,'ESO zone constants'!$A$2:$D$949,4,0),"")</f>
        <v>Murkmire</v>
      </c>
      <c r="H368" s="1" t="n">
        <v>1</v>
      </c>
      <c r="I368" s="0" t="str">
        <f aca="false">VLOOKUP(A368,'ESO wayshrine names'!$A$3:$B$1000,2,0)</f>
        <v>Dead-Water Wayshrine </v>
      </c>
      <c r="J368" s="40" t="str">
        <f aca="false">IF(A368&lt;&gt;"",IF(E368&lt;&gt;"",IF(OR(ISNA(A368),ISNA(E368)),"","["&amp;A368&amp;"]="&amp;E368&amp;","),""),"")</f>
        <v>[376]=726,</v>
      </c>
    </row>
    <row r="369" customFormat="false" ht="15" hidden="false" customHeight="false" outlineLevel="0" collapsed="false">
      <c r="A369" s="21" t="n">
        <v>377</v>
      </c>
      <c r="B369" s="1" t="n">
        <v>34</v>
      </c>
      <c r="C369" s="1" t="n">
        <f aca="false">VLOOKUP(B369,'ESO map constants'!$A$3:$B$999,2,0)</f>
        <v>1484</v>
      </c>
      <c r="D369" s="0" t="str">
        <f aca="false">VLOOKUP(C369,'ESO map constants'!$B$3:$C$1000,2,0)</f>
        <v>Murkmire</v>
      </c>
      <c r="E369" s="2" t="n">
        <f aca="false">IF(B369&lt;&gt;"",VLOOKUP(B369,'ESO map constants'!$A$3:$D$1000,4,0),"")</f>
        <v>726</v>
      </c>
      <c r="F369" s="2" t="n">
        <f aca="false">VLOOKUP(E369,'ESO zone constants'!$A$2:$B$9949,2,0)</f>
        <v>407</v>
      </c>
      <c r="G369" s="2" t="str">
        <f aca="false">IF(E369&lt;&gt;"",VLOOKUP(E369,'ESO zone constants'!$A$2:$D$949,4,0),"")</f>
        <v>Murkmire</v>
      </c>
      <c r="H369" s="1" t="n">
        <v>1</v>
      </c>
      <c r="I369" s="0" t="str">
        <f aca="false">VLOOKUP(A369,'ESO wayshrine names'!$A$3:$B$1000,2,0)</f>
        <v>Root-Whisper Wayshrine </v>
      </c>
      <c r="J369" s="40" t="str">
        <f aca="false">IF(A369&lt;&gt;"",IF(E369&lt;&gt;"",IF(OR(ISNA(A369),ISNA(E369)),"","["&amp;A369&amp;"]="&amp;E369&amp;","),""),"")</f>
        <v>[377]=726,</v>
      </c>
    </row>
    <row r="370" customFormat="false" ht="15" hidden="false" customHeight="false" outlineLevel="0" collapsed="false">
      <c r="A370" s="21" t="n">
        <v>378</v>
      </c>
      <c r="B370" s="1" t="n">
        <v>34</v>
      </c>
      <c r="C370" s="1" t="n">
        <f aca="false">VLOOKUP(B370,'ESO map constants'!$A$3:$B$999,2,0)</f>
        <v>1484</v>
      </c>
      <c r="D370" s="0" t="str">
        <f aca="false">VLOOKUP(C370,'ESO map constants'!$B$3:$C$1000,2,0)</f>
        <v>Murkmire</v>
      </c>
      <c r="E370" s="2" t="n">
        <f aca="false">IF(B370&lt;&gt;"",VLOOKUP(B370,'ESO map constants'!$A$3:$D$1000,4,0),"")</f>
        <v>726</v>
      </c>
      <c r="F370" s="2" t="n">
        <f aca="false">VLOOKUP(E370,'ESO zone constants'!$A$2:$B$9949,2,0)</f>
        <v>407</v>
      </c>
      <c r="G370" s="2" t="str">
        <f aca="false">IF(E370&lt;&gt;"",VLOOKUP(E370,'ESO zone constants'!$A$2:$D$949,4,0),"")</f>
        <v>Murkmire</v>
      </c>
      <c r="H370" s="1" t="n">
        <v>6</v>
      </c>
      <c r="I370" s="0" t="str">
        <f aca="false">VLOOKUP(A370,'ESO wayshrine names'!$A$3:$B$1000,2,0)</f>
        <v>Blackrose Prison </v>
      </c>
      <c r="J370" s="40" t="str">
        <f aca="false">IF(A370&lt;&gt;"",IF(E370&lt;&gt;"",IF(OR(ISNA(A370),ISNA(E370)),"","["&amp;A370&amp;"]="&amp;E370&amp;","),""),"")</f>
        <v>[378]=726,</v>
      </c>
    </row>
    <row r="371" customFormat="false" ht="15" hidden="false" customHeight="false" outlineLevel="0" collapsed="false">
      <c r="A371" s="21" t="n">
        <v>379</v>
      </c>
      <c r="B371" s="1" t="n">
        <v>34</v>
      </c>
      <c r="C371" s="1" t="n">
        <f aca="false">VLOOKUP(B371,'ESO map constants'!$A$3:$B$999,2,0)</f>
        <v>1484</v>
      </c>
      <c r="D371" s="0" t="str">
        <f aca="false">VLOOKUP(C371,'ESO map constants'!$B$3:$C$1000,2,0)</f>
        <v>Murkmire</v>
      </c>
      <c r="E371" s="2" t="n">
        <f aca="false">IF(B371&lt;&gt;"",VLOOKUP(B371,'ESO map constants'!$A$3:$D$1000,4,0),"")</f>
        <v>726</v>
      </c>
      <c r="F371" s="2" t="n">
        <f aca="false">VLOOKUP(E371,'ESO zone constants'!$A$2:$B$9949,2,0)</f>
        <v>407</v>
      </c>
      <c r="G371" s="2" t="str">
        <f aca="false">IF(E371&lt;&gt;"",VLOOKUP(E371,'ESO zone constants'!$A$2:$D$949,4,0),"")</f>
        <v>Murkmire</v>
      </c>
      <c r="H371" s="1" t="n">
        <v>1</v>
      </c>
      <c r="I371" s="0" t="str">
        <f aca="false">VLOOKUP(A371,'ESO wayshrine names'!$A$3:$B$1000,2,0)</f>
        <v>Blackrose Prison Wayshrine </v>
      </c>
      <c r="J371" s="40" t="str">
        <f aca="false">IF(A371&lt;&gt;"",IF(E371&lt;&gt;"",IF(OR(ISNA(A371),ISNA(E371)),"","["&amp;A371&amp;"]="&amp;E371&amp;","),""),"")</f>
        <v>[379]=726,</v>
      </c>
    </row>
    <row r="372" customFormat="false" ht="15" hidden="false" customHeight="false" outlineLevel="0" collapsed="false">
      <c r="A372" s="21" t="n">
        <v>380</v>
      </c>
      <c r="B372" s="1" t="n">
        <v>13</v>
      </c>
      <c r="C372" s="1" t="n">
        <f aca="false">VLOOKUP(B372,'ESO map constants'!$A$3:$B$999,2,0)</f>
        <v>61</v>
      </c>
      <c r="D372" s="0" t="str">
        <f aca="false">VLOOKUP(C372,'ESO map constants'!$B$3:$C$1000,2,0)</f>
        <v>Eastmarch</v>
      </c>
      <c r="E372" s="2" t="n">
        <f aca="false">IF(B372&lt;&gt;"",VLOOKUP(B372,'ESO map constants'!$A$3:$D$1000,4,0),"")</f>
        <v>101</v>
      </c>
      <c r="F372" s="2" t="n">
        <f aca="false">VLOOKUP(E372,'ESO zone constants'!$A$2:$B$9949,2,0)</f>
        <v>15</v>
      </c>
      <c r="G372" s="2" t="str">
        <f aca="false">IF(E372&lt;&gt;"",VLOOKUP(E372,'ESO zone constants'!$A$2:$D$949,4,0),"")</f>
        <v>Eastmarch</v>
      </c>
      <c r="H372" s="1" t="n">
        <v>7</v>
      </c>
      <c r="I372" s="0" t="str">
        <f aca="false">VLOOKUP(A372,'ESO wayshrine names'!$A$3:$B$1000,2,0)</f>
        <v>Enchanted Snow Globe Home </v>
      </c>
      <c r="J372" s="40" t="str">
        <f aca="false">IF(A372&lt;&gt;"",IF(E372&lt;&gt;"",IF(OR(ISNA(A372),ISNA(E372)),"","["&amp;A372&amp;"]="&amp;E372&amp;","),""),"")</f>
        <v>[380]=101,</v>
      </c>
    </row>
    <row r="373" customFormat="false" ht="15" hidden="false" customHeight="false" outlineLevel="0" collapsed="false">
      <c r="A373" s="21" t="n">
        <v>381</v>
      </c>
      <c r="B373" s="1" t="n">
        <v>36</v>
      </c>
      <c r="C373" s="1" t="n">
        <v>1555</v>
      </c>
      <c r="D373" s="0" t="str">
        <f aca="false">VLOOKUP(C373,'ESO map constants'!$B$3:$C$1000,2,0)</f>
        <v>Northern Elsweyr</v>
      </c>
      <c r="E373" s="2" t="n">
        <f aca="false">IF(B373&lt;&gt;"",VLOOKUP(B373,'ESO map constants'!$A$3:$D$1000,4,0),"")</f>
        <v>1086</v>
      </c>
      <c r="F373" s="2" t="n">
        <f aca="false">VLOOKUP(E373,'ESO zone constants'!$A$2:$B$9949,2,0)</f>
        <v>681</v>
      </c>
      <c r="G373" s="2" t="str">
        <f aca="false">IF(E373&lt;&gt;"",VLOOKUP(E373,'ESO zone constants'!$A$2:$D$949,4,0),"")</f>
        <v>Northern Elsweyr</v>
      </c>
      <c r="H373" s="1" t="n">
        <v>1</v>
      </c>
      <c r="I373" s="0" t="str">
        <f aca="false">VLOOKUP(A373,'ESO wayshrine names'!$A$3:$B$1000,2,0)</f>
        <v>Riverhold Wayshrine </v>
      </c>
      <c r="J373" s="40" t="str">
        <f aca="false">IF(A373&lt;&gt;"",IF(E373&lt;&gt;"",IF(OR(ISNA(A373),ISNA(E373)),"","["&amp;A373&amp;"]="&amp;E373&amp;","),""),"")</f>
        <v>[381]=1086,</v>
      </c>
    </row>
    <row r="374" customFormat="false" ht="15" hidden="false" customHeight="false" outlineLevel="0" collapsed="false">
      <c r="A374" s="21" t="n">
        <v>382</v>
      </c>
      <c r="B374" s="1" t="n">
        <v>36</v>
      </c>
      <c r="C374" s="1" t="n">
        <v>1555</v>
      </c>
      <c r="D374" s="0" t="str">
        <f aca="false">VLOOKUP(C374,'ESO map constants'!$B$3:$C$1000,2,0)</f>
        <v>Northern Elsweyr</v>
      </c>
      <c r="E374" s="2" t="n">
        <f aca="false">IF(B374&lt;&gt;"",VLOOKUP(B374,'ESO map constants'!$A$3:$D$1000,4,0),"")</f>
        <v>1086</v>
      </c>
      <c r="F374" s="2" t="n">
        <f aca="false">VLOOKUP(E374,'ESO zone constants'!$A$2:$B$9949,2,0)</f>
        <v>681</v>
      </c>
      <c r="G374" s="2" t="str">
        <f aca="false">IF(E374&lt;&gt;"",VLOOKUP(E374,'ESO zone constants'!$A$2:$D$949,4,0),"")</f>
        <v>Northern Elsweyr</v>
      </c>
      <c r="H374" s="1" t="n">
        <v>1</v>
      </c>
      <c r="I374" s="0" t="str">
        <f aca="false">VLOOKUP(A374,'ESO wayshrine names'!$A$3:$B$1000,2,0)</f>
        <v>Rimmen Wayshrine </v>
      </c>
      <c r="J374" s="40" t="str">
        <f aca="false">IF(A374&lt;&gt;"",IF(E374&lt;&gt;"",IF(OR(ISNA(A374),ISNA(E374)),"","["&amp;A374&amp;"]="&amp;E374&amp;","),""),"")</f>
        <v>[382]=1086,</v>
      </c>
    </row>
    <row r="375" customFormat="false" ht="15" hidden="false" customHeight="false" outlineLevel="0" collapsed="false">
      <c r="A375" s="21" t="n">
        <v>383</v>
      </c>
      <c r="B375" s="1" t="n">
        <v>36</v>
      </c>
      <c r="C375" s="1" t="n">
        <v>1555</v>
      </c>
      <c r="D375" s="0" t="str">
        <f aca="false">VLOOKUP(C375,'ESO map constants'!$B$3:$C$1000,2,0)</f>
        <v>Northern Elsweyr</v>
      </c>
      <c r="E375" s="2" t="n">
        <f aca="false">IF(B375&lt;&gt;"",VLOOKUP(B375,'ESO map constants'!$A$3:$D$1000,4,0),"")</f>
        <v>1086</v>
      </c>
      <c r="F375" s="2" t="n">
        <f aca="false">VLOOKUP(E375,'ESO zone constants'!$A$2:$B$9949,2,0)</f>
        <v>681</v>
      </c>
      <c r="G375" s="2" t="str">
        <f aca="false">IF(E375&lt;&gt;"",VLOOKUP(E375,'ESO zone constants'!$A$2:$D$949,4,0),"")</f>
        <v>Northern Elsweyr</v>
      </c>
      <c r="H375" s="1" t="n">
        <v>1</v>
      </c>
      <c r="I375" s="0" t="str">
        <f aca="false">VLOOKUP(A375,'ESO wayshrine names'!$A$3:$B$1000,2,0)</f>
        <v>The Stitches Wayshrine </v>
      </c>
      <c r="J375" s="40" t="str">
        <f aca="false">IF(A375&lt;&gt;"",IF(E375&lt;&gt;"",IF(OR(ISNA(A375),ISNA(E375)),"","["&amp;A375&amp;"]="&amp;E375&amp;","),""),"")</f>
        <v>[383]=1086,</v>
      </c>
    </row>
    <row r="376" customFormat="false" ht="15" hidden="false" customHeight="false" outlineLevel="0" collapsed="false">
      <c r="A376" s="21" t="n">
        <v>384</v>
      </c>
      <c r="B376" s="1" t="n">
        <v>36</v>
      </c>
      <c r="C376" s="1" t="n">
        <v>1555</v>
      </c>
      <c r="D376" s="0" t="str">
        <f aca="false">VLOOKUP(C376,'ESO map constants'!$B$3:$C$1000,2,0)</f>
        <v>Northern Elsweyr</v>
      </c>
      <c r="E376" s="2" t="n">
        <f aca="false">IF(B376&lt;&gt;"",VLOOKUP(B376,'ESO map constants'!$A$3:$D$1000,4,0),"")</f>
        <v>1086</v>
      </c>
      <c r="F376" s="2" t="n">
        <f aca="false">VLOOKUP(E376,'ESO zone constants'!$A$2:$B$9949,2,0)</f>
        <v>681</v>
      </c>
      <c r="G376" s="2" t="str">
        <f aca="false">IF(E376&lt;&gt;"",VLOOKUP(E376,'ESO zone constants'!$A$2:$D$949,4,0),"")</f>
        <v>Northern Elsweyr</v>
      </c>
      <c r="H376" s="1" t="n">
        <v>1</v>
      </c>
      <c r="I376" s="0" t="str">
        <f aca="false">VLOOKUP(A376,'ESO wayshrine names'!$A$3:$B$1000,2,0)</f>
        <v>Tenmar Temple Wayshrine </v>
      </c>
      <c r="J376" s="40" t="str">
        <f aca="false">IF(A376&lt;&gt;"",IF(E376&lt;&gt;"",IF(OR(ISNA(A376),ISNA(E376)),"","["&amp;A376&amp;"]="&amp;E376&amp;","),""),"")</f>
        <v>[384]=1086,</v>
      </c>
    </row>
    <row r="377" customFormat="false" ht="15" hidden="false" customHeight="false" outlineLevel="0" collapsed="false">
      <c r="A377" s="21" t="n">
        <v>385</v>
      </c>
      <c r="B377" s="0"/>
      <c r="C377" s="1" t="e">
        <f aca="false">VLOOKUP(B377,'ESO map constants'!$A$3:$B$999,2,0)</f>
        <v>#N/A</v>
      </c>
      <c r="D377" s="0" t="e">
        <f aca="false">VLOOKUP(C377,'ESO map constants'!$B$3:$C$1000,2,0)</f>
        <v>#N/A</v>
      </c>
      <c r="E377" s="2" t="str">
        <f aca="false">IF(B377&lt;&gt;"",VLOOKUP(B377,'ESO map constants'!$A$3:$D$1000,4,0),"")</f>
        <v/>
      </c>
      <c r="F377" s="2" t="e">
        <f aca="false">VLOOKUP(E377,'ESO zone constants'!$A$2:$B$9949,2,0)</f>
        <v>#N/A</v>
      </c>
      <c r="G377" s="2" t="str">
        <f aca="false">IF(E377&lt;&gt;"",VLOOKUP(E377,'ESO zone constants'!$A$2:$D$949,4,0),"")</f>
        <v/>
      </c>
      <c r="H377" s="1" t="e">
        <f aca="false">#N/A</f>
        <v>#N/A</v>
      </c>
      <c r="I377" s="0" t="str">
        <f aca="false">VLOOKUP(A377,'ESO wayshrine names'!$A$3:$B$1000,2,0)</f>
        <v> </v>
      </c>
      <c r="J377" s="40" t="str">
        <f aca="false">IF(A377&lt;&gt;"",IF(E377&lt;&gt;"",IF(OR(ISNA(A377),ISNA(E377)),"","["&amp;A377&amp;"]="&amp;E377&amp;","),""),"")</f>
        <v/>
      </c>
    </row>
    <row r="378" customFormat="false" ht="15" hidden="false" customHeight="false" outlineLevel="0" collapsed="false">
      <c r="A378" s="21" t="n">
        <v>386</v>
      </c>
      <c r="B378" s="1" t="n">
        <v>36</v>
      </c>
      <c r="C378" s="1" t="n">
        <v>1555</v>
      </c>
      <c r="D378" s="0" t="str">
        <f aca="false">VLOOKUP(C378,'ESO map constants'!$B$3:$C$1000,2,0)</f>
        <v>Northern Elsweyr</v>
      </c>
      <c r="E378" s="2" t="n">
        <f aca="false">IF(B378&lt;&gt;"",VLOOKUP(B378,'ESO map constants'!$A$3:$D$1000,4,0),"")</f>
        <v>1086</v>
      </c>
      <c r="F378" s="2" t="n">
        <f aca="false">VLOOKUP(E378,'ESO zone constants'!$A$2:$B$9949,2,0)</f>
        <v>681</v>
      </c>
      <c r="G378" s="2" t="str">
        <f aca="false">IF(E378&lt;&gt;"",VLOOKUP(E378,'ESO zone constants'!$A$2:$D$949,4,0),"")</f>
        <v>Northern Elsweyr</v>
      </c>
      <c r="H378" s="1" t="n">
        <v>1</v>
      </c>
      <c r="I378" s="0" t="str">
        <f aca="false">VLOOKUP(A378,'ESO wayshrine names'!$A$3:$B$1000,2,0)</f>
        <v>Scar's End Wayshrine </v>
      </c>
      <c r="J378" s="40" t="str">
        <f aca="false">IF(A378&lt;&gt;"",IF(E378&lt;&gt;"",IF(OR(ISNA(A378),ISNA(E378)),"","["&amp;A378&amp;"]="&amp;E378&amp;","),""),"")</f>
        <v>[386]=1086,</v>
      </c>
    </row>
    <row r="379" customFormat="false" ht="15" hidden="false" customHeight="false" outlineLevel="0" collapsed="false">
      <c r="A379" s="21" t="n">
        <v>387</v>
      </c>
      <c r="B379" s="1" t="n">
        <v>36</v>
      </c>
      <c r="C379" s="1" t="n">
        <v>1555</v>
      </c>
      <c r="D379" s="0" t="str">
        <f aca="false">VLOOKUP(C379,'ESO map constants'!$B$3:$C$1000,2,0)</f>
        <v>Northern Elsweyr</v>
      </c>
      <c r="E379" s="2" t="n">
        <f aca="false">IF(B379&lt;&gt;"",VLOOKUP(B379,'ESO map constants'!$A$3:$D$1000,4,0),"")</f>
        <v>1086</v>
      </c>
      <c r="F379" s="2" t="n">
        <f aca="false">VLOOKUP(E379,'ESO zone constants'!$A$2:$B$9949,2,0)</f>
        <v>681</v>
      </c>
      <c r="G379" s="2" t="str">
        <f aca="false">IF(E379&lt;&gt;"",VLOOKUP(E379,'ESO zone constants'!$A$2:$D$949,4,0),"")</f>
        <v>Northern Elsweyr</v>
      </c>
      <c r="H379" s="1" t="n">
        <v>1</v>
      </c>
      <c r="I379" s="0" t="str">
        <f aca="false">VLOOKUP(A379,'ESO wayshrine names'!$A$3:$B$1000,2,0)</f>
        <v>Hakoshae Wayshrine </v>
      </c>
      <c r="J379" s="40" t="str">
        <f aca="false">IF(A379&lt;&gt;"",IF(E379&lt;&gt;"",IF(OR(ISNA(A379),ISNA(E379)),"","["&amp;A379&amp;"]="&amp;E379&amp;","),""),"")</f>
        <v>[387]=1086,</v>
      </c>
    </row>
    <row r="380" customFormat="false" ht="15" hidden="false" customHeight="false" outlineLevel="0" collapsed="false">
      <c r="A380" s="21" t="n">
        <v>388</v>
      </c>
      <c r="B380" s="1" t="n">
        <v>34</v>
      </c>
      <c r="C380" s="1" t="n">
        <f aca="false">VLOOKUP(B380,'ESO map constants'!$A$3:$B$999,2,0)</f>
        <v>1484</v>
      </c>
      <c r="D380" s="0" t="str">
        <f aca="false">VLOOKUP(C380,'ESO map constants'!$B$3:$C$1000,2,0)</f>
        <v>Murkmire</v>
      </c>
      <c r="E380" s="2" t="n">
        <f aca="false">IF(B380&lt;&gt;"",VLOOKUP(B380,'ESO map constants'!$A$3:$D$1000,4,0),"")</f>
        <v>726</v>
      </c>
      <c r="F380" s="2" t="n">
        <f aca="false">VLOOKUP(E380,'ESO zone constants'!$A$2:$B$9949,2,0)</f>
        <v>407</v>
      </c>
      <c r="G380" s="2" t="str">
        <f aca="false">IF(E380&lt;&gt;"",VLOOKUP(E380,'ESO zone constants'!$A$2:$D$949,4,0),"")</f>
        <v>Murkmire</v>
      </c>
      <c r="H380" s="1" t="n">
        <v>7</v>
      </c>
      <c r="I380" s="0" t="str">
        <f aca="false">VLOOKUP(A380,'ESO wayshrine names'!$A$3:$B$1000,2,0)</f>
        <v>Lakemire Xanmeer Manor </v>
      </c>
      <c r="J380" s="40" t="str">
        <f aca="false">IF(A380&lt;&gt;"",IF(E380&lt;&gt;"",IF(OR(ISNA(A380),ISNA(E380)),"","["&amp;A380&amp;"]="&amp;E380&amp;","),""),"")</f>
        <v>[388]=726,</v>
      </c>
    </row>
    <row r="381" customFormat="false" ht="15" hidden="false" customHeight="false" outlineLevel="0" collapsed="false">
      <c r="A381" s="21" t="n">
        <v>389</v>
      </c>
      <c r="B381" s="1" t="n">
        <v>13</v>
      </c>
      <c r="C381" s="1" t="n">
        <f aca="false">VLOOKUP(B381,'ESO map constants'!$A$3:$B$999,2,0)</f>
        <v>61</v>
      </c>
      <c r="D381" s="0" t="str">
        <f aca="false">VLOOKUP(C381,'ESO map constants'!$B$3:$C$1000,2,0)</f>
        <v>Eastmarch</v>
      </c>
      <c r="E381" s="2" t="n">
        <f aca="false">IF(B381&lt;&gt;"",VLOOKUP(B381,'ESO map constants'!$A$3:$D$1000,4,0),"")</f>
        <v>101</v>
      </c>
      <c r="F381" s="2" t="n">
        <f aca="false">VLOOKUP(E381,'ESO zone constants'!$A$2:$B$9949,2,0)</f>
        <v>15</v>
      </c>
      <c r="G381" s="2" t="str">
        <f aca="false">IF(E381&lt;&gt;"",VLOOKUP(E381,'ESO zone constants'!$A$2:$D$949,4,0),"")</f>
        <v>Eastmarch</v>
      </c>
      <c r="H381" s="1" t="n">
        <v>6</v>
      </c>
      <c r="I381" s="0" t="str">
        <f aca="false">VLOOKUP(A381,'ESO wayshrine names'!$A$3:$B$1000,2,0)</f>
        <v>Dungeon: Frostvault </v>
      </c>
      <c r="J381" s="40" t="str">
        <f aca="false">IF(A381&lt;&gt;"",IF(E381&lt;&gt;"",IF(OR(ISNA(A381),ISNA(E381)),"","["&amp;A381&amp;"]="&amp;E381&amp;","),""),"")</f>
        <v>[389]=101,</v>
      </c>
    </row>
    <row r="382" customFormat="false" ht="15" hidden="false" customHeight="false" outlineLevel="0" collapsed="false">
      <c r="A382" s="21" t="n">
        <v>390</v>
      </c>
      <c r="B382" s="1" t="n">
        <v>29</v>
      </c>
      <c r="C382" s="1" t="n">
        <f aca="false">VLOOKUP(B382,'ESO map constants'!$A$3:$B$999,2,0)</f>
        <v>1006</v>
      </c>
      <c r="D382" s="0" t="str">
        <f aca="false">VLOOKUP(C382,'ESO map constants'!$B$3:$C$1000,2,0)</f>
        <v>Gold Coast</v>
      </c>
      <c r="E382" s="2" t="n">
        <f aca="false">IF(B382&lt;&gt;"",VLOOKUP(B382,'ESO map constants'!$A$3:$D$1000,4,0),"")</f>
        <v>823</v>
      </c>
      <c r="F382" s="2" t="n">
        <f aca="false">VLOOKUP(E382,'ESO zone constants'!$A$2:$B$9949,2,0)</f>
        <v>448</v>
      </c>
      <c r="G382" s="2" t="str">
        <f aca="false">IF(E382&lt;&gt;"",VLOOKUP(E382,'ESO zone constants'!$A$2:$D$949,4,0),"")</f>
        <v>Gold Coast</v>
      </c>
      <c r="H382" s="1" t="n">
        <v>6</v>
      </c>
      <c r="I382" s="0" t="str">
        <f aca="false">VLOOKUP(A382,'ESO wayshrine names'!$A$3:$B$1000,2,0)</f>
        <v>Dungeon: Depths of Malatar </v>
      </c>
      <c r="J382" s="40" t="str">
        <f aca="false">IF(A382&lt;&gt;"",IF(E382&lt;&gt;"",IF(OR(ISNA(A382),ISNA(E382)),"","["&amp;A382&amp;"]="&amp;E382&amp;","),""),"")</f>
        <v>[390]=823,</v>
      </c>
    </row>
    <row r="383" customFormat="false" ht="15" hidden="false" customHeight="false" outlineLevel="0" collapsed="false">
      <c r="A383" s="21" t="n">
        <v>391</v>
      </c>
      <c r="B383" s="1" t="n">
        <v>36</v>
      </c>
      <c r="C383" s="1" t="n">
        <v>1555</v>
      </c>
      <c r="D383" s="0" t="str">
        <f aca="false">VLOOKUP(C383,'ESO map constants'!$B$3:$C$1000,2,0)</f>
        <v>Northern Elsweyr</v>
      </c>
      <c r="E383" s="2" t="n">
        <f aca="false">IF(B383&lt;&gt;"",VLOOKUP(B383,'ESO map constants'!$A$3:$D$1000,4,0),"")</f>
        <v>1086</v>
      </c>
      <c r="F383" s="2" t="n">
        <f aca="false">VLOOKUP(E383,'ESO zone constants'!$A$2:$B$9949,2,0)</f>
        <v>681</v>
      </c>
      <c r="G383" s="2" t="str">
        <f aca="false">IF(E383&lt;&gt;"",VLOOKUP(E383,'ESO zone constants'!$A$2:$D$949,4,0),"")</f>
        <v>Northern Elsweyr</v>
      </c>
      <c r="H383" s="1" t="n">
        <v>6</v>
      </c>
      <c r="I383" s="0" t="str">
        <f aca="false">VLOOKUP(A383,'ESO wayshrine names'!$A$3:$B$1000,2,0)</f>
        <v>Dungeon: Moongrave Fane </v>
      </c>
      <c r="J383" s="40" t="str">
        <f aca="false">IF(A383&lt;&gt;"",IF(E383&lt;&gt;"",IF(OR(ISNA(A383),ISNA(E383)),"","["&amp;A383&amp;"]="&amp;E383&amp;","),""),"")</f>
        <v>[391]=1086,</v>
      </c>
    </row>
    <row r="384" customFormat="false" ht="15" hidden="false" customHeight="false" outlineLevel="0" collapsed="false">
      <c r="A384" s="21" t="n">
        <v>392</v>
      </c>
      <c r="B384" s="1" t="n">
        <v>13</v>
      </c>
      <c r="C384" s="1" t="n">
        <f aca="false">VLOOKUP(B384,'ESO map constants'!$A$3:$B$999,2,0)</f>
        <v>61</v>
      </c>
      <c r="D384" s="0" t="str">
        <f aca="false">VLOOKUP(C384,'ESO map constants'!$B$3:$C$1000,2,0)</f>
        <v>Eastmarch</v>
      </c>
      <c r="E384" s="2" t="n">
        <f aca="false">IF(B384&lt;&gt;"",VLOOKUP(B384,'ESO map constants'!$A$3:$D$1000,4,0),"")</f>
        <v>101</v>
      </c>
      <c r="F384" s="2" t="n">
        <f aca="false">VLOOKUP(E384,'ESO zone constants'!$A$2:$B$9949,2,0)</f>
        <v>15</v>
      </c>
      <c r="G384" s="2" t="str">
        <f aca="false">IF(E384&lt;&gt;"",VLOOKUP(E384,'ESO zone constants'!$A$2:$D$949,4,0),"")</f>
        <v>Eastmarch</v>
      </c>
      <c r="H384" s="1" t="n">
        <v>7</v>
      </c>
      <c r="I384" s="0" t="str">
        <f aca="false">VLOOKUP(A384,'ESO wayshrine names'!$A$3:$B$1000,2,0)</f>
        <v>Frostvault Chasm </v>
      </c>
      <c r="J384" s="40" t="str">
        <f aca="false">IF(A384&lt;&gt;"",IF(E384&lt;&gt;"",IF(OR(ISNA(A384),ISNA(E384)),"","["&amp;A384&amp;"]="&amp;E384&amp;","),""),"")</f>
        <v>[392]=101,</v>
      </c>
    </row>
    <row r="385" customFormat="false" ht="15" hidden="false" customHeight="false" outlineLevel="0" collapsed="false">
      <c r="A385" s="21" t="n">
        <v>393</v>
      </c>
      <c r="B385" s="0"/>
      <c r="C385" s="1" t="e">
        <f aca="false">VLOOKUP(B385,'ESO map constants'!$A$3:$B$999,2,0)</f>
        <v>#N/A</v>
      </c>
      <c r="D385" s="0" t="e">
        <f aca="false">VLOOKUP(C385,'ESO map constants'!$B$3:$C$1000,2,0)</f>
        <v>#N/A</v>
      </c>
      <c r="E385" s="2" t="str">
        <f aca="false">IF(B385&lt;&gt;"",VLOOKUP(B385,'ESO map constants'!$A$3:$D$1000,4,0),"")</f>
        <v/>
      </c>
      <c r="F385" s="2" t="e">
        <f aca="false">VLOOKUP(E385,'ESO zone constants'!$A$2:$B$9949,2,0)</f>
        <v>#N/A</v>
      </c>
      <c r="G385" s="2" t="str">
        <f aca="false">IF(E385&lt;&gt;"",VLOOKUP(E385,'ESO zone constants'!$A$2:$D$949,4,0),"")</f>
        <v/>
      </c>
      <c r="H385" s="0"/>
      <c r="I385" s="0" t="str">
        <f aca="false">VLOOKUP(A385,'ESO wayshrine names'!$A$3:$B$1000,2,0)</f>
        <v> </v>
      </c>
      <c r="J385" s="40" t="str">
        <f aca="false">IF(A385&lt;&gt;"",IF(E385&lt;&gt;"",IF(OR(ISNA(A385),ISNA(E385)),"","["&amp;A385&amp;"]="&amp;E385&amp;","),""),"")</f>
        <v/>
      </c>
    </row>
    <row r="386" customFormat="false" ht="15" hidden="false" customHeight="false" outlineLevel="0" collapsed="false">
      <c r="A386" s="21" t="n">
        <v>394</v>
      </c>
      <c r="B386" s="0"/>
      <c r="C386" s="1" t="e">
        <f aca="false">VLOOKUP(B386,'ESO map constants'!$A$3:$B$999,2,0)</f>
        <v>#N/A</v>
      </c>
      <c r="D386" s="0" t="e">
        <f aca="false">VLOOKUP(C386,'ESO map constants'!$B$3:$C$1000,2,0)</f>
        <v>#N/A</v>
      </c>
      <c r="E386" s="2" t="str">
        <f aca="false">IF(B386&lt;&gt;"",VLOOKUP(B386,'ESO map constants'!$A$3:$D$1000,4,0),"")</f>
        <v/>
      </c>
      <c r="F386" s="2" t="e">
        <f aca="false">VLOOKUP(E386,'ESO zone constants'!$A$2:$B$9949,2,0)</f>
        <v>#N/A</v>
      </c>
      <c r="G386" s="2" t="str">
        <f aca="false">IF(E386&lt;&gt;"",VLOOKUP(E386,'ESO zone constants'!$A$2:$D$949,4,0),"")</f>
        <v/>
      </c>
      <c r="H386" s="0"/>
      <c r="I386" s="0" t="str">
        <f aca="false">VLOOKUP(A386,'ESO wayshrine names'!$A$3:$B$1000,2,0)</f>
        <v> </v>
      </c>
      <c r="J386" s="40" t="str">
        <f aca="false">IF(A386&lt;&gt;"",IF(E386&lt;&gt;"",IF(OR(ISNA(A386),ISNA(E386)),"","["&amp;A386&amp;"]="&amp;E386&amp;","),""),"")</f>
        <v/>
      </c>
    </row>
    <row r="387" customFormat="false" ht="15" hidden="false" customHeight="false" outlineLevel="0" collapsed="false">
      <c r="A387" s="21" t="n">
        <v>395</v>
      </c>
      <c r="B387" s="1" t="n">
        <v>25</v>
      </c>
      <c r="C387" s="1" t="n">
        <f aca="false">VLOOKUP(B387,'ESO map constants'!$A$3:$B$999,2,0)</f>
        <v>1126</v>
      </c>
      <c r="D387" s="0" t="str">
        <f aca="false">VLOOKUP(C387,'ESO map constants'!$B$3:$C$1000,2,0)</f>
        <v>Craglorn</v>
      </c>
      <c r="E387" s="2" t="n">
        <f aca="false">IF(B387&lt;&gt;"",VLOOKUP(B387,'ESO map constants'!$A$3:$D$1000,4,0),"")</f>
        <v>888</v>
      </c>
      <c r="F387" s="2" t="n">
        <f aca="false">VLOOKUP(E387,'ESO zone constants'!$A$2:$B$9949,2,0)</f>
        <v>500</v>
      </c>
      <c r="G387" s="2" t="str">
        <f aca="false">IF(E387&lt;&gt;"",VLOOKUP(E387,'ESO zone constants'!$A$2:$D$949,4,0),"")</f>
        <v>Craglorn</v>
      </c>
      <c r="H387" s="1" t="n">
        <v>7</v>
      </c>
      <c r="I387" s="0" t="str">
        <f aca="false">VLOOKUP(A387,'ESO wayshrine names'!$A$3:$B$1000,2,0)</f>
        <v>Elinhir Private Arena </v>
      </c>
      <c r="J387" s="40" t="str">
        <f aca="false">IF(A387&lt;&gt;"",IF(E387&lt;&gt;"",IF(OR(ISNA(A387),ISNA(E387)),"","["&amp;A387&amp;"]="&amp;E387&amp;","),""),"")</f>
        <v>[395]=888,</v>
      </c>
    </row>
    <row r="388" customFormat="false" ht="15" hidden="false" customHeight="false" outlineLevel="0" collapsed="false">
      <c r="A388" s="21" t="n">
        <v>396</v>
      </c>
      <c r="B388" s="1" t="n">
        <v>36</v>
      </c>
      <c r="C388" s="1" t="n">
        <v>1555</v>
      </c>
      <c r="D388" s="0" t="str">
        <f aca="false">VLOOKUP(C388,'ESO map constants'!$B$3:$C$1000,2,0)</f>
        <v>Northern Elsweyr</v>
      </c>
      <c r="E388" s="2" t="n">
        <f aca="false">IF(B388&lt;&gt;"",VLOOKUP(B388,'ESO map constants'!$A$3:$D$1000,4,0),"")</f>
        <v>1086</v>
      </c>
      <c r="F388" s="2" t="n">
        <f aca="false">VLOOKUP(E388,'ESO zone constants'!$A$2:$B$9949,2,0)</f>
        <v>681</v>
      </c>
      <c r="G388" s="2" t="str">
        <f aca="false">IF(E388&lt;&gt;"",VLOOKUP(E388,'ESO zone constants'!$A$2:$D$949,4,0),"")</f>
        <v>Northern Elsweyr</v>
      </c>
      <c r="H388" s="1" t="n">
        <v>7</v>
      </c>
      <c r="I388" s="0" t="str">
        <f aca="false">VLOOKUP(A388,'ESO wayshrine names'!$A$3:$B$1000,2,0)</f>
        <v>Sugar Bowl Suite </v>
      </c>
      <c r="J388" s="40" t="str">
        <f aca="false">IF(A388&lt;&gt;"",IF(E388&lt;&gt;"",IF(OR(ISNA(A388),ISNA(E388)),"","["&amp;A388&amp;"]="&amp;E388&amp;","),""),"")</f>
        <v>[396]=1086,</v>
      </c>
    </row>
    <row r="389" customFormat="false" ht="15" hidden="false" customHeight="false" outlineLevel="0" collapsed="false">
      <c r="A389" s="21" t="n">
        <v>397</v>
      </c>
      <c r="B389" s="1" t="n">
        <v>36</v>
      </c>
      <c r="C389" s="1" t="n">
        <v>1555</v>
      </c>
      <c r="D389" s="0" t="str">
        <f aca="false">VLOOKUP(C389,'ESO map constants'!$B$3:$C$1000,2,0)</f>
        <v>Northern Elsweyr</v>
      </c>
      <c r="E389" s="2" t="n">
        <f aca="false">IF(B389&lt;&gt;"",VLOOKUP(B389,'ESO map constants'!$A$3:$D$1000,4,0),"")</f>
        <v>1086</v>
      </c>
      <c r="F389" s="2" t="n">
        <f aca="false">VLOOKUP(E389,'ESO zone constants'!$A$2:$B$9949,2,0)</f>
        <v>681</v>
      </c>
      <c r="G389" s="2" t="str">
        <f aca="false">IF(E389&lt;&gt;"",VLOOKUP(E389,'ESO zone constants'!$A$2:$D$949,4,0),"")</f>
        <v>Northern Elsweyr</v>
      </c>
      <c r="H389" s="1" t="n">
        <v>1</v>
      </c>
      <c r="I389" s="0" t="str">
        <f aca="false">VLOOKUP(A389,'ESO wayshrine names'!$A$3:$B$1000,2,0)</f>
        <v>Star Haven Wayshrine </v>
      </c>
      <c r="J389" s="40" t="str">
        <f aca="false">IF(A389&lt;&gt;"",IF(E389&lt;&gt;"",IF(OR(ISNA(A389),ISNA(E389)),"","["&amp;A389&amp;"]="&amp;E389&amp;","),""),"")</f>
        <v>[397]=1086,</v>
      </c>
    </row>
    <row r="390" customFormat="false" ht="15" hidden="false" customHeight="false" outlineLevel="0" collapsed="false">
      <c r="A390" s="1" t="n">
        <v>398</v>
      </c>
      <c r="B390" s="0"/>
      <c r="C390" s="1" t="e">
        <f aca="false">VLOOKUP(B390,'ESO map constants'!$A$3:$B$999,2,0)</f>
        <v>#N/A</v>
      </c>
      <c r="D390" s="0" t="e">
        <f aca="false">VLOOKUP(C390,'ESO map constants'!$B$3:$C$1000,2,0)</f>
        <v>#N/A</v>
      </c>
      <c r="E390" s="2" t="str">
        <f aca="false">IF(B390&lt;&gt;"",VLOOKUP(B390,'ESO map constants'!$A$3:$D$1000,4,0),"")</f>
        <v/>
      </c>
      <c r="F390" s="2" t="e">
        <f aca="false">VLOOKUP(E390,'ESO zone constants'!$A$2:$B$9949,2,0)</f>
        <v>#N/A</v>
      </c>
      <c r="G390" s="2" t="str">
        <f aca="false">IF(E390&lt;&gt;"",VLOOKUP(E390,'ESO zone constants'!$A$2:$D$949,4,0),"")</f>
        <v/>
      </c>
      <c r="H390" s="0"/>
      <c r="I390" s="0" t="str">
        <f aca="false">VLOOKUP(A390,'ESO wayshrine names'!$A$3:$B$1000,2,0)</f>
        <v>Dungeon: Lair of Maarselok </v>
      </c>
      <c r="J390" s="40" t="str">
        <f aca="false">IF(A390&lt;&gt;"",IF(E390&lt;&gt;"",IF(OR(ISNA(A390),ISNA(E390)),"","["&amp;A390&amp;"]="&amp;E390&amp;","),""),"")</f>
        <v/>
      </c>
    </row>
    <row r="391" customFormat="false" ht="15" hidden="false" customHeight="false" outlineLevel="0" collapsed="false">
      <c r="A391" s="21" t="n">
        <v>399</v>
      </c>
      <c r="B391" s="1" t="n">
        <v>36</v>
      </c>
      <c r="C391" s="1" t="n">
        <v>1555</v>
      </c>
      <c r="D391" s="0" t="str">
        <f aca="false">VLOOKUP(C391,'ESO map constants'!$B$3:$C$1000,2,0)</f>
        <v>Northern Elsweyr</v>
      </c>
      <c r="E391" s="2" t="n">
        <f aca="false">IF(B391&lt;&gt;"",VLOOKUP(B391,'ESO map constants'!$A$3:$D$1000,4,0),"")</f>
        <v>1086</v>
      </c>
      <c r="F391" s="2" t="n">
        <f aca="false">VLOOKUP(E391,'ESO zone constants'!$A$2:$B$9949,2,0)</f>
        <v>681</v>
      </c>
      <c r="G391" s="2" t="str">
        <f aca="false">IF(E391&lt;&gt;"",VLOOKUP(E391,'ESO zone constants'!$A$2:$D$949,4,0),"")</f>
        <v>Northern Elsweyr</v>
      </c>
      <c r="H391" s="1" t="n">
        <v>3</v>
      </c>
      <c r="I391" s="0" t="str">
        <f aca="false">VLOOKUP(A391,'ESO wayshrine names'!$A$3:$B$1000,2,0)</f>
        <v>Trial: Sunspire </v>
      </c>
      <c r="J391" s="40" t="str">
        <f aca="false">IF(A391&lt;&gt;"",IF(E391&lt;&gt;"",IF(OR(ISNA(A391),ISNA(E391)),"","["&amp;A391&amp;"]="&amp;E391&amp;","),""),"")</f>
        <v>[399]=1086,</v>
      </c>
    </row>
    <row r="392" customFormat="false" ht="15" hidden="false" customHeight="false" outlineLevel="0" collapsed="false">
      <c r="A392" s="21" t="n">
        <v>400</v>
      </c>
      <c r="B392" s="1" t="n">
        <v>36</v>
      </c>
      <c r="C392" s="1" t="n">
        <v>1555</v>
      </c>
      <c r="D392" s="0" t="str">
        <f aca="false">VLOOKUP(C392,'ESO map constants'!$B$3:$C$1000,2,0)</f>
        <v>Northern Elsweyr</v>
      </c>
      <c r="E392" s="2" t="n">
        <f aca="false">IF(B392&lt;&gt;"",VLOOKUP(B392,'ESO map constants'!$A$3:$D$1000,4,0),"")</f>
        <v>1086</v>
      </c>
      <c r="F392" s="2" t="n">
        <f aca="false">VLOOKUP(E392,'ESO zone constants'!$A$2:$B$9949,2,0)</f>
        <v>681</v>
      </c>
      <c r="G392" s="2" t="str">
        <f aca="false">IF(E392&lt;&gt;"",VLOOKUP(E392,'ESO zone constants'!$A$2:$D$949,4,0),"")</f>
        <v>Northern Elsweyr</v>
      </c>
      <c r="H392" s="1" t="n">
        <v>7</v>
      </c>
      <c r="I392" s="0" t="str">
        <f aca="false">VLOOKUP(A392,'ESO wayshrine names'!$A$3:$B$1000,2,0)</f>
        <v>Hall of the Lunar Champion </v>
      </c>
      <c r="J392" s="40" t="str">
        <f aca="false">IF(A392&lt;&gt;"",IF(E392&lt;&gt;"",IF(OR(ISNA(A392),ISNA(E392)),"","["&amp;A392&amp;"]="&amp;E392&amp;","),""),"")</f>
        <v>[400]=1086,</v>
      </c>
    </row>
    <row r="393" customFormat="false" ht="15" hidden="false" customHeight="false" outlineLevel="0" collapsed="false">
      <c r="A393" s="21" t="n">
        <v>401</v>
      </c>
      <c r="B393" s="1" t="n">
        <v>36</v>
      </c>
      <c r="C393" s="1" t="n">
        <v>1555</v>
      </c>
      <c r="D393" s="0" t="str">
        <f aca="false">VLOOKUP(C393,'ESO map constants'!$B$3:$C$1000,2,0)</f>
        <v>Northern Elsweyr</v>
      </c>
      <c r="E393" s="2" t="n">
        <f aca="false">IF(B393&lt;&gt;"",VLOOKUP(B393,'ESO map constants'!$A$3:$D$1000,4,0),"")</f>
        <v>1086</v>
      </c>
      <c r="F393" s="2" t="n">
        <f aca="false">VLOOKUP(E393,'ESO zone constants'!$A$2:$B$9949,2,0)</f>
        <v>681</v>
      </c>
      <c r="G393" s="2" t="str">
        <f aca="false">IF(E393&lt;&gt;"",VLOOKUP(E393,'ESO zone constants'!$A$2:$D$949,4,0),"")</f>
        <v>Northern Elsweyr</v>
      </c>
      <c r="H393" s="1" t="n">
        <v>7</v>
      </c>
      <c r="I393" s="0" t="str">
        <f aca="false">VLOOKUP(A393,'ESO wayshrine names'!$A$3:$B$1000,2,0)</f>
        <v>Jode's Embrace </v>
      </c>
      <c r="J393" s="40" t="str">
        <f aca="false">IF(A393&lt;&gt;"",IF(E393&lt;&gt;"",IF(OR(ISNA(A393),ISNA(E393)),"","["&amp;A393&amp;"]="&amp;E393&amp;","),""),"")</f>
        <v>[401]=1086,</v>
      </c>
    </row>
    <row r="394" customFormat="false" ht="15" hidden="false" customHeight="false" outlineLevel="0" collapsed="false">
      <c r="A394" s="21" t="n">
        <v>402</v>
      </c>
      <c r="B394" s="1" t="n">
        <v>37</v>
      </c>
      <c r="C394" s="1" t="n">
        <v>1654</v>
      </c>
      <c r="D394" s="0" t="str">
        <f aca="false">VLOOKUP(C394,'ESO map constants'!$B$3:$C$1000,2,0)</f>
        <v>Southern Elsweyr</v>
      </c>
      <c r="E394" s="2" t="n">
        <f aca="false">IF(B394&lt;&gt;"",VLOOKUP(B394,'ESO map constants'!$A$3:$D$1000,4,0),"")</f>
        <v>1133</v>
      </c>
      <c r="F394" s="2" t="n">
        <f aca="false">VLOOKUP(E394,'ESO zone constants'!$A$2:$B$9949,2,0)</f>
        <v>720</v>
      </c>
      <c r="G394" s="2" t="str">
        <f aca="false">IF(E394&lt;&gt;"",VLOOKUP(E394,'ESO zone constants'!$A$2:$D$949,4,0),"")</f>
        <v>Southern Elsweyr</v>
      </c>
      <c r="H394" s="1" t="n">
        <v>1</v>
      </c>
      <c r="I394" s="0" t="str">
        <f aca="false">VLOOKUP(A394,'ESO wayshrine names'!$A$3:$B$1000,2,0)</f>
        <v>Senchal Wayshrine </v>
      </c>
      <c r="J394" s="40" t="str">
        <f aca="false">IF(A394&lt;&gt;"",IF(E394&lt;&gt;"",IF(OR(ISNA(A394),ISNA(E394)),"","["&amp;A394&amp;"]="&amp;E394&amp;","),""),"")</f>
        <v>[402]=1133,</v>
      </c>
    </row>
    <row r="395" customFormat="false" ht="15" hidden="false" customHeight="false" outlineLevel="0" collapsed="false">
      <c r="A395" s="21" t="n">
        <v>403</v>
      </c>
      <c r="B395" s="1" t="n">
        <v>37</v>
      </c>
      <c r="C395" s="1" t="n">
        <v>1654</v>
      </c>
      <c r="D395" s="0" t="str">
        <f aca="false">VLOOKUP(C395,'ESO map constants'!$B$3:$C$1000,2,0)</f>
        <v>Southern Elsweyr</v>
      </c>
      <c r="E395" s="2" t="n">
        <f aca="false">IF(B395&lt;&gt;"",VLOOKUP(B395,'ESO map constants'!$A$3:$D$1000,4,0),"")</f>
        <v>1133</v>
      </c>
      <c r="F395" s="2" t="n">
        <f aca="false">VLOOKUP(E395,'ESO zone constants'!$A$2:$B$9949,2,0)</f>
        <v>720</v>
      </c>
      <c r="G395" s="2" t="str">
        <f aca="false">IF(E395&lt;&gt;"",VLOOKUP(E395,'ESO zone constants'!$A$2:$D$949,4,0),"")</f>
        <v>Southern Elsweyr</v>
      </c>
      <c r="H395" s="1" t="n">
        <v>1</v>
      </c>
      <c r="I395" s="0" t="str">
        <f aca="false">VLOOKUP(A395,'ESO wayshrine names'!$A$3:$B$1000,2,0)</f>
        <v>South Guard Ruins Wayshrine </v>
      </c>
      <c r="J395" s="40" t="str">
        <f aca="false">IF(A395&lt;&gt;"",IF(E395&lt;&gt;"",IF(OR(ISNA(A395),ISNA(E395)),"","["&amp;A395&amp;"]="&amp;E395&amp;","),""),"")</f>
        <v>[403]=1133,</v>
      </c>
    </row>
    <row r="396" customFormat="false" ht="15" hidden="false" customHeight="false" outlineLevel="0" collapsed="false">
      <c r="A396" s="21" t="n">
        <v>404</v>
      </c>
      <c r="B396" s="1" t="n">
        <v>37</v>
      </c>
      <c r="C396" s="1" t="n">
        <v>1654</v>
      </c>
      <c r="D396" s="0" t="str">
        <f aca="false">VLOOKUP(C396,'ESO map constants'!$B$3:$C$1000,2,0)</f>
        <v>Southern Elsweyr</v>
      </c>
      <c r="E396" s="2" t="n">
        <f aca="false">IF(B396&lt;&gt;"",VLOOKUP(B396,'ESO map constants'!$A$3:$D$1000,4,0),"")</f>
        <v>1133</v>
      </c>
      <c r="F396" s="2" t="n">
        <f aca="false">VLOOKUP(E396,'ESO zone constants'!$A$2:$B$9949,2,0)</f>
        <v>720</v>
      </c>
      <c r="G396" s="2" t="str">
        <f aca="false">IF(E396&lt;&gt;"",VLOOKUP(E396,'ESO zone constants'!$A$2:$D$949,4,0),"")</f>
        <v>Southern Elsweyr</v>
      </c>
      <c r="H396" s="1" t="n">
        <v>1</v>
      </c>
      <c r="I396" s="0" t="str">
        <f aca="false">VLOOKUP(A396,'ESO wayshrine names'!$A$3:$B$1000,2,0)</f>
        <v>Western Plains Wayshrine </v>
      </c>
      <c r="J396" s="40" t="str">
        <f aca="false">IF(A396&lt;&gt;"",IF(E396&lt;&gt;"",IF(OR(ISNA(A396),ISNA(E396)),"","["&amp;A396&amp;"]="&amp;E396&amp;","),""),"")</f>
        <v>[404]=1133,</v>
      </c>
    </row>
    <row r="397" customFormat="false" ht="15" hidden="false" customHeight="false" outlineLevel="0" collapsed="false">
      <c r="A397" s="21" t="n">
        <v>405</v>
      </c>
      <c r="B397" s="1" t="n">
        <v>37</v>
      </c>
      <c r="C397" s="1" t="n">
        <v>1654</v>
      </c>
      <c r="D397" s="0" t="str">
        <f aca="false">VLOOKUP(C397,'ESO map constants'!$B$3:$C$1000,2,0)</f>
        <v>Southern Elsweyr</v>
      </c>
      <c r="E397" s="2" t="n">
        <f aca="false">IF(B397&lt;&gt;"",VLOOKUP(B397,'ESO map constants'!$A$3:$D$1000,4,0),"")</f>
        <v>1133</v>
      </c>
      <c r="F397" s="2" t="n">
        <f aca="false">VLOOKUP(E397,'ESO zone constants'!$A$2:$B$9949,2,0)</f>
        <v>720</v>
      </c>
      <c r="G397" s="2" t="str">
        <f aca="false">IF(E397&lt;&gt;"",VLOOKUP(E397,'ESO zone constants'!$A$2:$D$949,4,0),"")</f>
        <v>Southern Elsweyr</v>
      </c>
      <c r="H397" s="1" t="n">
        <v>1</v>
      </c>
      <c r="I397" s="0" t="str">
        <f aca="false">VLOOKUP(A397,'ESO wayshrine names'!$A$3:$B$1000,2,0)</f>
        <v>Black Heights Wayshrine </v>
      </c>
      <c r="J397" s="40" t="str">
        <f aca="false">IF(A397&lt;&gt;"",IF(E397&lt;&gt;"",IF(OR(ISNA(A397),ISNA(E397)),"","["&amp;A397&amp;"]="&amp;E397&amp;","),""),"")</f>
        <v>[405]=1133,</v>
      </c>
    </row>
    <row r="398" customFormat="false" ht="15" hidden="false" customHeight="false" outlineLevel="0" collapsed="false">
      <c r="A398" s="21" t="n">
        <v>406</v>
      </c>
      <c r="B398" s="1" t="n">
        <v>37</v>
      </c>
      <c r="C398" s="1" t="n">
        <v>1654</v>
      </c>
      <c r="D398" s="0" t="str">
        <f aca="false">VLOOKUP(C398,'ESO map constants'!$B$3:$C$1000,2,0)</f>
        <v>Southern Elsweyr</v>
      </c>
      <c r="E398" s="2" t="n">
        <f aca="false">IF(B398&lt;&gt;"",VLOOKUP(B398,'ESO map constants'!$A$3:$D$1000,4,0),"")</f>
        <v>1133</v>
      </c>
      <c r="F398" s="2" t="n">
        <f aca="false">VLOOKUP(E398,'ESO zone constants'!$A$2:$B$9949,2,0)</f>
        <v>720</v>
      </c>
      <c r="G398" s="2" t="str">
        <f aca="false">IF(E398&lt;&gt;"",VLOOKUP(E398,'ESO zone constants'!$A$2:$D$949,4,0),"")</f>
        <v>Southern Elsweyr</v>
      </c>
      <c r="H398" s="1" t="n">
        <v>1</v>
      </c>
      <c r="I398" s="0" t="str">
        <f aca="false">VLOOKUP(A398,'ESO wayshrine names'!$A$3:$B$1000,2,0)</f>
        <v>Pridehome Wayshrine </v>
      </c>
      <c r="J398" s="40" t="str">
        <f aca="false">IF(A398&lt;&gt;"",IF(E398&lt;&gt;"",IF(OR(ISNA(A398),ISNA(E398)),"","["&amp;A398&amp;"]="&amp;E398&amp;","),""),"")</f>
        <v>[406]=1133,</v>
      </c>
    </row>
    <row r="399" customFormat="false" ht="15" hidden="false" customHeight="false" outlineLevel="0" collapsed="false">
      <c r="A399" s="21" t="n">
        <v>407</v>
      </c>
      <c r="B399" s="1" t="n">
        <v>37</v>
      </c>
      <c r="C399" s="1" t="n">
        <v>1654</v>
      </c>
      <c r="D399" s="0" t="str">
        <f aca="false">VLOOKUP(C399,'ESO map constants'!$B$3:$C$1000,2,0)</f>
        <v>Southern Elsweyr</v>
      </c>
      <c r="E399" s="2" t="n">
        <f aca="false">IF(B399&lt;&gt;"",VLOOKUP(B399,'ESO map constants'!$A$3:$D$1000,4,0),"")</f>
        <v>1133</v>
      </c>
      <c r="F399" s="2" t="n">
        <f aca="false">VLOOKUP(E399,'ESO zone constants'!$A$2:$B$9949,2,0)</f>
        <v>720</v>
      </c>
      <c r="G399" s="2" t="str">
        <f aca="false">IF(E399&lt;&gt;"",VLOOKUP(E399,'ESO zone constants'!$A$2:$D$949,4,0),"")</f>
        <v>Southern Elsweyr</v>
      </c>
      <c r="H399" s="1" t="n">
        <v>1</v>
      </c>
      <c r="I399" s="0" t="str">
        <f aca="false">VLOOKUP(A399,'ESO wayshrine names'!$A$3:$B$1000,2,0)</f>
        <v>Dragonguard Sanctum Wayshrine </v>
      </c>
      <c r="J399" s="40" t="str">
        <f aca="false">IF(A399&lt;&gt;"",IF(E399&lt;&gt;"",IF(OR(ISNA(A399),ISNA(E399)),"","["&amp;A399&amp;"]="&amp;E399&amp;","),""),"")</f>
        <v>[407]=1133,</v>
      </c>
    </row>
    <row r="400" customFormat="false" ht="15" hidden="false" customHeight="false" outlineLevel="0" collapsed="false">
      <c r="A400" s="21" t="n">
        <v>408</v>
      </c>
      <c r="B400" s="1" t="n">
        <v>37</v>
      </c>
      <c r="C400" s="1" t="n">
        <v>1654</v>
      </c>
      <c r="D400" s="0" t="str">
        <f aca="false">VLOOKUP(C400,'ESO map constants'!$B$3:$C$1000,2,0)</f>
        <v>Southern Elsweyr</v>
      </c>
      <c r="E400" s="2" t="n">
        <f aca="false">IF(B400&lt;&gt;"",VLOOKUP(B400,'ESO map constants'!$A$3:$D$1000,4,0),"")</f>
        <v>1133</v>
      </c>
      <c r="F400" s="2" t="n">
        <f aca="false">VLOOKUP(E400,'ESO zone constants'!$A$2:$B$9949,2,0)</f>
        <v>720</v>
      </c>
      <c r="G400" s="2" t="str">
        <f aca="false">IF(E400&lt;&gt;"",VLOOKUP(E400,'ESO zone constants'!$A$2:$D$949,4,0),"")</f>
        <v>Southern Elsweyr</v>
      </c>
      <c r="H400" s="0"/>
      <c r="I400" s="0" t="str">
        <f aca="false">VLOOKUP(A400,'ESO wayshrine names'!$A$3:$B$1000,2,0)</f>
        <v> </v>
      </c>
      <c r="J400" s="40" t="str">
        <f aca="false">IF(A400&lt;&gt;"",IF(E400&lt;&gt;"",IF(OR(ISNA(A400),ISNA(E400)),"","["&amp;A400&amp;"]="&amp;E400&amp;","),""),"")</f>
        <v>[408]=1133,</v>
      </c>
    </row>
    <row r="401" customFormat="false" ht="15" hidden="false" customHeight="false" outlineLevel="0" collapsed="false">
      <c r="A401" s="21" t="n">
        <v>409</v>
      </c>
      <c r="B401" s="1" t="n">
        <v>37</v>
      </c>
      <c r="C401" s="1" t="n">
        <v>1654</v>
      </c>
      <c r="D401" s="0" t="str">
        <f aca="false">VLOOKUP(C401,'ESO map constants'!$B$3:$C$1000,2,0)</f>
        <v>Southern Elsweyr</v>
      </c>
      <c r="E401" s="2" t="n">
        <f aca="false">IF(B401&lt;&gt;"",VLOOKUP(B401,'ESO map constants'!$A$3:$D$1000,4,0),"")</f>
        <v>1133</v>
      </c>
      <c r="F401" s="2" t="n">
        <f aca="false">VLOOKUP(E401,'ESO zone constants'!$A$2:$B$9949,2,0)</f>
        <v>720</v>
      </c>
      <c r="G401" s="2" t="str">
        <f aca="false">IF(E401&lt;&gt;"",VLOOKUP(E401,'ESO zone constants'!$A$2:$D$949,4,0),"")</f>
        <v>Southern Elsweyr</v>
      </c>
      <c r="H401" s="1" t="n">
        <v>7</v>
      </c>
      <c r="I401" s="0" t="str">
        <f aca="false">VLOOKUP(A401,'ESO wayshrine names'!$A$3:$B$1000,2,0)</f>
        <v>Wraithhome </v>
      </c>
      <c r="J401" s="40" t="str">
        <f aca="false">IF(A401&lt;&gt;"",IF(E401&lt;&gt;"",IF(OR(ISNA(A401),ISNA(E401)),"","["&amp;A401&amp;"]="&amp;E401&amp;","),""),"")</f>
        <v>[409]=1133,</v>
      </c>
    </row>
    <row r="402" customFormat="false" ht="15" hidden="false" customHeight="false" outlineLevel="0" collapsed="false">
      <c r="A402" s="21" t="n">
        <v>410</v>
      </c>
      <c r="B402" s="1" t="n">
        <v>36</v>
      </c>
      <c r="C402" s="1" t="n">
        <v>1555</v>
      </c>
      <c r="D402" s="0" t="str">
        <f aca="false">VLOOKUP(C402,'ESO map constants'!$B$3:$C$1000,2,0)</f>
        <v>Northern Elsweyr</v>
      </c>
      <c r="E402" s="2" t="n">
        <f aca="false">IF(B402&lt;&gt;"",VLOOKUP(B402,'ESO map constants'!$A$3:$D$1000,4,0),"")</f>
        <v>1086</v>
      </c>
      <c r="F402" s="2" t="n">
        <f aca="false">VLOOKUP(E402,'ESO zone constants'!$A$2:$B$9949,2,0)</f>
        <v>681</v>
      </c>
      <c r="G402" s="2" t="str">
        <f aca="false">IF(E402&lt;&gt;"",VLOOKUP(E402,'ESO zone constants'!$A$2:$D$949,4,0),"")</f>
        <v>Northern Elsweyr</v>
      </c>
      <c r="H402" s="1" t="n">
        <v>7</v>
      </c>
      <c r="I402" s="0" t="str">
        <f aca="false">VLOOKUP(A402,'ESO wayshrine names'!$A$3:$B$1000,2,0)</f>
        <v>Moon-Sugar Meadow </v>
      </c>
      <c r="J402" s="40" t="str">
        <f aca="false">IF(A402&lt;&gt;"",IF(E402&lt;&gt;"",IF(OR(ISNA(A402),ISNA(E402)),"","["&amp;A402&amp;"]="&amp;E402&amp;","),""),"")</f>
        <v>[410]=1086,</v>
      </c>
    </row>
    <row r="403" customFormat="false" ht="15" hidden="false" customHeight="false" outlineLevel="0" collapsed="false">
      <c r="A403" s="21" t="n">
        <v>411</v>
      </c>
      <c r="B403" s="1" t="n">
        <v>39</v>
      </c>
      <c r="C403" s="1" t="n">
        <v>1747</v>
      </c>
      <c r="D403" s="0" t="str">
        <f aca="false">VLOOKUP(C403,'ESO map constants'!$B$3:$C$1000,2,0)</f>
        <v>Blackreach: Greymoor Caverns</v>
      </c>
      <c r="E403" s="2" t="n">
        <f aca="false">IF(B403&lt;&gt;"",VLOOKUP(B403,'ESO map constants'!$A$3:$D$1000,4,0),"")</f>
        <v>1161</v>
      </c>
      <c r="F403" s="2" t="n">
        <f aca="false">VLOOKUP(E403,'ESO zone constants'!$A$2:$B$9949,2,0)</f>
        <v>744</v>
      </c>
      <c r="G403" s="2" t="str">
        <f aca="false">IF(E403&lt;&gt;"",VLOOKUP(E403,'ESO zone constants'!$A$2:$D$949,4,0),"")</f>
        <v>Blackreach: Greymoor Caverns</v>
      </c>
      <c r="H403" s="1" t="n">
        <v>1</v>
      </c>
      <c r="I403" s="0" t="str">
        <f aca="false">VLOOKUP(A403,'ESO wayshrine names'!$A$3:$B$1000,2,0)</f>
        <v>Dusktown Wayshrine </v>
      </c>
      <c r="J403" s="40" t="str">
        <f aca="false">IF(A403&lt;&gt;"",IF(E403&lt;&gt;"",IF(OR(ISNA(A403),ISNA(E403)),"","["&amp;A403&amp;"]="&amp;E403&amp;","),""),"")</f>
        <v>[411]=1161,</v>
      </c>
    </row>
    <row r="404" customFormat="false" ht="15" hidden="false" customHeight="false" outlineLevel="0" collapsed="false">
      <c r="A404" s="21" t="n">
        <v>412</v>
      </c>
      <c r="B404" s="1" t="n">
        <v>39</v>
      </c>
      <c r="C404" s="1" t="n">
        <v>1747</v>
      </c>
      <c r="D404" s="0" t="str">
        <f aca="false">VLOOKUP(C404,'ESO map constants'!$B$3:$C$1000,2,0)</f>
        <v>Blackreach: Greymoor Caverns</v>
      </c>
      <c r="E404" s="2" t="n">
        <f aca="false">IF(B404&lt;&gt;"",VLOOKUP(B404,'ESO map constants'!$A$3:$D$1000,4,0),"")</f>
        <v>1161</v>
      </c>
      <c r="F404" s="2" t="n">
        <f aca="false">VLOOKUP(E404,'ESO zone constants'!$A$2:$B$9949,2,0)</f>
        <v>744</v>
      </c>
      <c r="G404" s="2" t="str">
        <f aca="false">IF(E404&lt;&gt;"",VLOOKUP(E404,'ESO zone constants'!$A$2:$D$949,4,0),"")</f>
        <v>Blackreach: Greymoor Caverns</v>
      </c>
      <c r="H404" s="1" t="n">
        <v>1</v>
      </c>
      <c r="I404" s="0" t="str">
        <f aca="false">VLOOKUP(A404,'ESO wayshrine names'!$A$3:$B$1000,2,0)</f>
        <v>Greymoor Keep Wayshrine </v>
      </c>
      <c r="J404" s="40" t="str">
        <f aca="false">IF(A404&lt;&gt;"",IF(E404&lt;&gt;"",IF(OR(ISNA(A404),ISNA(E404)),"","["&amp;A404&amp;"]="&amp;E404&amp;","),""),"")</f>
        <v>[412]=1161,</v>
      </c>
    </row>
    <row r="405" customFormat="false" ht="15" hidden="false" customHeight="false" outlineLevel="0" collapsed="false">
      <c r="A405" s="21" t="n">
        <v>413</v>
      </c>
      <c r="B405" s="1" t="n">
        <v>39</v>
      </c>
      <c r="C405" s="1" t="n">
        <v>1747</v>
      </c>
      <c r="D405" s="0" t="str">
        <f aca="false">VLOOKUP(C405,'ESO map constants'!$B$3:$C$1000,2,0)</f>
        <v>Blackreach: Greymoor Caverns</v>
      </c>
      <c r="E405" s="2" t="n">
        <f aca="false">IF(B405&lt;&gt;"",VLOOKUP(B405,'ESO map constants'!$A$3:$D$1000,4,0),"")</f>
        <v>1161</v>
      </c>
      <c r="F405" s="2" t="n">
        <f aca="false">VLOOKUP(E405,'ESO zone constants'!$A$2:$B$9949,2,0)</f>
        <v>744</v>
      </c>
      <c r="G405" s="2" t="str">
        <f aca="false">IF(E405&lt;&gt;"",VLOOKUP(E405,'ESO zone constants'!$A$2:$D$949,4,0),"")</f>
        <v>Blackreach: Greymoor Caverns</v>
      </c>
      <c r="H405" s="1" t="n">
        <v>1</v>
      </c>
      <c r="I405" s="0" t="str">
        <f aca="false">VLOOKUP(A405,'ESO wayshrine names'!$A$3:$B$1000,2,0)</f>
        <v>Lightless Hollow Wayshrine </v>
      </c>
      <c r="J405" s="40" t="str">
        <f aca="false">IF(A405&lt;&gt;"",IF(E405&lt;&gt;"",IF(OR(ISNA(A405),ISNA(E405)),"","["&amp;A405&amp;"]="&amp;E405&amp;","),""),"")</f>
        <v>[413]=1161,</v>
      </c>
    </row>
    <row r="406" customFormat="false" ht="15" hidden="false" customHeight="false" outlineLevel="0" collapsed="false">
      <c r="A406" s="21" t="n">
        <v>414</v>
      </c>
      <c r="B406" s="1" t="n">
        <v>39</v>
      </c>
      <c r="C406" s="1" t="n">
        <v>1747</v>
      </c>
      <c r="D406" s="0" t="str">
        <f aca="false">VLOOKUP(C406,'ESO map constants'!$B$3:$C$1000,2,0)</f>
        <v>Blackreach: Greymoor Caverns</v>
      </c>
      <c r="E406" s="2" t="n">
        <f aca="false">IF(B406&lt;&gt;"",VLOOKUP(B406,'ESO map constants'!$A$3:$D$1000,4,0),"")</f>
        <v>1161</v>
      </c>
      <c r="F406" s="2" t="n">
        <f aca="false">VLOOKUP(E406,'ESO zone constants'!$A$2:$B$9949,2,0)</f>
        <v>744</v>
      </c>
      <c r="G406" s="2" t="str">
        <f aca="false">IF(E406&lt;&gt;"",VLOOKUP(E406,'ESO zone constants'!$A$2:$D$949,4,0),"")</f>
        <v>Blackreach: Greymoor Caverns</v>
      </c>
      <c r="H406" s="1" t="n">
        <v>1</v>
      </c>
      <c r="I406" s="0" t="str">
        <f aca="false">VLOOKUP(A406,'ESO wayshrine names'!$A$3:$B$1000,2,0)</f>
        <v>Dark Moon Grotto Wayshrine </v>
      </c>
      <c r="J406" s="40" t="str">
        <f aca="false">IF(A406&lt;&gt;"",IF(E406&lt;&gt;"",IF(OR(ISNA(A406),ISNA(E406)),"","["&amp;A406&amp;"]="&amp;E406&amp;","),""),"")</f>
        <v>[414]=1161,</v>
      </c>
    </row>
    <row r="407" customFormat="false" ht="15" hidden="false" customHeight="false" outlineLevel="0" collapsed="false">
      <c r="A407" s="21" t="n">
        <v>415</v>
      </c>
      <c r="B407" s="1" t="n">
        <v>38</v>
      </c>
      <c r="C407" s="1" t="n">
        <v>1719</v>
      </c>
      <c r="D407" s="0" t="str">
        <f aca="false">VLOOKUP(C407,'ESO map constants'!$B$3:$C$1000,2,0)</f>
        <v>Western Skyrim</v>
      </c>
      <c r="E407" s="2" t="n">
        <f aca="false">IF(B407&lt;&gt;"",VLOOKUP(B407,'ESO map constants'!$A$3:$D$1000,4,0),"")</f>
        <v>1160</v>
      </c>
      <c r="F407" s="2" t="n">
        <f aca="false">VLOOKUP(E407,'ESO zone constants'!$A$2:$B$9949,2,0)</f>
        <v>743</v>
      </c>
      <c r="G407" s="2" t="str">
        <f aca="false">IF(E407&lt;&gt;"",VLOOKUP(E407,'ESO zone constants'!$A$2:$D$949,4,0),"")</f>
        <v>Western Skyrim</v>
      </c>
      <c r="H407" s="1" t="n">
        <v>1</v>
      </c>
      <c r="I407" s="0" t="str">
        <f aca="false">VLOOKUP(A407,'ESO wayshrine names'!$A$3:$B$1000,2,0)</f>
        <v>Kilkreath Temple Wayshrine </v>
      </c>
      <c r="J407" s="40" t="str">
        <f aca="false">IF(A407&lt;&gt;"",IF(E407&lt;&gt;"",IF(OR(ISNA(A407),ISNA(E407)),"","["&amp;A407&amp;"]="&amp;E407&amp;","),""),"")</f>
        <v>[415]=1160,</v>
      </c>
    </row>
    <row r="408" customFormat="false" ht="15" hidden="false" customHeight="false" outlineLevel="0" collapsed="false">
      <c r="A408" s="21" t="n">
        <v>416</v>
      </c>
      <c r="B408" s="1" t="n">
        <v>38</v>
      </c>
      <c r="C408" s="1" t="n">
        <v>1719</v>
      </c>
      <c r="D408" s="0" t="str">
        <f aca="false">VLOOKUP(C408,'ESO map constants'!$B$3:$C$1000,2,0)</f>
        <v>Western Skyrim</v>
      </c>
      <c r="E408" s="2" t="n">
        <f aca="false">IF(B408&lt;&gt;"",VLOOKUP(B408,'ESO map constants'!$A$3:$D$1000,4,0),"")</f>
        <v>1160</v>
      </c>
      <c r="F408" s="2" t="n">
        <f aca="false">VLOOKUP(E408,'ESO zone constants'!$A$2:$B$9949,2,0)</f>
        <v>743</v>
      </c>
      <c r="G408" s="2" t="str">
        <f aca="false">IF(E408&lt;&gt;"",VLOOKUP(E408,'ESO zone constants'!$A$2:$D$949,4,0),"")</f>
        <v>Western Skyrim</v>
      </c>
      <c r="H408" s="1" t="n">
        <v>1</v>
      </c>
      <c r="I408" s="0" t="str">
        <f aca="false">VLOOKUP(A408,'ESO wayshrine names'!$A$3:$B$1000,2,0)</f>
        <v>Morthal Wayshrine </v>
      </c>
      <c r="J408" s="40" t="str">
        <f aca="false">IF(A408&lt;&gt;"",IF(E408&lt;&gt;"",IF(OR(ISNA(A408),ISNA(E408)),"","["&amp;A408&amp;"]="&amp;E408&amp;","),""),"")</f>
        <v>[416]=1160,</v>
      </c>
    </row>
    <row r="409" customFormat="false" ht="15" hidden="false" customHeight="false" outlineLevel="0" collapsed="false">
      <c r="A409" s="21" t="n">
        <v>417</v>
      </c>
      <c r="B409" s="1" t="n">
        <v>38</v>
      </c>
      <c r="C409" s="1" t="n">
        <v>1719</v>
      </c>
      <c r="D409" s="0" t="str">
        <f aca="false">VLOOKUP(C409,'ESO map constants'!$B$3:$C$1000,2,0)</f>
        <v>Western Skyrim</v>
      </c>
      <c r="E409" s="2" t="n">
        <f aca="false">IF(B409&lt;&gt;"",VLOOKUP(B409,'ESO map constants'!$A$3:$D$1000,4,0),"")</f>
        <v>1160</v>
      </c>
      <c r="F409" s="2" t="n">
        <f aca="false">VLOOKUP(E409,'ESO zone constants'!$A$2:$B$9949,2,0)</f>
        <v>743</v>
      </c>
      <c r="G409" s="2" t="str">
        <f aca="false">IF(E409&lt;&gt;"",VLOOKUP(E409,'ESO zone constants'!$A$2:$D$949,4,0),"")</f>
        <v>Western Skyrim</v>
      </c>
      <c r="H409" s="1" t="n">
        <v>1</v>
      </c>
      <c r="I409" s="0" t="str">
        <f aca="false">VLOOKUP(A409,'ESO wayshrine names'!$A$3:$B$1000,2,0)</f>
        <v>Mor Khazgur Wayshrine </v>
      </c>
      <c r="J409" s="40" t="str">
        <f aca="false">IF(A409&lt;&gt;"",IF(E409&lt;&gt;"",IF(OR(ISNA(A409),ISNA(E409)),"","["&amp;A409&amp;"]="&amp;E409&amp;","),""),"")</f>
        <v>[417]=1160,</v>
      </c>
    </row>
    <row r="410" customFormat="false" ht="15" hidden="false" customHeight="false" outlineLevel="0" collapsed="false">
      <c r="A410" s="21" t="n">
        <v>418</v>
      </c>
      <c r="B410" s="1" t="n">
        <v>38</v>
      </c>
      <c r="C410" s="1" t="n">
        <v>1719</v>
      </c>
      <c r="D410" s="0" t="str">
        <f aca="false">VLOOKUP(C410,'ESO map constants'!$B$3:$C$1000,2,0)</f>
        <v>Western Skyrim</v>
      </c>
      <c r="E410" s="2" t="n">
        <f aca="false">IF(B410&lt;&gt;"",VLOOKUP(B410,'ESO map constants'!$A$3:$D$1000,4,0),"")</f>
        <v>1160</v>
      </c>
      <c r="F410" s="2" t="n">
        <f aca="false">VLOOKUP(E410,'ESO zone constants'!$A$2:$B$9949,2,0)</f>
        <v>743</v>
      </c>
      <c r="G410" s="2" t="str">
        <f aca="false">IF(E410&lt;&gt;"",VLOOKUP(E410,'ESO zone constants'!$A$2:$D$949,4,0),"")</f>
        <v>Western Skyrim</v>
      </c>
      <c r="H410" s="1" t="n">
        <v>1</v>
      </c>
      <c r="I410" s="0" t="str">
        <f aca="false">VLOOKUP(A410,'ESO wayshrine names'!$A$3:$B$1000,2,0)</f>
        <v>Dragon Bridge Wayshrine </v>
      </c>
      <c r="J410" s="40" t="str">
        <f aca="false">IF(A410&lt;&gt;"",IF(E410&lt;&gt;"",IF(OR(ISNA(A410),ISNA(E410)),"","["&amp;A410&amp;"]="&amp;E410&amp;","),""),"")</f>
        <v>[418]=1160,</v>
      </c>
    </row>
    <row r="411" customFormat="false" ht="15" hidden="false" customHeight="false" outlineLevel="0" collapsed="false">
      <c r="A411" s="21" t="n">
        <v>419</v>
      </c>
      <c r="B411" s="1" t="n">
        <v>38</v>
      </c>
      <c r="C411" s="1" t="n">
        <v>1719</v>
      </c>
      <c r="D411" s="0" t="str">
        <f aca="false">VLOOKUP(C411,'ESO map constants'!$B$3:$C$1000,2,0)</f>
        <v>Western Skyrim</v>
      </c>
      <c r="E411" s="2" t="n">
        <f aca="false">IF(B411&lt;&gt;"",VLOOKUP(B411,'ESO map constants'!$A$3:$D$1000,4,0),"")</f>
        <v>1160</v>
      </c>
      <c r="F411" s="2" t="n">
        <f aca="false">VLOOKUP(E411,'ESO zone constants'!$A$2:$B$9949,2,0)</f>
        <v>743</v>
      </c>
      <c r="G411" s="2" t="str">
        <f aca="false">IF(E411&lt;&gt;"",VLOOKUP(E411,'ESO zone constants'!$A$2:$D$949,4,0),"")</f>
        <v>Western Skyrim</v>
      </c>
      <c r="H411" s="1" t="n">
        <v>1</v>
      </c>
      <c r="I411" s="0" t="str">
        <f aca="false">VLOOKUP(A411,'ESO wayshrine names'!$A$3:$B$1000,2,0)</f>
        <v>Southern Watch Wayshrine </v>
      </c>
      <c r="J411" s="40" t="str">
        <f aca="false">IF(A411&lt;&gt;"",IF(E411&lt;&gt;"",IF(OR(ISNA(A411),ISNA(E411)),"","["&amp;A411&amp;"]="&amp;E411&amp;","),""),"")</f>
        <v>[419]=1160,</v>
      </c>
    </row>
    <row r="412" customFormat="false" ht="15" hidden="false" customHeight="false" outlineLevel="0" collapsed="false">
      <c r="A412" s="21" t="n">
        <v>420</v>
      </c>
      <c r="B412" s="1" t="n">
        <v>38</v>
      </c>
      <c r="C412" s="1" t="n">
        <v>1719</v>
      </c>
      <c r="D412" s="0" t="str">
        <f aca="false">VLOOKUP(C412,'ESO map constants'!$B$3:$C$1000,2,0)</f>
        <v>Western Skyrim</v>
      </c>
      <c r="E412" s="2" t="n">
        <f aca="false">IF(B412&lt;&gt;"",VLOOKUP(B412,'ESO map constants'!$A$3:$D$1000,4,0),"")</f>
        <v>1160</v>
      </c>
      <c r="F412" s="2" t="n">
        <f aca="false">VLOOKUP(E412,'ESO zone constants'!$A$2:$B$9949,2,0)</f>
        <v>743</v>
      </c>
      <c r="G412" s="2" t="str">
        <f aca="false">IF(E412&lt;&gt;"",VLOOKUP(E412,'ESO zone constants'!$A$2:$D$949,4,0),"")</f>
        <v>Western Skyrim</v>
      </c>
      <c r="H412" s="1" t="n">
        <v>1</v>
      </c>
      <c r="I412" s="0" t="str">
        <f aca="false">VLOOKUP(A412,'ESO wayshrine names'!$A$3:$B$1000,2,0)</f>
        <v>Frozen Coast Wayshrine </v>
      </c>
      <c r="J412" s="40" t="str">
        <f aca="false">IF(A412&lt;&gt;"",IF(E412&lt;&gt;"",IF(OR(ISNA(A412),ISNA(E412)),"","["&amp;A412&amp;"]="&amp;E412&amp;","),""),"")</f>
        <v>[420]=1160,</v>
      </c>
    </row>
    <row r="413" customFormat="false" ht="15" hidden="false" customHeight="false" outlineLevel="0" collapsed="false">
      <c r="A413" s="21" t="n">
        <v>421</v>
      </c>
      <c r="B413" s="1" t="n">
        <v>38</v>
      </c>
      <c r="C413" s="1" t="n">
        <v>1719</v>
      </c>
      <c r="D413" s="0" t="str">
        <f aca="false">VLOOKUP(C413,'ESO map constants'!$B$3:$C$1000,2,0)</f>
        <v>Western Skyrim</v>
      </c>
      <c r="E413" s="2" t="n">
        <f aca="false">IF(B413&lt;&gt;"",VLOOKUP(B413,'ESO map constants'!$A$3:$D$1000,4,0),"")</f>
        <v>1160</v>
      </c>
      <c r="F413" s="2" t="n">
        <f aca="false">VLOOKUP(E413,'ESO zone constants'!$A$2:$B$9949,2,0)</f>
        <v>743</v>
      </c>
      <c r="G413" s="2" t="str">
        <f aca="false">IF(E413&lt;&gt;"",VLOOKUP(E413,'ESO zone constants'!$A$2:$D$949,4,0),"")</f>
        <v>Western Skyrim</v>
      </c>
      <c r="H413" s="1" t="n">
        <v>1</v>
      </c>
      <c r="I413" s="0" t="str">
        <f aca="false">VLOOKUP(A413,'ESO wayshrine names'!$A$3:$B$1000,2,0)</f>
        <v>Solitude Wayshrine </v>
      </c>
      <c r="J413" s="40" t="str">
        <f aca="false">IF(A413&lt;&gt;"",IF(E413&lt;&gt;"",IF(OR(ISNA(A413),ISNA(E413)),"","["&amp;A413&amp;"]="&amp;E413&amp;","),""),"")</f>
        <v>[421]=1160,</v>
      </c>
    </row>
    <row r="414" customFormat="false" ht="15" hidden="false" customHeight="false" outlineLevel="0" collapsed="false">
      <c r="A414" s="21" t="n">
        <v>422</v>
      </c>
      <c r="B414" s="1" t="n">
        <v>37</v>
      </c>
      <c r="C414" s="1" t="n">
        <v>1654</v>
      </c>
      <c r="D414" s="0" t="str">
        <f aca="false">VLOOKUP(C414,'ESO map constants'!$B$3:$C$1000,2,0)</f>
        <v>Southern Elsweyr</v>
      </c>
      <c r="E414" s="2" t="n">
        <f aca="false">IF(B414&lt;&gt;"",VLOOKUP(B414,'ESO map constants'!$A$3:$D$1000,4,0),"")</f>
        <v>1133</v>
      </c>
      <c r="F414" s="2" t="n">
        <f aca="false">VLOOKUP(E414,'ESO zone constants'!$A$2:$B$9949,2,0)</f>
        <v>720</v>
      </c>
      <c r="G414" s="2" t="str">
        <f aca="false">IF(E414&lt;&gt;"",VLOOKUP(E414,'ESO zone constants'!$A$2:$D$949,4,0),"")</f>
        <v>Southern Elsweyr</v>
      </c>
      <c r="H414" s="1" t="n">
        <v>7</v>
      </c>
      <c r="I414" s="0" t="str">
        <f aca="false">VLOOKUP(A414,'ESO wayshrine names'!$A$3:$B$1000,2,0)</f>
        <v>Lucky Cat Landing </v>
      </c>
      <c r="J414" s="40" t="str">
        <f aca="false">IF(A414&lt;&gt;"",IF(E414&lt;&gt;"",IF(OR(ISNA(A414),ISNA(E414)),"","["&amp;A414&amp;"]="&amp;E414&amp;","),""),"")</f>
        <v>[422]=1133,</v>
      </c>
    </row>
    <row r="415" customFormat="false" ht="15" hidden="false" customHeight="false" outlineLevel="0" collapsed="false">
      <c r="A415" s="21" t="n">
        <v>423</v>
      </c>
      <c r="B415" s="1" t="n">
        <v>37</v>
      </c>
      <c r="C415" s="1" t="n">
        <v>1654</v>
      </c>
      <c r="D415" s="0" t="str">
        <f aca="false">VLOOKUP(C415,'ESO map constants'!$B$3:$C$1000,2,0)</f>
        <v>Southern Elsweyr</v>
      </c>
      <c r="E415" s="2" t="n">
        <f aca="false">IF(B415&lt;&gt;"",VLOOKUP(B415,'ESO map constants'!$A$3:$D$1000,4,0),"")</f>
        <v>1133</v>
      </c>
      <c r="F415" s="2" t="n">
        <f aca="false">VLOOKUP(E415,'ESO zone constants'!$A$2:$B$9949,2,0)</f>
        <v>720</v>
      </c>
      <c r="G415" s="2" t="str">
        <f aca="false">IF(E415&lt;&gt;"",VLOOKUP(E415,'ESO zone constants'!$A$2:$D$949,4,0),"")</f>
        <v>Southern Elsweyr</v>
      </c>
      <c r="H415" s="1" t="n">
        <v>7</v>
      </c>
      <c r="I415" s="0" t="str">
        <f aca="false">VLOOKUP(A415,'ESO wayshrine names'!$A$3:$B$1000,2,0)</f>
        <v>Potentate's Retreat </v>
      </c>
      <c r="J415" s="40" t="str">
        <f aca="false">IF(A415&lt;&gt;"",IF(E415&lt;&gt;"",IF(OR(ISNA(A415),ISNA(E415)),"","["&amp;A415&amp;"]="&amp;E415&amp;","),""),"")</f>
        <v>[423]=1133,</v>
      </c>
    </row>
    <row r="416" customFormat="false" ht="15" hidden="false" customHeight="false" outlineLevel="0" collapsed="false">
      <c r="A416" s="1" t="n">
        <v>424</v>
      </c>
      <c r="B416" s="1" t="n">
        <v>27</v>
      </c>
      <c r="C416" s="1" t="n">
        <v>667</v>
      </c>
      <c r="D416" s="0" t="str">
        <f aca="false">VLOOKUP(C416,'ESO map constants'!$B$3:$C$1000,2,0)</f>
        <v>Wrothgar</v>
      </c>
      <c r="E416" s="2" t="n">
        <f aca="false">IF(B416&lt;&gt;"",VLOOKUP(B416,'ESO map constants'!$A$3:$D$1000,4,0),"")</f>
        <v>684</v>
      </c>
      <c r="F416" s="2" t="n">
        <f aca="false">VLOOKUP(E416,'ESO zone constants'!$A$2:$B$9949,2,0)</f>
        <v>379</v>
      </c>
      <c r="G416" s="2" t="str">
        <f aca="false">IF(E416&lt;&gt;"",VLOOKUP(E416,'ESO zone constants'!$A$2:$D$949,4,0),"")</f>
        <v>Wrothgar</v>
      </c>
      <c r="H416" s="1" t="n">
        <v>6</v>
      </c>
      <c r="I416" s="0" t="str">
        <f aca="false">VLOOKUP(A416,'ESO wayshrine names'!$A$3:$B$1000,2,0)</f>
        <v>Dungeon: Icereach </v>
      </c>
      <c r="J416" s="40" t="str">
        <f aca="false">IF(A416&lt;&gt;"",IF(E416&lt;&gt;"",IF(OR(ISNA(A416),ISNA(E416)),"","["&amp;A416&amp;"]="&amp;E416&amp;","),""),"")</f>
        <v>[424]=684,</v>
      </c>
    </row>
    <row r="417" customFormat="false" ht="15" hidden="false" customHeight="false" outlineLevel="0" collapsed="false">
      <c r="A417" s="1" t="n">
        <v>425</v>
      </c>
      <c r="B417" s="1" t="n">
        <v>6</v>
      </c>
      <c r="C417" s="1" t="n">
        <v>20</v>
      </c>
      <c r="D417" s="0" t="str">
        <f aca="false">VLOOKUP(C417,'ESO map constants'!$B$3:$C$1000,2,0)</f>
        <v>Bangkorai</v>
      </c>
      <c r="E417" s="2" t="n">
        <f aca="false">IF(B417&lt;&gt;"",VLOOKUP(B417,'ESO map constants'!$A$3:$D$1000,4,0),"")</f>
        <v>92</v>
      </c>
      <c r="F417" s="2" t="n">
        <f aca="false">VLOOKUP(E417,'ESO zone constants'!$A$2:$B$9949,2,0)</f>
        <v>14</v>
      </c>
      <c r="G417" s="2" t="str">
        <f aca="false">IF(E417&lt;&gt;"",VLOOKUP(E417,'ESO zone constants'!$A$2:$D$949,4,0),"")</f>
        <v>Bangkorai</v>
      </c>
      <c r="H417" s="1" t="n">
        <v>6</v>
      </c>
      <c r="I417" s="0" t="str">
        <f aca="false">VLOOKUP(A417,'ESO wayshrine names'!$A$3:$B$1000,2,0)</f>
        <v>Dungeon: Unhallowed Grave </v>
      </c>
      <c r="J417" s="40" t="str">
        <f aca="false">IF(A417&lt;&gt;"",IF(E417&lt;&gt;"",IF(OR(ISNA(A417),ISNA(E417)),"","["&amp;A417&amp;"]="&amp;E417&amp;","),""),"")</f>
        <v>[425]=92,</v>
      </c>
    </row>
    <row r="418" customFormat="false" ht="15" hidden="false" customHeight="false" outlineLevel="0" collapsed="false">
      <c r="A418" s="21" t="n">
        <v>426</v>
      </c>
      <c r="B418" s="1" t="n">
        <v>38</v>
      </c>
      <c r="C418" s="1" t="n">
        <v>1719</v>
      </c>
      <c r="D418" s="0" t="str">
        <f aca="false">VLOOKUP(C418,'ESO map constants'!$B$3:$C$1000,2,0)</f>
        <v>Western Skyrim</v>
      </c>
      <c r="E418" s="2" t="n">
        <f aca="false">IF(B418&lt;&gt;"",VLOOKUP(B418,'ESO map constants'!$A$3:$D$1000,4,0),"")</f>
        <v>1160</v>
      </c>
      <c r="F418" s="2" t="n">
        <f aca="false">VLOOKUP(E418,'ESO zone constants'!$A$2:$B$9949,2,0)</f>
        <v>743</v>
      </c>
      <c r="G418" s="2" t="str">
        <f aca="false">IF(E418&lt;&gt;"",VLOOKUP(E418,'ESO zone constants'!$A$2:$D$949,4,0),"")</f>
        <v>Western Skyrim</v>
      </c>
      <c r="H418" s="1" t="n">
        <v>1</v>
      </c>
      <c r="I418" s="0" t="str">
        <f aca="false">VLOOKUP(A418,'ESO wayshrine names'!$A$3:$B$1000,2,0)</f>
        <v>Solitude Docks Wayshrine </v>
      </c>
      <c r="J418" s="40" t="str">
        <f aca="false">IF(A418&lt;&gt;"",IF(E418&lt;&gt;"",IF(OR(ISNA(A418),ISNA(E418)),"","["&amp;A418&amp;"]="&amp;E418&amp;","),""),"")</f>
        <v>[426]=1160,</v>
      </c>
    </row>
    <row r="419" customFormat="false" ht="15" hidden="false" customHeight="false" outlineLevel="0" collapsed="false">
      <c r="A419" s="1" t="n">
        <v>427</v>
      </c>
      <c r="B419" s="1" t="n">
        <v>6</v>
      </c>
      <c r="C419" s="1" t="n">
        <v>20</v>
      </c>
      <c r="D419" s="0" t="str">
        <f aca="false">VLOOKUP(C419,'ESO map constants'!$B$3:$C$1000,2,0)</f>
        <v>Bangkorai</v>
      </c>
      <c r="E419" s="2" t="n">
        <f aca="false">IF(B419&lt;&gt;"",VLOOKUP(B419,'ESO map constants'!$A$3:$D$1000,4,0),"")</f>
        <v>92</v>
      </c>
      <c r="F419" s="2" t="n">
        <f aca="false">VLOOKUP(E419,'ESO zone constants'!$A$2:$B$9949,2,0)</f>
        <v>14</v>
      </c>
      <c r="G419" s="2" t="str">
        <f aca="false">IF(E419&lt;&gt;"",VLOOKUP(E419,'ESO zone constants'!$A$2:$D$949,4,0),"")</f>
        <v>Bangkorai</v>
      </c>
      <c r="H419" s="1" t="n">
        <v>7</v>
      </c>
      <c r="I419" s="0" t="str">
        <f aca="false">VLOOKUP(A419,'ESO wayshrine names'!$A$3:$B$1000,2,0)</f>
        <v>Thieves' Oasis </v>
      </c>
      <c r="J419" s="40" t="str">
        <f aca="false">IF(A419&lt;&gt;"",IF(E419&lt;&gt;"",IF(OR(ISNA(A419),ISNA(E419)),"","["&amp;A419&amp;"]="&amp;E419&amp;","),""),"")</f>
        <v>[427]=92,</v>
      </c>
    </row>
    <row r="420" customFormat="false" ht="15" hidden="false" customHeight="false" outlineLevel="0" collapsed="false">
      <c r="A420" s="1" t="n">
        <v>428</v>
      </c>
      <c r="B420" s="1" t="n">
        <v>27</v>
      </c>
      <c r="C420" s="1" t="n">
        <v>667</v>
      </c>
      <c r="D420" s="0" t="str">
        <f aca="false">VLOOKUP(C420,'ESO map constants'!$B$3:$C$1000,2,0)</f>
        <v>Wrothgar</v>
      </c>
      <c r="E420" s="2" t="n">
        <f aca="false">IF(B420&lt;&gt;"",VLOOKUP(B420,'ESO map constants'!$A$3:$D$1000,4,0),"")</f>
        <v>684</v>
      </c>
      <c r="F420" s="2" t="n">
        <f aca="false">VLOOKUP(E420,'ESO zone constants'!$A$2:$B$9949,2,0)</f>
        <v>379</v>
      </c>
      <c r="G420" s="2" t="str">
        <f aca="false">IF(E420&lt;&gt;"",VLOOKUP(E420,'ESO zone constants'!$A$2:$D$949,4,0),"")</f>
        <v>Wrothgar</v>
      </c>
      <c r="H420" s="1" t="n">
        <v>7</v>
      </c>
      <c r="I420" s="0" t="str">
        <f aca="false">VLOOKUP(A420,'ESO wayshrine names'!$A$3:$B$1000,2,0)</f>
        <v>Forgemaster Falls </v>
      </c>
      <c r="J420" s="40" t="str">
        <f aca="false">IF(A420&lt;&gt;"",IF(E420&lt;&gt;"",IF(OR(ISNA(A420),ISNA(E420)),"","["&amp;A420&amp;"]="&amp;E420&amp;","),""),"")</f>
        <v>[428]=684,</v>
      </c>
    </row>
    <row r="421" customFormat="false" ht="15" hidden="false" customHeight="false" outlineLevel="0" collapsed="false">
      <c r="A421" s="21" t="n">
        <v>429</v>
      </c>
      <c r="B421" s="1" t="n">
        <v>38</v>
      </c>
      <c r="C421" s="1" t="n">
        <v>1719</v>
      </c>
      <c r="D421" s="0" t="str">
        <f aca="false">VLOOKUP(C421,'ESO map constants'!$B$3:$C$1000,2,0)</f>
        <v>Western Skyrim</v>
      </c>
      <c r="E421" s="2" t="n">
        <f aca="false">IF(B421&lt;&gt;"",VLOOKUP(B421,'ESO map constants'!$A$3:$D$1000,4,0),"")</f>
        <v>1160</v>
      </c>
      <c r="F421" s="2" t="n">
        <f aca="false">VLOOKUP(E421,'ESO zone constants'!$A$2:$B$9949,2,0)</f>
        <v>743</v>
      </c>
      <c r="G421" s="2" t="str">
        <f aca="false">IF(E421&lt;&gt;"",VLOOKUP(E421,'ESO zone constants'!$A$2:$D$949,4,0),"")</f>
        <v>Western Skyrim</v>
      </c>
      <c r="H421" s="1" t="n">
        <v>1</v>
      </c>
      <c r="I421" s="0" t="str">
        <f aca="false">VLOOKUP(A421,'ESO wayshrine names'!$A$3:$B$1000,2,0)</f>
        <v>Deepwood Vale Wayshrine </v>
      </c>
      <c r="J421" s="40" t="str">
        <f aca="false">IF(A421&lt;&gt;"",IF(E421&lt;&gt;"",IF(OR(ISNA(A421),ISNA(E421)),"","["&amp;A421&amp;"]="&amp;E421&amp;","),""),"")</f>
        <v>[429]=1160,</v>
      </c>
    </row>
    <row r="422" customFormat="false" ht="15" hidden="false" customHeight="false" outlineLevel="0" collapsed="false">
      <c r="A422" s="21" t="n">
        <v>430</v>
      </c>
      <c r="B422" s="1" t="n">
        <v>39</v>
      </c>
      <c r="C422" s="1" t="n">
        <v>1747</v>
      </c>
      <c r="D422" s="0" t="str">
        <f aca="false">VLOOKUP(C422,'ESO map constants'!$B$3:$C$1000,2,0)</f>
        <v>Blackreach: Greymoor Caverns</v>
      </c>
      <c r="E422" s="2" t="n">
        <f aca="false">IF(B422&lt;&gt;"",VLOOKUP(B422,'ESO map constants'!$A$3:$D$1000,4,0),"")</f>
        <v>1161</v>
      </c>
      <c r="F422" s="2" t="n">
        <f aca="false">VLOOKUP(E422,'ESO zone constants'!$A$2:$B$9949,2,0)</f>
        <v>744</v>
      </c>
      <c r="G422" s="2" t="str">
        <f aca="false">IF(E422&lt;&gt;"",VLOOKUP(E422,'ESO zone constants'!$A$2:$D$949,4,0),"")</f>
        <v>Blackreach: Greymoor Caverns</v>
      </c>
      <c r="H422" s="1" t="n">
        <v>1</v>
      </c>
      <c r="I422" s="0" t="str">
        <f aca="false">VLOOKUP(A422,'ESO wayshrine names'!$A$3:$B$1000,2,0)</f>
        <v>Dwarven Run Wayshrine </v>
      </c>
      <c r="J422" s="40" t="str">
        <f aca="false">IF(A422&lt;&gt;"",IF(E422&lt;&gt;"",IF(OR(ISNA(A422),ISNA(E422)),"","["&amp;A422&amp;"]="&amp;E422&amp;","),""),"")</f>
        <v>[430]=1161,</v>
      </c>
    </row>
    <row r="423" customFormat="false" ht="15" hidden="false" customHeight="false" outlineLevel="0" collapsed="false">
      <c r="A423" s="21" t="n">
        <v>431</v>
      </c>
      <c r="B423" s="1" t="n">
        <v>39</v>
      </c>
      <c r="C423" s="1" t="n">
        <v>1747</v>
      </c>
      <c r="D423" s="0" t="str">
        <f aca="false">VLOOKUP(C423,'ESO map constants'!$B$3:$C$1000,2,0)</f>
        <v>Blackreach: Greymoor Caverns</v>
      </c>
      <c r="E423" s="2" t="n">
        <f aca="false">IF(B423&lt;&gt;"",VLOOKUP(B423,'ESO map constants'!$A$3:$D$1000,4,0),"")</f>
        <v>1161</v>
      </c>
      <c r="F423" s="2" t="n">
        <f aca="false">VLOOKUP(E423,'ESO zone constants'!$A$2:$B$9949,2,0)</f>
        <v>744</v>
      </c>
      <c r="G423" s="2" t="str">
        <f aca="false">IF(E423&lt;&gt;"",VLOOKUP(E423,'ESO zone constants'!$A$2:$D$949,4,0),"")</f>
        <v>Blackreach: Greymoor Caverns</v>
      </c>
      <c r="H423" s="1" t="n">
        <v>1</v>
      </c>
      <c r="I423" s="0" t="str">
        <f aca="false">VLOOKUP(A423,'ESO wayshrine names'!$A$3:$B$1000,2,0)</f>
        <v>Grotto Falls Wayshrine </v>
      </c>
      <c r="J423" s="40" t="str">
        <f aca="false">IF(A423&lt;&gt;"",IF(E423&lt;&gt;"",IF(OR(ISNA(A423),ISNA(E423)),"","["&amp;A423&amp;"]="&amp;E423&amp;","),""),"")</f>
        <v>[431]=1161,</v>
      </c>
    </row>
    <row r="424" customFormat="false" ht="15" hidden="false" customHeight="false" outlineLevel="0" collapsed="false">
      <c r="A424" s="21" t="n">
        <v>432</v>
      </c>
      <c r="B424" s="1" t="n">
        <v>39</v>
      </c>
      <c r="C424" s="1" t="n">
        <v>1747</v>
      </c>
      <c r="D424" s="0" t="str">
        <f aca="false">VLOOKUP(C424,'ESO map constants'!$B$3:$C$1000,2,0)</f>
        <v>Blackreach: Greymoor Caverns</v>
      </c>
      <c r="E424" s="2" t="n">
        <f aca="false">IF(B424&lt;&gt;"",VLOOKUP(B424,'ESO map constants'!$A$3:$D$1000,4,0),"")</f>
        <v>1161</v>
      </c>
      <c r="F424" s="2" t="n">
        <f aca="false">VLOOKUP(E424,'ESO zone constants'!$A$2:$B$9949,2,0)</f>
        <v>744</v>
      </c>
      <c r="G424" s="2" t="str">
        <f aca="false">IF(E424&lt;&gt;"",VLOOKUP(E424,'ESO zone constants'!$A$2:$D$949,4,0),"")</f>
        <v>Blackreach: Greymoor Caverns</v>
      </c>
      <c r="H424" s="1" t="n">
        <v>1</v>
      </c>
      <c r="I424" s="0" t="str">
        <f aca="false">VLOOKUP(A424,'ESO wayshrine names'!$A$3:$B$1000,2,0)</f>
        <v>Deep Overlook Wayshrine </v>
      </c>
      <c r="J424" s="40" t="str">
        <f aca="false">IF(A424&lt;&gt;"",IF(E424&lt;&gt;"",IF(OR(ISNA(A424),ISNA(E424)),"","["&amp;A424&amp;"]="&amp;E424&amp;","),""),"")</f>
        <v>[432]=1161,</v>
      </c>
    </row>
    <row r="425" customFormat="false" ht="15" hidden="false" customHeight="false" outlineLevel="0" collapsed="false">
      <c r="A425" s="21" t="n">
        <v>433</v>
      </c>
      <c r="B425" s="1" t="n">
        <v>39</v>
      </c>
      <c r="C425" s="1" t="n">
        <v>1747</v>
      </c>
      <c r="D425" s="0" t="str">
        <f aca="false">VLOOKUP(C425,'ESO map constants'!$B$3:$C$1000,2,0)</f>
        <v>Blackreach: Greymoor Caverns</v>
      </c>
      <c r="E425" s="2" t="n">
        <f aca="false">IF(B425&lt;&gt;"",VLOOKUP(B425,'ESO map constants'!$A$3:$D$1000,4,0),"")</f>
        <v>1161</v>
      </c>
      <c r="F425" s="2" t="n">
        <f aca="false">VLOOKUP(E425,'ESO zone constants'!$A$2:$B$9949,2,0)</f>
        <v>744</v>
      </c>
      <c r="G425" s="2" t="str">
        <f aca="false">IF(E425&lt;&gt;"",VLOOKUP(E425,'ESO zone constants'!$A$2:$D$949,4,0),"")</f>
        <v>Blackreach: Greymoor Caverns</v>
      </c>
      <c r="H425" s="1" t="n">
        <v>1</v>
      </c>
      <c r="I425" s="0" t="str">
        <f aca="false">VLOOKUP(A425,'ESO wayshrine names'!$A$3:$B$1000,2,0)</f>
        <v>Western Greymoor Wayshrine </v>
      </c>
      <c r="J425" s="40" t="str">
        <f aca="false">IF(A425&lt;&gt;"",IF(E425&lt;&gt;"",IF(OR(ISNA(A425),ISNA(E425)),"","["&amp;A425&amp;"]="&amp;E425&amp;","),""),"")</f>
        <v>[433]=1161,</v>
      </c>
    </row>
    <row r="426" customFormat="false" ht="15" hidden="false" customHeight="false" outlineLevel="0" collapsed="false">
      <c r="A426" s="21" t="n">
        <v>434</v>
      </c>
      <c r="B426" s="1" t="n">
        <v>38</v>
      </c>
      <c r="C426" s="1" t="n">
        <v>1719</v>
      </c>
      <c r="D426" s="0" t="str">
        <f aca="false">VLOOKUP(C426,'ESO map constants'!$B$3:$C$1000,2,0)</f>
        <v>Western Skyrim</v>
      </c>
      <c r="E426" s="2" t="n">
        <f aca="false">IF(B426&lt;&gt;"",VLOOKUP(B426,'ESO map constants'!$A$3:$D$1000,4,0),"")</f>
        <v>1160</v>
      </c>
      <c r="F426" s="2" t="n">
        <f aca="false">VLOOKUP(E426,'ESO zone constants'!$A$2:$B$9949,2,0)</f>
        <v>743</v>
      </c>
      <c r="G426" s="2" t="str">
        <f aca="false">IF(E426&lt;&gt;"",VLOOKUP(E426,'ESO zone constants'!$A$2:$D$949,4,0),"")</f>
        <v>Western Skyrim</v>
      </c>
      <c r="H426" s="1" t="n">
        <v>3</v>
      </c>
      <c r="I426" s="0" t="str">
        <f aca="false">VLOOKUP(A426,'ESO wayshrine names'!$A$3:$B$1000,2,0)</f>
        <v>Trial: Kyne's Aegis </v>
      </c>
      <c r="J426" s="40" t="str">
        <f aca="false">IF(A426&lt;&gt;"",IF(E426&lt;&gt;"",IF(OR(ISNA(A426),ISNA(E426)),"","["&amp;A426&amp;"]="&amp;E426&amp;","),""),"")</f>
        <v>[434]=1160,</v>
      </c>
    </row>
  </sheetData>
  <autoFilter ref="A2:J426"/>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00B0F0"/>
    <pageSetUpPr fitToPage="false"/>
  </sheetPr>
  <dimension ref="A1:K40"/>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H35" activeCellId="0" sqref="H35"/>
    </sheetView>
  </sheetViews>
  <sheetFormatPr defaultRowHeight="15"/>
  <cols>
    <col collapsed="false" hidden="false" max="1" min="1" style="0" width="8.98380566801619"/>
    <col collapsed="false" hidden="false" max="2" min="2" style="0" width="17.4615384615385"/>
    <col collapsed="false" hidden="false" max="3" min="3" style="0" width="13.7813765182186"/>
    <col collapsed="false" hidden="false" max="4" min="4" style="0" width="29.9514170040486"/>
    <col collapsed="false" hidden="false" max="5" min="5" style="0" width="15.1983805668016"/>
    <col collapsed="false" hidden="false" max="6" min="6" style="0" width="11.6963562753036"/>
    <col collapsed="false" hidden="false" max="7" min="7" style="0" width="17.6234817813765"/>
    <col collapsed="false" hidden="false" max="8" min="8" style="0" width="9.09716599190283"/>
    <col collapsed="false" hidden="false" max="9" min="9" style="0" width="29.6072874493927"/>
    <col collapsed="false" hidden="false" max="10" min="10" style="0" width="14.1255060728745"/>
    <col collapsed="false" hidden="false" max="1025" min="11" style="0" width="10.9028340080972"/>
  </cols>
  <sheetData>
    <row r="1" s="56" customFormat="true" ht="15.75" hidden="false" customHeight="false" outlineLevel="0" collapsed="false">
      <c r="A1" s="55" t="s">
        <v>1901</v>
      </c>
    </row>
    <row r="2" customFormat="false" ht="15" hidden="false" customHeight="false" outlineLevel="0" collapsed="false">
      <c r="A2" s="57" t="s">
        <v>1906</v>
      </c>
      <c r="B2" s="12" t="s">
        <v>1907</v>
      </c>
      <c r="C2" s="12" t="s">
        <v>1908</v>
      </c>
      <c r="D2" s="12" t="s">
        <v>1909</v>
      </c>
      <c r="E2" s="12" t="s">
        <v>1910</v>
      </c>
      <c r="F2" s="12" t="s">
        <v>1911</v>
      </c>
      <c r="G2" s="12" t="s">
        <v>1912</v>
      </c>
      <c r="H2" s="12" t="s">
        <v>1913</v>
      </c>
      <c r="I2" s="12" t="s">
        <v>1914</v>
      </c>
    </row>
    <row r="3" customFormat="false" ht="15" hidden="false" customHeight="false" outlineLevel="0" collapsed="false">
      <c r="A3" s="52" t="n">
        <v>381</v>
      </c>
      <c r="B3" s="0" t="n">
        <v>36</v>
      </c>
      <c r="C3" s="0" t="n">
        <v>1555</v>
      </c>
      <c r="D3" s="0" t="s">
        <v>963</v>
      </c>
      <c r="E3" s="0" t="n">
        <v>681</v>
      </c>
      <c r="F3" s="0" t="n">
        <v>1086</v>
      </c>
      <c r="G3" s="0" t="s">
        <v>963</v>
      </c>
      <c r="H3" s="0" t="n">
        <v>1</v>
      </c>
      <c r="I3" s="0" t="s">
        <v>1915</v>
      </c>
      <c r="K3" s="52"/>
    </row>
    <row r="4" customFormat="false" ht="15" hidden="false" customHeight="false" outlineLevel="0" collapsed="false">
      <c r="A4" s="52" t="n">
        <v>382</v>
      </c>
      <c r="B4" s="0" t="n">
        <v>36</v>
      </c>
      <c r="C4" s="0" t="n">
        <v>1555</v>
      </c>
      <c r="D4" s="0" t="s">
        <v>963</v>
      </c>
      <c r="E4" s="0" t="n">
        <v>681</v>
      </c>
      <c r="F4" s="0" t="n">
        <v>1086</v>
      </c>
      <c r="G4" s="0" t="s">
        <v>963</v>
      </c>
      <c r="H4" s="0" t="n">
        <v>1</v>
      </c>
      <c r="I4" s="0" t="s">
        <v>1916</v>
      </c>
      <c r="K4" s="52"/>
    </row>
    <row r="5" customFormat="false" ht="15" hidden="false" customHeight="false" outlineLevel="0" collapsed="false">
      <c r="A5" s="52" t="n">
        <v>383</v>
      </c>
      <c r="B5" s="0" t="n">
        <v>36</v>
      </c>
      <c r="C5" s="0" t="n">
        <v>1555</v>
      </c>
      <c r="D5" s="0" t="s">
        <v>963</v>
      </c>
      <c r="E5" s="0" t="n">
        <v>681</v>
      </c>
      <c r="F5" s="0" t="n">
        <v>1086</v>
      </c>
      <c r="G5" s="0" t="s">
        <v>963</v>
      </c>
      <c r="H5" s="0" t="n">
        <v>1</v>
      </c>
      <c r="I5" s="0" t="s">
        <v>1917</v>
      </c>
      <c r="K5" s="52"/>
    </row>
    <row r="6" customFormat="false" ht="15" hidden="false" customHeight="false" outlineLevel="0" collapsed="false">
      <c r="A6" s="52" t="n">
        <v>384</v>
      </c>
      <c r="B6" s="0" t="n">
        <v>36</v>
      </c>
      <c r="C6" s="0" t="n">
        <v>1555</v>
      </c>
      <c r="D6" s="0" t="s">
        <v>963</v>
      </c>
      <c r="E6" s="0" t="n">
        <v>681</v>
      </c>
      <c r="F6" s="0" t="n">
        <v>1086</v>
      </c>
      <c r="G6" s="0" t="s">
        <v>963</v>
      </c>
      <c r="H6" s="0" t="n">
        <v>1</v>
      </c>
      <c r="I6" s="0" t="s">
        <v>1918</v>
      </c>
      <c r="K6" s="52"/>
    </row>
    <row r="7" customFormat="false" ht="15" hidden="false" customHeight="false" outlineLevel="0" collapsed="false">
      <c r="A7" s="52" t="n">
        <v>386</v>
      </c>
      <c r="B7" s="0" t="n">
        <v>36</v>
      </c>
      <c r="C7" s="0" t="n">
        <v>1555</v>
      </c>
      <c r="D7" s="0" t="s">
        <v>963</v>
      </c>
      <c r="E7" s="0" t="n">
        <v>681</v>
      </c>
      <c r="F7" s="0" t="n">
        <v>1086</v>
      </c>
      <c r="G7" s="0" t="s">
        <v>963</v>
      </c>
      <c r="H7" s="0" t="n">
        <v>1</v>
      </c>
      <c r="I7" s="0" t="s">
        <v>1919</v>
      </c>
      <c r="K7" s="52"/>
    </row>
    <row r="8" customFormat="false" ht="15" hidden="false" customHeight="false" outlineLevel="0" collapsed="false">
      <c r="A8" s="52" t="n">
        <v>387</v>
      </c>
      <c r="B8" s="0" t="n">
        <v>36</v>
      </c>
      <c r="C8" s="0" t="n">
        <v>1555</v>
      </c>
      <c r="D8" s="0" t="s">
        <v>963</v>
      </c>
      <c r="E8" s="0" t="n">
        <v>681</v>
      </c>
      <c r="F8" s="0" t="n">
        <v>1086</v>
      </c>
      <c r="G8" s="0" t="s">
        <v>963</v>
      </c>
      <c r="H8" s="0" t="n">
        <v>1</v>
      </c>
      <c r="I8" s="0" t="s">
        <v>1920</v>
      </c>
      <c r="K8" s="52"/>
    </row>
    <row r="9" customFormat="false" ht="15" hidden="false" customHeight="false" outlineLevel="0" collapsed="false">
      <c r="A9" s="52" t="n">
        <v>391</v>
      </c>
      <c r="B9" s="0" t="n">
        <v>36</v>
      </c>
      <c r="C9" s="0" t="n">
        <v>1555</v>
      </c>
      <c r="D9" s="0" t="s">
        <v>963</v>
      </c>
      <c r="E9" s="0" t="n">
        <v>681</v>
      </c>
      <c r="F9" s="0" t="n">
        <v>1086</v>
      </c>
      <c r="G9" s="0" t="s">
        <v>963</v>
      </c>
      <c r="H9" s="0" t="n">
        <v>6</v>
      </c>
      <c r="I9" s="0" t="s">
        <v>1921</v>
      </c>
      <c r="K9" s="52"/>
    </row>
    <row r="10" customFormat="false" ht="15" hidden="false" customHeight="false" outlineLevel="0" collapsed="false">
      <c r="A10" s="52" t="n">
        <v>396</v>
      </c>
      <c r="B10" s="0" t="n">
        <v>36</v>
      </c>
      <c r="C10" s="0" t="n">
        <v>1555</v>
      </c>
      <c r="D10" s="0" t="s">
        <v>963</v>
      </c>
      <c r="E10" s="0" t="n">
        <v>681</v>
      </c>
      <c r="F10" s="0" t="n">
        <v>1086</v>
      </c>
      <c r="G10" s="0" t="s">
        <v>963</v>
      </c>
      <c r="H10" s="0" t="n">
        <v>7</v>
      </c>
      <c r="I10" s="0" t="s">
        <v>1922</v>
      </c>
      <c r="K10" s="52"/>
    </row>
    <row r="11" customFormat="false" ht="15" hidden="false" customHeight="false" outlineLevel="0" collapsed="false">
      <c r="A11" s="52" t="n">
        <v>397</v>
      </c>
      <c r="B11" s="0" t="n">
        <v>36</v>
      </c>
      <c r="C11" s="0" t="n">
        <v>1555</v>
      </c>
      <c r="D11" s="0" t="s">
        <v>963</v>
      </c>
      <c r="E11" s="0" t="n">
        <v>681</v>
      </c>
      <c r="F11" s="0" t="n">
        <v>1086</v>
      </c>
      <c r="G11" s="0" t="s">
        <v>963</v>
      </c>
      <c r="H11" s="0" t="n">
        <v>1</v>
      </c>
      <c r="I11" s="0" t="s">
        <v>1923</v>
      </c>
      <c r="K11" s="52"/>
    </row>
    <row r="12" customFormat="false" ht="15" hidden="false" customHeight="false" outlineLevel="0" collapsed="false">
      <c r="A12" s="52" t="n">
        <v>399</v>
      </c>
      <c r="B12" s="0" t="n">
        <v>36</v>
      </c>
      <c r="C12" s="0" t="n">
        <v>1555</v>
      </c>
      <c r="D12" s="0" t="s">
        <v>963</v>
      </c>
      <c r="E12" s="0" t="n">
        <v>681</v>
      </c>
      <c r="F12" s="0" t="n">
        <v>1086</v>
      </c>
      <c r="G12" s="0" t="s">
        <v>963</v>
      </c>
      <c r="H12" s="0" t="n">
        <v>3</v>
      </c>
      <c r="I12" s="0" t="s">
        <v>1924</v>
      </c>
      <c r="K12" s="52"/>
    </row>
    <row r="13" customFormat="false" ht="15" hidden="false" customHeight="false" outlineLevel="0" collapsed="false">
      <c r="A13" s="52" t="n">
        <v>400</v>
      </c>
      <c r="B13" s="0" t="n">
        <v>36</v>
      </c>
      <c r="C13" s="0" t="n">
        <v>1555</v>
      </c>
      <c r="D13" s="0" t="s">
        <v>963</v>
      </c>
      <c r="E13" s="0" t="n">
        <v>681</v>
      </c>
      <c r="F13" s="0" t="n">
        <v>1086</v>
      </c>
      <c r="G13" s="0" t="s">
        <v>963</v>
      </c>
      <c r="H13" s="0" t="n">
        <v>7</v>
      </c>
      <c r="I13" s="0" t="s">
        <v>1925</v>
      </c>
      <c r="K13" s="52"/>
    </row>
    <row r="14" customFormat="false" ht="15" hidden="false" customHeight="false" outlineLevel="0" collapsed="false">
      <c r="A14" s="52" t="n">
        <v>401</v>
      </c>
      <c r="B14" s="0" t="n">
        <v>36</v>
      </c>
      <c r="C14" s="0" t="n">
        <v>1555</v>
      </c>
      <c r="D14" s="0" t="s">
        <v>963</v>
      </c>
      <c r="E14" s="0" t="n">
        <v>681</v>
      </c>
      <c r="F14" s="0" t="n">
        <v>1086</v>
      </c>
      <c r="G14" s="0" t="s">
        <v>963</v>
      </c>
      <c r="H14" s="0" t="n">
        <v>7</v>
      </c>
      <c r="I14" s="0" t="s">
        <v>1926</v>
      </c>
      <c r="K14" s="52"/>
    </row>
    <row r="15" customFormat="false" ht="15" hidden="false" customHeight="false" outlineLevel="0" collapsed="false">
      <c r="A15" s="52" t="n">
        <v>402</v>
      </c>
      <c r="B15" s="0" t="n">
        <v>37</v>
      </c>
      <c r="C15" s="0" t="n">
        <v>1654</v>
      </c>
      <c r="D15" s="0" t="s">
        <v>1831</v>
      </c>
      <c r="E15" s="0" t="n">
        <v>720</v>
      </c>
      <c r="F15" s="0" t="n">
        <v>1133</v>
      </c>
      <c r="G15" s="0" t="s">
        <v>1831</v>
      </c>
      <c r="H15" s="0" t="n">
        <v>1</v>
      </c>
      <c r="I15" s="0" t="s">
        <v>1927</v>
      </c>
      <c r="K15" s="52"/>
    </row>
    <row r="16" customFormat="false" ht="15" hidden="false" customHeight="false" outlineLevel="0" collapsed="false">
      <c r="A16" s="52" t="n">
        <v>403</v>
      </c>
      <c r="B16" s="0" t="n">
        <v>37</v>
      </c>
      <c r="C16" s="0" t="n">
        <v>1654</v>
      </c>
      <c r="D16" s="0" t="s">
        <v>1831</v>
      </c>
      <c r="E16" s="0" t="n">
        <v>720</v>
      </c>
      <c r="F16" s="0" t="n">
        <v>1133</v>
      </c>
      <c r="G16" s="0" t="s">
        <v>1831</v>
      </c>
      <c r="H16" s="0" t="n">
        <v>1</v>
      </c>
      <c r="I16" s="0" t="s">
        <v>1928</v>
      </c>
      <c r="K16" s="52"/>
    </row>
    <row r="17" customFormat="false" ht="15" hidden="false" customHeight="false" outlineLevel="0" collapsed="false">
      <c r="A17" s="52" t="n">
        <v>404</v>
      </c>
      <c r="B17" s="0" t="n">
        <v>37</v>
      </c>
      <c r="C17" s="0" t="n">
        <v>1654</v>
      </c>
      <c r="D17" s="0" t="s">
        <v>1831</v>
      </c>
      <c r="E17" s="0" t="n">
        <v>720</v>
      </c>
      <c r="F17" s="0" t="n">
        <v>1133</v>
      </c>
      <c r="G17" s="0" t="s">
        <v>1831</v>
      </c>
      <c r="H17" s="0" t="n">
        <v>1</v>
      </c>
      <c r="I17" s="0" t="s">
        <v>1929</v>
      </c>
      <c r="K17" s="52"/>
    </row>
    <row r="18" customFormat="false" ht="15" hidden="false" customHeight="false" outlineLevel="0" collapsed="false">
      <c r="A18" s="52" t="n">
        <v>405</v>
      </c>
      <c r="B18" s="0" t="n">
        <v>37</v>
      </c>
      <c r="C18" s="0" t="n">
        <v>1654</v>
      </c>
      <c r="D18" s="0" t="s">
        <v>1831</v>
      </c>
      <c r="E18" s="0" t="n">
        <v>720</v>
      </c>
      <c r="F18" s="0" t="n">
        <v>1133</v>
      </c>
      <c r="G18" s="0" t="s">
        <v>1831</v>
      </c>
      <c r="H18" s="0" t="n">
        <v>1</v>
      </c>
      <c r="I18" s="0" t="s">
        <v>1930</v>
      </c>
      <c r="K18" s="52"/>
    </row>
    <row r="19" customFormat="false" ht="15" hidden="false" customHeight="false" outlineLevel="0" collapsed="false">
      <c r="A19" s="52" t="n">
        <v>406</v>
      </c>
      <c r="B19" s="0" t="n">
        <v>37</v>
      </c>
      <c r="C19" s="0" t="n">
        <v>1654</v>
      </c>
      <c r="D19" s="0" t="s">
        <v>1831</v>
      </c>
      <c r="E19" s="0" t="n">
        <v>720</v>
      </c>
      <c r="F19" s="0" t="n">
        <v>1133</v>
      </c>
      <c r="G19" s="0" t="s">
        <v>1831</v>
      </c>
      <c r="H19" s="0" t="n">
        <v>1</v>
      </c>
      <c r="I19" s="0" t="s">
        <v>1931</v>
      </c>
      <c r="K19" s="52"/>
    </row>
    <row r="20" customFormat="false" ht="15" hidden="false" customHeight="false" outlineLevel="0" collapsed="false">
      <c r="A20" s="52" t="n">
        <v>410</v>
      </c>
      <c r="B20" s="0" t="n">
        <v>36</v>
      </c>
      <c r="C20" s="0" t="n">
        <v>1555</v>
      </c>
      <c r="D20" s="0" t="s">
        <v>963</v>
      </c>
      <c r="E20" s="0" t="n">
        <v>681</v>
      </c>
      <c r="F20" s="0" t="n">
        <v>1086</v>
      </c>
      <c r="G20" s="0" t="s">
        <v>963</v>
      </c>
      <c r="H20" s="0" t="n">
        <v>7</v>
      </c>
      <c r="I20" s="0" t="s">
        <v>1932</v>
      </c>
      <c r="K20" s="52"/>
    </row>
    <row r="21" customFormat="false" ht="15" hidden="false" customHeight="false" outlineLevel="0" collapsed="false">
      <c r="A21" s="52" t="n">
        <v>411</v>
      </c>
      <c r="B21" s="0" t="n">
        <v>39</v>
      </c>
      <c r="C21" s="0" t="n">
        <v>1747</v>
      </c>
      <c r="D21" s="0" t="s">
        <v>1851</v>
      </c>
      <c r="E21" s="0" t="n">
        <v>744</v>
      </c>
      <c r="F21" s="0" t="n">
        <v>1161</v>
      </c>
      <c r="G21" s="0" t="s">
        <v>1851</v>
      </c>
      <c r="H21" s="0" t="n">
        <v>1</v>
      </c>
      <c r="I21" s="0" t="s">
        <v>1933</v>
      </c>
      <c r="K21" s="52"/>
    </row>
    <row r="22" customFormat="false" ht="15" hidden="false" customHeight="false" outlineLevel="0" collapsed="false">
      <c r="A22" s="52" t="n">
        <v>412</v>
      </c>
      <c r="B22" s="0" t="n">
        <v>39</v>
      </c>
      <c r="C22" s="0" t="n">
        <v>1747</v>
      </c>
      <c r="D22" s="0" t="s">
        <v>1851</v>
      </c>
      <c r="E22" s="0" t="n">
        <v>744</v>
      </c>
      <c r="F22" s="0" t="n">
        <v>1161</v>
      </c>
      <c r="G22" s="0" t="s">
        <v>1851</v>
      </c>
      <c r="H22" s="0" t="n">
        <v>1</v>
      </c>
      <c r="I22" s="0" t="s">
        <v>1934</v>
      </c>
      <c r="K22" s="52"/>
    </row>
    <row r="23" customFormat="false" ht="15" hidden="false" customHeight="false" outlineLevel="0" collapsed="false">
      <c r="A23" s="52" t="n">
        <v>413</v>
      </c>
      <c r="B23" s="0" t="n">
        <v>39</v>
      </c>
      <c r="C23" s="0" t="n">
        <v>1747</v>
      </c>
      <c r="D23" s="0" t="s">
        <v>1851</v>
      </c>
      <c r="E23" s="0" t="n">
        <v>744</v>
      </c>
      <c r="F23" s="0" t="n">
        <v>1161</v>
      </c>
      <c r="G23" s="0" t="s">
        <v>1851</v>
      </c>
      <c r="H23" s="0" t="n">
        <v>1</v>
      </c>
      <c r="I23" s="0" t="s">
        <v>1935</v>
      </c>
      <c r="K23" s="52"/>
    </row>
    <row r="24" customFormat="false" ht="15" hidden="false" customHeight="false" outlineLevel="0" collapsed="false">
      <c r="A24" s="52" t="n">
        <v>414</v>
      </c>
      <c r="B24" s="0" t="n">
        <v>39</v>
      </c>
      <c r="C24" s="0" t="n">
        <v>1747</v>
      </c>
      <c r="D24" s="0" t="s">
        <v>1851</v>
      </c>
      <c r="E24" s="0" t="n">
        <v>744</v>
      </c>
      <c r="F24" s="0" t="n">
        <v>1161</v>
      </c>
      <c r="G24" s="0" t="s">
        <v>1851</v>
      </c>
      <c r="H24" s="0" t="n">
        <v>1</v>
      </c>
      <c r="I24" s="0" t="s">
        <v>1936</v>
      </c>
      <c r="K24" s="52"/>
    </row>
    <row r="25" customFormat="false" ht="15" hidden="false" customHeight="false" outlineLevel="0" collapsed="false">
      <c r="A25" s="52" t="n">
        <v>415</v>
      </c>
      <c r="B25" s="0" t="n">
        <v>38</v>
      </c>
      <c r="C25" s="0" t="n">
        <v>1719</v>
      </c>
      <c r="D25" s="0" t="s">
        <v>1100</v>
      </c>
      <c r="E25" s="0" t="n">
        <v>743</v>
      </c>
      <c r="F25" s="0" t="n">
        <v>1160</v>
      </c>
      <c r="G25" s="0" t="s">
        <v>1100</v>
      </c>
      <c r="H25" s="0" t="n">
        <v>1</v>
      </c>
      <c r="I25" s="0" t="s">
        <v>1937</v>
      </c>
      <c r="K25" s="52"/>
    </row>
    <row r="26" customFormat="false" ht="15" hidden="false" customHeight="false" outlineLevel="0" collapsed="false">
      <c r="A26" s="52" t="n">
        <v>416</v>
      </c>
      <c r="B26" s="0" t="n">
        <v>38</v>
      </c>
      <c r="C26" s="0" t="n">
        <v>1719</v>
      </c>
      <c r="D26" s="0" t="s">
        <v>1100</v>
      </c>
      <c r="E26" s="0" t="n">
        <v>743</v>
      </c>
      <c r="F26" s="0" t="n">
        <v>1160</v>
      </c>
      <c r="G26" s="0" t="s">
        <v>1100</v>
      </c>
      <c r="H26" s="0" t="n">
        <v>1</v>
      </c>
      <c r="I26" s="0" t="s">
        <v>1938</v>
      </c>
      <c r="K26" s="52"/>
    </row>
    <row r="27" customFormat="false" ht="15" hidden="false" customHeight="false" outlineLevel="0" collapsed="false">
      <c r="A27" s="52" t="n">
        <v>417</v>
      </c>
      <c r="B27" s="0" t="n">
        <v>38</v>
      </c>
      <c r="C27" s="0" t="n">
        <v>1719</v>
      </c>
      <c r="D27" s="0" t="s">
        <v>1100</v>
      </c>
      <c r="E27" s="0" t="n">
        <v>743</v>
      </c>
      <c r="F27" s="0" t="n">
        <v>1160</v>
      </c>
      <c r="G27" s="0" t="s">
        <v>1100</v>
      </c>
      <c r="H27" s="0" t="n">
        <v>1</v>
      </c>
      <c r="I27" s="0" t="s">
        <v>1939</v>
      </c>
      <c r="K27" s="52"/>
    </row>
    <row r="28" customFormat="false" ht="15" hidden="false" customHeight="false" outlineLevel="0" collapsed="false">
      <c r="A28" s="52" t="n">
        <v>418</v>
      </c>
      <c r="B28" s="0" t="n">
        <v>38</v>
      </c>
      <c r="C28" s="0" t="n">
        <v>1719</v>
      </c>
      <c r="D28" s="0" t="s">
        <v>1100</v>
      </c>
      <c r="E28" s="0" t="n">
        <v>743</v>
      </c>
      <c r="F28" s="0" t="n">
        <v>1160</v>
      </c>
      <c r="G28" s="0" t="s">
        <v>1100</v>
      </c>
      <c r="H28" s="0" t="n">
        <v>1</v>
      </c>
      <c r="I28" s="0" t="s">
        <v>1940</v>
      </c>
      <c r="K28" s="52"/>
    </row>
    <row r="29" customFormat="false" ht="15" hidden="false" customHeight="false" outlineLevel="0" collapsed="false">
      <c r="A29" s="52" t="n">
        <v>419</v>
      </c>
      <c r="B29" s="0" t="n">
        <v>38</v>
      </c>
      <c r="C29" s="0" t="n">
        <v>1719</v>
      </c>
      <c r="D29" s="0" t="s">
        <v>1100</v>
      </c>
      <c r="E29" s="0" t="n">
        <v>743</v>
      </c>
      <c r="F29" s="0" t="n">
        <v>1160</v>
      </c>
      <c r="G29" s="0" t="s">
        <v>1100</v>
      </c>
      <c r="H29" s="0" t="n">
        <v>1</v>
      </c>
      <c r="I29" s="0" t="s">
        <v>1941</v>
      </c>
      <c r="K29" s="52"/>
    </row>
    <row r="30" customFormat="false" ht="15" hidden="false" customHeight="false" outlineLevel="0" collapsed="false">
      <c r="A30" s="52" t="n">
        <v>420</v>
      </c>
      <c r="B30" s="0" t="n">
        <v>38</v>
      </c>
      <c r="C30" s="0" t="n">
        <v>1719</v>
      </c>
      <c r="D30" s="0" t="s">
        <v>1100</v>
      </c>
      <c r="E30" s="0" t="n">
        <v>743</v>
      </c>
      <c r="F30" s="0" t="n">
        <v>1160</v>
      </c>
      <c r="G30" s="0" t="s">
        <v>1100</v>
      </c>
      <c r="H30" s="0" t="n">
        <v>1</v>
      </c>
      <c r="I30" s="0" t="s">
        <v>1942</v>
      </c>
      <c r="K30" s="52"/>
    </row>
    <row r="31" customFormat="false" ht="15" hidden="false" customHeight="false" outlineLevel="0" collapsed="false">
      <c r="A31" s="52" t="n">
        <v>421</v>
      </c>
      <c r="B31" s="0" t="n">
        <v>38</v>
      </c>
      <c r="C31" s="0" t="n">
        <v>1719</v>
      </c>
      <c r="D31" s="0" t="s">
        <v>1100</v>
      </c>
      <c r="E31" s="0" t="n">
        <v>743</v>
      </c>
      <c r="F31" s="0" t="n">
        <v>1160</v>
      </c>
      <c r="G31" s="0" t="s">
        <v>1100</v>
      </c>
      <c r="H31" s="0" t="n">
        <v>1</v>
      </c>
      <c r="I31" s="0" t="s">
        <v>1943</v>
      </c>
      <c r="K31" s="52"/>
    </row>
    <row r="32" customFormat="false" ht="15" hidden="false" customHeight="false" outlineLevel="0" collapsed="false">
      <c r="A32" s="52" t="n">
        <v>422</v>
      </c>
      <c r="B32" s="0" t="n">
        <v>37</v>
      </c>
      <c r="C32" s="0" t="n">
        <v>1654</v>
      </c>
      <c r="D32" s="0" t="s">
        <v>1831</v>
      </c>
      <c r="E32" s="0" t="n">
        <v>720</v>
      </c>
      <c r="F32" s="0" t="n">
        <v>1133</v>
      </c>
      <c r="G32" s="0" t="s">
        <v>1831</v>
      </c>
      <c r="H32" s="0" t="n">
        <v>7</v>
      </c>
      <c r="I32" s="0" t="s">
        <v>1944</v>
      </c>
      <c r="K32" s="52"/>
    </row>
    <row r="33" customFormat="false" ht="15" hidden="false" customHeight="false" outlineLevel="0" collapsed="false">
      <c r="A33" s="52" t="n">
        <v>423</v>
      </c>
      <c r="B33" s="0" t="n">
        <v>37</v>
      </c>
      <c r="C33" s="0" t="n">
        <v>1654</v>
      </c>
      <c r="D33" s="0" t="s">
        <v>1831</v>
      </c>
      <c r="E33" s="0" t="n">
        <v>720</v>
      </c>
      <c r="F33" s="0" t="n">
        <v>1133</v>
      </c>
      <c r="G33" s="0" t="s">
        <v>1831</v>
      </c>
      <c r="H33" s="0" t="n">
        <v>7</v>
      </c>
      <c r="I33" s="0" t="s">
        <v>1945</v>
      </c>
      <c r="K33" s="52"/>
    </row>
    <row r="34" customFormat="false" ht="15" hidden="false" customHeight="false" outlineLevel="0" collapsed="false">
      <c r="A34" s="52" t="n">
        <v>426</v>
      </c>
      <c r="B34" s="0" t="n">
        <v>38</v>
      </c>
      <c r="C34" s="0" t="n">
        <v>1719</v>
      </c>
      <c r="D34" s="0" t="s">
        <v>1100</v>
      </c>
      <c r="E34" s="0" t="n">
        <v>743</v>
      </c>
      <c r="F34" s="0" t="n">
        <v>1160</v>
      </c>
      <c r="G34" s="0" t="s">
        <v>1100</v>
      </c>
      <c r="H34" s="0" t="n">
        <v>1</v>
      </c>
      <c r="I34" s="0" t="s">
        <v>1946</v>
      </c>
      <c r="K34" s="52"/>
    </row>
    <row r="35" customFormat="false" ht="15" hidden="false" customHeight="false" outlineLevel="0" collapsed="false">
      <c r="A35" s="52" t="n">
        <v>429</v>
      </c>
      <c r="B35" s="0" t="n">
        <v>38</v>
      </c>
      <c r="C35" s="0" t="n">
        <v>1719</v>
      </c>
      <c r="D35" s="0" t="s">
        <v>1100</v>
      </c>
      <c r="E35" s="0" t="n">
        <v>743</v>
      </c>
      <c r="F35" s="0" t="n">
        <v>1160</v>
      </c>
      <c r="G35" s="0" t="s">
        <v>1100</v>
      </c>
      <c r="H35" s="0" t="n">
        <v>1</v>
      </c>
      <c r="I35" s="0" t="s">
        <v>1947</v>
      </c>
      <c r="K35" s="52"/>
    </row>
    <row r="36" customFormat="false" ht="15" hidden="false" customHeight="false" outlineLevel="0" collapsed="false">
      <c r="A36" s="52" t="n">
        <v>430</v>
      </c>
      <c r="B36" s="0" t="n">
        <v>39</v>
      </c>
      <c r="C36" s="0" t="n">
        <v>1747</v>
      </c>
      <c r="D36" s="0" t="s">
        <v>1851</v>
      </c>
      <c r="E36" s="0" t="n">
        <v>744</v>
      </c>
      <c r="F36" s="0" t="n">
        <v>1161</v>
      </c>
      <c r="G36" s="0" t="s">
        <v>1851</v>
      </c>
      <c r="H36" s="0" t="n">
        <v>1</v>
      </c>
      <c r="I36" s="0" t="s">
        <v>1948</v>
      </c>
      <c r="K36" s="52"/>
    </row>
    <row r="37" customFormat="false" ht="15" hidden="false" customHeight="false" outlineLevel="0" collapsed="false">
      <c r="A37" s="52" t="n">
        <v>431</v>
      </c>
      <c r="B37" s="0" t="n">
        <v>39</v>
      </c>
      <c r="C37" s="0" t="n">
        <v>1747</v>
      </c>
      <c r="D37" s="0" t="s">
        <v>1851</v>
      </c>
      <c r="E37" s="0" t="n">
        <v>744</v>
      </c>
      <c r="F37" s="0" t="n">
        <v>1161</v>
      </c>
      <c r="G37" s="0" t="s">
        <v>1851</v>
      </c>
      <c r="H37" s="0" t="n">
        <v>1</v>
      </c>
      <c r="I37" s="0" t="s">
        <v>1949</v>
      </c>
      <c r="K37" s="52"/>
    </row>
    <row r="38" customFormat="false" ht="15" hidden="false" customHeight="false" outlineLevel="0" collapsed="false">
      <c r="A38" s="52" t="n">
        <v>432</v>
      </c>
      <c r="B38" s="0" t="n">
        <v>39</v>
      </c>
      <c r="C38" s="0" t="n">
        <v>1747</v>
      </c>
      <c r="D38" s="0" t="s">
        <v>1851</v>
      </c>
      <c r="E38" s="0" t="n">
        <v>744</v>
      </c>
      <c r="F38" s="0" t="n">
        <v>1161</v>
      </c>
      <c r="G38" s="0" t="s">
        <v>1851</v>
      </c>
      <c r="H38" s="0" t="n">
        <v>1</v>
      </c>
      <c r="I38" s="0" t="s">
        <v>1950</v>
      </c>
      <c r="K38" s="52"/>
    </row>
    <row r="39" customFormat="false" ht="15" hidden="false" customHeight="false" outlineLevel="0" collapsed="false">
      <c r="A39" s="52" t="n">
        <v>433</v>
      </c>
      <c r="B39" s="0" t="n">
        <v>39</v>
      </c>
      <c r="C39" s="0" t="n">
        <v>1747</v>
      </c>
      <c r="D39" s="0" t="s">
        <v>1851</v>
      </c>
      <c r="E39" s="0" t="n">
        <v>744</v>
      </c>
      <c r="F39" s="0" t="n">
        <v>1161</v>
      </c>
      <c r="G39" s="0" t="s">
        <v>1851</v>
      </c>
      <c r="H39" s="0" t="n">
        <v>1</v>
      </c>
      <c r="I39" s="0" t="s">
        <v>1951</v>
      </c>
      <c r="K39" s="52"/>
    </row>
    <row r="40" customFormat="false" ht="15" hidden="false" customHeight="false" outlineLevel="0" collapsed="false">
      <c r="A40" s="52" t="n">
        <v>434</v>
      </c>
      <c r="B40" s="0" t="n">
        <v>38</v>
      </c>
      <c r="C40" s="0" t="n">
        <v>1719</v>
      </c>
      <c r="D40" s="0" t="s">
        <v>1100</v>
      </c>
      <c r="E40" s="0" t="n">
        <v>743</v>
      </c>
      <c r="F40" s="0" t="n">
        <v>1160</v>
      </c>
      <c r="G40" s="0" t="s">
        <v>1100</v>
      </c>
      <c r="H40" s="0" t="n">
        <v>3</v>
      </c>
      <c r="I40" s="0" t="s">
        <v>1952</v>
      </c>
      <c r="K40" s="52"/>
    </row>
  </sheetData>
  <autoFilter ref="A2:I2"/>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tabColor rgb="FFFFC000"/>
    <pageSetUpPr fitToPage="false"/>
  </sheetPr>
  <dimension ref="A1:L4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408" activePane="bottomRight" state="frozen"/>
      <selection pane="topLeft" activeCell="A1" activeCellId="0" sqref="A1"/>
      <selection pane="topRight" activeCell="B1" activeCellId="0" sqref="B1"/>
      <selection pane="bottomLeft" activeCell="A408" activeCellId="0" sqref="A408"/>
      <selection pane="bottomRight" activeCell="A420" activeCellId="0" sqref="A420"/>
    </sheetView>
  </sheetViews>
  <sheetFormatPr defaultRowHeight="15"/>
  <cols>
    <col collapsed="false" hidden="false" max="1" min="1" style="1" width="19.7246963562753"/>
    <col collapsed="false" hidden="false" max="2" min="2" style="0" width="40.1214574898785"/>
    <col collapsed="false" hidden="false" max="1025" min="3" style="0" width="10.9028340080972"/>
  </cols>
  <sheetData>
    <row r="1" customFormat="false" ht="15" hidden="false" customHeight="false" outlineLevel="0" collapsed="false">
      <c r="B1" s="58" t="s">
        <v>1953</v>
      </c>
      <c r="C1" s="58"/>
      <c r="D1" s="58"/>
      <c r="E1" s="58"/>
      <c r="F1" s="58"/>
      <c r="G1" s="58"/>
      <c r="H1" s="58"/>
      <c r="I1" s="58"/>
      <c r="J1" s="58"/>
      <c r="K1" s="58"/>
      <c r="L1" s="58"/>
    </row>
    <row r="2" s="12" customFormat="true" ht="15" hidden="false" customHeight="false" outlineLevel="0" collapsed="false">
      <c r="A2" s="11" t="s">
        <v>1954</v>
      </c>
      <c r="B2" s="12" t="s">
        <v>3</v>
      </c>
    </row>
    <row r="3" customFormat="false" ht="15" hidden="false" customHeight="false" outlineLevel="0" collapsed="false">
      <c r="A3" s="21" t="n">
        <v>1</v>
      </c>
      <c r="B3" s="0" t="s">
        <v>1955</v>
      </c>
    </row>
    <row r="4" customFormat="false" ht="15" hidden="false" customHeight="false" outlineLevel="0" collapsed="false">
      <c r="A4" s="21" t="n">
        <v>2</v>
      </c>
      <c r="B4" s="0" t="s">
        <v>1956</v>
      </c>
    </row>
    <row r="5" customFormat="false" ht="15" hidden="false" customHeight="false" outlineLevel="0" collapsed="false">
      <c r="A5" s="21" t="n">
        <v>3</v>
      </c>
      <c r="B5" s="0" t="s">
        <v>1957</v>
      </c>
    </row>
    <row r="6" customFormat="false" ht="15" hidden="false" customHeight="false" outlineLevel="0" collapsed="false">
      <c r="A6" s="21" t="n">
        <v>4</v>
      </c>
      <c r="B6" s="0" t="s">
        <v>1958</v>
      </c>
    </row>
    <row r="7" customFormat="false" ht="15" hidden="false" customHeight="false" outlineLevel="0" collapsed="false">
      <c r="A7" s="21" t="n">
        <v>5</v>
      </c>
      <c r="B7" s="0" t="s">
        <v>1959</v>
      </c>
    </row>
    <row r="8" customFormat="false" ht="15" hidden="false" customHeight="false" outlineLevel="0" collapsed="false">
      <c r="A8" s="21" t="n">
        <v>6</v>
      </c>
      <c r="B8" s="0" t="s">
        <v>1960</v>
      </c>
    </row>
    <row r="9" customFormat="false" ht="15" hidden="false" customHeight="false" outlineLevel="0" collapsed="false">
      <c r="A9" s="21" t="n">
        <v>7</v>
      </c>
      <c r="B9" s="0" t="s">
        <v>1961</v>
      </c>
    </row>
    <row r="10" customFormat="false" ht="15" hidden="false" customHeight="false" outlineLevel="0" collapsed="false">
      <c r="A10" s="21" t="n">
        <v>8</v>
      </c>
      <c r="B10" s="0" t="s">
        <v>1962</v>
      </c>
    </row>
    <row r="11" customFormat="false" ht="15" hidden="false" customHeight="false" outlineLevel="0" collapsed="false">
      <c r="A11" s="21" t="n">
        <v>9</v>
      </c>
      <c r="B11" s="0" t="s">
        <v>1963</v>
      </c>
    </row>
    <row r="12" customFormat="false" ht="15" hidden="false" customHeight="false" outlineLevel="0" collapsed="false">
      <c r="A12" s="21" t="n">
        <v>10</v>
      </c>
      <c r="B12" s="0" t="s">
        <v>1964</v>
      </c>
    </row>
    <row r="13" customFormat="false" ht="15" hidden="false" customHeight="false" outlineLevel="0" collapsed="false">
      <c r="A13" s="21" t="n">
        <v>11</v>
      </c>
      <c r="B13" s="0" t="s">
        <v>1965</v>
      </c>
    </row>
    <row r="14" customFormat="false" ht="15" hidden="false" customHeight="false" outlineLevel="0" collapsed="false">
      <c r="A14" s="21" t="n">
        <v>12</v>
      </c>
      <c r="B14" s="0" t="s">
        <v>1966</v>
      </c>
    </row>
    <row r="15" customFormat="false" ht="15" hidden="false" customHeight="false" outlineLevel="0" collapsed="false">
      <c r="A15" s="21" t="n">
        <v>13</v>
      </c>
      <c r="B15" s="0" t="s">
        <v>1967</v>
      </c>
    </row>
    <row r="16" customFormat="false" ht="15" hidden="false" customHeight="false" outlineLevel="0" collapsed="false">
      <c r="A16" s="21" t="n">
        <v>14</v>
      </c>
      <c r="B16" s="0" t="s">
        <v>1968</v>
      </c>
    </row>
    <row r="17" customFormat="false" ht="15" hidden="false" customHeight="false" outlineLevel="0" collapsed="false">
      <c r="A17" s="21" t="n">
        <v>15</v>
      </c>
      <c r="B17" s="0" t="s">
        <v>1969</v>
      </c>
    </row>
    <row r="18" customFormat="false" ht="15" hidden="false" customHeight="false" outlineLevel="0" collapsed="false">
      <c r="A18" s="21" t="n">
        <v>16</v>
      </c>
      <c r="B18" s="0" t="s">
        <v>1970</v>
      </c>
    </row>
    <row r="19" customFormat="false" ht="15" hidden="false" customHeight="false" outlineLevel="0" collapsed="false">
      <c r="A19" s="21" t="n">
        <v>17</v>
      </c>
      <c r="B19" s="0" t="s">
        <v>1971</v>
      </c>
    </row>
    <row r="20" customFormat="false" ht="15" hidden="false" customHeight="false" outlineLevel="0" collapsed="false">
      <c r="A20" s="21" t="n">
        <v>18</v>
      </c>
      <c r="B20" s="0" t="s">
        <v>1972</v>
      </c>
    </row>
    <row r="21" customFormat="false" ht="15" hidden="false" customHeight="false" outlineLevel="0" collapsed="false">
      <c r="A21" s="21" t="n">
        <v>19</v>
      </c>
      <c r="B21" s="0" t="s">
        <v>1973</v>
      </c>
    </row>
    <row r="22" customFormat="false" ht="15" hidden="false" customHeight="false" outlineLevel="0" collapsed="false">
      <c r="A22" s="21" t="n">
        <v>20</v>
      </c>
      <c r="B22" s="0" t="s">
        <v>1974</v>
      </c>
    </row>
    <row r="23" customFormat="false" ht="15" hidden="false" customHeight="false" outlineLevel="0" collapsed="false">
      <c r="A23" s="21" t="n">
        <v>21</v>
      </c>
      <c r="B23" s="0" t="s">
        <v>1975</v>
      </c>
    </row>
    <row r="24" customFormat="false" ht="15" hidden="false" customHeight="false" outlineLevel="0" collapsed="false">
      <c r="A24" s="21" t="n">
        <v>22</v>
      </c>
      <c r="B24" s="0" t="s">
        <v>1976</v>
      </c>
    </row>
    <row r="25" customFormat="false" ht="15" hidden="false" customHeight="false" outlineLevel="0" collapsed="false">
      <c r="A25" s="21" t="n">
        <v>23</v>
      </c>
      <c r="B25" s="0" t="s">
        <v>1977</v>
      </c>
    </row>
    <row r="26" customFormat="false" ht="15" hidden="false" customHeight="false" outlineLevel="0" collapsed="false">
      <c r="A26" s="21" t="n">
        <v>24</v>
      </c>
      <c r="B26" s="0" t="s">
        <v>1978</v>
      </c>
    </row>
    <row r="27" customFormat="false" ht="15" hidden="false" customHeight="false" outlineLevel="0" collapsed="false">
      <c r="A27" s="21" t="n">
        <v>25</v>
      </c>
      <c r="B27" s="0" t="s">
        <v>1979</v>
      </c>
    </row>
    <row r="28" customFormat="false" ht="15" hidden="false" customHeight="false" outlineLevel="0" collapsed="false">
      <c r="A28" s="21" t="n">
        <v>26</v>
      </c>
      <c r="B28" s="0" t="s">
        <v>1980</v>
      </c>
    </row>
    <row r="29" customFormat="false" ht="15" hidden="false" customHeight="false" outlineLevel="0" collapsed="false">
      <c r="A29" s="21" t="n">
        <v>27</v>
      </c>
      <c r="B29" s="0" t="s">
        <v>1981</v>
      </c>
    </row>
    <row r="30" customFormat="false" ht="15" hidden="false" customHeight="false" outlineLevel="0" collapsed="false">
      <c r="A30" s="21" t="n">
        <v>28</v>
      </c>
      <c r="B30" s="0" t="s">
        <v>1982</v>
      </c>
    </row>
    <row r="31" customFormat="false" ht="15" hidden="false" customHeight="false" outlineLevel="0" collapsed="false">
      <c r="A31" s="21" t="n">
        <v>29</v>
      </c>
      <c r="B31" s="0" t="s">
        <v>1983</v>
      </c>
    </row>
    <row r="32" customFormat="false" ht="15" hidden="false" customHeight="false" outlineLevel="0" collapsed="false">
      <c r="A32" s="21" t="n">
        <v>30</v>
      </c>
      <c r="B32" s="0" t="s">
        <v>1984</v>
      </c>
    </row>
    <row r="33" customFormat="false" ht="15" hidden="false" customHeight="false" outlineLevel="0" collapsed="false">
      <c r="A33" s="21" t="n">
        <v>31</v>
      </c>
      <c r="B33" s="0" t="s">
        <v>1985</v>
      </c>
    </row>
    <row r="34" customFormat="false" ht="15" hidden="false" customHeight="false" outlineLevel="0" collapsed="false">
      <c r="A34" s="21" t="n">
        <v>32</v>
      </c>
      <c r="B34" s="0" t="s">
        <v>1986</v>
      </c>
    </row>
    <row r="35" customFormat="false" ht="15" hidden="false" customHeight="false" outlineLevel="0" collapsed="false">
      <c r="A35" s="21" t="n">
        <v>33</v>
      </c>
      <c r="B35" s="0" t="s">
        <v>1987</v>
      </c>
    </row>
    <row r="36" customFormat="false" ht="15" hidden="false" customHeight="false" outlineLevel="0" collapsed="false">
      <c r="A36" s="21" t="n">
        <v>34</v>
      </c>
      <c r="B36" s="0" t="s">
        <v>1988</v>
      </c>
    </row>
    <row r="37" customFormat="false" ht="15" hidden="false" customHeight="false" outlineLevel="0" collapsed="false">
      <c r="A37" s="21" t="n">
        <v>35</v>
      </c>
      <c r="B37" s="0" t="s">
        <v>1989</v>
      </c>
    </row>
    <row r="38" customFormat="false" ht="15" hidden="false" customHeight="false" outlineLevel="0" collapsed="false">
      <c r="A38" s="21" t="n">
        <v>36</v>
      </c>
      <c r="B38" s="0" t="s">
        <v>1990</v>
      </c>
    </row>
    <row r="39" customFormat="false" ht="15" hidden="false" customHeight="false" outlineLevel="0" collapsed="false">
      <c r="A39" s="21" t="n">
        <v>37</v>
      </c>
      <c r="B39" s="0" t="s">
        <v>1991</v>
      </c>
    </row>
    <row r="40" customFormat="false" ht="15" hidden="false" customHeight="false" outlineLevel="0" collapsed="false">
      <c r="A40" s="21" t="n">
        <v>38</v>
      </c>
      <c r="B40" s="0" t="s">
        <v>1992</v>
      </c>
    </row>
    <row r="41" customFormat="false" ht="15" hidden="false" customHeight="false" outlineLevel="0" collapsed="false">
      <c r="A41" s="21" t="n">
        <v>39</v>
      </c>
      <c r="B41" s="0" t="s">
        <v>1993</v>
      </c>
    </row>
    <row r="42" customFormat="false" ht="15" hidden="false" customHeight="false" outlineLevel="0" collapsed="false">
      <c r="A42" s="21" t="n">
        <v>40</v>
      </c>
      <c r="B42" s="0" t="s">
        <v>1994</v>
      </c>
    </row>
    <row r="43" customFormat="false" ht="15" hidden="false" customHeight="false" outlineLevel="0" collapsed="false">
      <c r="A43" s="21" t="n">
        <v>41</v>
      </c>
      <c r="B43" s="0" t="s">
        <v>1995</v>
      </c>
    </row>
    <row r="44" customFormat="false" ht="15" hidden="false" customHeight="false" outlineLevel="0" collapsed="false">
      <c r="A44" s="21" t="n">
        <v>42</v>
      </c>
      <c r="B44" s="0" t="s">
        <v>1996</v>
      </c>
    </row>
    <row r="45" customFormat="false" ht="15" hidden="false" customHeight="false" outlineLevel="0" collapsed="false">
      <c r="A45" s="21" t="n">
        <v>43</v>
      </c>
      <c r="B45" s="0" t="s">
        <v>1997</v>
      </c>
    </row>
    <row r="46" customFormat="false" ht="15" hidden="false" customHeight="false" outlineLevel="0" collapsed="false">
      <c r="A46" s="21" t="n">
        <v>44</v>
      </c>
      <c r="B46" s="0" t="s">
        <v>1998</v>
      </c>
    </row>
    <row r="47" customFormat="false" ht="15" hidden="false" customHeight="false" outlineLevel="0" collapsed="false">
      <c r="A47" s="21" t="n">
        <v>45</v>
      </c>
      <c r="B47" s="0" t="s">
        <v>1999</v>
      </c>
    </row>
    <row r="48" customFormat="false" ht="15" hidden="false" customHeight="false" outlineLevel="0" collapsed="false">
      <c r="A48" s="21" t="n">
        <v>46</v>
      </c>
      <c r="B48" s="0" t="s">
        <v>2000</v>
      </c>
    </row>
    <row r="49" customFormat="false" ht="15" hidden="false" customHeight="false" outlineLevel="0" collapsed="false">
      <c r="A49" s="21" t="n">
        <v>47</v>
      </c>
      <c r="B49" s="0" t="s">
        <v>2001</v>
      </c>
    </row>
    <row r="50" customFormat="false" ht="15" hidden="false" customHeight="false" outlineLevel="0" collapsed="false">
      <c r="A50" s="21" t="n">
        <v>48</v>
      </c>
      <c r="B50" s="0" t="s">
        <v>2002</v>
      </c>
    </row>
    <row r="51" customFormat="false" ht="15" hidden="false" customHeight="false" outlineLevel="0" collapsed="false">
      <c r="A51" s="21" t="n">
        <v>49</v>
      </c>
      <c r="B51" s="0" t="s">
        <v>2003</v>
      </c>
    </row>
    <row r="52" customFormat="false" ht="15" hidden="false" customHeight="false" outlineLevel="0" collapsed="false">
      <c r="A52" s="21" t="n">
        <v>50</v>
      </c>
      <c r="B52" s="0" t="s">
        <v>2004</v>
      </c>
    </row>
    <row r="53" customFormat="false" ht="15" hidden="false" customHeight="false" outlineLevel="0" collapsed="false">
      <c r="A53" s="21" t="n">
        <v>51</v>
      </c>
      <c r="B53" s="0" t="s">
        <v>2005</v>
      </c>
    </row>
    <row r="54" customFormat="false" ht="15" hidden="false" customHeight="false" outlineLevel="0" collapsed="false">
      <c r="A54" s="21" t="n">
        <v>52</v>
      </c>
      <c r="B54" s="0" t="s">
        <v>2006</v>
      </c>
    </row>
    <row r="55" customFormat="false" ht="15" hidden="false" customHeight="false" outlineLevel="0" collapsed="false">
      <c r="A55" s="21" t="n">
        <v>53</v>
      </c>
      <c r="B55" s="0" t="s">
        <v>2007</v>
      </c>
    </row>
    <row r="56" customFormat="false" ht="15" hidden="false" customHeight="false" outlineLevel="0" collapsed="false">
      <c r="A56" s="21" t="n">
        <v>54</v>
      </c>
      <c r="B56" s="0" t="s">
        <v>2008</v>
      </c>
    </row>
    <row r="57" customFormat="false" ht="15" hidden="false" customHeight="false" outlineLevel="0" collapsed="false">
      <c r="A57" s="21" t="n">
        <v>55</v>
      </c>
      <c r="B57" s="0" t="s">
        <v>2009</v>
      </c>
    </row>
    <row r="58" customFormat="false" ht="15" hidden="false" customHeight="false" outlineLevel="0" collapsed="false">
      <c r="A58" s="21" t="n">
        <v>56</v>
      </c>
      <c r="B58" s="0" t="s">
        <v>2010</v>
      </c>
    </row>
    <row r="59" customFormat="false" ht="15" hidden="false" customHeight="false" outlineLevel="0" collapsed="false">
      <c r="A59" s="21" t="n">
        <v>57</v>
      </c>
      <c r="B59" s="0" t="s">
        <v>2011</v>
      </c>
    </row>
    <row r="60" customFormat="false" ht="15" hidden="false" customHeight="false" outlineLevel="0" collapsed="false">
      <c r="A60" s="21" t="n">
        <v>58</v>
      </c>
      <c r="B60" s="0" t="s">
        <v>2012</v>
      </c>
    </row>
    <row r="61" customFormat="false" ht="15" hidden="false" customHeight="false" outlineLevel="0" collapsed="false">
      <c r="A61" s="21" t="n">
        <v>59</v>
      </c>
      <c r="B61" s="0" t="s">
        <v>2013</v>
      </c>
    </row>
    <row r="62" customFormat="false" ht="15" hidden="false" customHeight="false" outlineLevel="0" collapsed="false">
      <c r="A62" s="21" t="n">
        <v>60</v>
      </c>
      <c r="B62" s="0" t="s">
        <v>2014</v>
      </c>
    </row>
    <row r="63" customFormat="false" ht="15" hidden="false" customHeight="false" outlineLevel="0" collapsed="false">
      <c r="A63" s="21" t="n">
        <v>61</v>
      </c>
      <c r="B63" s="0" t="s">
        <v>2015</v>
      </c>
    </row>
    <row r="64" customFormat="false" ht="15" hidden="false" customHeight="false" outlineLevel="0" collapsed="false">
      <c r="A64" s="21" t="n">
        <v>62</v>
      </c>
      <c r="B64" s="0" t="s">
        <v>2016</v>
      </c>
    </row>
    <row r="65" customFormat="false" ht="15" hidden="false" customHeight="false" outlineLevel="0" collapsed="false">
      <c r="A65" s="21" t="n">
        <v>63</v>
      </c>
      <c r="B65" s="0" t="s">
        <v>2017</v>
      </c>
    </row>
    <row r="66" customFormat="false" ht="15" hidden="false" customHeight="false" outlineLevel="0" collapsed="false">
      <c r="A66" s="21" t="n">
        <v>64</v>
      </c>
      <c r="B66" s="0" t="s">
        <v>2018</v>
      </c>
    </row>
    <row r="67" customFormat="false" ht="15" hidden="false" customHeight="false" outlineLevel="0" collapsed="false">
      <c r="A67" s="21" t="n">
        <v>65</v>
      </c>
      <c r="B67" s="0" t="s">
        <v>2019</v>
      </c>
    </row>
    <row r="68" customFormat="false" ht="15" hidden="false" customHeight="false" outlineLevel="0" collapsed="false">
      <c r="A68" s="21" t="n">
        <v>66</v>
      </c>
      <c r="B68" s="0" t="s">
        <v>2020</v>
      </c>
    </row>
    <row r="69" customFormat="false" ht="15" hidden="false" customHeight="false" outlineLevel="0" collapsed="false">
      <c r="A69" s="21" t="n">
        <v>67</v>
      </c>
      <c r="B69" s="0" t="s">
        <v>2021</v>
      </c>
    </row>
    <row r="70" customFormat="false" ht="15" hidden="false" customHeight="false" outlineLevel="0" collapsed="false">
      <c r="A70" s="21" t="n">
        <v>68</v>
      </c>
      <c r="B70" s="0" t="s">
        <v>2022</v>
      </c>
    </row>
    <row r="71" customFormat="false" ht="15" hidden="false" customHeight="false" outlineLevel="0" collapsed="false">
      <c r="A71" s="21" t="n">
        <v>69</v>
      </c>
      <c r="B71" s="0" t="s">
        <v>2023</v>
      </c>
    </row>
    <row r="72" customFormat="false" ht="15" hidden="false" customHeight="false" outlineLevel="0" collapsed="false">
      <c r="A72" s="21" t="n">
        <v>70</v>
      </c>
      <c r="B72" s="0" t="s">
        <v>2008</v>
      </c>
    </row>
    <row r="73" customFormat="false" ht="15" hidden="false" customHeight="false" outlineLevel="0" collapsed="false">
      <c r="A73" s="21" t="n">
        <v>71</v>
      </c>
      <c r="B73" s="0" t="s">
        <v>2024</v>
      </c>
    </row>
    <row r="74" customFormat="false" ht="15" hidden="false" customHeight="false" outlineLevel="0" collapsed="false">
      <c r="A74" s="21" t="n">
        <v>72</v>
      </c>
      <c r="B74" s="0" t="s">
        <v>2025</v>
      </c>
    </row>
    <row r="75" customFormat="false" ht="15" hidden="false" customHeight="false" outlineLevel="0" collapsed="false">
      <c r="A75" s="21" t="n">
        <v>73</v>
      </c>
      <c r="B75" s="0" t="s">
        <v>2026</v>
      </c>
    </row>
    <row r="76" customFormat="false" ht="15" hidden="false" customHeight="false" outlineLevel="0" collapsed="false">
      <c r="A76" s="21" t="n">
        <v>74</v>
      </c>
      <c r="B76" s="0" t="s">
        <v>2027</v>
      </c>
    </row>
    <row r="77" customFormat="false" ht="15" hidden="false" customHeight="false" outlineLevel="0" collapsed="false">
      <c r="A77" s="21" t="n">
        <v>75</v>
      </c>
      <c r="B77" s="0" t="s">
        <v>2028</v>
      </c>
    </row>
    <row r="78" customFormat="false" ht="15" hidden="false" customHeight="false" outlineLevel="0" collapsed="false">
      <c r="A78" s="21" t="n">
        <v>76</v>
      </c>
      <c r="B78" s="0" t="s">
        <v>2029</v>
      </c>
    </row>
    <row r="79" customFormat="false" ht="15" hidden="false" customHeight="false" outlineLevel="0" collapsed="false">
      <c r="A79" s="21" t="n">
        <v>77</v>
      </c>
      <c r="B79" s="0" t="s">
        <v>2030</v>
      </c>
    </row>
    <row r="80" customFormat="false" ht="15" hidden="false" customHeight="false" outlineLevel="0" collapsed="false">
      <c r="A80" s="21" t="n">
        <v>78</v>
      </c>
      <c r="B80" s="0" t="s">
        <v>2031</v>
      </c>
    </row>
    <row r="81" customFormat="false" ht="15" hidden="false" customHeight="false" outlineLevel="0" collapsed="false">
      <c r="A81" s="21" t="n">
        <v>79</v>
      </c>
      <c r="B81" s="0" t="s">
        <v>2032</v>
      </c>
    </row>
    <row r="82" customFormat="false" ht="15" hidden="false" customHeight="false" outlineLevel="0" collapsed="false">
      <c r="A82" s="21" t="n">
        <v>80</v>
      </c>
      <c r="B82" s="0" t="s">
        <v>2033</v>
      </c>
    </row>
    <row r="83" customFormat="false" ht="15" hidden="false" customHeight="false" outlineLevel="0" collapsed="false">
      <c r="A83" s="21" t="n">
        <v>81</v>
      </c>
      <c r="B83" s="0" t="s">
        <v>2034</v>
      </c>
    </row>
    <row r="84" customFormat="false" ht="15" hidden="false" customHeight="false" outlineLevel="0" collapsed="false">
      <c r="A84" s="21" t="n">
        <v>82</v>
      </c>
      <c r="B84" s="0" t="s">
        <v>2035</v>
      </c>
    </row>
    <row r="85" customFormat="false" ht="15" hidden="false" customHeight="false" outlineLevel="0" collapsed="false">
      <c r="A85" s="21" t="n">
        <v>83</v>
      </c>
      <c r="B85" s="0" t="s">
        <v>2036</v>
      </c>
    </row>
    <row r="86" customFormat="false" ht="15" hidden="false" customHeight="false" outlineLevel="0" collapsed="false">
      <c r="A86" s="21" t="n">
        <v>84</v>
      </c>
      <c r="B86" s="0" t="s">
        <v>2037</v>
      </c>
    </row>
    <row r="87" customFormat="false" ht="15" hidden="false" customHeight="false" outlineLevel="0" collapsed="false">
      <c r="A87" s="21" t="n">
        <v>85</v>
      </c>
      <c r="B87" s="0" t="s">
        <v>2038</v>
      </c>
    </row>
    <row r="88" customFormat="false" ht="15" hidden="false" customHeight="false" outlineLevel="0" collapsed="false">
      <c r="A88" s="21" t="n">
        <v>86</v>
      </c>
      <c r="B88" s="0" t="s">
        <v>2039</v>
      </c>
    </row>
    <row r="89" customFormat="false" ht="15" hidden="false" customHeight="false" outlineLevel="0" collapsed="false">
      <c r="A89" s="21" t="n">
        <v>87</v>
      </c>
      <c r="B89" s="0" t="s">
        <v>2040</v>
      </c>
    </row>
    <row r="90" customFormat="false" ht="15" hidden="false" customHeight="false" outlineLevel="0" collapsed="false">
      <c r="A90" s="21" t="n">
        <v>88</v>
      </c>
      <c r="B90" s="0" t="s">
        <v>2041</v>
      </c>
    </row>
    <row r="91" customFormat="false" ht="15" hidden="false" customHeight="false" outlineLevel="0" collapsed="false">
      <c r="A91" s="21" t="n">
        <v>89</v>
      </c>
      <c r="B91" s="0" t="s">
        <v>2042</v>
      </c>
    </row>
    <row r="92" customFormat="false" ht="15" hidden="false" customHeight="false" outlineLevel="0" collapsed="false">
      <c r="A92" s="21" t="n">
        <v>90</v>
      </c>
      <c r="B92" s="0" t="s">
        <v>2043</v>
      </c>
    </row>
    <row r="93" customFormat="false" ht="15" hidden="false" customHeight="false" outlineLevel="0" collapsed="false">
      <c r="A93" s="21" t="n">
        <v>91</v>
      </c>
      <c r="B93" s="0" t="s">
        <v>2044</v>
      </c>
    </row>
    <row r="94" customFormat="false" ht="15" hidden="false" customHeight="false" outlineLevel="0" collapsed="false">
      <c r="A94" s="21" t="n">
        <v>92</v>
      </c>
      <c r="B94" s="0" t="s">
        <v>2045</v>
      </c>
    </row>
    <row r="95" customFormat="false" ht="15" hidden="false" customHeight="false" outlineLevel="0" collapsed="false">
      <c r="A95" s="21" t="n">
        <v>93</v>
      </c>
      <c r="B95" s="0" t="s">
        <v>2046</v>
      </c>
    </row>
    <row r="96" customFormat="false" ht="15" hidden="false" customHeight="false" outlineLevel="0" collapsed="false">
      <c r="A96" s="21" t="n">
        <v>94</v>
      </c>
      <c r="B96" s="0" t="s">
        <v>2047</v>
      </c>
    </row>
    <row r="97" customFormat="false" ht="15" hidden="false" customHeight="false" outlineLevel="0" collapsed="false">
      <c r="A97" s="21" t="n">
        <v>95</v>
      </c>
      <c r="B97" s="0" t="s">
        <v>2048</v>
      </c>
    </row>
    <row r="98" customFormat="false" ht="15" hidden="false" customHeight="false" outlineLevel="0" collapsed="false">
      <c r="A98" s="21" t="n">
        <v>96</v>
      </c>
      <c r="B98" s="0" t="s">
        <v>2049</v>
      </c>
    </row>
    <row r="99" customFormat="false" ht="15" hidden="false" customHeight="false" outlineLevel="0" collapsed="false">
      <c r="A99" s="21" t="n">
        <v>97</v>
      </c>
      <c r="B99" s="0" t="s">
        <v>2050</v>
      </c>
    </row>
    <row r="100" customFormat="false" ht="15" hidden="false" customHeight="false" outlineLevel="0" collapsed="false">
      <c r="A100" s="21" t="n">
        <v>98</v>
      </c>
      <c r="B100" s="0" t="s">
        <v>2051</v>
      </c>
    </row>
    <row r="101" customFormat="false" ht="15" hidden="false" customHeight="false" outlineLevel="0" collapsed="false">
      <c r="A101" s="21" t="n">
        <v>99</v>
      </c>
      <c r="B101" s="0" t="s">
        <v>2052</v>
      </c>
    </row>
    <row r="102" customFormat="false" ht="15" hidden="false" customHeight="false" outlineLevel="0" collapsed="false">
      <c r="A102" s="21" t="n">
        <v>100</v>
      </c>
      <c r="B102" s="0" t="s">
        <v>2053</v>
      </c>
    </row>
    <row r="103" customFormat="false" ht="15" hidden="false" customHeight="false" outlineLevel="0" collapsed="false">
      <c r="A103" s="21" t="n">
        <v>101</v>
      </c>
      <c r="B103" s="0" t="s">
        <v>2054</v>
      </c>
    </row>
    <row r="104" customFormat="false" ht="15" hidden="false" customHeight="false" outlineLevel="0" collapsed="false">
      <c r="A104" s="21" t="n">
        <v>102</v>
      </c>
      <c r="B104" s="0" t="s">
        <v>2055</v>
      </c>
    </row>
    <row r="105" customFormat="false" ht="15" hidden="false" customHeight="false" outlineLevel="0" collapsed="false">
      <c r="A105" s="21" t="n">
        <v>103</v>
      </c>
      <c r="B105" s="0" t="s">
        <v>2056</v>
      </c>
    </row>
    <row r="106" customFormat="false" ht="15" hidden="false" customHeight="false" outlineLevel="0" collapsed="false">
      <c r="A106" s="21" t="n">
        <v>104</v>
      </c>
      <c r="B106" s="0" t="s">
        <v>2057</v>
      </c>
    </row>
    <row r="107" customFormat="false" ht="15" hidden="false" customHeight="false" outlineLevel="0" collapsed="false">
      <c r="A107" s="21" t="n">
        <v>105</v>
      </c>
      <c r="B107" s="0" t="s">
        <v>2058</v>
      </c>
    </row>
    <row r="108" customFormat="false" ht="15" hidden="false" customHeight="false" outlineLevel="0" collapsed="false">
      <c r="A108" s="21" t="n">
        <v>106</v>
      </c>
      <c r="B108" s="0" t="s">
        <v>2059</v>
      </c>
    </row>
    <row r="109" customFormat="false" ht="15" hidden="false" customHeight="false" outlineLevel="0" collapsed="false">
      <c r="A109" s="21" t="n">
        <v>107</v>
      </c>
      <c r="B109" s="0" t="s">
        <v>2060</v>
      </c>
    </row>
    <row r="110" customFormat="false" ht="15" hidden="false" customHeight="false" outlineLevel="0" collapsed="false">
      <c r="A110" s="21" t="n">
        <v>108</v>
      </c>
      <c r="B110" s="0" t="s">
        <v>2061</v>
      </c>
    </row>
    <row r="111" customFormat="false" ht="15" hidden="false" customHeight="false" outlineLevel="0" collapsed="false">
      <c r="A111" s="21" t="n">
        <v>109</v>
      </c>
      <c r="B111" s="0" t="s">
        <v>2062</v>
      </c>
    </row>
    <row r="112" customFormat="false" ht="15" hidden="false" customHeight="false" outlineLevel="0" collapsed="false">
      <c r="A112" s="21" t="n">
        <v>110</v>
      </c>
      <c r="B112" s="0" t="s">
        <v>2063</v>
      </c>
    </row>
    <row r="113" customFormat="false" ht="15" hidden="false" customHeight="false" outlineLevel="0" collapsed="false">
      <c r="A113" s="21" t="n">
        <v>111</v>
      </c>
      <c r="B113" s="0" t="s">
        <v>2064</v>
      </c>
    </row>
    <row r="114" customFormat="false" ht="15" hidden="false" customHeight="false" outlineLevel="0" collapsed="false">
      <c r="A114" s="21" t="n">
        <v>112</v>
      </c>
      <c r="B114" s="0" t="s">
        <v>2065</v>
      </c>
    </row>
    <row r="115" customFormat="false" ht="15" hidden="false" customHeight="false" outlineLevel="0" collapsed="false">
      <c r="A115" s="21" t="n">
        <v>113</v>
      </c>
      <c r="B115" s="0" t="s">
        <v>2066</v>
      </c>
    </row>
    <row r="116" customFormat="false" ht="15" hidden="false" customHeight="false" outlineLevel="0" collapsed="false">
      <c r="A116" s="21" t="n">
        <v>114</v>
      </c>
      <c r="B116" s="0" t="s">
        <v>2067</v>
      </c>
    </row>
    <row r="117" customFormat="false" ht="15" hidden="false" customHeight="false" outlineLevel="0" collapsed="false">
      <c r="A117" s="21" t="n">
        <v>115</v>
      </c>
      <c r="B117" s="0" t="s">
        <v>2068</v>
      </c>
    </row>
    <row r="118" customFormat="false" ht="15" hidden="false" customHeight="false" outlineLevel="0" collapsed="false">
      <c r="A118" s="21" t="n">
        <v>116</v>
      </c>
      <c r="B118" s="0" t="s">
        <v>2069</v>
      </c>
    </row>
    <row r="119" customFormat="false" ht="15" hidden="false" customHeight="false" outlineLevel="0" collapsed="false">
      <c r="A119" s="21" t="n">
        <v>117</v>
      </c>
      <c r="B119" s="0" t="s">
        <v>2070</v>
      </c>
    </row>
    <row r="120" customFormat="false" ht="15" hidden="false" customHeight="false" outlineLevel="0" collapsed="false">
      <c r="A120" s="21" t="n">
        <v>118</v>
      </c>
      <c r="B120" s="0" t="s">
        <v>2071</v>
      </c>
    </row>
    <row r="121" customFormat="false" ht="15" hidden="false" customHeight="false" outlineLevel="0" collapsed="false">
      <c r="A121" s="21" t="n">
        <v>119</v>
      </c>
      <c r="B121" s="0" t="s">
        <v>2072</v>
      </c>
    </row>
    <row r="122" customFormat="false" ht="15" hidden="false" customHeight="false" outlineLevel="0" collapsed="false">
      <c r="A122" s="21" t="n">
        <v>120</v>
      </c>
      <c r="B122" s="0" t="s">
        <v>2073</v>
      </c>
    </row>
    <row r="123" customFormat="false" ht="15" hidden="false" customHeight="false" outlineLevel="0" collapsed="false">
      <c r="A123" s="21" t="n">
        <v>121</v>
      </c>
      <c r="B123" s="0" t="s">
        <v>2074</v>
      </c>
    </row>
    <row r="124" customFormat="false" ht="15" hidden="false" customHeight="false" outlineLevel="0" collapsed="false">
      <c r="A124" s="21" t="n">
        <v>122</v>
      </c>
      <c r="B124" s="0" t="s">
        <v>2075</v>
      </c>
    </row>
    <row r="125" customFormat="false" ht="15" hidden="false" customHeight="false" outlineLevel="0" collapsed="false">
      <c r="A125" s="21" t="n">
        <v>123</v>
      </c>
      <c r="B125" s="0" t="s">
        <v>2076</v>
      </c>
    </row>
    <row r="126" customFormat="false" ht="15" hidden="false" customHeight="false" outlineLevel="0" collapsed="false">
      <c r="A126" s="21" t="n">
        <v>124</v>
      </c>
      <c r="B126" s="0" t="s">
        <v>2077</v>
      </c>
    </row>
    <row r="127" customFormat="false" ht="15" hidden="false" customHeight="false" outlineLevel="0" collapsed="false">
      <c r="A127" s="21" t="n">
        <v>125</v>
      </c>
      <c r="B127" s="0" t="s">
        <v>2078</v>
      </c>
    </row>
    <row r="128" customFormat="false" ht="15" hidden="false" customHeight="false" outlineLevel="0" collapsed="false">
      <c r="A128" s="21" t="n">
        <v>126</v>
      </c>
      <c r="B128" s="0" t="s">
        <v>2079</v>
      </c>
    </row>
    <row r="129" customFormat="false" ht="15" hidden="false" customHeight="false" outlineLevel="0" collapsed="false">
      <c r="A129" s="21" t="n">
        <v>127</v>
      </c>
      <c r="B129" s="0" t="s">
        <v>2080</v>
      </c>
    </row>
    <row r="130" customFormat="false" ht="15" hidden="false" customHeight="false" outlineLevel="0" collapsed="false">
      <c r="A130" s="21" t="n">
        <v>128</v>
      </c>
      <c r="B130" s="0" t="s">
        <v>2081</v>
      </c>
    </row>
    <row r="131" customFormat="false" ht="15" hidden="false" customHeight="false" outlineLevel="0" collapsed="false">
      <c r="A131" s="21" t="n">
        <v>129</v>
      </c>
      <c r="B131" s="0" t="s">
        <v>2082</v>
      </c>
    </row>
    <row r="132" customFormat="false" ht="15" hidden="false" customHeight="false" outlineLevel="0" collapsed="false">
      <c r="A132" s="21" t="n">
        <v>130</v>
      </c>
      <c r="B132" s="0" t="s">
        <v>2083</v>
      </c>
    </row>
    <row r="133" customFormat="false" ht="15" hidden="false" customHeight="false" outlineLevel="0" collapsed="false">
      <c r="A133" s="21" t="n">
        <v>131</v>
      </c>
      <c r="B133" s="0" t="s">
        <v>2084</v>
      </c>
    </row>
    <row r="134" customFormat="false" ht="15" hidden="false" customHeight="false" outlineLevel="0" collapsed="false">
      <c r="A134" s="21" t="n">
        <v>132</v>
      </c>
      <c r="B134" s="0" t="s">
        <v>2085</v>
      </c>
    </row>
    <row r="135" customFormat="false" ht="15" hidden="false" customHeight="false" outlineLevel="0" collapsed="false">
      <c r="A135" s="21" t="n">
        <v>133</v>
      </c>
      <c r="B135" s="0" t="s">
        <v>2086</v>
      </c>
    </row>
    <row r="136" customFormat="false" ht="15" hidden="false" customHeight="false" outlineLevel="0" collapsed="false">
      <c r="A136" s="21" t="n">
        <v>134</v>
      </c>
      <c r="B136" s="0" t="s">
        <v>2087</v>
      </c>
    </row>
    <row r="137" customFormat="false" ht="15" hidden="false" customHeight="false" outlineLevel="0" collapsed="false">
      <c r="A137" s="21" t="n">
        <v>135</v>
      </c>
      <c r="B137" s="0" t="s">
        <v>2088</v>
      </c>
    </row>
    <row r="138" customFormat="false" ht="15" hidden="false" customHeight="false" outlineLevel="0" collapsed="false">
      <c r="A138" s="21" t="n">
        <v>136</v>
      </c>
      <c r="B138" s="0" t="s">
        <v>2089</v>
      </c>
    </row>
    <row r="139" customFormat="false" ht="15" hidden="false" customHeight="false" outlineLevel="0" collapsed="false">
      <c r="A139" s="21" t="n">
        <v>137</v>
      </c>
      <c r="B139" s="0" t="s">
        <v>2090</v>
      </c>
    </row>
    <row r="140" customFormat="false" ht="15" hidden="false" customHeight="false" outlineLevel="0" collapsed="false">
      <c r="A140" s="21" t="n">
        <v>138</v>
      </c>
      <c r="B140" s="0" t="s">
        <v>2091</v>
      </c>
    </row>
    <row r="141" customFormat="false" ht="15" hidden="false" customHeight="false" outlineLevel="0" collapsed="false">
      <c r="A141" s="21" t="n">
        <v>139</v>
      </c>
      <c r="B141" s="0" t="s">
        <v>2092</v>
      </c>
    </row>
    <row r="142" customFormat="false" ht="15" hidden="false" customHeight="false" outlineLevel="0" collapsed="false">
      <c r="A142" s="21" t="n">
        <v>140</v>
      </c>
      <c r="B142" s="0" t="s">
        <v>2093</v>
      </c>
    </row>
    <row r="143" customFormat="false" ht="15" hidden="false" customHeight="false" outlineLevel="0" collapsed="false">
      <c r="A143" s="21" t="n">
        <v>141</v>
      </c>
      <c r="B143" s="0" t="s">
        <v>2094</v>
      </c>
    </row>
    <row r="144" customFormat="false" ht="15" hidden="false" customHeight="false" outlineLevel="0" collapsed="false">
      <c r="A144" s="21" t="n">
        <v>142</v>
      </c>
      <c r="B144" s="0" t="s">
        <v>2095</v>
      </c>
    </row>
    <row r="145" customFormat="false" ht="15" hidden="false" customHeight="false" outlineLevel="0" collapsed="false">
      <c r="A145" s="21" t="n">
        <v>143</v>
      </c>
      <c r="B145" s="0" t="s">
        <v>2096</v>
      </c>
    </row>
    <row r="146" customFormat="false" ht="15" hidden="false" customHeight="false" outlineLevel="0" collapsed="false">
      <c r="A146" s="21" t="n">
        <v>144</v>
      </c>
      <c r="B146" s="0" t="s">
        <v>2097</v>
      </c>
    </row>
    <row r="147" customFormat="false" ht="15" hidden="false" customHeight="false" outlineLevel="0" collapsed="false">
      <c r="A147" s="21" t="n">
        <v>145</v>
      </c>
      <c r="B147" s="0" t="s">
        <v>2098</v>
      </c>
    </row>
    <row r="148" customFormat="false" ht="15" hidden="false" customHeight="false" outlineLevel="0" collapsed="false">
      <c r="A148" s="21" t="n">
        <v>146</v>
      </c>
      <c r="B148" s="0" t="s">
        <v>2099</v>
      </c>
    </row>
    <row r="149" customFormat="false" ht="15" hidden="false" customHeight="false" outlineLevel="0" collapsed="false">
      <c r="A149" s="21" t="n">
        <v>147</v>
      </c>
      <c r="B149" s="0" t="s">
        <v>2100</v>
      </c>
    </row>
    <row r="150" customFormat="false" ht="15" hidden="false" customHeight="false" outlineLevel="0" collapsed="false">
      <c r="A150" s="21" t="n">
        <v>148</v>
      </c>
      <c r="B150" s="0" t="s">
        <v>2101</v>
      </c>
    </row>
    <row r="151" customFormat="false" ht="15" hidden="false" customHeight="false" outlineLevel="0" collapsed="false">
      <c r="A151" s="21" t="n">
        <v>149</v>
      </c>
      <c r="B151" s="0" t="s">
        <v>2102</v>
      </c>
    </row>
    <row r="152" customFormat="false" ht="15" hidden="false" customHeight="false" outlineLevel="0" collapsed="false">
      <c r="A152" s="21" t="n">
        <v>150</v>
      </c>
      <c r="B152" s="0" t="s">
        <v>2103</v>
      </c>
    </row>
    <row r="153" customFormat="false" ht="15" hidden="false" customHeight="false" outlineLevel="0" collapsed="false">
      <c r="A153" s="21" t="n">
        <v>151</v>
      </c>
      <c r="B153" s="0" t="s">
        <v>2104</v>
      </c>
    </row>
    <row r="154" customFormat="false" ht="15" hidden="false" customHeight="false" outlineLevel="0" collapsed="false">
      <c r="A154" s="21" t="n">
        <v>152</v>
      </c>
      <c r="B154" s="0" t="s">
        <v>2105</v>
      </c>
    </row>
    <row r="155" customFormat="false" ht="15" hidden="false" customHeight="false" outlineLevel="0" collapsed="false">
      <c r="A155" s="21" t="n">
        <v>153</v>
      </c>
      <c r="B155" s="0" t="s">
        <v>2106</v>
      </c>
    </row>
    <row r="156" customFormat="false" ht="15" hidden="false" customHeight="false" outlineLevel="0" collapsed="false">
      <c r="A156" s="21" t="n">
        <v>154</v>
      </c>
      <c r="B156" s="0" t="s">
        <v>2107</v>
      </c>
    </row>
    <row r="157" customFormat="false" ht="15" hidden="false" customHeight="false" outlineLevel="0" collapsed="false">
      <c r="A157" s="21" t="n">
        <v>155</v>
      </c>
      <c r="B157" s="0" t="s">
        <v>2108</v>
      </c>
    </row>
    <row r="158" customFormat="false" ht="15" hidden="false" customHeight="false" outlineLevel="0" collapsed="false">
      <c r="A158" s="21" t="n">
        <v>156</v>
      </c>
      <c r="B158" s="0" t="s">
        <v>2109</v>
      </c>
    </row>
    <row r="159" customFormat="false" ht="15" hidden="false" customHeight="false" outlineLevel="0" collapsed="false">
      <c r="A159" s="21" t="n">
        <v>157</v>
      </c>
      <c r="B159" s="0" t="s">
        <v>2110</v>
      </c>
    </row>
    <row r="160" customFormat="false" ht="15" hidden="false" customHeight="false" outlineLevel="0" collapsed="false">
      <c r="A160" s="21" t="n">
        <v>158</v>
      </c>
      <c r="B160" s="0" t="s">
        <v>2111</v>
      </c>
    </row>
    <row r="161" customFormat="false" ht="15" hidden="false" customHeight="false" outlineLevel="0" collapsed="false">
      <c r="A161" s="21" t="n">
        <v>159</v>
      </c>
      <c r="B161" s="0" t="s">
        <v>2112</v>
      </c>
    </row>
    <row r="162" customFormat="false" ht="15" hidden="false" customHeight="false" outlineLevel="0" collapsed="false">
      <c r="A162" s="21" t="n">
        <v>160</v>
      </c>
      <c r="B162" s="0" t="s">
        <v>2113</v>
      </c>
    </row>
    <row r="163" customFormat="false" ht="15" hidden="false" customHeight="false" outlineLevel="0" collapsed="false">
      <c r="A163" s="21" t="n">
        <v>161</v>
      </c>
      <c r="B163" s="0" t="s">
        <v>2114</v>
      </c>
    </row>
    <row r="164" customFormat="false" ht="15" hidden="false" customHeight="false" outlineLevel="0" collapsed="false">
      <c r="A164" s="21" t="n">
        <v>162</v>
      </c>
      <c r="B164" s="0" t="s">
        <v>2115</v>
      </c>
    </row>
    <row r="165" customFormat="false" ht="15" hidden="false" customHeight="false" outlineLevel="0" collapsed="false">
      <c r="A165" s="21" t="n">
        <v>163</v>
      </c>
      <c r="B165" s="0" t="s">
        <v>2116</v>
      </c>
    </row>
    <row r="166" customFormat="false" ht="15" hidden="false" customHeight="false" outlineLevel="0" collapsed="false">
      <c r="A166" s="21" t="n">
        <v>164</v>
      </c>
      <c r="B166" s="0" t="s">
        <v>2117</v>
      </c>
    </row>
    <row r="167" customFormat="false" ht="15" hidden="false" customHeight="false" outlineLevel="0" collapsed="false">
      <c r="A167" s="21" t="n">
        <v>165</v>
      </c>
      <c r="B167" s="0" t="s">
        <v>2118</v>
      </c>
    </row>
    <row r="168" customFormat="false" ht="15" hidden="false" customHeight="false" outlineLevel="0" collapsed="false">
      <c r="A168" s="21" t="n">
        <v>166</v>
      </c>
      <c r="B168" s="0" t="s">
        <v>2119</v>
      </c>
    </row>
    <row r="169" customFormat="false" ht="15" hidden="false" customHeight="false" outlineLevel="0" collapsed="false">
      <c r="A169" s="21" t="n">
        <v>167</v>
      </c>
      <c r="B169" s="0" t="s">
        <v>2120</v>
      </c>
    </row>
    <row r="170" customFormat="false" ht="15" hidden="false" customHeight="false" outlineLevel="0" collapsed="false">
      <c r="A170" s="21" t="n">
        <v>168</v>
      </c>
      <c r="B170" s="0" t="s">
        <v>2121</v>
      </c>
    </row>
    <row r="171" customFormat="false" ht="15" hidden="false" customHeight="false" outlineLevel="0" collapsed="false">
      <c r="A171" s="21" t="n">
        <v>169</v>
      </c>
      <c r="B171" s="0" t="s">
        <v>2122</v>
      </c>
    </row>
    <row r="172" customFormat="false" ht="15" hidden="false" customHeight="false" outlineLevel="0" collapsed="false">
      <c r="A172" s="21" t="n">
        <v>170</v>
      </c>
      <c r="B172" s="0" t="s">
        <v>2123</v>
      </c>
    </row>
    <row r="173" customFormat="false" ht="15" hidden="false" customHeight="false" outlineLevel="0" collapsed="false">
      <c r="A173" s="21" t="n">
        <v>171</v>
      </c>
      <c r="B173" s="0" t="s">
        <v>2124</v>
      </c>
    </row>
    <row r="174" customFormat="false" ht="15" hidden="false" customHeight="false" outlineLevel="0" collapsed="false">
      <c r="A174" s="21" t="n">
        <v>172</v>
      </c>
      <c r="B174" s="0" t="s">
        <v>2125</v>
      </c>
    </row>
    <row r="175" customFormat="false" ht="15" hidden="false" customHeight="false" outlineLevel="0" collapsed="false">
      <c r="A175" s="21" t="n">
        <v>173</v>
      </c>
      <c r="B175" s="0" t="s">
        <v>2126</v>
      </c>
    </row>
    <row r="176" customFormat="false" ht="15" hidden="false" customHeight="false" outlineLevel="0" collapsed="false">
      <c r="A176" s="21" t="n">
        <v>174</v>
      </c>
      <c r="B176" s="0" t="s">
        <v>2127</v>
      </c>
    </row>
    <row r="177" customFormat="false" ht="15" hidden="false" customHeight="false" outlineLevel="0" collapsed="false">
      <c r="A177" s="21" t="n">
        <v>175</v>
      </c>
      <c r="B177" s="0" t="s">
        <v>2128</v>
      </c>
    </row>
    <row r="178" customFormat="false" ht="15" hidden="false" customHeight="false" outlineLevel="0" collapsed="false">
      <c r="A178" s="21" t="n">
        <v>176</v>
      </c>
      <c r="B178" s="0" t="s">
        <v>2129</v>
      </c>
    </row>
    <row r="179" customFormat="false" ht="15" hidden="false" customHeight="false" outlineLevel="0" collapsed="false">
      <c r="A179" s="21" t="n">
        <v>177</v>
      </c>
      <c r="B179" s="0" t="s">
        <v>2130</v>
      </c>
    </row>
    <row r="180" customFormat="false" ht="15" hidden="false" customHeight="false" outlineLevel="0" collapsed="false">
      <c r="A180" s="21" t="n">
        <v>178</v>
      </c>
      <c r="B180" s="0" t="s">
        <v>2131</v>
      </c>
    </row>
    <row r="181" customFormat="false" ht="15" hidden="false" customHeight="false" outlineLevel="0" collapsed="false">
      <c r="A181" s="21" t="n">
        <v>179</v>
      </c>
      <c r="B181" s="0" t="s">
        <v>2132</v>
      </c>
    </row>
    <row r="182" customFormat="false" ht="15" hidden="false" customHeight="false" outlineLevel="0" collapsed="false">
      <c r="A182" s="21" t="n">
        <v>180</v>
      </c>
      <c r="B182" s="0" t="s">
        <v>2133</v>
      </c>
    </row>
    <row r="183" customFormat="false" ht="15" hidden="false" customHeight="false" outlineLevel="0" collapsed="false">
      <c r="A183" s="21" t="n">
        <v>181</v>
      </c>
      <c r="B183" s="0" t="s">
        <v>2134</v>
      </c>
    </row>
    <row r="184" customFormat="false" ht="15" hidden="false" customHeight="false" outlineLevel="0" collapsed="false">
      <c r="A184" s="21" t="n">
        <v>182</v>
      </c>
      <c r="B184" s="0" t="s">
        <v>2135</v>
      </c>
    </row>
    <row r="185" customFormat="false" ht="15" hidden="false" customHeight="false" outlineLevel="0" collapsed="false">
      <c r="A185" s="21" t="n">
        <v>183</v>
      </c>
      <c r="B185" s="0" t="s">
        <v>2136</v>
      </c>
    </row>
    <row r="186" customFormat="false" ht="15" hidden="false" customHeight="false" outlineLevel="0" collapsed="false">
      <c r="A186" s="21" t="n">
        <v>184</v>
      </c>
      <c r="B186" s="0" t="s">
        <v>2137</v>
      </c>
    </row>
    <row r="187" customFormat="false" ht="15" hidden="false" customHeight="false" outlineLevel="0" collapsed="false">
      <c r="A187" s="21" t="n">
        <v>185</v>
      </c>
      <c r="B187" s="0" t="s">
        <v>2138</v>
      </c>
    </row>
    <row r="188" customFormat="false" ht="15" hidden="false" customHeight="false" outlineLevel="0" collapsed="false">
      <c r="A188" s="21" t="n">
        <v>186</v>
      </c>
      <c r="B188" s="0" t="s">
        <v>2139</v>
      </c>
    </row>
    <row r="189" customFormat="false" ht="15" hidden="false" customHeight="false" outlineLevel="0" collapsed="false">
      <c r="A189" s="21" t="n">
        <v>187</v>
      </c>
      <c r="B189" s="0" t="s">
        <v>2140</v>
      </c>
    </row>
    <row r="190" customFormat="false" ht="15" hidden="false" customHeight="false" outlineLevel="0" collapsed="false">
      <c r="A190" s="21" t="n">
        <v>188</v>
      </c>
      <c r="B190" s="0" t="s">
        <v>2141</v>
      </c>
    </row>
    <row r="191" customFormat="false" ht="15" hidden="false" customHeight="false" outlineLevel="0" collapsed="false">
      <c r="A191" s="21" t="n">
        <v>189</v>
      </c>
      <c r="B191" s="0" t="s">
        <v>2142</v>
      </c>
    </row>
    <row r="192" customFormat="false" ht="15" hidden="false" customHeight="false" outlineLevel="0" collapsed="false">
      <c r="A192" s="21" t="n">
        <v>190</v>
      </c>
      <c r="B192" s="0" t="s">
        <v>2143</v>
      </c>
    </row>
    <row r="193" customFormat="false" ht="15" hidden="false" customHeight="false" outlineLevel="0" collapsed="false">
      <c r="A193" s="21" t="n">
        <v>191</v>
      </c>
      <c r="B193" s="0" t="s">
        <v>2144</v>
      </c>
    </row>
    <row r="194" customFormat="false" ht="15" hidden="false" customHeight="false" outlineLevel="0" collapsed="false">
      <c r="A194" s="21" t="n">
        <v>192</v>
      </c>
      <c r="B194" s="0" t="s">
        <v>2145</v>
      </c>
    </row>
    <row r="195" customFormat="false" ht="15" hidden="false" customHeight="false" outlineLevel="0" collapsed="false">
      <c r="A195" s="21" t="n">
        <v>193</v>
      </c>
      <c r="B195" s="0" t="s">
        <v>2146</v>
      </c>
    </row>
    <row r="196" customFormat="false" ht="15" hidden="false" customHeight="false" outlineLevel="0" collapsed="false">
      <c r="A196" s="21" t="n">
        <v>194</v>
      </c>
      <c r="B196" s="0" t="s">
        <v>2147</v>
      </c>
    </row>
    <row r="197" customFormat="false" ht="15" hidden="false" customHeight="false" outlineLevel="0" collapsed="false">
      <c r="A197" s="21" t="n">
        <v>195</v>
      </c>
      <c r="B197" s="0" t="s">
        <v>2148</v>
      </c>
    </row>
    <row r="198" customFormat="false" ht="15" hidden="false" customHeight="false" outlineLevel="0" collapsed="false">
      <c r="A198" s="21" t="n">
        <v>196</v>
      </c>
      <c r="B198" s="0" t="s">
        <v>2149</v>
      </c>
    </row>
    <row r="199" customFormat="false" ht="15" hidden="false" customHeight="false" outlineLevel="0" collapsed="false">
      <c r="A199" s="21" t="n">
        <v>197</v>
      </c>
      <c r="B199" s="0" t="s">
        <v>2150</v>
      </c>
    </row>
    <row r="200" customFormat="false" ht="15" hidden="false" customHeight="false" outlineLevel="0" collapsed="false">
      <c r="A200" s="21" t="n">
        <v>198</v>
      </c>
      <c r="B200" s="0" t="s">
        <v>2151</v>
      </c>
    </row>
    <row r="201" customFormat="false" ht="15" hidden="false" customHeight="false" outlineLevel="0" collapsed="false">
      <c r="A201" s="21" t="n">
        <v>199</v>
      </c>
      <c r="B201" s="0" t="s">
        <v>2152</v>
      </c>
    </row>
    <row r="202" customFormat="false" ht="15" hidden="false" customHeight="false" outlineLevel="0" collapsed="false">
      <c r="A202" s="21" t="n">
        <v>200</v>
      </c>
      <c r="B202" s="0" t="s">
        <v>2153</v>
      </c>
    </row>
    <row r="203" customFormat="false" ht="15" hidden="false" customHeight="false" outlineLevel="0" collapsed="false">
      <c r="A203" s="21" t="n">
        <v>201</v>
      </c>
      <c r="B203" s="0" t="s">
        <v>2154</v>
      </c>
    </row>
    <row r="204" customFormat="false" ht="15" hidden="false" customHeight="false" outlineLevel="0" collapsed="false">
      <c r="A204" s="21" t="n">
        <v>202</v>
      </c>
      <c r="B204" s="0" t="s">
        <v>2155</v>
      </c>
    </row>
    <row r="205" customFormat="false" ht="15" hidden="false" customHeight="false" outlineLevel="0" collapsed="false">
      <c r="A205" s="21" t="n">
        <v>203</v>
      </c>
      <c r="B205" s="0" t="s">
        <v>2156</v>
      </c>
    </row>
    <row r="206" customFormat="false" ht="15" hidden="false" customHeight="false" outlineLevel="0" collapsed="false">
      <c r="A206" s="21" t="n">
        <v>204</v>
      </c>
      <c r="B206" s="0" t="s">
        <v>2157</v>
      </c>
    </row>
    <row r="207" customFormat="false" ht="15" hidden="false" customHeight="false" outlineLevel="0" collapsed="false">
      <c r="A207" s="21" t="n">
        <v>205</v>
      </c>
      <c r="B207" s="0" t="s">
        <v>2158</v>
      </c>
    </row>
    <row r="208" customFormat="false" ht="15" hidden="false" customHeight="false" outlineLevel="0" collapsed="false">
      <c r="A208" s="21" t="n">
        <v>206</v>
      </c>
      <c r="B208" s="0" t="s">
        <v>2159</v>
      </c>
    </row>
    <row r="209" customFormat="false" ht="15" hidden="false" customHeight="false" outlineLevel="0" collapsed="false">
      <c r="A209" s="21" t="n">
        <v>207</v>
      </c>
      <c r="B209" s="0" t="s">
        <v>2160</v>
      </c>
    </row>
    <row r="210" customFormat="false" ht="15" hidden="false" customHeight="false" outlineLevel="0" collapsed="false">
      <c r="A210" s="21" t="n">
        <v>208</v>
      </c>
      <c r="B210" s="0" t="s">
        <v>2161</v>
      </c>
    </row>
    <row r="211" customFormat="false" ht="15" hidden="false" customHeight="false" outlineLevel="0" collapsed="false">
      <c r="A211" s="21" t="n">
        <v>209</v>
      </c>
      <c r="B211" s="0" t="s">
        <v>2008</v>
      </c>
    </row>
    <row r="212" customFormat="false" ht="15" hidden="false" customHeight="false" outlineLevel="0" collapsed="false">
      <c r="A212" s="21" t="n">
        <v>210</v>
      </c>
      <c r="B212" s="0" t="s">
        <v>2162</v>
      </c>
    </row>
    <row r="213" customFormat="false" ht="15" hidden="false" customHeight="false" outlineLevel="0" collapsed="false">
      <c r="A213" s="21" t="n">
        <v>211</v>
      </c>
      <c r="B213" s="0" t="s">
        <v>2162</v>
      </c>
    </row>
    <row r="214" customFormat="false" ht="15" hidden="false" customHeight="false" outlineLevel="0" collapsed="false">
      <c r="A214" s="21" t="n">
        <v>212</v>
      </c>
      <c r="B214" s="0" t="s">
        <v>2162</v>
      </c>
    </row>
    <row r="215" customFormat="false" ht="15" hidden="false" customHeight="false" outlineLevel="0" collapsed="false">
      <c r="A215" s="21" t="n">
        <v>213</v>
      </c>
      <c r="B215" s="0" t="s">
        <v>2163</v>
      </c>
    </row>
    <row r="216" customFormat="false" ht="15" hidden="false" customHeight="false" outlineLevel="0" collapsed="false">
      <c r="A216" s="21" t="n">
        <v>214</v>
      </c>
      <c r="B216" s="0" t="s">
        <v>2164</v>
      </c>
    </row>
    <row r="217" customFormat="false" ht="15" hidden="false" customHeight="false" outlineLevel="0" collapsed="false">
      <c r="A217" s="21" t="n">
        <v>215</v>
      </c>
      <c r="B217" s="0" t="s">
        <v>2165</v>
      </c>
    </row>
    <row r="218" customFormat="false" ht="15" hidden="false" customHeight="false" outlineLevel="0" collapsed="false">
      <c r="A218" s="21" t="n">
        <v>216</v>
      </c>
      <c r="B218" s="0" t="s">
        <v>2166</v>
      </c>
    </row>
    <row r="219" customFormat="false" ht="15" hidden="false" customHeight="false" outlineLevel="0" collapsed="false">
      <c r="A219" s="21" t="n">
        <v>217</v>
      </c>
      <c r="B219" s="0" t="s">
        <v>2167</v>
      </c>
    </row>
    <row r="220" customFormat="false" ht="15" hidden="false" customHeight="false" outlineLevel="0" collapsed="false">
      <c r="A220" s="21" t="n">
        <v>218</v>
      </c>
      <c r="B220" s="0" t="s">
        <v>2168</v>
      </c>
    </row>
    <row r="221" customFormat="false" ht="15" hidden="false" customHeight="false" outlineLevel="0" collapsed="false">
      <c r="A221" s="21" t="n">
        <v>219</v>
      </c>
      <c r="B221" s="0" t="s">
        <v>2169</v>
      </c>
    </row>
    <row r="222" customFormat="false" ht="15" hidden="false" customHeight="false" outlineLevel="0" collapsed="false">
      <c r="A222" s="21" t="n">
        <v>220</v>
      </c>
      <c r="B222" s="0" t="s">
        <v>2170</v>
      </c>
    </row>
    <row r="223" customFormat="false" ht="15" hidden="false" customHeight="false" outlineLevel="0" collapsed="false">
      <c r="A223" s="21" t="n">
        <v>221</v>
      </c>
      <c r="B223" s="0" t="s">
        <v>2171</v>
      </c>
    </row>
    <row r="224" customFormat="false" ht="15" hidden="false" customHeight="false" outlineLevel="0" collapsed="false">
      <c r="A224" s="21" t="n">
        <v>222</v>
      </c>
      <c r="B224" s="0" t="s">
        <v>2008</v>
      </c>
    </row>
    <row r="225" customFormat="false" ht="15" hidden="false" customHeight="false" outlineLevel="0" collapsed="false">
      <c r="A225" s="21" t="n">
        <v>223</v>
      </c>
      <c r="B225" s="0" t="s">
        <v>2008</v>
      </c>
    </row>
    <row r="226" customFormat="false" ht="15" hidden="false" customHeight="false" outlineLevel="0" collapsed="false">
      <c r="A226" s="21" t="n">
        <v>224</v>
      </c>
      <c r="B226" s="0" t="s">
        <v>2008</v>
      </c>
    </row>
    <row r="227" customFormat="false" ht="15" hidden="false" customHeight="false" outlineLevel="0" collapsed="false">
      <c r="A227" s="21" t="n">
        <v>225</v>
      </c>
      <c r="B227" s="0" t="s">
        <v>2172</v>
      </c>
    </row>
    <row r="228" customFormat="false" ht="15" hidden="false" customHeight="false" outlineLevel="0" collapsed="false">
      <c r="A228" s="21" t="n">
        <v>226</v>
      </c>
      <c r="B228" s="0" t="s">
        <v>2173</v>
      </c>
    </row>
    <row r="229" customFormat="false" ht="15" hidden="false" customHeight="false" outlineLevel="0" collapsed="false">
      <c r="A229" s="21" t="n">
        <v>227</v>
      </c>
      <c r="B229" s="0" t="s">
        <v>2174</v>
      </c>
    </row>
    <row r="230" customFormat="false" ht="15" hidden="false" customHeight="false" outlineLevel="0" collapsed="false">
      <c r="A230" s="21" t="n">
        <v>228</v>
      </c>
      <c r="B230" s="0" t="s">
        <v>2008</v>
      </c>
    </row>
    <row r="231" customFormat="false" ht="15" hidden="false" customHeight="false" outlineLevel="0" collapsed="false">
      <c r="A231" s="21" t="n">
        <v>229</v>
      </c>
      <c r="B231" s="0" t="s">
        <v>2175</v>
      </c>
    </row>
    <row r="232" customFormat="false" ht="15" hidden="false" customHeight="false" outlineLevel="0" collapsed="false">
      <c r="A232" s="21" t="n">
        <v>230</v>
      </c>
      <c r="B232" s="0" t="s">
        <v>2176</v>
      </c>
    </row>
    <row r="233" customFormat="false" ht="15" hidden="false" customHeight="false" outlineLevel="0" collapsed="false">
      <c r="A233" s="21" t="n">
        <v>231</v>
      </c>
      <c r="B233" s="0" t="s">
        <v>2177</v>
      </c>
    </row>
    <row r="234" customFormat="false" ht="15" hidden="false" customHeight="false" outlineLevel="0" collapsed="false">
      <c r="A234" s="21" t="n">
        <v>232</v>
      </c>
      <c r="B234" s="0" t="s">
        <v>2178</v>
      </c>
    </row>
    <row r="235" customFormat="false" ht="15" hidden="false" customHeight="false" outlineLevel="0" collapsed="false">
      <c r="A235" s="21" t="n">
        <v>233</v>
      </c>
      <c r="B235" s="0" t="s">
        <v>2179</v>
      </c>
    </row>
    <row r="236" customFormat="false" ht="15" hidden="false" customHeight="false" outlineLevel="0" collapsed="false">
      <c r="A236" s="21" t="n">
        <v>234</v>
      </c>
      <c r="B236" s="0" t="s">
        <v>2180</v>
      </c>
    </row>
    <row r="237" customFormat="false" ht="15" hidden="false" customHeight="false" outlineLevel="0" collapsed="false">
      <c r="A237" s="21" t="n">
        <v>235</v>
      </c>
      <c r="B237" s="0" t="s">
        <v>2181</v>
      </c>
    </row>
    <row r="238" customFormat="false" ht="15" hidden="false" customHeight="false" outlineLevel="0" collapsed="false">
      <c r="A238" s="21" t="n">
        <v>236</v>
      </c>
      <c r="B238" s="0" t="s">
        <v>2182</v>
      </c>
    </row>
    <row r="239" customFormat="false" ht="15" hidden="false" customHeight="false" outlineLevel="0" collapsed="false">
      <c r="A239" s="21" t="n">
        <v>237</v>
      </c>
      <c r="B239" s="0" t="s">
        <v>2183</v>
      </c>
    </row>
    <row r="240" customFormat="false" ht="15" hidden="false" customHeight="false" outlineLevel="0" collapsed="false">
      <c r="A240" s="21" t="n">
        <v>238</v>
      </c>
      <c r="B240" s="0" t="s">
        <v>2184</v>
      </c>
    </row>
    <row r="241" customFormat="false" ht="15" hidden="false" customHeight="false" outlineLevel="0" collapsed="false">
      <c r="A241" s="21" t="n">
        <v>239</v>
      </c>
      <c r="B241" s="0" t="s">
        <v>2185</v>
      </c>
    </row>
    <row r="242" customFormat="false" ht="15" hidden="false" customHeight="false" outlineLevel="0" collapsed="false">
      <c r="A242" s="21" t="n">
        <v>240</v>
      </c>
      <c r="B242" s="0" t="s">
        <v>2186</v>
      </c>
    </row>
    <row r="243" customFormat="false" ht="15" hidden="false" customHeight="false" outlineLevel="0" collapsed="false">
      <c r="A243" s="21" t="n">
        <v>241</v>
      </c>
      <c r="B243" s="0" t="s">
        <v>2187</v>
      </c>
    </row>
    <row r="244" customFormat="false" ht="15" hidden="false" customHeight="false" outlineLevel="0" collapsed="false">
      <c r="A244" s="21" t="n">
        <v>242</v>
      </c>
      <c r="B244" s="0" t="s">
        <v>2188</v>
      </c>
    </row>
    <row r="245" customFormat="false" ht="15" hidden="false" customHeight="false" outlineLevel="0" collapsed="false">
      <c r="A245" s="21" t="n">
        <v>243</v>
      </c>
      <c r="B245" s="0" t="s">
        <v>2189</v>
      </c>
    </row>
    <row r="246" customFormat="false" ht="15" hidden="false" customHeight="false" outlineLevel="0" collapsed="false">
      <c r="A246" s="21" t="n">
        <v>244</v>
      </c>
      <c r="B246" s="0" t="s">
        <v>2190</v>
      </c>
    </row>
    <row r="247" customFormat="false" ht="15" hidden="false" customHeight="false" outlineLevel="0" collapsed="false">
      <c r="A247" s="21" t="n">
        <v>245</v>
      </c>
      <c r="B247" s="0" t="s">
        <v>2191</v>
      </c>
    </row>
    <row r="248" customFormat="false" ht="15" hidden="false" customHeight="false" outlineLevel="0" collapsed="false">
      <c r="A248" s="21" t="n">
        <v>246</v>
      </c>
      <c r="B248" s="0" t="s">
        <v>2192</v>
      </c>
    </row>
    <row r="249" customFormat="false" ht="15" hidden="false" customHeight="false" outlineLevel="0" collapsed="false">
      <c r="A249" s="21" t="n">
        <v>247</v>
      </c>
      <c r="B249" s="0" t="s">
        <v>2193</v>
      </c>
    </row>
    <row r="250" customFormat="false" ht="15" hidden="false" customHeight="false" outlineLevel="0" collapsed="false">
      <c r="A250" s="21" t="n">
        <v>248</v>
      </c>
      <c r="B250" s="0" t="s">
        <v>2008</v>
      </c>
    </row>
    <row r="251" customFormat="false" ht="15" hidden="false" customHeight="false" outlineLevel="0" collapsed="false">
      <c r="A251" s="21" t="n">
        <v>249</v>
      </c>
      <c r="B251" s="0" t="s">
        <v>2194</v>
      </c>
    </row>
    <row r="252" customFormat="false" ht="15" hidden="false" customHeight="false" outlineLevel="0" collapsed="false">
      <c r="A252" s="21" t="n">
        <v>250</v>
      </c>
      <c r="B252" s="0" t="s">
        <v>2194</v>
      </c>
    </row>
    <row r="253" customFormat="false" ht="15" hidden="false" customHeight="false" outlineLevel="0" collapsed="false">
      <c r="A253" s="21" t="n">
        <v>251</v>
      </c>
      <c r="B253" s="0" t="s">
        <v>2195</v>
      </c>
    </row>
    <row r="254" customFormat="false" ht="15" hidden="false" customHeight="false" outlineLevel="0" collapsed="false">
      <c r="A254" s="21" t="n">
        <v>252</v>
      </c>
      <c r="B254" s="0" t="s">
        <v>2196</v>
      </c>
    </row>
    <row r="255" customFormat="false" ht="15" hidden="false" customHeight="false" outlineLevel="0" collapsed="false">
      <c r="A255" s="21" t="n">
        <v>253</v>
      </c>
      <c r="B255" s="0" t="s">
        <v>2197</v>
      </c>
    </row>
    <row r="256" customFormat="false" ht="15" hidden="false" customHeight="false" outlineLevel="0" collapsed="false">
      <c r="A256" s="21" t="n">
        <v>254</v>
      </c>
      <c r="B256" s="0" t="s">
        <v>2198</v>
      </c>
    </row>
    <row r="257" customFormat="false" ht="15" hidden="false" customHeight="false" outlineLevel="0" collapsed="false">
      <c r="A257" s="21" t="n">
        <v>255</v>
      </c>
      <c r="B257" s="0" t="s">
        <v>2199</v>
      </c>
    </row>
    <row r="258" customFormat="false" ht="15" hidden="false" customHeight="false" outlineLevel="0" collapsed="false">
      <c r="A258" s="21" t="n">
        <v>256</v>
      </c>
      <c r="B258" s="0" t="s">
        <v>2200</v>
      </c>
    </row>
    <row r="259" customFormat="false" ht="15" hidden="false" customHeight="false" outlineLevel="0" collapsed="false">
      <c r="A259" s="21" t="n">
        <v>257</v>
      </c>
      <c r="B259" s="0" t="s">
        <v>2201</v>
      </c>
    </row>
    <row r="260" customFormat="false" ht="15" hidden="false" customHeight="false" outlineLevel="0" collapsed="false">
      <c r="A260" s="21" t="n">
        <v>258</v>
      </c>
      <c r="B260" s="0" t="s">
        <v>2202</v>
      </c>
    </row>
    <row r="261" customFormat="false" ht="15" hidden="false" customHeight="false" outlineLevel="0" collapsed="false">
      <c r="A261" s="21" t="n">
        <v>259</v>
      </c>
      <c r="B261" s="0" t="s">
        <v>2008</v>
      </c>
    </row>
    <row r="262" customFormat="false" ht="15" hidden="false" customHeight="false" outlineLevel="0" collapsed="false">
      <c r="A262" s="21" t="n">
        <v>260</v>
      </c>
      <c r="B262" s="0" t="s">
        <v>2203</v>
      </c>
    </row>
    <row r="263" customFormat="false" ht="15" hidden="false" customHeight="false" outlineLevel="0" collapsed="false">
      <c r="A263" s="21" t="n">
        <v>261</v>
      </c>
      <c r="B263" s="0" t="s">
        <v>2204</v>
      </c>
    </row>
    <row r="264" customFormat="false" ht="15" hidden="false" customHeight="false" outlineLevel="0" collapsed="false">
      <c r="A264" s="21" t="n">
        <v>262</v>
      </c>
      <c r="B264" s="0" t="s">
        <v>2205</v>
      </c>
    </row>
    <row r="265" customFormat="false" ht="15" hidden="false" customHeight="false" outlineLevel="0" collapsed="false">
      <c r="A265" s="21" t="n">
        <v>263</v>
      </c>
      <c r="B265" s="0" t="s">
        <v>2206</v>
      </c>
    </row>
    <row r="266" customFormat="false" ht="15" hidden="false" customHeight="false" outlineLevel="0" collapsed="false">
      <c r="A266" s="21" t="n">
        <v>264</v>
      </c>
      <c r="B266" s="0" t="s">
        <v>2207</v>
      </c>
    </row>
    <row r="267" customFormat="false" ht="15" hidden="false" customHeight="false" outlineLevel="0" collapsed="false">
      <c r="A267" s="21" t="n">
        <v>265</v>
      </c>
      <c r="B267" s="0" t="s">
        <v>2208</v>
      </c>
    </row>
    <row r="268" customFormat="false" ht="15" hidden="false" customHeight="false" outlineLevel="0" collapsed="false">
      <c r="A268" s="21" t="n">
        <v>266</v>
      </c>
      <c r="B268" s="0" t="s">
        <v>2209</v>
      </c>
    </row>
    <row r="269" customFormat="false" ht="15" hidden="false" customHeight="false" outlineLevel="0" collapsed="false">
      <c r="A269" s="21" t="n">
        <v>267</v>
      </c>
      <c r="B269" s="0" t="s">
        <v>2210</v>
      </c>
    </row>
    <row r="270" customFormat="false" ht="15" hidden="false" customHeight="false" outlineLevel="0" collapsed="false">
      <c r="A270" s="21" t="n">
        <v>268</v>
      </c>
      <c r="B270" s="0" t="s">
        <v>2211</v>
      </c>
    </row>
    <row r="271" customFormat="false" ht="15" hidden="false" customHeight="false" outlineLevel="0" collapsed="false">
      <c r="A271" s="21" t="n">
        <v>269</v>
      </c>
      <c r="B271" s="0" t="s">
        <v>2212</v>
      </c>
    </row>
    <row r="272" customFormat="false" ht="15" hidden="false" customHeight="false" outlineLevel="0" collapsed="false">
      <c r="A272" s="21" t="n">
        <v>270</v>
      </c>
      <c r="B272" s="0" t="s">
        <v>2213</v>
      </c>
    </row>
    <row r="273" customFormat="false" ht="15" hidden="false" customHeight="false" outlineLevel="0" collapsed="false">
      <c r="A273" s="21" t="n">
        <v>271</v>
      </c>
      <c r="B273" s="0" t="s">
        <v>2008</v>
      </c>
    </row>
    <row r="274" customFormat="false" ht="15" hidden="false" customHeight="false" outlineLevel="0" collapsed="false">
      <c r="A274" s="21" t="n">
        <v>272</v>
      </c>
      <c r="B274" s="0" t="s">
        <v>2214</v>
      </c>
    </row>
    <row r="275" customFormat="false" ht="15" hidden="false" customHeight="false" outlineLevel="0" collapsed="false">
      <c r="A275" s="21" t="n">
        <v>273</v>
      </c>
      <c r="B275" s="0" t="s">
        <v>2215</v>
      </c>
    </row>
    <row r="276" customFormat="false" ht="15" hidden="false" customHeight="false" outlineLevel="0" collapsed="false">
      <c r="A276" s="21" t="n">
        <v>274</v>
      </c>
      <c r="B276" s="0" t="s">
        <v>2216</v>
      </c>
    </row>
    <row r="277" customFormat="false" ht="15" hidden="false" customHeight="false" outlineLevel="0" collapsed="false">
      <c r="A277" s="21" t="n">
        <v>275</v>
      </c>
      <c r="B277" s="0" t="s">
        <v>2217</v>
      </c>
    </row>
    <row r="278" customFormat="false" ht="15" hidden="false" customHeight="false" outlineLevel="0" collapsed="false">
      <c r="A278" s="21" t="n">
        <v>276</v>
      </c>
      <c r="B278" s="0" t="s">
        <v>2218</v>
      </c>
    </row>
    <row r="279" customFormat="false" ht="15" hidden="false" customHeight="false" outlineLevel="0" collapsed="false">
      <c r="A279" s="21" t="n">
        <v>277</v>
      </c>
      <c r="B279" s="0" t="s">
        <v>2219</v>
      </c>
    </row>
    <row r="280" customFormat="false" ht="15" hidden="false" customHeight="false" outlineLevel="0" collapsed="false">
      <c r="A280" s="21" t="n">
        <v>278</v>
      </c>
      <c r="B280" s="0" t="s">
        <v>2220</v>
      </c>
    </row>
    <row r="281" customFormat="false" ht="15" hidden="false" customHeight="false" outlineLevel="0" collapsed="false">
      <c r="A281" s="21" t="n">
        <v>279</v>
      </c>
      <c r="B281" s="0" t="s">
        <v>2221</v>
      </c>
    </row>
    <row r="282" customFormat="false" ht="15" hidden="false" customHeight="false" outlineLevel="0" collapsed="false">
      <c r="A282" s="21" t="n">
        <v>280</v>
      </c>
      <c r="B282" s="0" t="s">
        <v>2222</v>
      </c>
    </row>
    <row r="283" customFormat="false" ht="15" hidden="false" customHeight="false" outlineLevel="0" collapsed="false">
      <c r="A283" s="21" t="n">
        <v>281</v>
      </c>
      <c r="B283" s="0" t="s">
        <v>2223</v>
      </c>
    </row>
    <row r="284" customFormat="false" ht="15" hidden="false" customHeight="false" outlineLevel="0" collapsed="false">
      <c r="A284" s="21" t="n">
        <v>282</v>
      </c>
      <c r="B284" s="0" t="s">
        <v>2224</v>
      </c>
    </row>
    <row r="285" customFormat="false" ht="15" hidden="false" customHeight="false" outlineLevel="0" collapsed="false">
      <c r="A285" s="21" t="n">
        <v>283</v>
      </c>
      <c r="B285" s="0" t="s">
        <v>2008</v>
      </c>
    </row>
    <row r="286" customFormat="false" ht="15" hidden="false" customHeight="false" outlineLevel="0" collapsed="false">
      <c r="A286" s="21" t="n">
        <v>284</v>
      </c>
      <c r="B286" s="0" t="s">
        <v>2225</v>
      </c>
    </row>
    <row r="287" customFormat="false" ht="15" hidden="false" customHeight="false" outlineLevel="0" collapsed="false">
      <c r="A287" s="21" t="n">
        <v>285</v>
      </c>
      <c r="B287" s="0" t="s">
        <v>2226</v>
      </c>
    </row>
    <row r="288" customFormat="false" ht="15" hidden="false" customHeight="false" outlineLevel="0" collapsed="false">
      <c r="A288" s="21" t="n">
        <v>286</v>
      </c>
      <c r="B288" s="0" t="s">
        <v>2227</v>
      </c>
    </row>
    <row r="289" customFormat="false" ht="15" hidden="false" customHeight="false" outlineLevel="0" collapsed="false">
      <c r="A289" s="21" t="n">
        <v>287</v>
      </c>
      <c r="B289" s="0" t="s">
        <v>2228</v>
      </c>
    </row>
    <row r="290" customFormat="false" ht="15" hidden="false" customHeight="false" outlineLevel="0" collapsed="false">
      <c r="A290" s="21" t="n">
        <v>288</v>
      </c>
      <c r="B290" s="0" t="s">
        <v>2229</v>
      </c>
    </row>
    <row r="291" customFormat="false" ht="15" hidden="false" customHeight="false" outlineLevel="0" collapsed="false">
      <c r="A291" s="21" t="n">
        <v>289</v>
      </c>
      <c r="B291" s="0" t="s">
        <v>2230</v>
      </c>
    </row>
    <row r="292" customFormat="false" ht="15" hidden="false" customHeight="false" outlineLevel="0" collapsed="false">
      <c r="A292" s="21" t="n">
        <v>290</v>
      </c>
      <c r="B292" s="0" t="s">
        <v>2231</v>
      </c>
    </row>
    <row r="293" customFormat="false" ht="15" hidden="false" customHeight="false" outlineLevel="0" collapsed="false">
      <c r="A293" s="21" t="n">
        <v>291</v>
      </c>
      <c r="B293" s="0" t="s">
        <v>2232</v>
      </c>
    </row>
    <row r="294" customFormat="false" ht="15" hidden="false" customHeight="false" outlineLevel="0" collapsed="false">
      <c r="A294" s="21" t="n">
        <v>292</v>
      </c>
      <c r="B294" s="0" t="s">
        <v>2233</v>
      </c>
    </row>
    <row r="295" customFormat="false" ht="15" hidden="false" customHeight="false" outlineLevel="0" collapsed="false">
      <c r="A295" s="21" t="n">
        <v>293</v>
      </c>
      <c r="B295" s="0" t="s">
        <v>2234</v>
      </c>
    </row>
    <row r="296" customFormat="false" ht="15" hidden="false" customHeight="false" outlineLevel="0" collapsed="false">
      <c r="A296" s="21" t="n">
        <v>294</v>
      </c>
      <c r="B296" s="0" t="s">
        <v>2235</v>
      </c>
    </row>
    <row r="297" customFormat="false" ht="15" hidden="false" customHeight="false" outlineLevel="0" collapsed="false">
      <c r="A297" s="21" t="n">
        <v>295</v>
      </c>
      <c r="B297" s="0" t="s">
        <v>2236</v>
      </c>
    </row>
    <row r="298" customFormat="false" ht="15" hidden="false" customHeight="false" outlineLevel="0" collapsed="false">
      <c r="A298" s="21" t="n">
        <v>296</v>
      </c>
      <c r="B298" s="0" t="s">
        <v>2237</v>
      </c>
    </row>
    <row r="299" customFormat="false" ht="15" hidden="false" customHeight="false" outlineLevel="0" collapsed="false">
      <c r="A299" s="21" t="n">
        <v>297</v>
      </c>
      <c r="B299" s="0" t="s">
        <v>2238</v>
      </c>
    </row>
    <row r="300" customFormat="false" ht="15" hidden="false" customHeight="false" outlineLevel="0" collapsed="false">
      <c r="A300" s="21" t="n">
        <v>298</v>
      </c>
      <c r="B300" s="0" t="s">
        <v>2239</v>
      </c>
    </row>
    <row r="301" customFormat="false" ht="15" hidden="false" customHeight="false" outlineLevel="0" collapsed="false">
      <c r="A301" s="21" t="n">
        <v>299</v>
      </c>
      <c r="B301" s="0" t="s">
        <v>2240</v>
      </c>
    </row>
    <row r="302" customFormat="false" ht="15" hidden="false" customHeight="false" outlineLevel="0" collapsed="false">
      <c r="A302" s="21" t="n">
        <v>300</v>
      </c>
      <c r="B302" s="0" t="s">
        <v>2241</v>
      </c>
    </row>
    <row r="303" customFormat="false" ht="15" hidden="false" customHeight="false" outlineLevel="0" collapsed="false">
      <c r="A303" s="21" t="n">
        <v>301</v>
      </c>
      <c r="B303" s="0" t="s">
        <v>2242</v>
      </c>
    </row>
    <row r="304" customFormat="false" ht="15" hidden="false" customHeight="false" outlineLevel="0" collapsed="false">
      <c r="A304" s="21" t="n">
        <v>302</v>
      </c>
      <c r="B304" s="0" t="s">
        <v>2243</v>
      </c>
    </row>
    <row r="305" customFormat="false" ht="15" hidden="false" customHeight="false" outlineLevel="0" collapsed="false">
      <c r="A305" s="21" t="n">
        <v>303</v>
      </c>
      <c r="B305" s="0" t="s">
        <v>2244</v>
      </c>
    </row>
    <row r="306" customFormat="false" ht="15" hidden="false" customHeight="false" outlineLevel="0" collapsed="false">
      <c r="A306" s="21" t="n">
        <v>304</v>
      </c>
      <c r="B306" s="0" t="s">
        <v>2245</v>
      </c>
    </row>
    <row r="307" customFormat="false" ht="15" hidden="false" customHeight="false" outlineLevel="0" collapsed="false">
      <c r="A307" s="21" t="n">
        <v>305</v>
      </c>
      <c r="B307" s="0" t="s">
        <v>2246</v>
      </c>
    </row>
    <row r="308" customFormat="false" ht="15" hidden="false" customHeight="false" outlineLevel="0" collapsed="false">
      <c r="A308" s="21" t="n">
        <v>306</v>
      </c>
      <c r="B308" s="0" t="s">
        <v>2247</v>
      </c>
    </row>
    <row r="309" customFormat="false" ht="15" hidden="false" customHeight="false" outlineLevel="0" collapsed="false">
      <c r="A309" s="21" t="n">
        <v>307</v>
      </c>
      <c r="B309" s="0" t="s">
        <v>2248</v>
      </c>
    </row>
    <row r="310" customFormat="false" ht="15" hidden="false" customHeight="false" outlineLevel="0" collapsed="false">
      <c r="A310" s="21" t="n">
        <v>308</v>
      </c>
      <c r="B310" s="0" t="s">
        <v>2008</v>
      </c>
    </row>
    <row r="311" customFormat="false" ht="15" hidden="false" customHeight="false" outlineLevel="0" collapsed="false">
      <c r="A311" s="21" t="n">
        <v>309</v>
      </c>
      <c r="B311" s="0" t="s">
        <v>2249</v>
      </c>
    </row>
    <row r="312" customFormat="false" ht="15" hidden="false" customHeight="false" outlineLevel="0" collapsed="false">
      <c r="A312" s="21" t="n">
        <v>310</v>
      </c>
      <c r="B312" s="0" t="s">
        <v>2250</v>
      </c>
    </row>
    <row r="313" customFormat="false" ht="15" hidden="false" customHeight="false" outlineLevel="0" collapsed="false">
      <c r="A313" s="21" t="n">
        <v>311</v>
      </c>
      <c r="B313" s="0" t="s">
        <v>2251</v>
      </c>
    </row>
    <row r="314" customFormat="false" ht="15" hidden="false" customHeight="false" outlineLevel="0" collapsed="false">
      <c r="A314" s="21" t="n">
        <v>312</v>
      </c>
      <c r="B314" s="0" t="s">
        <v>2252</v>
      </c>
    </row>
    <row r="315" customFormat="false" ht="15" hidden="false" customHeight="false" outlineLevel="0" collapsed="false">
      <c r="A315" s="21" t="n">
        <v>313</v>
      </c>
      <c r="B315" s="0" t="s">
        <v>2253</v>
      </c>
    </row>
    <row r="316" customFormat="false" ht="15" hidden="false" customHeight="false" outlineLevel="0" collapsed="false">
      <c r="A316" s="21" t="n">
        <v>314</v>
      </c>
      <c r="B316" s="0" t="s">
        <v>2254</v>
      </c>
    </row>
    <row r="317" customFormat="false" ht="15" hidden="false" customHeight="false" outlineLevel="0" collapsed="false">
      <c r="A317" s="21" t="n">
        <v>315</v>
      </c>
      <c r="B317" s="0" t="s">
        <v>2255</v>
      </c>
    </row>
    <row r="318" customFormat="false" ht="15" hidden="false" customHeight="false" outlineLevel="0" collapsed="false">
      <c r="A318" s="21" t="n">
        <v>316</v>
      </c>
      <c r="B318" s="0" t="s">
        <v>2256</v>
      </c>
    </row>
    <row r="319" customFormat="false" ht="15" hidden="false" customHeight="false" outlineLevel="0" collapsed="false">
      <c r="A319" s="21" t="n">
        <v>317</v>
      </c>
      <c r="B319" s="0" t="s">
        <v>2257</v>
      </c>
    </row>
    <row r="320" customFormat="false" ht="15" hidden="false" customHeight="false" outlineLevel="0" collapsed="false">
      <c r="A320" s="21" t="n">
        <v>318</v>
      </c>
      <c r="B320" s="0" t="s">
        <v>2258</v>
      </c>
    </row>
    <row r="321" customFormat="false" ht="15" hidden="false" customHeight="false" outlineLevel="0" collapsed="false">
      <c r="A321" s="21" t="n">
        <v>319</v>
      </c>
      <c r="B321" s="0" t="s">
        <v>2259</v>
      </c>
    </row>
    <row r="322" customFormat="false" ht="15" hidden="false" customHeight="false" outlineLevel="0" collapsed="false">
      <c r="A322" s="21" t="n">
        <v>320</v>
      </c>
      <c r="B322" s="0" t="s">
        <v>2260</v>
      </c>
    </row>
    <row r="323" customFormat="false" ht="15" hidden="false" customHeight="false" outlineLevel="0" collapsed="false">
      <c r="A323" s="21" t="n">
        <v>321</v>
      </c>
      <c r="B323" s="0" t="s">
        <v>2261</v>
      </c>
    </row>
    <row r="324" customFormat="false" ht="15" hidden="false" customHeight="false" outlineLevel="0" collapsed="false">
      <c r="A324" s="21" t="n">
        <v>322</v>
      </c>
      <c r="B324" s="0" t="s">
        <v>2262</v>
      </c>
    </row>
    <row r="325" customFormat="false" ht="15" hidden="false" customHeight="false" outlineLevel="0" collapsed="false">
      <c r="A325" s="21" t="n">
        <v>323</v>
      </c>
      <c r="B325" s="0" t="s">
        <v>2263</v>
      </c>
    </row>
    <row r="326" customFormat="false" ht="15" hidden="false" customHeight="false" outlineLevel="0" collapsed="false">
      <c r="A326" s="21" t="n">
        <v>324</v>
      </c>
      <c r="B326" s="0" t="s">
        <v>2264</v>
      </c>
    </row>
    <row r="327" customFormat="false" ht="15" hidden="false" customHeight="false" outlineLevel="0" collapsed="false">
      <c r="A327" s="21" t="n">
        <v>325</v>
      </c>
      <c r="B327" s="0" t="s">
        <v>2265</v>
      </c>
    </row>
    <row r="328" customFormat="false" ht="15" hidden="false" customHeight="false" outlineLevel="0" collapsed="false">
      <c r="A328" s="21" t="n">
        <v>326</v>
      </c>
      <c r="B328" s="0" t="s">
        <v>2266</v>
      </c>
    </row>
    <row r="329" customFormat="false" ht="15" hidden="false" customHeight="false" outlineLevel="0" collapsed="false">
      <c r="A329" s="21" t="n">
        <v>327</v>
      </c>
      <c r="B329" s="0" t="s">
        <v>2267</v>
      </c>
    </row>
    <row r="330" customFormat="false" ht="15" hidden="false" customHeight="false" outlineLevel="0" collapsed="false">
      <c r="A330" s="21" t="n">
        <v>328</v>
      </c>
      <c r="B330" s="0" t="s">
        <v>2268</v>
      </c>
    </row>
    <row r="331" customFormat="false" ht="15" hidden="false" customHeight="false" outlineLevel="0" collapsed="false">
      <c r="A331" s="21" t="n">
        <v>329</v>
      </c>
      <c r="B331" s="0" t="s">
        <v>2269</v>
      </c>
    </row>
    <row r="332" customFormat="false" ht="15" hidden="false" customHeight="false" outlineLevel="0" collapsed="false">
      <c r="A332" s="21" t="n">
        <v>330</v>
      </c>
      <c r="B332" s="0" t="s">
        <v>2270</v>
      </c>
    </row>
    <row r="333" customFormat="false" ht="15" hidden="false" customHeight="false" outlineLevel="0" collapsed="false">
      <c r="A333" s="21" t="n">
        <v>331</v>
      </c>
      <c r="B333" s="0" t="s">
        <v>2271</v>
      </c>
    </row>
    <row r="334" customFormat="false" ht="15" hidden="false" customHeight="false" outlineLevel="0" collapsed="false">
      <c r="A334" s="21" t="n">
        <v>332</v>
      </c>
      <c r="B334" s="0" t="s">
        <v>2272</v>
      </c>
    </row>
    <row r="335" customFormat="false" ht="15" hidden="false" customHeight="false" outlineLevel="0" collapsed="false">
      <c r="A335" s="21" t="n">
        <v>333</v>
      </c>
      <c r="B335" s="0" t="s">
        <v>2273</v>
      </c>
    </row>
    <row r="336" customFormat="false" ht="15" hidden="false" customHeight="false" outlineLevel="0" collapsed="false">
      <c r="A336" s="21" t="n">
        <v>334</v>
      </c>
      <c r="B336" s="0" t="s">
        <v>2274</v>
      </c>
    </row>
    <row r="337" customFormat="false" ht="15" hidden="false" customHeight="false" outlineLevel="0" collapsed="false">
      <c r="A337" s="21" t="n">
        <v>335</v>
      </c>
      <c r="B337" s="0" t="s">
        <v>2275</v>
      </c>
    </row>
    <row r="338" customFormat="false" ht="15" hidden="false" customHeight="false" outlineLevel="0" collapsed="false">
      <c r="A338" s="21" t="n">
        <v>336</v>
      </c>
      <c r="B338" s="0" t="s">
        <v>2276</v>
      </c>
    </row>
    <row r="339" customFormat="false" ht="15" hidden="false" customHeight="false" outlineLevel="0" collapsed="false">
      <c r="A339" s="21" t="n">
        <v>337</v>
      </c>
      <c r="B339" s="0" t="s">
        <v>2277</v>
      </c>
    </row>
    <row r="340" customFormat="false" ht="15" hidden="false" customHeight="false" outlineLevel="0" collapsed="false">
      <c r="A340" s="21" t="n">
        <v>338</v>
      </c>
      <c r="B340" s="0" t="s">
        <v>2278</v>
      </c>
    </row>
    <row r="341" customFormat="false" ht="15" hidden="false" customHeight="false" outlineLevel="0" collapsed="false">
      <c r="A341" s="21" t="n">
        <v>339</v>
      </c>
      <c r="B341" s="0" t="s">
        <v>2279</v>
      </c>
    </row>
    <row r="342" customFormat="false" ht="15" hidden="false" customHeight="false" outlineLevel="0" collapsed="false">
      <c r="A342" s="21" t="n">
        <v>340</v>
      </c>
      <c r="B342" s="0" t="s">
        <v>2280</v>
      </c>
    </row>
    <row r="343" customFormat="false" ht="15" hidden="false" customHeight="false" outlineLevel="0" collapsed="false">
      <c r="A343" s="21" t="n">
        <v>341</v>
      </c>
      <c r="B343" s="0" t="s">
        <v>2281</v>
      </c>
    </row>
    <row r="344" customFormat="false" ht="15" hidden="false" customHeight="false" outlineLevel="0" collapsed="false">
      <c r="A344" s="21" t="n">
        <v>342</v>
      </c>
      <c r="B344" s="0" t="s">
        <v>2282</v>
      </c>
    </row>
    <row r="345" customFormat="false" ht="15" hidden="false" customHeight="false" outlineLevel="0" collapsed="false">
      <c r="A345" s="21" t="n">
        <v>343</v>
      </c>
      <c r="B345" s="0" t="s">
        <v>2283</v>
      </c>
    </row>
    <row r="346" customFormat="false" ht="15" hidden="false" customHeight="false" outlineLevel="0" collapsed="false">
      <c r="A346" s="21" t="n">
        <v>344</v>
      </c>
      <c r="B346" s="0" t="s">
        <v>2284</v>
      </c>
    </row>
    <row r="347" customFormat="false" ht="15" hidden="false" customHeight="false" outlineLevel="0" collapsed="false">
      <c r="A347" s="21" t="n">
        <v>345</v>
      </c>
      <c r="B347" s="0" t="s">
        <v>2285</v>
      </c>
    </row>
    <row r="348" customFormat="false" ht="15" hidden="false" customHeight="false" outlineLevel="0" collapsed="false">
      <c r="A348" s="21" t="n">
        <v>346</v>
      </c>
      <c r="B348" s="0" t="s">
        <v>2286</v>
      </c>
    </row>
    <row r="349" customFormat="false" ht="15" hidden="false" customHeight="false" outlineLevel="0" collapsed="false">
      <c r="A349" s="21" t="n">
        <v>347</v>
      </c>
      <c r="B349" s="0" t="s">
        <v>2287</v>
      </c>
    </row>
    <row r="350" customFormat="false" ht="15" hidden="false" customHeight="false" outlineLevel="0" collapsed="false">
      <c r="A350" s="21" t="n">
        <v>348</v>
      </c>
      <c r="B350" s="0" t="s">
        <v>2288</v>
      </c>
    </row>
    <row r="351" customFormat="false" ht="15" hidden="false" customHeight="false" outlineLevel="0" collapsed="false">
      <c r="A351" s="21" t="n">
        <v>349</v>
      </c>
      <c r="B351" s="0" t="s">
        <v>2289</v>
      </c>
    </row>
    <row r="352" customFormat="false" ht="15" hidden="false" customHeight="false" outlineLevel="0" collapsed="false">
      <c r="A352" s="21" t="n">
        <v>350</v>
      </c>
      <c r="B352" s="0" t="s">
        <v>2290</v>
      </c>
    </row>
    <row r="353" customFormat="false" ht="15" hidden="false" customHeight="false" outlineLevel="0" collapsed="false">
      <c r="A353" s="21" t="n">
        <v>351</v>
      </c>
      <c r="B353" s="0" t="s">
        <v>2291</v>
      </c>
    </row>
    <row r="354" customFormat="false" ht="15" hidden="false" customHeight="false" outlineLevel="0" collapsed="false">
      <c r="A354" s="21" t="n">
        <v>352</v>
      </c>
      <c r="B354" s="0" t="s">
        <v>2292</v>
      </c>
    </row>
    <row r="355" customFormat="false" ht="15" hidden="false" customHeight="false" outlineLevel="0" collapsed="false">
      <c r="A355" s="21" t="n">
        <v>353</v>
      </c>
      <c r="B355" s="0" t="s">
        <v>2293</v>
      </c>
    </row>
    <row r="356" customFormat="false" ht="15" hidden="false" customHeight="false" outlineLevel="0" collapsed="false">
      <c r="A356" s="21" t="n">
        <v>354</v>
      </c>
      <c r="B356" s="0" t="s">
        <v>2294</v>
      </c>
    </row>
    <row r="357" customFormat="false" ht="15" hidden="false" customHeight="false" outlineLevel="0" collapsed="false">
      <c r="A357" s="21" t="n">
        <v>355</v>
      </c>
      <c r="B357" s="0" t="s">
        <v>2295</v>
      </c>
    </row>
    <row r="358" customFormat="false" ht="15" hidden="false" customHeight="false" outlineLevel="0" collapsed="false">
      <c r="A358" s="21" t="n">
        <v>356</v>
      </c>
      <c r="B358" s="0" t="s">
        <v>2296</v>
      </c>
    </row>
    <row r="359" customFormat="false" ht="15" hidden="false" customHeight="false" outlineLevel="0" collapsed="false">
      <c r="A359" s="21" t="n">
        <v>357</v>
      </c>
      <c r="B359" s="0" t="s">
        <v>2297</v>
      </c>
    </row>
    <row r="360" customFormat="false" ht="15" hidden="false" customHeight="false" outlineLevel="0" collapsed="false">
      <c r="A360" s="21" t="n">
        <v>358</v>
      </c>
      <c r="B360" s="0" t="s">
        <v>2298</v>
      </c>
    </row>
    <row r="361" customFormat="false" ht="15" hidden="false" customHeight="false" outlineLevel="0" collapsed="false">
      <c r="A361" s="21" t="n">
        <v>359</v>
      </c>
      <c r="B361" s="0" t="s">
        <v>2299</v>
      </c>
    </row>
    <row r="362" customFormat="false" ht="15" hidden="false" customHeight="false" outlineLevel="0" collapsed="false">
      <c r="A362" s="21" t="n">
        <v>360</v>
      </c>
      <c r="B362" s="0" t="s">
        <v>2300</v>
      </c>
    </row>
    <row r="363" customFormat="false" ht="15" hidden="false" customHeight="false" outlineLevel="0" collapsed="false">
      <c r="A363" s="21" t="n">
        <v>361</v>
      </c>
      <c r="B363" s="0" t="s">
        <v>2301</v>
      </c>
    </row>
    <row r="364" customFormat="false" ht="15" hidden="false" customHeight="false" outlineLevel="0" collapsed="false">
      <c r="A364" s="21" t="n">
        <v>362</v>
      </c>
      <c r="B364" s="0" t="s">
        <v>2302</v>
      </c>
    </row>
    <row r="365" customFormat="false" ht="15" hidden="false" customHeight="false" outlineLevel="0" collapsed="false">
      <c r="A365" s="21" t="n">
        <v>363</v>
      </c>
      <c r="B365" s="0" t="s">
        <v>2303</v>
      </c>
    </row>
    <row r="366" customFormat="false" ht="15" hidden="false" customHeight="false" outlineLevel="0" collapsed="false">
      <c r="A366" s="21" t="n">
        <v>364</v>
      </c>
      <c r="B366" s="0" t="s">
        <v>2304</v>
      </c>
    </row>
    <row r="367" customFormat="false" ht="15" hidden="false" customHeight="false" outlineLevel="0" collapsed="false">
      <c r="A367" s="21" t="n">
        <v>365</v>
      </c>
      <c r="B367" s="0" t="s">
        <v>2305</v>
      </c>
    </row>
    <row r="368" customFormat="false" ht="15" hidden="false" customHeight="false" outlineLevel="0" collapsed="false">
      <c r="A368" s="21" t="n">
        <v>366</v>
      </c>
      <c r="B368" s="0" t="s">
        <v>2306</v>
      </c>
    </row>
    <row r="369" customFormat="false" ht="15" hidden="false" customHeight="false" outlineLevel="0" collapsed="false">
      <c r="A369" s="21" t="n">
        <v>367</v>
      </c>
      <c r="B369" s="0" t="s">
        <v>2307</v>
      </c>
    </row>
    <row r="370" customFormat="false" ht="15" hidden="false" customHeight="false" outlineLevel="0" collapsed="false">
      <c r="A370" s="21" t="n">
        <v>368</v>
      </c>
      <c r="B370" s="0" t="s">
        <v>2308</v>
      </c>
    </row>
    <row r="371" customFormat="false" ht="15" hidden="false" customHeight="false" outlineLevel="0" collapsed="false">
      <c r="A371" s="21" t="n">
        <v>369</v>
      </c>
      <c r="B371" s="0" t="s">
        <v>2309</v>
      </c>
    </row>
    <row r="372" customFormat="false" ht="15" hidden="false" customHeight="false" outlineLevel="0" collapsed="false">
      <c r="A372" s="21" t="n">
        <v>370</v>
      </c>
      <c r="B372" s="0" t="s">
        <v>2310</v>
      </c>
    </row>
    <row r="373" customFormat="false" ht="15" hidden="false" customHeight="false" outlineLevel="0" collapsed="false">
      <c r="A373" s="21" t="n">
        <v>371</v>
      </c>
      <c r="B373" s="0" t="s">
        <v>2311</v>
      </c>
    </row>
    <row r="374" customFormat="false" ht="15" hidden="false" customHeight="false" outlineLevel="0" collapsed="false">
      <c r="A374" s="21" t="n">
        <v>372</v>
      </c>
      <c r="B374" s="0" t="s">
        <v>2312</v>
      </c>
    </row>
    <row r="375" customFormat="false" ht="15" hidden="false" customHeight="false" outlineLevel="0" collapsed="false">
      <c r="A375" s="21" t="n">
        <v>373</v>
      </c>
      <c r="B375" s="0" t="s">
        <v>2313</v>
      </c>
    </row>
    <row r="376" customFormat="false" ht="15" hidden="false" customHeight="false" outlineLevel="0" collapsed="false">
      <c r="A376" s="21" t="n">
        <v>374</v>
      </c>
      <c r="B376" s="0" t="s">
        <v>2314</v>
      </c>
    </row>
    <row r="377" customFormat="false" ht="15" hidden="false" customHeight="false" outlineLevel="0" collapsed="false">
      <c r="A377" s="21" t="n">
        <v>375</v>
      </c>
      <c r="B377" s="0" t="s">
        <v>2315</v>
      </c>
    </row>
    <row r="378" customFormat="false" ht="15" hidden="false" customHeight="false" outlineLevel="0" collapsed="false">
      <c r="A378" s="21" t="n">
        <v>376</v>
      </c>
      <c r="B378" s="0" t="s">
        <v>2316</v>
      </c>
    </row>
    <row r="379" customFormat="false" ht="15" hidden="false" customHeight="false" outlineLevel="0" collapsed="false">
      <c r="A379" s="21" t="n">
        <v>377</v>
      </c>
      <c r="B379" s="0" t="s">
        <v>2317</v>
      </c>
    </row>
    <row r="380" customFormat="false" ht="15" hidden="false" customHeight="false" outlineLevel="0" collapsed="false">
      <c r="A380" s="21" t="n">
        <v>378</v>
      </c>
      <c r="B380" s="0" t="s">
        <v>2318</v>
      </c>
    </row>
    <row r="381" customFormat="false" ht="15" hidden="false" customHeight="false" outlineLevel="0" collapsed="false">
      <c r="A381" s="21" t="n">
        <v>379</v>
      </c>
      <c r="B381" s="0" t="s">
        <v>2319</v>
      </c>
    </row>
    <row r="382" customFormat="false" ht="15" hidden="false" customHeight="false" outlineLevel="0" collapsed="false">
      <c r="A382" s="21" t="n">
        <v>380</v>
      </c>
      <c r="B382" s="0" t="s">
        <v>2320</v>
      </c>
    </row>
    <row r="383" customFormat="false" ht="15" hidden="false" customHeight="false" outlineLevel="0" collapsed="false">
      <c r="A383" s="21" t="n">
        <v>381</v>
      </c>
      <c r="B383" s="0" t="s">
        <v>1915</v>
      </c>
    </row>
    <row r="384" customFormat="false" ht="15" hidden="false" customHeight="false" outlineLevel="0" collapsed="false">
      <c r="A384" s="21" t="n">
        <v>382</v>
      </c>
      <c r="B384" s="0" t="s">
        <v>1916</v>
      </c>
    </row>
    <row r="385" customFormat="false" ht="15" hidden="false" customHeight="false" outlineLevel="0" collapsed="false">
      <c r="A385" s="21" t="n">
        <v>383</v>
      </c>
      <c r="B385" s="0" t="s">
        <v>1917</v>
      </c>
    </row>
    <row r="386" customFormat="false" ht="15" hidden="false" customHeight="false" outlineLevel="0" collapsed="false">
      <c r="A386" s="21" t="n">
        <v>384</v>
      </c>
      <c r="B386" s="0" t="s">
        <v>1918</v>
      </c>
    </row>
    <row r="387" customFormat="false" ht="15" hidden="false" customHeight="false" outlineLevel="0" collapsed="false">
      <c r="A387" s="21" t="n">
        <v>385</v>
      </c>
      <c r="B387" s="0" t="s">
        <v>2008</v>
      </c>
    </row>
    <row r="388" customFormat="false" ht="15" hidden="false" customHeight="false" outlineLevel="0" collapsed="false">
      <c r="A388" s="21" t="n">
        <v>386</v>
      </c>
      <c r="B388" s="0" t="s">
        <v>1919</v>
      </c>
    </row>
    <row r="389" customFormat="false" ht="15" hidden="false" customHeight="false" outlineLevel="0" collapsed="false">
      <c r="A389" s="21" t="n">
        <v>387</v>
      </c>
      <c r="B389" s="0" t="s">
        <v>1920</v>
      </c>
    </row>
    <row r="390" customFormat="false" ht="15" hidden="false" customHeight="false" outlineLevel="0" collapsed="false">
      <c r="A390" s="21" t="n">
        <v>388</v>
      </c>
      <c r="B390" s="0" t="s">
        <v>2321</v>
      </c>
    </row>
    <row r="391" customFormat="false" ht="15" hidden="false" customHeight="false" outlineLevel="0" collapsed="false">
      <c r="A391" s="21" t="n">
        <v>389</v>
      </c>
      <c r="B391" s="0" t="s">
        <v>2322</v>
      </c>
    </row>
    <row r="392" customFormat="false" ht="15" hidden="false" customHeight="false" outlineLevel="0" collapsed="false">
      <c r="A392" s="21" t="n">
        <v>390</v>
      </c>
      <c r="B392" s="0" t="s">
        <v>2323</v>
      </c>
    </row>
    <row r="393" customFormat="false" ht="15" hidden="false" customHeight="false" outlineLevel="0" collapsed="false">
      <c r="A393" s="21" t="n">
        <v>391</v>
      </c>
      <c r="B393" s="0" t="s">
        <v>1921</v>
      </c>
    </row>
    <row r="394" customFormat="false" ht="15" hidden="false" customHeight="false" outlineLevel="0" collapsed="false">
      <c r="A394" s="21" t="n">
        <v>392</v>
      </c>
      <c r="B394" s="0" t="s">
        <v>2324</v>
      </c>
    </row>
    <row r="395" customFormat="false" ht="15" hidden="false" customHeight="false" outlineLevel="0" collapsed="false">
      <c r="A395" s="21" t="n">
        <v>393</v>
      </c>
      <c r="B395" s="0" t="s">
        <v>2008</v>
      </c>
    </row>
    <row r="396" customFormat="false" ht="15" hidden="false" customHeight="false" outlineLevel="0" collapsed="false">
      <c r="A396" s="21" t="n">
        <v>394</v>
      </c>
      <c r="B396" s="0" t="s">
        <v>2008</v>
      </c>
    </row>
    <row r="397" customFormat="false" ht="15" hidden="false" customHeight="false" outlineLevel="0" collapsed="false">
      <c r="A397" s="21" t="n">
        <v>395</v>
      </c>
      <c r="B397" s="0" t="s">
        <v>2325</v>
      </c>
    </row>
    <row r="398" customFormat="false" ht="15" hidden="false" customHeight="false" outlineLevel="0" collapsed="false">
      <c r="A398" s="21" t="n">
        <v>396</v>
      </c>
      <c r="B398" s="0" t="s">
        <v>1922</v>
      </c>
    </row>
    <row r="399" customFormat="false" ht="15" hidden="false" customHeight="false" outlineLevel="0" collapsed="false">
      <c r="A399" s="21" t="n">
        <v>397</v>
      </c>
      <c r="B399" s="0" t="s">
        <v>1923</v>
      </c>
    </row>
    <row r="400" customFormat="false" ht="15" hidden="false" customHeight="false" outlineLevel="0" collapsed="false">
      <c r="A400" s="21" t="n">
        <v>398</v>
      </c>
      <c r="B400" s="0" t="s">
        <v>2326</v>
      </c>
    </row>
    <row r="401" customFormat="false" ht="15" hidden="false" customHeight="false" outlineLevel="0" collapsed="false">
      <c r="A401" s="21" t="n">
        <v>399</v>
      </c>
      <c r="B401" s="0" t="s">
        <v>1924</v>
      </c>
    </row>
    <row r="402" customFormat="false" ht="15" hidden="false" customHeight="false" outlineLevel="0" collapsed="false">
      <c r="A402" s="21" t="n">
        <v>400</v>
      </c>
      <c r="B402" s="0" t="s">
        <v>1925</v>
      </c>
    </row>
    <row r="403" customFormat="false" ht="15" hidden="false" customHeight="false" outlineLevel="0" collapsed="false">
      <c r="A403" s="21" t="n">
        <v>401</v>
      </c>
      <c r="B403" s="0" t="s">
        <v>1926</v>
      </c>
    </row>
    <row r="404" customFormat="false" ht="15" hidden="false" customHeight="false" outlineLevel="0" collapsed="false">
      <c r="A404" s="21" t="n">
        <v>402</v>
      </c>
      <c r="B404" s="0" t="s">
        <v>1927</v>
      </c>
    </row>
    <row r="405" customFormat="false" ht="15" hidden="false" customHeight="false" outlineLevel="0" collapsed="false">
      <c r="A405" s="21" t="n">
        <v>403</v>
      </c>
      <c r="B405" s="0" t="s">
        <v>1928</v>
      </c>
    </row>
    <row r="406" customFormat="false" ht="15" hidden="false" customHeight="false" outlineLevel="0" collapsed="false">
      <c r="A406" s="21" t="n">
        <v>404</v>
      </c>
      <c r="B406" s="0" t="s">
        <v>1929</v>
      </c>
    </row>
    <row r="407" customFormat="false" ht="15" hidden="false" customHeight="false" outlineLevel="0" collapsed="false">
      <c r="A407" s="21" t="n">
        <v>405</v>
      </c>
      <c r="B407" s="0" t="s">
        <v>1930</v>
      </c>
    </row>
    <row r="408" customFormat="false" ht="15" hidden="false" customHeight="false" outlineLevel="0" collapsed="false">
      <c r="A408" s="21" t="n">
        <v>406</v>
      </c>
      <c r="B408" s="0" t="s">
        <v>1931</v>
      </c>
    </row>
    <row r="409" customFormat="false" ht="15" hidden="false" customHeight="false" outlineLevel="0" collapsed="false">
      <c r="A409" s="21" t="n">
        <v>407</v>
      </c>
      <c r="B409" s="0" t="s">
        <v>2327</v>
      </c>
    </row>
    <row r="410" customFormat="false" ht="15" hidden="false" customHeight="false" outlineLevel="0" collapsed="false">
      <c r="A410" s="21" t="n">
        <v>408</v>
      </c>
      <c r="B410" s="0" t="s">
        <v>2008</v>
      </c>
    </row>
    <row r="411" customFormat="false" ht="15" hidden="false" customHeight="false" outlineLevel="0" collapsed="false">
      <c r="A411" s="21" t="n">
        <v>409</v>
      </c>
      <c r="B411" s="0" t="s">
        <v>2328</v>
      </c>
    </row>
    <row r="412" customFormat="false" ht="15" hidden="false" customHeight="false" outlineLevel="0" collapsed="false">
      <c r="A412" s="21" t="n">
        <v>410</v>
      </c>
      <c r="B412" s="0" t="s">
        <v>1932</v>
      </c>
    </row>
    <row r="413" customFormat="false" ht="15" hidden="false" customHeight="false" outlineLevel="0" collapsed="false">
      <c r="A413" s="21" t="n">
        <v>411</v>
      </c>
      <c r="B413" s="0" t="s">
        <v>1933</v>
      </c>
    </row>
    <row r="414" customFormat="false" ht="15" hidden="false" customHeight="false" outlineLevel="0" collapsed="false">
      <c r="A414" s="21" t="n">
        <v>412</v>
      </c>
      <c r="B414" s="0" t="s">
        <v>1934</v>
      </c>
    </row>
    <row r="415" customFormat="false" ht="15" hidden="false" customHeight="false" outlineLevel="0" collapsed="false">
      <c r="A415" s="21" t="n">
        <v>413</v>
      </c>
      <c r="B415" s="0" t="s">
        <v>1935</v>
      </c>
    </row>
    <row r="416" customFormat="false" ht="15" hidden="false" customHeight="false" outlineLevel="0" collapsed="false">
      <c r="A416" s="21" t="n">
        <v>414</v>
      </c>
      <c r="B416" s="0" t="s">
        <v>1936</v>
      </c>
    </row>
    <row r="417" customFormat="false" ht="15" hidden="false" customHeight="false" outlineLevel="0" collapsed="false">
      <c r="A417" s="21" t="n">
        <v>415</v>
      </c>
      <c r="B417" s="0" t="s">
        <v>1937</v>
      </c>
    </row>
    <row r="418" customFormat="false" ht="15" hidden="false" customHeight="false" outlineLevel="0" collapsed="false">
      <c r="A418" s="21" t="n">
        <v>416</v>
      </c>
      <c r="B418" s="0" t="s">
        <v>1938</v>
      </c>
    </row>
    <row r="419" customFormat="false" ht="15" hidden="false" customHeight="false" outlineLevel="0" collapsed="false">
      <c r="A419" s="21" t="n">
        <v>417</v>
      </c>
      <c r="B419" s="0" t="s">
        <v>1939</v>
      </c>
    </row>
    <row r="420" customFormat="false" ht="15" hidden="false" customHeight="false" outlineLevel="0" collapsed="false">
      <c r="A420" s="21" t="n">
        <v>418</v>
      </c>
      <c r="B420" s="0" t="s">
        <v>1940</v>
      </c>
    </row>
    <row r="421" customFormat="false" ht="15" hidden="false" customHeight="false" outlineLevel="0" collapsed="false">
      <c r="A421" s="21" t="n">
        <v>419</v>
      </c>
      <c r="B421" s="0" t="s">
        <v>1941</v>
      </c>
    </row>
    <row r="422" customFormat="false" ht="15" hidden="false" customHeight="false" outlineLevel="0" collapsed="false">
      <c r="A422" s="21" t="n">
        <v>420</v>
      </c>
      <c r="B422" s="0" t="s">
        <v>1942</v>
      </c>
    </row>
    <row r="423" customFormat="false" ht="15" hidden="false" customHeight="false" outlineLevel="0" collapsed="false">
      <c r="A423" s="21" t="n">
        <v>421</v>
      </c>
      <c r="B423" s="0" t="s">
        <v>1943</v>
      </c>
    </row>
    <row r="424" customFormat="false" ht="15" hidden="false" customHeight="false" outlineLevel="0" collapsed="false">
      <c r="A424" s="21" t="n">
        <v>422</v>
      </c>
      <c r="B424" s="0" t="s">
        <v>1944</v>
      </c>
    </row>
    <row r="425" customFormat="false" ht="15" hidden="false" customHeight="false" outlineLevel="0" collapsed="false">
      <c r="A425" s="21" t="n">
        <v>423</v>
      </c>
      <c r="B425" s="0" t="s">
        <v>1945</v>
      </c>
    </row>
    <row r="426" customFormat="false" ht="15" hidden="false" customHeight="false" outlineLevel="0" collapsed="false">
      <c r="A426" s="21" t="n">
        <v>424</v>
      </c>
      <c r="B426" s="0" t="s">
        <v>2329</v>
      </c>
    </row>
    <row r="427" customFormat="false" ht="15" hidden="false" customHeight="false" outlineLevel="0" collapsed="false">
      <c r="A427" s="21" t="n">
        <v>425</v>
      </c>
      <c r="B427" s="0" t="s">
        <v>2330</v>
      </c>
    </row>
    <row r="428" customFormat="false" ht="15" hidden="false" customHeight="false" outlineLevel="0" collapsed="false">
      <c r="A428" s="21" t="n">
        <v>426</v>
      </c>
      <c r="B428" s="0" t="s">
        <v>1946</v>
      </c>
    </row>
    <row r="429" customFormat="false" ht="15" hidden="false" customHeight="false" outlineLevel="0" collapsed="false">
      <c r="A429" s="21" t="n">
        <v>427</v>
      </c>
      <c r="B429" s="0" t="s">
        <v>2331</v>
      </c>
    </row>
    <row r="430" customFormat="false" ht="15" hidden="false" customHeight="false" outlineLevel="0" collapsed="false">
      <c r="A430" s="21" t="n">
        <v>428</v>
      </c>
      <c r="B430" s="0" t="s">
        <v>2332</v>
      </c>
    </row>
    <row r="431" customFormat="false" ht="15" hidden="false" customHeight="false" outlineLevel="0" collapsed="false">
      <c r="A431" s="21" t="n">
        <v>429</v>
      </c>
      <c r="B431" s="0" t="s">
        <v>1947</v>
      </c>
    </row>
    <row r="432" customFormat="false" ht="15" hidden="false" customHeight="false" outlineLevel="0" collapsed="false">
      <c r="A432" s="21" t="n">
        <v>430</v>
      </c>
      <c r="B432" s="0" t="s">
        <v>1948</v>
      </c>
    </row>
    <row r="433" customFormat="false" ht="15" hidden="false" customHeight="false" outlineLevel="0" collapsed="false">
      <c r="A433" s="21" t="n">
        <v>431</v>
      </c>
      <c r="B433" s="0" t="s">
        <v>1949</v>
      </c>
    </row>
    <row r="434" customFormat="false" ht="15" hidden="false" customHeight="false" outlineLevel="0" collapsed="false">
      <c r="A434" s="21" t="n">
        <v>432</v>
      </c>
      <c r="B434" s="0" t="s">
        <v>1950</v>
      </c>
    </row>
    <row r="435" customFormat="false" ht="15" hidden="false" customHeight="false" outlineLevel="0" collapsed="false">
      <c r="A435" s="21" t="n">
        <v>433</v>
      </c>
      <c r="B435" s="0" t="s">
        <v>1951</v>
      </c>
    </row>
    <row r="436" customFormat="false" ht="15" hidden="false" customHeight="false" outlineLevel="0" collapsed="false">
      <c r="A436" s="21" t="n">
        <v>434</v>
      </c>
      <c r="B436" s="0" t="s">
        <v>1952</v>
      </c>
    </row>
  </sheetData>
  <autoFilter ref="A2:B2"/>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tabColor rgb="FF4472C4"/>
    <pageSetUpPr fitToPage="false"/>
  </sheetPr>
  <dimension ref="A1:L23"/>
  <sheetViews>
    <sheetView windowProtection="false"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I13" activeCellId="0" sqref="I13"/>
    </sheetView>
  </sheetViews>
  <sheetFormatPr defaultRowHeight="15"/>
  <cols>
    <col collapsed="false" hidden="false" max="1" min="1" style="2" width="26.6072874493927"/>
    <col collapsed="false" hidden="false" max="2" min="2" style="0" width="29.2064777327935"/>
    <col collapsed="false" hidden="false" max="3" min="3" style="0" width="22.1538461538462"/>
    <col collapsed="false" hidden="false" max="4" min="4" style="2" width="19.4372469635628"/>
    <col collapsed="false" hidden="false" max="5" min="5" style="0" width="21.4655870445344"/>
    <col collapsed="false" hidden="false" max="6" min="6" style="2" width="57.6315789473684"/>
    <col collapsed="false" hidden="false" max="7" min="7" style="0" width="64.6437246963563"/>
    <col collapsed="false" hidden="false" max="8" min="8" style="0" width="30.0566801619433"/>
    <col collapsed="false" hidden="false" max="9" min="9" style="2" width="67.6356275303644"/>
    <col collapsed="false" hidden="false" max="10" min="10" style="0" width="15.1983805668016"/>
    <col collapsed="false" hidden="false" max="11" min="11" style="0" width="84.582995951417"/>
    <col collapsed="false" hidden="false" max="12" min="12" style="0" width="108.595141700405"/>
    <col collapsed="false" hidden="false" max="1025" min="13" style="0" width="10.9028340080972"/>
  </cols>
  <sheetData>
    <row r="1" s="59" customFormat="true" ht="15" hidden="false" customHeight="false" outlineLevel="0" collapsed="false">
      <c r="A1" s="59" t="s">
        <v>2333</v>
      </c>
    </row>
    <row r="2" customFormat="false" ht="30" hidden="false" customHeight="false" outlineLevel="0" collapsed="false">
      <c r="A2" s="2" t="s">
        <v>2334</v>
      </c>
      <c r="B2" s="12" t="s">
        <v>2335</v>
      </c>
      <c r="C2" s="12" t="s">
        <v>20</v>
      </c>
      <c r="D2" s="2" t="s">
        <v>2336</v>
      </c>
      <c r="E2" s="12" t="s">
        <v>2337</v>
      </c>
      <c r="F2" s="2" t="s">
        <v>2338</v>
      </c>
      <c r="G2" s="60" t="s">
        <v>2339</v>
      </c>
      <c r="H2" s="60" t="s">
        <v>2340</v>
      </c>
      <c r="I2" s="2" t="s">
        <v>2341</v>
      </c>
      <c r="J2" s="61" t="s">
        <v>2342</v>
      </c>
      <c r="K2" s="60" t="s">
        <v>2343</v>
      </c>
      <c r="L2" s="60" t="s">
        <v>2344</v>
      </c>
    </row>
    <row r="3" customFormat="false" ht="15" hidden="false" customHeight="false" outlineLevel="0" collapsed="false">
      <c r="A3" s="2" t="n">
        <v>0</v>
      </c>
      <c r="B3" s="62" t="s">
        <v>2345</v>
      </c>
      <c r="C3" s="62" t="s">
        <v>2346</v>
      </c>
      <c r="D3" s="22" t="n">
        <v>1</v>
      </c>
      <c r="E3" s="0" t="s">
        <v>2347</v>
      </c>
      <c r="F3" s="63" t="s">
        <v>2348</v>
      </c>
      <c r="G3" s="0" t="s">
        <v>2349</v>
      </c>
      <c r="H3" s="0" t="n">
        <v>1</v>
      </c>
      <c r="I3" s="64" t="s">
        <v>2350</v>
      </c>
      <c r="J3" s="0" t="n">
        <v>1</v>
      </c>
      <c r="K3" s="0" t="s">
        <v>2351</v>
      </c>
      <c r="L3" s="0" t="s">
        <v>2352</v>
      </c>
    </row>
    <row r="4" customFormat="false" ht="15" hidden="false" customHeight="false" outlineLevel="0" collapsed="false">
      <c r="A4" s="2" t="n">
        <v>0</v>
      </c>
      <c r="B4" s="0" t="s">
        <v>2353</v>
      </c>
      <c r="C4" s="12" t="s">
        <v>2354</v>
      </c>
      <c r="D4" s="22" t="n">
        <v>2</v>
      </c>
      <c r="E4" s="0" t="s">
        <v>2355</v>
      </c>
      <c r="F4" s="22" t="s">
        <v>74</v>
      </c>
      <c r="G4" s="0" t="s">
        <v>2356</v>
      </c>
      <c r="H4" s="0" t="n">
        <v>1</v>
      </c>
      <c r="I4" s="2" t="s">
        <v>83</v>
      </c>
      <c r="J4" s="0" t="n">
        <v>1</v>
      </c>
      <c r="K4" s="0" t="s">
        <v>2357</v>
      </c>
      <c r="L4" s="0" t="s">
        <v>2358</v>
      </c>
    </row>
    <row r="5" customFormat="false" ht="15" hidden="false" customHeight="false" outlineLevel="0" collapsed="false">
      <c r="A5" s="2" t="n">
        <v>1</v>
      </c>
      <c r="B5" s="0" t="s">
        <v>2359</v>
      </c>
      <c r="C5" s="44" t="s">
        <v>436</v>
      </c>
      <c r="D5" s="22" t="n">
        <v>3</v>
      </c>
      <c r="E5" s="0" t="s">
        <v>2360</v>
      </c>
      <c r="F5" s="22" t="s">
        <v>727</v>
      </c>
      <c r="G5" s="0" t="s">
        <v>2361</v>
      </c>
      <c r="H5" s="0" t="n">
        <v>2</v>
      </c>
      <c r="I5" s="2" t="s">
        <v>148</v>
      </c>
      <c r="J5" s="0" t="n">
        <v>2</v>
      </c>
      <c r="K5" s="0" t="s">
        <v>2362</v>
      </c>
      <c r="L5" s="0" t="s">
        <v>2363</v>
      </c>
    </row>
    <row r="6" customFormat="false" ht="15" hidden="false" customHeight="false" outlineLevel="0" collapsed="false">
      <c r="A6" s="2" t="n">
        <v>2</v>
      </c>
      <c r="B6" s="0" t="s">
        <v>2364</v>
      </c>
      <c r="C6" s="0" t="s">
        <v>2365</v>
      </c>
      <c r="F6" s="22" t="s">
        <v>122</v>
      </c>
      <c r="G6" s="0" t="s">
        <v>2366</v>
      </c>
      <c r="H6" s="0" t="n">
        <v>3</v>
      </c>
      <c r="I6" s="2" t="s">
        <v>84</v>
      </c>
      <c r="J6" s="0" t="n">
        <v>3</v>
      </c>
      <c r="K6" s="0" t="s">
        <v>2367</v>
      </c>
      <c r="L6" s="0" t="s">
        <v>2368</v>
      </c>
    </row>
    <row r="7" customFormat="false" ht="15" hidden="false" customHeight="false" outlineLevel="0" collapsed="false">
      <c r="A7" s="2" t="n">
        <v>3</v>
      </c>
      <c r="B7" s="0" t="s">
        <v>2369</v>
      </c>
      <c r="C7" s="0" t="s">
        <v>2370</v>
      </c>
      <c r="F7" s="22" t="s">
        <v>81</v>
      </c>
      <c r="G7" s="0" t="s">
        <v>82</v>
      </c>
      <c r="H7" s="0" t="n">
        <v>4</v>
      </c>
      <c r="I7" s="2" t="s">
        <v>127</v>
      </c>
      <c r="J7" s="0" t="n">
        <v>4</v>
      </c>
      <c r="K7" s="0" t="s">
        <v>2371</v>
      </c>
      <c r="L7" s="0" t="s">
        <v>2372</v>
      </c>
    </row>
    <row r="8" customFormat="false" ht="15" hidden="false" customHeight="false" outlineLevel="0" collapsed="false">
      <c r="A8" s="2" t="n">
        <v>4</v>
      </c>
      <c r="B8" s="0" t="s">
        <v>2373</v>
      </c>
      <c r="C8" s="0" t="s">
        <v>2374</v>
      </c>
      <c r="F8" s="22" t="s">
        <v>479</v>
      </c>
      <c r="G8" s="0" t="s">
        <v>2375</v>
      </c>
      <c r="H8" s="0" t="n">
        <v>5</v>
      </c>
      <c r="I8" s="2" t="s">
        <v>76</v>
      </c>
      <c r="J8" s="0" t="n">
        <v>5</v>
      </c>
      <c r="K8" s="0" t="s">
        <v>2376</v>
      </c>
      <c r="L8" s="0" t="s">
        <v>2377</v>
      </c>
    </row>
    <row r="9" customFormat="false" ht="15" hidden="false" customHeight="false" outlineLevel="0" collapsed="false">
      <c r="A9" s="2" t="n">
        <v>5</v>
      </c>
      <c r="B9" s="0" t="s">
        <v>2378</v>
      </c>
      <c r="C9" s="37" t="s">
        <v>2379</v>
      </c>
      <c r="F9" s="22" t="s">
        <v>55</v>
      </c>
      <c r="G9" s="0" t="s">
        <v>2380</v>
      </c>
      <c r="H9" s="0" t="n">
        <v>6</v>
      </c>
      <c r="I9" s="2" t="s">
        <v>340</v>
      </c>
      <c r="J9" s="0" t="n">
        <v>6</v>
      </c>
      <c r="K9" s="0" t="s">
        <v>2381</v>
      </c>
      <c r="L9" s="0" t="s">
        <v>2382</v>
      </c>
    </row>
    <row r="10" customFormat="false" ht="15" hidden="false" customHeight="false" outlineLevel="0" collapsed="false">
      <c r="A10" s="2" t="n">
        <v>6</v>
      </c>
      <c r="B10" s="0" t="s">
        <v>2383</v>
      </c>
      <c r="C10" s="0" t="s">
        <v>2384</v>
      </c>
      <c r="F10" s="22" t="s">
        <v>437</v>
      </c>
      <c r="G10" s="0" t="s">
        <v>436</v>
      </c>
      <c r="H10" s="0" t="n">
        <v>7</v>
      </c>
      <c r="I10" s="2" t="s">
        <v>62</v>
      </c>
      <c r="J10" s="0" t="n">
        <v>7</v>
      </c>
      <c r="K10" s="65" t="s">
        <v>2385</v>
      </c>
      <c r="L10" s="65" t="s">
        <v>2386</v>
      </c>
    </row>
    <row r="11" customFormat="false" ht="15" hidden="false" customHeight="false" outlineLevel="0" collapsed="false">
      <c r="A11" s="2" t="n">
        <v>7</v>
      </c>
      <c r="B11" s="0" t="s">
        <v>2387</v>
      </c>
      <c r="C11" s="0" t="s">
        <v>2388</v>
      </c>
      <c r="F11" s="22" t="s">
        <v>388</v>
      </c>
      <c r="G11" s="0" t="s">
        <v>2389</v>
      </c>
      <c r="H11" s="0" t="n">
        <v>8</v>
      </c>
      <c r="I11" s="2" t="s">
        <v>63</v>
      </c>
      <c r="J11" s="0" t="n">
        <v>8</v>
      </c>
      <c r="K11" s="65" t="s">
        <v>2390</v>
      </c>
      <c r="L11" s="0" t="s">
        <v>2391</v>
      </c>
    </row>
    <row r="12" customFormat="false" ht="15" hidden="false" customHeight="false" outlineLevel="0" collapsed="false">
      <c r="A12" s="2" t="n">
        <v>8</v>
      </c>
      <c r="B12" s="0" t="s">
        <v>2392</v>
      </c>
      <c r="C12" s="0" t="s">
        <v>792</v>
      </c>
      <c r="F12" s="22" t="s">
        <v>60</v>
      </c>
      <c r="G12" s="0" t="s">
        <v>2393</v>
      </c>
      <c r="H12" s="0" t="n">
        <v>9</v>
      </c>
      <c r="I12" s="2" t="s">
        <v>64</v>
      </c>
      <c r="J12" s="0" t="n">
        <v>9</v>
      </c>
      <c r="K12" s="65" t="s">
        <v>2394</v>
      </c>
      <c r="L12" s="0" t="s">
        <v>2395</v>
      </c>
    </row>
    <row r="13" customFormat="false" ht="105" hidden="false" customHeight="false" outlineLevel="0" collapsed="false">
      <c r="A13" s="2" t="n">
        <v>9</v>
      </c>
      <c r="B13" s="0" t="s">
        <v>2396</v>
      </c>
      <c r="C13" s="0" t="s">
        <v>2397</v>
      </c>
      <c r="F13" s="22" t="s">
        <v>839</v>
      </c>
      <c r="G13" s="0" t="s">
        <v>2398</v>
      </c>
      <c r="H13" s="0" t="n">
        <v>10</v>
      </c>
      <c r="I13" s="2" t="s">
        <v>65</v>
      </c>
      <c r="J13" s="0" t="n">
        <v>10</v>
      </c>
      <c r="K13" s="66" t="s">
        <v>2399</v>
      </c>
      <c r="L13" s="17" t="s">
        <v>2400</v>
      </c>
    </row>
    <row r="14" customFormat="false" ht="15" hidden="false" customHeight="false" outlineLevel="0" collapsed="false">
      <c r="A14" s="2" t="n">
        <v>10</v>
      </c>
      <c r="B14" s="0" t="s">
        <v>2401</v>
      </c>
      <c r="C14" s="0" t="s">
        <v>846</v>
      </c>
      <c r="F14" s="22" t="s">
        <v>338</v>
      </c>
      <c r="G14" s="0" t="s">
        <v>2402</v>
      </c>
      <c r="H14" s="0" t="n">
        <v>11</v>
      </c>
      <c r="I14" s="2" t="s">
        <v>729</v>
      </c>
      <c r="J14" s="0" t="n">
        <v>11</v>
      </c>
      <c r="K14" s="65" t="s">
        <v>2403</v>
      </c>
      <c r="L14" s="0" t="s">
        <v>2404</v>
      </c>
    </row>
    <row r="15" customFormat="false" ht="15" hidden="false" customHeight="false" outlineLevel="0" collapsed="false">
      <c r="A15" s="2" t="n">
        <v>11</v>
      </c>
      <c r="B15" s="0" t="s">
        <v>2405</v>
      </c>
      <c r="C15" s="0" t="s">
        <v>2406</v>
      </c>
      <c r="F15" s="22" t="s">
        <v>1135</v>
      </c>
      <c r="G15" s="0" t="s">
        <v>2407</v>
      </c>
      <c r="H15" s="0" t="n">
        <v>12</v>
      </c>
      <c r="I15" s="2" t="s">
        <v>480</v>
      </c>
      <c r="J15" s="0" t="n">
        <v>12</v>
      </c>
      <c r="K15" s="65" t="s">
        <v>2408</v>
      </c>
      <c r="L15" s="0" t="s">
        <v>2409</v>
      </c>
    </row>
    <row r="16" customFormat="false" ht="15" hidden="false" customHeight="false" outlineLevel="0" collapsed="false">
      <c r="A16" s="2" t="n">
        <v>12</v>
      </c>
      <c r="B16" s="0" t="s">
        <v>2410</v>
      </c>
      <c r="C16" s="0" t="s">
        <v>892</v>
      </c>
      <c r="F16" s="67" t="s">
        <v>2411</v>
      </c>
      <c r="G16" s="0" t="s">
        <v>2412</v>
      </c>
      <c r="H16" s="0" t="n">
        <v>12</v>
      </c>
      <c r="I16" s="2" t="s">
        <v>481</v>
      </c>
      <c r="J16" s="0" t="n">
        <v>13</v>
      </c>
      <c r="K16" s="65" t="s">
        <v>2413</v>
      </c>
      <c r="L16" s="0" t="s">
        <v>2414</v>
      </c>
    </row>
    <row r="17" customFormat="false" ht="15" hidden="false" customHeight="false" outlineLevel="0" collapsed="false">
      <c r="A17" s="2" t="n">
        <v>13</v>
      </c>
      <c r="B17" s="0" t="s">
        <v>2415</v>
      </c>
      <c r="C17" s="0" t="s">
        <v>2416</v>
      </c>
      <c r="I17" s="2" t="s">
        <v>841</v>
      </c>
      <c r="J17" s="0" t="n">
        <v>14</v>
      </c>
      <c r="K17" s="65" t="s">
        <v>2417</v>
      </c>
      <c r="L17" s="0" t="s">
        <v>2418</v>
      </c>
    </row>
    <row r="18" customFormat="false" ht="15" hidden="false" customHeight="false" outlineLevel="0" collapsed="false">
      <c r="A18" s="2" t="n">
        <v>14</v>
      </c>
      <c r="B18" s="0" t="s">
        <v>2419</v>
      </c>
      <c r="C18" s="0" t="s">
        <v>2420</v>
      </c>
      <c r="I18" s="2" t="s">
        <v>1138</v>
      </c>
      <c r="J18" s="0" t="n">
        <v>15</v>
      </c>
      <c r="K18" s="65" t="s">
        <v>2421</v>
      </c>
      <c r="L18" s="0" t="s">
        <v>2422</v>
      </c>
    </row>
    <row r="19" customFormat="false" ht="15" hidden="false" customHeight="false" outlineLevel="0" collapsed="false">
      <c r="A19" s="2" t="n">
        <v>15</v>
      </c>
      <c r="B19" s="0" t="s">
        <v>2423</v>
      </c>
      <c r="C19" s="0" t="s">
        <v>2424</v>
      </c>
      <c r="I19" s="68" t="s">
        <v>2425</v>
      </c>
      <c r="J19" s="0" t="n">
        <v>14</v>
      </c>
      <c r="K19" s="0" t="s">
        <v>2426</v>
      </c>
      <c r="L19" s="0" t="s">
        <v>2427</v>
      </c>
    </row>
    <row r="20" customFormat="false" ht="15" hidden="false" customHeight="false" outlineLevel="0" collapsed="false">
      <c r="A20" s="2" t="n">
        <v>16</v>
      </c>
      <c r="B20" s="0" t="s">
        <v>2428</v>
      </c>
      <c r="C20" s="0" t="s">
        <v>1836</v>
      </c>
    </row>
    <row r="21" customFormat="false" ht="15" hidden="false" customHeight="false" outlineLevel="0" collapsed="false">
      <c r="A21" s="2" t="n">
        <v>17</v>
      </c>
      <c r="B21" s="0" t="s">
        <v>2429</v>
      </c>
      <c r="C21" s="0" t="s">
        <v>2430</v>
      </c>
    </row>
    <row r="22" customFormat="false" ht="15" hidden="false" customHeight="false" outlineLevel="0" collapsed="false">
      <c r="A22" s="2" t="n">
        <v>18</v>
      </c>
      <c r="B22" s="0" t="s">
        <v>1137</v>
      </c>
      <c r="C22" s="0" t="s">
        <v>2431</v>
      </c>
    </row>
    <row r="23" customFormat="false" ht="15" hidden="false" customHeight="false" outlineLevel="0" collapsed="false">
      <c r="A23" s="2" t="n">
        <v>18</v>
      </c>
      <c r="B23" s="69" t="s">
        <v>2432</v>
      </c>
      <c r="C23" s="69" t="s">
        <v>2433</v>
      </c>
    </row>
  </sheetData>
  <mergeCells count="1">
    <mergeCell ref="1:1"/>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2019-05-11T16:06:47Z</dcterms:created>
  <dc:creator>P. Z.</dc:creator>
  <dc:description/>
  <dc:language>en-US</dc:language>
  <cp:lastModifiedBy/>
  <dcterms:modified xsi:type="dcterms:W3CDTF">2020-04-27T10:24:42Z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