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17" i="4" l="1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AJ2" i="4"/>
  <c r="T175" i="4"/>
  <c r="F199" i="8"/>
  <c r="G196" i="8"/>
  <c r="G197" i="8"/>
  <c r="G198" i="8"/>
  <c r="E199" i="8"/>
  <c r="AC149" i="4"/>
  <c r="AC148" i="4"/>
  <c r="AC150" i="4"/>
  <c r="Y149" i="4"/>
  <c r="Y148" i="4"/>
  <c r="Y150" i="4"/>
  <c r="S149" i="4"/>
  <c r="S148" i="4"/>
  <c r="S150" i="4"/>
  <c r="AN335" i="4"/>
  <c r="AN82" i="4"/>
  <c r="AN172" i="4"/>
  <c r="AN4" i="4"/>
  <c r="AN22" i="4"/>
  <c r="AN63" i="4"/>
  <c r="AN66" i="4"/>
  <c r="AN213" i="4"/>
  <c r="AN6" i="4"/>
  <c r="AN150" i="4"/>
  <c r="AN175" i="4"/>
  <c r="AN25" i="4"/>
  <c r="AN19" i="4"/>
  <c r="AN77" i="4"/>
  <c r="AN100" i="4"/>
  <c r="AN336" i="4"/>
  <c r="AN101" i="4"/>
  <c r="AN35" i="4"/>
  <c r="AN215" i="4"/>
  <c r="AN275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F335" i="4"/>
  <c r="AF82" i="4"/>
  <c r="AF172" i="4"/>
  <c r="AF4" i="4"/>
  <c r="AF22" i="4"/>
  <c r="AF63" i="4"/>
  <c r="AF66" i="4"/>
  <c r="AF213" i="4"/>
  <c r="AF6" i="4"/>
  <c r="AF150" i="4"/>
  <c r="AF175" i="4"/>
  <c r="AF25" i="4"/>
  <c r="AF236" i="4"/>
  <c r="AF19" i="4"/>
  <c r="AF77" i="4"/>
  <c r="AF100" i="4"/>
  <c r="AF336" i="4"/>
  <c r="AF101" i="4"/>
  <c r="AF35" i="4"/>
  <c r="AF215" i="4"/>
  <c r="AF275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388" i="4"/>
  <c r="AF295" i="4"/>
  <c r="AF269" i="4"/>
  <c r="AF353" i="4"/>
  <c r="AF317" i="4"/>
  <c r="AF311" i="4"/>
  <c r="AF224" i="4"/>
  <c r="AF391" i="4"/>
  <c r="AF187" i="4"/>
  <c r="AF383" i="4"/>
  <c r="AF162" i="4"/>
  <c r="AF319" i="4"/>
  <c r="AF313" i="4"/>
  <c r="AF279" i="4"/>
  <c r="AF386" i="4"/>
  <c r="AF94" i="4"/>
  <c r="AF323" i="4"/>
  <c r="AF58" i="4"/>
  <c r="AF325" i="4"/>
  <c r="AF85" i="4"/>
  <c r="AF300" i="4"/>
  <c r="AF276" i="4"/>
  <c r="AF41" i="4"/>
  <c r="AF107" i="4"/>
  <c r="AF352" i="4"/>
  <c r="AF20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188" i="4"/>
  <c r="AF145" i="4"/>
  <c r="AF418" i="4"/>
  <c r="AF68" i="4"/>
  <c r="AF389" i="4"/>
  <c r="AF199" i="4"/>
  <c r="AF10" i="4"/>
  <c r="AF290" i="4"/>
  <c r="AF205" i="4"/>
  <c r="AF7" i="4"/>
  <c r="AF304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59" i="4"/>
  <c r="AF61" i="4"/>
  <c r="AF182" i="4"/>
  <c r="AF229" i="4"/>
  <c r="AF377" i="4"/>
  <c r="AF228" i="4"/>
  <c r="AF116" i="4"/>
  <c r="AF210" i="4"/>
  <c r="AF286" i="4"/>
  <c r="AF363" i="4"/>
  <c r="AF146" i="4"/>
  <c r="AF227" i="4"/>
  <c r="AF303" i="4"/>
  <c r="AF285" i="4"/>
  <c r="AF289" i="4"/>
  <c r="AF250" i="4"/>
  <c r="AF350" i="4"/>
  <c r="AF157" i="4"/>
  <c r="AF298" i="4"/>
  <c r="AF73" i="4"/>
  <c r="AF280" i="4"/>
  <c r="AF263" i="4"/>
  <c r="AF18" i="4"/>
  <c r="AF221" i="4"/>
  <c r="AF201" i="4"/>
  <c r="AF40" i="4"/>
  <c r="AF258" i="4"/>
  <c r="AF173" i="4"/>
  <c r="AF164" i="4"/>
  <c r="AF198" i="4"/>
  <c r="AF257" i="4"/>
  <c r="AF90" i="4"/>
  <c r="AF253" i="4"/>
  <c r="AF308" i="4"/>
  <c r="AF138" i="4"/>
  <c r="AF193" i="4"/>
  <c r="AF306" i="4"/>
  <c r="AF84" i="4"/>
  <c r="AF29" i="4"/>
  <c r="AF337" i="4"/>
  <c r="AF176" i="4"/>
  <c r="AF195" i="4"/>
  <c r="AF284" i="4"/>
  <c r="AF144" i="4"/>
  <c r="AF305" i="4"/>
  <c r="AF259" i="4"/>
  <c r="AF362" i="4"/>
  <c r="AF321" i="4"/>
  <c r="AF75" i="4"/>
  <c r="AF153" i="4"/>
  <c r="AF356" i="4"/>
  <c r="AF211" i="4"/>
  <c r="AF375" i="4"/>
  <c r="AF154" i="4"/>
  <c r="AF348" i="4"/>
  <c r="AF192" i="4"/>
  <c r="AF185" i="4"/>
  <c r="AF247" i="4"/>
  <c r="AF355" i="4"/>
  <c r="AF79" i="4"/>
  <c r="AF142" i="4"/>
  <c r="AF255" i="4"/>
  <c r="AF17" i="4"/>
  <c r="AF32" i="4"/>
  <c r="AF93" i="4"/>
  <c r="AF141" i="4"/>
  <c r="AF23" i="4"/>
  <c r="AF53" i="4"/>
  <c r="AF27" i="4"/>
  <c r="AF148" i="4"/>
  <c r="AF334" i="4"/>
  <c r="AF72" i="4"/>
  <c r="AF54" i="4"/>
  <c r="AF239" i="4"/>
  <c r="AF65" i="4"/>
  <c r="AF161" i="4"/>
  <c r="AF180" i="4"/>
  <c r="AF203" i="4"/>
  <c r="AF339" i="4"/>
  <c r="AF340" i="4"/>
  <c r="AF369" i="4"/>
  <c r="AF341" i="4"/>
  <c r="AF374" i="4"/>
  <c r="AF370" i="4"/>
  <c r="AF371" i="4"/>
  <c r="AF342" i="4"/>
  <c r="AF372" i="4"/>
  <c r="AF373" i="4"/>
  <c r="AF419" i="4"/>
  <c r="AF420" i="4"/>
  <c r="AF421" i="4"/>
  <c r="AF422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49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384" i="4"/>
  <c r="AF71" i="4"/>
  <c r="AF223" i="4"/>
  <c r="AF70" i="4"/>
  <c r="AF12" i="4"/>
  <c r="AF51" i="4"/>
  <c r="AF277" i="4"/>
  <c r="AF45" i="4"/>
  <c r="AF30" i="4"/>
  <c r="AF48" i="4"/>
  <c r="AF220" i="4"/>
  <c r="AF76" i="4"/>
  <c r="AF246" i="4"/>
  <c r="AF163" i="4"/>
  <c r="AF167" i="4"/>
  <c r="AF112" i="4"/>
  <c r="AF114" i="4"/>
  <c r="AF14" i="4"/>
  <c r="AF206" i="4"/>
  <c r="AF245" i="4"/>
  <c r="AF225" i="4"/>
  <c r="AF333" i="4"/>
  <c r="AF366" i="4"/>
  <c r="AF62" i="4"/>
  <c r="AF95" i="4"/>
  <c r="AF136" i="4"/>
  <c r="AF359" i="4"/>
  <c r="AF5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186" i="4"/>
  <c r="AF78" i="4"/>
  <c r="AF96" i="4"/>
  <c r="AF34" i="4"/>
  <c r="AF44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31" i="4"/>
  <c r="AF233" i="4"/>
  <c r="AF104" i="4"/>
  <c r="AF209" i="4"/>
  <c r="AF13" i="4"/>
  <c r="AF324" i="4"/>
  <c r="AF301" i="4"/>
  <c r="AF320" i="4"/>
  <c r="AF314" i="4"/>
  <c r="AF266" i="4"/>
  <c r="AF390" i="4"/>
  <c r="AF254" i="4"/>
  <c r="AF165" i="4"/>
  <c r="AF56" i="4"/>
  <c r="AF296" i="4"/>
  <c r="AF260" i="4"/>
  <c r="AF98" i="4"/>
  <c r="AF231" i="4"/>
  <c r="AF174" i="4"/>
  <c r="AF184" i="4"/>
  <c r="AF135" i="4"/>
  <c r="AF124" i="4"/>
  <c r="AF191" i="4"/>
  <c r="AF21" i="4"/>
  <c r="AF86" i="4"/>
  <c r="AF376" i="4"/>
  <c r="AF297" i="4"/>
  <c r="AF129" i="4"/>
  <c r="AF130" i="4"/>
  <c r="AF131" i="4"/>
  <c r="AF307" i="4"/>
  <c r="AF143" i="4"/>
  <c r="AF237" i="4"/>
  <c r="AF240" i="4"/>
  <c r="AF26" i="4"/>
  <c r="AF278" i="4"/>
  <c r="AF202" i="4"/>
  <c r="AF385" i="4"/>
  <c r="AF212" i="4"/>
  <c r="AF109" i="4"/>
  <c r="AF338" i="4"/>
  <c r="AF2" i="4"/>
  <c r="AF387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128" i="4"/>
  <c r="AF24" i="4"/>
  <c r="AF217" i="4"/>
  <c r="AF361" i="4"/>
  <c r="AF87" i="4"/>
  <c r="AF60" i="4"/>
  <c r="AF171" i="4"/>
  <c r="AF183" i="4"/>
  <c r="AF331" i="4"/>
  <c r="AF119" i="4"/>
  <c r="AF3" i="4"/>
  <c r="AF281" i="4"/>
  <c r="AF105" i="4"/>
  <c r="AF88" i="4"/>
  <c r="AF249" i="4"/>
  <c r="AF30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35" i="4"/>
  <c r="AB82" i="4"/>
  <c r="AB172" i="4"/>
  <c r="AB4" i="4"/>
  <c r="AB22" i="4"/>
  <c r="AB66" i="4"/>
  <c r="AB213" i="4"/>
  <c r="AB6" i="4"/>
  <c r="AB175" i="4"/>
  <c r="AB236" i="4"/>
  <c r="AB19" i="4"/>
  <c r="AB77" i="4"/>
  <c r="AB336" i="4"/>
  <c r="AB21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388" i="4"/>
  <c r="AB295" i="4"/>
  <c r="AB269" i="4"/>
  <c r="AB353" i="4"/>
  <c r="AB317" i="4"/>
  <c r="AB311" i="4"/>
  <c r="AB224" i="4"/>
  <c r="AB391" i="4"/>
  <c r="AB162" i="4"/>
  <c r="AB319" i="4"/>
  <c r="AB313" i="4"/>
  <c r="AB279" i="4"/>
  <c r="AB386" i="4"/>
  <c r="AB94" i="4"/>
  <c r="AB323" i="4"/>
  <c r="AB58" i="4"/>
  <c r="AB325" i="4"/>
  <c r="AB85" i="4"/>
  <c r="AB300" i="4"/>
  <c r="AB41" i="4"/>
  <c r="AB107" i="4"/>
  <c r="AB352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418" i="4"/>
  <c r="AB389" i="4"/>
  <c r="AB199" i="4"/>
  <c r="AB10" i="4"/>
  <c r="AB290" i="4"/>
  <c r="AB205" i="4"/>
  <c r="AB7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182" i="4"/>
  <c r="AB229" i="4"/>
  <c r="AB377" i="4"/>
  <c r="AB228" i="4"/>
  <c r="AB116" i="4"/>
  <c r="AB210" i="4"/>
  <c r="AB286" i="4"/>
  <c r="AB363" i="4"/>
  <c r="AB227" i="4"/>
  <c r="AB285" i="4"/>
  <c r="AB289" i="4"/>
  <c r="AB250" i="4"/>
  <c r="AB350" i="4"/>
  <c r="AB157" i="4"/>
  <c r="AB298" i="4"/>
  <c r="AB280" i="4"/>
  <c r="AB263" i="4"/>
  <c r="AB18" i="4"/>
  <c r="AB221" i="4"/>
  <c r="AB40" i="4"/>
  <c r="AB258" i="4"/>
  <c r="AB164" i="4"/>
  <c r="AB198" i="4"/>
  <c r="AB257" i="4"/>
  <c r="AB90" i="4"/>
  <c r="AB253" i="4"/>
  <c r="AB308" i="4"/>
  <c r="AB138" i="4"/>
  <c r="AB193" i="4"/>
  <c r="AB306" i="4"/>
  <c r="AB84" i="4"/>
  <c r="AB337" i="4"/>
  <c r="AB176" i="4"/>
  <c r="AB195" i="4"/>
  <c r="AB284" i="4"/>
  <c r="AB144" i="4"/>
  <c r="AB259" i="4"/>
  <c r="AB362" i="4"/>
  <c r="AB321" i="4"/>
  <c r="AB75" i="4"/>
  <c r="AB153" i="4"/>
  <c r="AB356" i="4"/>
  <c r="AB211" i="4"/>
  <c r="AB375" i="4"/>
  <c r="AB154" i="4"/>
  <c r="AB348" i="4"/>
  <c r="AB192" i="4"/>
  <c r="AB247" i="4"/>
  <c r="AB355" i="4"/>
  <c r="AB79" i="4"/>
  <c r="AB142" i="4"/>
  <c r="AB255" i="4"/>
  <c r="AB17" i="4"/>
  <c r="AB93" i="4"/>
  <c r="AB141" i="4"/>
  <c r="AB53" i="4"/>
  <c r="AB27" i="4"/>
  <c r="AB72" i="4"/>
  <c r="AB239" i="4"/>
  <c r="AB161" i="4"/>
  <c r="AB180" i="4"/>
  <c r="AB339" i="4"/>
  <c r="AB340" i="4"/>
  <c r="AB369" i="4"/>
  <c r="AB341" i="4"/>
  <c r="AB374" i="4"/>
  <c r="AB370" i="4"/>
  <c r="AB371" i="4"/>
  <c r="AB342" i="4"/>
  <c r="AB372" i="4"/>
  <c r="AB373" i="4"/>
  <c r="AB419" i="4"/>
  <c r="AB420" i="4"/>
  <c r="AB421" i="4"/>
  <c r="AB422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97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45" i="4"/>
  <c r="AB30" i="4"/>
  <c r="AB48" i="4"/>
  <c r="AB220" i="4"/>
  <c r="AB246" i="4"/>
  <c r="AB163" i="4"/>
  <c r="AB167" i="4"/>
  <c r="AB112" i="4"/>
  <c r="AB114" i="4"/>
  <c r="AB14" i="4"/>
  <c r="AB206" i="4"/>
  <c r="AB245" i="4"/>
  <c r="AB225" i="4"/>
  <c r="AB366" i="4"/>
  <c r="AB95" i="4"/>
  <c r="AB136" i="4"/>
  <c r="AB359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78" i="4"/>
  <c r="AB96" i="4"/>
  <c r="AB34" i="4"/>
  <c r="AB44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31" i="4"/>
  <c r="AB233" i="4"/>
  <c r="AB104" i="4"/>
  <c r="AB209" i="4"/>
  <c r="AB13" i="4"/>
  <c r="AB324" i="4"/>
  <c r="AB301" i="4"/>
  <c r="AB320" i="4"/>
  <c r="AB314" i="4"/>
  <c r="AB266" i="4"/>
  <c r="AB390" i="4"/>
  <c r="AB254" i="4"/>
  <c r="AB165" i="4"/>
  <c r="AB296" i="4"/>
  <c r="AB260" i="4"/>
  <c r="AB231" i="4"/>
  <c r="AB184" i="4"/>
  <c r="AB124" i="4"/>
  <c r="AB191" i="4"/>
  <c r="AB86" i="4"/>
  <c r="AB376" i="4"/>
  <c r="AB297" i="4"/>
  <c r="AB129" i="4"/>
  <c r="AB130" i="4"/>
  <c r="AB131" i="4"/>
  <c r="AB307" i="4"/>
  <c r="AB143" i="4"/>
  <c r="AB237" i="4"/>
  <c r="AB240" i="4"/>
  <c r="AB278" i="4"/>
  <c r="AB212" i="4"/>
  <c r="AB109" i="4"/>
  <c r="AB338" i="4"/>
  <c r="AB2" i="4"/>
  <c r="AB387" i="4"/>
  <c r="AB208" i="4"/>
  <c r="AB197" i="4"/>
  <c r="AB16" i="4"/>
  <c r="AB360" i="4"/>
  <c r="AB344" i="4"/>
  <c r="AB283" i="4"/>
  <c r="AB272" i="4"/>
  <c r="AB92" i="4"/>
  <c r="AB274" i="4"/>
  <c r="AB200" i="4"/>
  <c r="AB126" i="4"/>
  <c r="AB125" i="4"/>
  <c r="AB127" i="4"/>
  <c r="AB217" i="4"/>
  <c r="AB361" i="4"/>
  <c r="AB87" i="4"/>
  <c r="AB171" i="4"/>
  <c r="AB183" i="4"/>
  <c r="AB331" i="4"/>
  <c r="AB119" i="4"/>
  <c r="AB3" i="4"/>
  <c r="AB281" i="4"/>
  <c r="AB105" i="4"/>
  <c r="AB88" i="4"/>
  <c r="AB249" i="4"/>
  <c r="AB30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N332" i="4"/>
  <c r="AF332" i="4"/>
  <c r="AN105" i="4"/>
  <c r="AN281" i="4"/>
  <c r="AN119" i="4"/>
  <c r="AN171" i="4"/>
  <c r="AN200" i="4"/>
  <c r="AN92" i="4"/>
  <c r="AN283" i="4"/>
  <c r="AN147" i="4"/>
  <c r="AN197" i="4"/>
  <c r="AN208" i="4"/>
  <c r="AN338" i="4"/>
  <c r="AN109" i="4"/>
  <c r="AN278" i="4"/>
  <c r="AN191" i="4"/>
  <c r="AN124" i="4"/>
  <c r="AN98" i="4"/>
  <c r="AN314" i="4"/>
  <c r="AN320" i="4"/>
  <c r="AN324" i="4"/>
  <c r="AN209" i="4"/>
  <c r="AN31" i="4"/>
  <c r="AN44" i="4"/>
  <c r="AN96" i="4"/>
  <c r="AN78" i="4"/>
  <c r="AN367" i="4"/>
  <c r="AN364" i="4"/>
  <c r="AN366" i="4"/>
  <c r="AN112" i="4"/>
  <c r="AN167" i="4"/>
  <c r="AN48" i="4"/>
  <c r="AN70" i="4"/>
  <c r="AN196" i="4"/>
  <c r="AN57" i="4"/>
  <c r="AN194" i="4"/>
  <c r="AN99" i="4"/>
  <c r="AN97" i="4"/>
  <c r="AN169" i="4"/>
  <c r="AN89" i="4"/>
  <c r="AN322" i="4"/>
  <c r="AN122" i="4"/>
  <c r="AN327" i="4"/>
  <c r="AN326" i="4"/>
  <c r="AN152" i="4"/>
  <c r="AN123" i="4"/>
  <c r="AN312" i="4"/>
  <c r="AN318" i="4"/>
  <c r="AN168" i="4"/>
  <c r="AN342" i="4"/>
  <c r="AN341" i="4"/>
  <c r="AN340" i="4"/>
  <c r="AN339" i="4"/>
  <c r="AN355" i="4"/>
  <c r="AN192" i="4"/>
  <c r="AN356" i="4"/>
  <c r="AN153" i="4"/>
  <c r="AN321" i="4"/>
  <c r="AN284" i="4"/>
  <c r="AN195" i="4"/>
  <c r="AN337" i="4"/>
  <c r="AN193" i="4"/>
  <c r="AN90" i="4"/>
  <c r="AN198" i="4"/>
  <c r="AN40" i="4"/>
  <c r="AN280" i="4"/>
  <c r="AN285" i="4"/>
  <c r="AN146" i="4"/>
  <c r="AN363" i="4"/>
  <c r="AN286" i="4"/>
  <c r="AN210" i="4"/>
  <c r="AN116" i="4"/>
  <c r="AN121" i="4"/>
  <c r="AN81" i="4"/>
  <c r="AN354" i="4"/>
  <c r="AN106" i="4"/>
  <c r="AN207" i="4"/>
  <c r="AN199" i="4"/>
  <c r="AN145" i="4"/>
  <c r="AN170" i="4"/>
  <c r="AN64" i="4"/>
  <c r="AN110" i="4"/>
  <c r="AN309" i="4"/>
  <c r="AN315" i="4"/>
  <c r="AN120" i="4"/>
  <c r="AN8" i="4"/>
  <c r="AN310" i="4"/>
  <c r="AN316" i="4"/>
  <c r="AN118" i="4"/>
  <c r="AN107" i="4"/>
  <c r="AN85" i="4"/>
  <c r="AN325" i="4"/>
  <c r="AN323" i="4"/>
  <c r="AN94" i="4"/>
  <c r="AN279" i="4"/>
  <c r="R365" i="4"/>
  <c r="T365" i="4" s="1"/>
  <c r="R368" i="4"/>
  <c r="T368" i="4" s="1"/>
  <c r="R101" i="4"/>
  <c r="R100" i="4"/>
  <c r="R323" i="4"/>
  <c r="T323" i="4" s="1"/>
  <c r="R325" i="4"/>
  <c r="T325" i="4" s="1"/>
  <c r="R316" i="4"/>
  <c r="T316" i="4" s="1"/>
  <c r="R310" i="4"/>
  <c r="T310" i="4" s="1"/>
  <c r="R315" i="4"/>
  <c r="T315" i="4" s="1"/>
  <c r="R309" i="4"/>
  <c r="T309" i="4" s="1"/>
  <c r="R354" i="4"/>
  <c r="T354" i="4" s="1"/>
  <c r="R363" i="4"/>
  <c r="T363" i="4" s="1"/>
  <c r="R337" i="4"/>
  <c r="T337" i="4" s="1"/>
  <c r="R321" i="4"/>
  <c r="T321" i="4" s="1"/>
  <c r="R356" i="4"/>
  <c r="T356" i="4" s="1"/>
  <c r="R355" i="4"/>
  <c r="T355" i="4" s="1"/>
  <c r="R339" i="4"/>
  <c r="T339" i="4" s="1"/>
  <c r="R340" i="4"/>
  <c r="T340" i="4" s="1"/>
  <c r="R341" i="4"/>
  <c r="T341" i="4" s="1"/>
  <c r="R342" i="4"/>
  <c r="T342" i="4" s="1"/>
  <c r="R318" i="4"/>
  <c r="T318" i="4" s="1"/>
  <c r="R312" i="4"/>
  <c r="T312" i="4" s="1"/>
  <c r="R326" i="4"/>
  <c r="T326" i="4" s="1"/>
  <c r="T327" i="4"/>
  <c r="R322" i="4"/>
  <c r="T322" i="4" s="1"/>
  <c r="R97" i="4"/>
  <c r="T97" i="4" s="1"/>
  <c r="R99" i="4"/>
  <c r="R366" i="4"/>
  <c r="T366" i="4" s="1"/>
  <c r="R364" i="4"/>
  <c r="T364" i="4" s="1"/>
  <c r="R367" i="4"/>
  <c r="T367" i="4" s="1"/>
  <c r="R96" i="4"/>
  <c r="T96" i="4" s="1"/>
  <c r="R324" i="4"/>
  <c r="T324" i="4" s="1"/>
  <c r="R320" i="4"/>
  <c r="T320" i="4" s="1"/>
  <c r="R314" i="4"/>
  <c r="T314" i="4" s="1"/>
  <c r="R98" i="4"/>
  <c r="R338" i="4"/>
  <c r="T338" i="4" s="1"/>
  <c r="J2" i="7"/>
  <c r="K2" i="7"/>
  <c r="J3" i="7"/>
  <c r="K3" i="7"/>
  <c r="J4" i="7"/>
  <c r="K4" i="7"/>
  <c r="I2" i="7"/>
  <c r="I3" i="7"/>
  <c r="I4" i="7"/>
  <c r="H2" i="7"/>
  <c r="L2" i="7"/>
  <c r="R279" i="4" s="1"/>
  <c r="T27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286" i="4" l="1"/>
  <c r="T286" i="4" s="1"/>
  <c r="U286" i="4" s="1"/>
  <c r="R281" i="4"/>
  <c r="T281" i="4" s="1"/>
  <c r="U281" i="4" s="1"/>
  <c r="R278" i="4"/>
  <c r="T278" i="4" s="1"/>
  <c r="U278" i="4" s="1"/>
  <c r="R280" i="4"/>
  <c r="T280" i="4" s="1"/>
  <c r="U280" i="4" s="1"/>
  <c r="X3" i="4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22" i="4"/>
  <c r="X346" i="4"/>
  <c r="X28" i="4"/>
  <c r="X30" i="4"/>
  <c r="X31" i="4"/>
  <c r="X33" i="4"/>
  <c r="X291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57" i="4"/>
  <c r="X64" i="4"/>
  <c r="X66" i="4"/>
  <c r="X67" i="4"/>
  <c r="X69" i="4"/>
  <c r="X70" i="4"/>
  <c r="X71" i="4"/>
  <c r="X58" i="4"/>
  <c r="X74" i="4"/>
  <c r="X75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66" i="4"/>
  <c r="X290" i="4"/>
  <c r="X379" i="4"/>
  <c r="X216" i="4"/>
  <c r="X292" i="4"/>
  <c r="X218" i="4"/>
  <c r="X136" i="4"/>
  <c r="X137" i="4"/>
  <c r="X138" i="4"/>
  <c r="X139" i="4"/>
  <c r="X140" i="4"/>
  <c r="X141" i="4"/>
  <c r="X142" i="4"/>
  <c r="X143" i="4"/>
  <c r="X144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175" i="4"/>
  <c r="X176" i="4"/>
  <c r="X177" i="4"/>
  <c r="X178" i="4"/>
  <c r="X179" i="4"/>
  <c r="X180" i="4"/>
  <c r="X181" i="4"/>
  <c r="X182" i="4"/>
  <c r="X183" i="4"/>
  <c r="X184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63" i="4"/>
  <c r="G66" i="4"/>
  <c r="G213" i="4"/>
  <c r="G6" i="4"/>
  <c r="G150" i="4"/>
  <c r="G175" i="4"/>
  <c r="G25" i="4"/>
  <c r="G236" i="4"/>
  <c r="G19" i="4"/>
  <c r="G77" i="4"/>
  <c r="G100" i="4"/>
  <c r="G336" i="4"/>
  <c r="G101" i="4"/>
  <c r="G35" i="4"/>
  <c r="G215" i="4"/>
  <c r="G275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388" i="4"/>
  <c r="G295" i="4"/>
  <c r="G269" i="4"/>
  <c r="G353" i="4"/>
  <c r="G317" i="4"/>
  <c r="G311" i="4"/>
  <c r="G224" i="4"/>
  <c r="G391" i="4"/>
  <c r="G187" i="4"/>
  <c r="G383" i="4"/>
  <c r="G162" i="4"/>
  <c r="G319" i="4"/>
  <c r="G313" i="4"/>
  <c r="G279" i="4"/>
  <c r="G386" i="4"/>
  <c r="G94" i="4"/>
  <c r="G323" i="4"/>
  <c r="G58" i="4"/>
  <c r="G325" i="4"/>
  <c r="G85" i="4"/>
  <c r="G300" i="4"/>
  <c r="G276" i="4"/>
  <c r="G41" i="4"/>
  <c r="G107" i="4"/>
  <c r="G352" i="4"/>
  <c r="G20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188" i="4"/>
  <c r="G145" i="4"/>
  <c r="G418" i="4"/>
  <c r="G68" i="4"/>
  <c r="G389" i="4"/>
  <c r="G199" i="4"/>
  <c r="G10" i="4"/>
  <c r="G290" i="4"/>
  <c r="G205" i="4"/>
  <c r="G7" i="4"/>
  <c r="G304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59" i="4"/>
  <c r="G61" i="4"/>
  <c r="G182" i="4"/>
  <c r="G229" i="4"/>
  <c r="G377" i="4"/>
  <c r="G228" i="4"/>
  <c r="G116" i="4"/>
  <c r="G210" i="4"/>
  <c r="G286" i="4"/>
  <c r="G363" i="4"/>
  <c r="G146" i="4"/>
  <c r="G227" i="4"/>
  <c r="G303" i="4"/>
  <c r="G285" i="4"/>
  <c r="G289" i="4"/>
  <c r="G250" i="4"/>
  <c r="G350" i="4"/>
  <c r="G157" i="4"/>
  <c r="G298" i="4"/>
  <c r="G73" i="4"/>
  <c r="G280" i="4"/>
  <c r="G263" i="4"/>
  <c r="G18" i="4"/>
  <c r="G221" i="4"/>
  <c r="G201" i="4"/>
  <c r="G40" i="4"/>
  <c r="G258" i="4"/>
  <c r="G173" i="4"/>
  <c r="G164" i="4"/>
  <c r="G198" i="4"/>
  <c r="G257" i="4"/>
  <c r="G90" i="4"/>
  <c r="G253" i="4"/>
  <c r="G308" i="4"/>
  <c r="G138" i="4"/>
  <c r="G193" i="4"/>
  <c r="G306" i="4"/>
  <c r="G84" i="4"/>
  <c r="G29" i="4"/>
  <c r="G337" i="4"/>
  <c r="G176" i="4"/>
  <c r="G195" i="4"/>
  <c r="G284" i="4"/>
  <c r="G144" i="4"/>
  <c r="G305" i="4"/>
  <c r="G259" i="4"/>
  <c r="G362" i="4"/>
  <c r="G321" i="4"/>
  <c r="G75" i="4"/>
  <c r="G153" i="4"/>
  <c r="G356" i="4"/>
  <c r="G211" i="4"/>
  <c r="G375" i="4"/>
  <c r="G154" i="4"/>
  <c r="G348" i="4"/>
  <c r="G192" i="4"/>
  <c r="G185" i="4"/>
  <c r="G247" i="4"/>
  <c r="G355" i="4"/>
  <c r="G79" i="4"/>
  <c r="G142" i="4"/>
  <c r="G255" i="4"/>
  <c r="G17" i="4"/>
  <c r="G32" i="4"/>
  <c r="G93" i="4"/>
  <c r="G141" i="4"/>
  <c r="G23" i="4"/>
  <c r="G53" i="4"/>
  <c r="G27" i="4"/>
  <c r="G148" i="4"/>
  <c r="G334" i="4"/>
  <c r="G72" i="4"/>
  <c r="G54" i="4"/>
  <c r="G239" i="4"/>
  <c r="G65" i="4"/>
  <c r="G161" i="4"/>
  <c r="G180" i="4"/>
  <c r="G203" i="4"/>
  <c r="G339" i="4"/>
  <c r="G340" i="4"/>
  <c r="G369" i="4"/>
  <c r="G341" i="4"/>
  <c r="G374" i="4"/>
  <c r="G370" i="4"/>
  <c r="G371" i="4"/>
  <c r="G342" i="4"/>
  <c r="G372" i="4"/>
  <c r="G373" i="4"/>
  <c r="G419" i="4"/>
  <c r="G420" i="4"/>
  <c r="G421" i="4"/>
  <c r="G422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49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384" i="4"/>
  <c r="G71" i="4"/>
  <c r="G223" i="4"/>
  <c r="G70" i="4"/>
  <c r="G12" i="4"/>
  <c r="G51" i="4"/>
  <c r="G277" i="4"/>
  <c r="G45" i="4"/>
  <c r="G30" i="4"/>
  <c r="G48" i="4"/>
  <c r="G220" i="4"/>
  <c r="G76" i="4"/>
  <c r="G246" i="4"/>
  <c r="G163" i="4"/>
  <c r="G167" i="4"/>
  <c r="G112" i="4"/>
  <c r="G114" i="4"/>
  <c r="G14" i="4"/>
  <c r="G206" i="4"/>
  <c r="G245" i="4"/>
  <c r="G225" i="4"/>
  <c r="G333" i="4"/>
  <c r="G366" i="4"/>
  <c r="G62" i="4"/>
  <c r="G95" i="4"/>
  <c r="G136" i="4"/>
  <c r="G359" i="4"/>
  <c r="G5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186" i="4"/>
  <c r="G78" i="4"/>
  <c r="G96" i="4"/>
  <c r="G34" i="4"/>
  <c r="G44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31" i="4"/>
  <c r="G233" i="4"/>
  <c r="G104" i="4"/>
  <c r="G209" i="4"/>
  <c r="G13" i="4"/>
  <c r="G324" i="4"/>
  <c r="G301" i="4"/>
  <c r="G320" i="4"/>
  <c r="G314" i="4"/>
  <c r="G266" i="4"/>
  <c r="G390" i="4"/>
  <c r="G254" i="4"/>
  <c r="G165" i="4"/>
  <c r="G56" i="4"/>
  <c r="G296" i="4"/>
  <c r="G260" i="4"/>
  <c r="G98" i="4"/>
  <c r="G231" i="4"/>
  <c r="G174" i="4"/>
  <c r="G184" i="4"/>
  <c r="G135" i="4"/>
  <c r="G124" i="4"/>
  <c r="G191" i="4"/>
  <c r="G21" i="4"/>
  <c r="G86" i="4"/>
  <c r="G376" i="4"/>
  <c r="G297" i="4"/>
  <c r="G129" i="4"/>
  <c r="G130" i="4"/>
  <c r="G131" i="4"/>
  <c r="G307" i="4"/>
  <c r="G143" i="4"/>
  <c r="G237" i="4"/>
  <c r="G240" i="4"/>
  <c r="G26" i="4"/>
  <c r="G278" i="4"/>
  <c r="G202" i="4"/>
  <c r="G385" i="4"/>
  <c r="G212" i="4"/>
  <c r="G109" i="4"/>
  <c r="G338" i="4"/>
  <c r="G2" i="4"/>
  <c r="G387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128" i="4"/>
  <c r="G24" i="4"/>
  <c r="G217" i="4"/>
  <c r="G361" i="4"/>
  <c r="G87" i="4"/>
  <c r="G60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33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385" i="4"/>
  <c r="AB383" i="4"/>
  <c r="X384" i="4"/>
  <c r="AB76" i="4"/>
  <c r="R73" i="4"/>
  <c r="T73" i="4" s="1"/>
  <c r="X383" i="4"/>
  <c r="AB384" i="4"/>
  <c r="R68" i="4"/>
  <c r="T68" i="4" s="1"/>
  <c r="X73" i="4"/>
  <c r="AB65" i="4"/>
  <c r="AB385" i="4"/>
  <c r="AB73" i="4"/>
  <c r="AB68" i="4"/>
  <c r="R76" i="4"/>
  <c r="T76" i="4" s="1"/>
  <c r="R65" i="4"/>
  <c r="T65" i="4" s="1"/>
  <c r="X68" i="4"/>
  <c r="X65" i="4"/>
  <c r="X76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145" i="4"/>
  <c r="R40" i="4"/>
  <c r="T40" i="4" s="1"/>
  <c r="R208" i="4"/>
  <c r="T208" i="4" s="1"/>
  <c r="R123" i="4"/>
  <c r="T123" i="4" s="1"/>
  <c r="R195" i="4"/>
  <c r="T195" i="4" s="1"/>
  <c r="R119" i="4"/>
  <c r="T119" i="4" s="1"/>
  <c r="R284" i="4"/>
  <c r="T284" i="4" s="1"/>
  <c r="R109" i="4"/>
  <c r="T109" i="4" s="1"/>
  <c r="AB146" i="4"/>
  <c r="R107" i="4"/>
  <c r="T107" i="4" s="1"/>
  <c r="R110" i="4"/>
  <c r="T110" i="4" s="1"/>
  <c r="R121" i="4"/>
  <c r="T121" i="4" s="1"/>
  <c r="R198" i="4"/>
  <c r="T198" i="4" s="1"/>
  <c r="R194" i="4"/>
  <c r="T194" i="4" s="1"/>
  <c r="R207" i="4"/>
  <c r="T207" i="4" s="1"/>
  <c r="R112" i="4"/>
  <c r="T112" i="4" s="1"/>
  <c r="R111" i="4"/>
  <c r="T111" i="4" s="1"/>
  <c r="R118" i="4"/>
  <c r="T118" i="4" s="1"/>
  <c r="R64" i="4"/>
  <c r="T64" i="4" s="1"/>
  <c r="R116" i="4"/>
  <c r="T116" i="4" s="1"/>
  <c r="R90" i="4"/>
  <c r="T90" i="4" s="1"/>
  <c r="R57" i="4"/>
  <c r="T57" i="4" s="1"/>
  <c r="R78" i="4"/>
  <c r="T78" i="4" s="1"/>
  <c r="R283" i="4"/>
  <c r="T283" i="4" s="1"/>
  <c r="AB147" i="4"/>
  <c r="R106" i="4"/>
  <c r="T106" i="4" s="1"/>
  <c r="AN236" i="4"/>
  <c r="R145" i="4"/>
  <c r="T145" i="4" s="1"/>
  <c r="R210" i="4"/>
  <c r="T210" i="4" s="1"/>
  <c r="R193" i="4"/>
  <c r="T193" i="4" s="1"/>
  <c r="R196" i="4"/>
  <c r="T196" i="4" s="1"/>
  <c r="R124" i="4"/>
  <c r="T124" i="4" s="1"/>
  <c r="R92" i="4"/>
  <c r="T92" i="4" s="1"/>
  <c r="R70" i="4"/>
  <c r="T70" i="4" s="1"/>
  <c r="R191" i="4"/>
  <c r="T191" i="4" s="1"/>
  <c r="R8" i="4"/>
  <c r="T8" i="4" s="1"/>
  <c r="R151" i="4"/>
  <c r="T151" i="4" s="1"/>
  <c r="R199" i="4"/>
  <c r="T199" i="4" s="1"/>
  <c r="R122" i="4"/>
  <c r="T122" i="4" s="1"/>
  <c r="R44" i="4"/>
  <c r="T44" i="4" s="1"/>
  <c r="R200" i="4"/>
  <c r="T200" i="4" s="1"/>
  <c r="R31" i="4"/>
  <c r="T31" i="4" s="1"/>
  <c r="R285" i="4"/>
  <c r="T285" i="4" s="1"/>
  <c r="R209" i="4"/>
  <c r="T209" i="4" s="1"/>
  <c r="R33" i="4"/>
  <c r="T33" i="4" s="1"/>
  <c r="R105" i="4"/>
  <c r="T105" i="4" s="1"/>
  <c r="R85" i="4"/>
  <c r="T85" i="4" s="1"/>
  <c r="R81" i="4"/>
  <c r="T81" i="4" s="1"/>
  <c r="R192" i="4"/>
  <c r="T192" i="4" s="1"/>
  <c r="R197" i="4"/>
  <c r="T197" i="4" s="1"/>
  <c r="R94" i="4"/>
  <c r="T94" i="4" s="1"/>
  <c r="R48" i="4"/>
  <c r="T48" i="4" s="1"/>
  <c r="R120" i="4"/>
  <c r="T120" i="4" s="1"/>
  <c r="R89" i="4"/>
  <c r="T89" i="4" s="1"/>
  <c r="AB150" i="4"/>
  <c r="R148" i="4"/>
  <c r="T148" i="4" s="1"/>
  <c r="X145" i="4"/>
  <c r="R149" i="4"/>
  <c r="T149" i="4" s="1"/>
  <c r="X146" i="4"/>
  <c r="AB148" i="4"/>
  <c r="X147" i="4"/>
  <c r="AB149" i="4"/>
  <c r="X148" i="4"/>
  <c r="X149" i="4"/>
  <c r="X150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36" i="4"/>
  <c r="T236" i="4" s="1"/>
  <c r="R213" i="4"/>
  <c r="T213" i="4" s="1"/>
  <c r="R215" i="4"/>
  <c r="T215" i="4" s="1"/>
  <c r="R117" i="4"/>
  <c r="T117" i="4" s="1"/>
  <c r="R178" i="4"/>
  <c r="T178" i="4" s="1"/>
  <c r="R353" i="4"/>
  <c r="T353" i="4" s="1"/>
  <c r="R319" i="4"/>
  <c r="T319" i="4" s="1"/>
  <c r="U319" i="4" s="1"/>
  <c r="R300" i="4"/>
  <c r="T300" i="4" s="1"/>
  <c r="R261" i="4"/>
  <c r="T261" i="4" s="1"/>
  <c r="R293" i="4"/>
  <c r="T293" i="4" s="1"/>
  <c r="R205" i="4"/>
  <c r="T205" i="4" s="1"/>
  <c r="R216" i="4"/>
  <c r="T216" i="4" s="1"/>
  <c r="R292" i="4"/>
  <c r="T292" i="4" s="1"/>
  <c r="R214" i="4"/>
  <c r="T214" i="4" s="1"/>
  <c r="R377" i="4"/>
  <c r="T377" i="4" s="1"/>
  <c r="R164" i="4"/>
  <c r="T164" i="4" s="1"/>
  <c r="R306" i="4"/>
  <c r="T306" i="4" s="1"/>
  <c r="R375" i="4"/>
  <c r="T375" i="4" s="1"/>
  <c r="R142" i="4"/>
  <c r="T142" i="4" s="1"/>
  <c r="R27" i="4"/>
  <c r="T27" i="4" s="1"/>
  <c r="R180" i="4"/>
  <c r="T180" i="4" s="1"/>
  <c r="R371" i="4"/>
  <c r="T371" i="4" s="1"/>
  <c r="R177" i="4"/>
  <c r="T177" i="4" s="1"/>
  <c r="R80" i="4"/>
  <c r="T80" i="4" s="1"/>
  <c r="R384" i="4"/>
  <c r="T384" i="4" s="1"/>
  <c r="R30" i="4"/>
  <c r="T30" i="4" s="1"/>
  <c r="R114" i="4"/>
  <c r="T114" i="4" s="1"/>
  <c r="R95" i="4"/>
  <c r="T95" i="4" s="1"/>
  <c r="R244" i="4"/>
  <c r="T244" i="4" s="1"/>
  <c r="R230" i="4"/>
  <c r="T230" i="4" s="1"/>
  <c r="R382" i="4"/>
  <c r="T382" i="4" s="1"/>
  <c r="R392" i="4"/>
  <c r="T392" i="4" s="1"/>
  <c r="R400" i="4"/>
  <c r="T400" i="4" s="1"/>
  <c r="R408" i="4"/>
  <c r="T408" i="4" s="1"/>
  <c r="R416" i="4"/>
  <c r="T416" i="4" s="1"/>
  <c r="R301" i="4"/>
  <c r="T301" i="4" s="1"/>
  <c r="R296" i="4"/>
  <c r="T296" i="4" s="1"/>
  <c r="R307" i="4"/>
  <c r="T307" i="4" s="1"/>
  <c r="R212" i="4"/>
  <c r="T212" i="4" s="1"/>
  <c r="R16" i="4"/>
  <c r="T16" i="4" s="1"/>
  <c r="R126" i="4"/>
  <c r="T126" i="4" s="1"/>
  <c r="R88" i="4"/>
  <c r="T88" i="4" s="1"/>
  <c r="R295" i="4"/>
  <c r="T295" i="4" s="1"/>
  <c r="R140" i="4"/>
  <c r="T140" i="4" s="1"/>
  <c r="R146" i="4"/>
  <c r="T146" i="4" s="1"/>
  <c r="R169" i="4"/>
  <c r="T169" i="4" s="1"/>
  <c r="R406" i="4"/>
  <c r="T406" i="4" s="1"/>
  <c r="R66" i="4"/>
  <c r="T66" i="4" s="1"/>
  <c r="R6" i="4"/>
  <c r="T6" i="4" s="1"/>
  <c r="R108" i="4"/>
  <c r="T108" i="4" s="1"/>
  <c r="R351" i="4"/>
  <c r="T351" i="4" s="1"/>
  <c r="R317" i="4"/>
  <c r="T317" i="4" s="1"/>
  <c r="R313" i="4"/>
  <c r="T313" i="4" s="1"/>
  <c r="U313" i="4" s="1"/>
  <c r="R273" i="4"/>
  <c r="T273" i="4" s="1"/>
  <c r="R115" i="4"/>
  <c r="T115" i="4" s="1"/>
  <c r="R102" i="4"/>
  <c r="T102" i="4" s="1"/>
  <c r="R7" i="4"/>
  <c r="T7" i="4" s="1"/>
  <c r="R329" i="4"/>
  <c r="T329" i="4" s="1"/>
  <c r="R218" i="4"/>
  <c r="T218" i="4" s="1"/>
  <c r="R204" i="4"/>
  <c r="T204" i="4" s="1"/>
  <c r="R228" i="4"/>
  <c r="T228" i="4" s="1"/>
  <c r="R263" i="4"/>
  <c r="T263" i="4" s="1"/>
  <c r="R84" i="4"/>
  <c r="T84" i="4" s="1"/>
  <c r="R259" i="4"/>
  <c r="T259" i="4" s="1"/>
  <c r="R154" i="4"/>
  <c r="T154" i="4" s="1"/>
  <c r="R255" i="4"/>
  <c r="T255" i="4" s="1"/>
  <c r="R168" i="4"/>
  <c r="T168" i="4" s="1"/>
  <c r="R152" i="4"/>
  <c r="T152" i="4" s="1"/>
  <c r="R358" i="4"/>
  <c r="T358" i="4" s="1"/>
  <c r="R91" i="4"/>
  <c r="T91" i="4" s="1"/>
  <c r="R71" i="4"/>
  <c r="T71" i="4" s="1"/>
  <c r="R14" i="4"/>
  <c r="T14" i="4" s="1"/>
  <c r="R136" i="4"/>
  <c r="T136" i="4" s="1"/>
  <c r="R241" i="4"/>
  <c r="T241" i="4" s="1"/>
  <c r="R256" i="4"/>
  <c r="T256" i="4" s="1"/>
  <c r="R38" i="4"/>
  <c r="T38" i="4" s="1"/>
  <c r="R393" i="4"/>
  <c r="T393" i="4" s="1"/>
  <c r="R401" i="4"/>
  <c r="T401" i="4" s="1"/>
  <c r="R409" i="4"/>
  <c r="T409" i="4" s="1"/>
  <c r="R417" i="4"/>
  <c r="T417" i="4" s="1"/>
  <c r="R260" i="4"/>
  <c r="T260" i="4" s="1"/>
  <c r="R143" i="4"/>
  <c r="T143" i="4" s="1"/>
  <c r="R360" i="4"/>
  <c r="T360" i="4" s="1"/>
  <c r="R125" i="4"/>
  <c r="T125" i="4" s="1"/>
  <c r="R171" i="4"/>
  <c r="T171" i="4" s="1"/>
  <c r="R249" i="4"/>
  <c r="T249" i="4" s="1"/>
  <c r="R262" i="4"/>
  <c r="T262" i="4" s="1"/>
  <c r="R383" i="4"/>
  <c r="T383" i="4" s="1"/>
  <c r="R52" i="4"/>
  <c r="T52" i="4" s="1"/>
  <c r="R182" i="4"/>
  <c r="T182" i="4" s="1"/>
  <c r="R374" i="4"/>
  <c r="T374" i="4" s="1"/>
  <c r="R234" i="4"/>
  <c r="T234" i="4" s="1"/>
  <c r="R34" i="4"/>
  <c r="T34" i="4" s="1"/>
  <c r="R361" i="4"/>
  <c r="T361" i="4" s="1"/>
  <c r="R22" i="4"/>
  <c r="T22" i="4" s="1"/>
  <c r="R150" i="4"/>
  <c r="T150" i="4" s="1"/>
  <c r="R381" i="4"/>
  <c r="T381" i="4" s="1"/>
  <c r="R346" i="4"/>
  <c r="T346" i="4" s="1"/>
  <c r="R328" i="4"/>
  <c r="T328" i="4" s="1"/>
  <c r="R311" i="4"/>
  <c r="T311" i="4" s="1"/>
  <c r="R386" i="4"/>
  <c r="T386" i="4" s="1"/>
  <c r="R41" i="4"/>
  <c r="T41" i="4" s="1"/>
  <c r="R287" i="4"/>
  <c r="T287" i="4" s="1"/>
  <c r="R181" i="4"/>
  <c r="T181" i="4" s="1"/>
  <c r="R418" i="4"/>
  <c r="T418" i="4" s="1"/>
  <c r="R345" i="4"/>
  <c r="T345" i="4" s="1"/>
  <c r="R39" i="4"/>
  <c r="T39" i="4" s="1"/>
  <c r="R289" i="4"/>
  <c r="T289" i="4" s="1"/>
  <c r="R18" i="4"/>
  <c r="T18" i="4" s="1"/>
  <c r="R257" i="4"/>
  <c r="T257" i="4" s="1"/>
  <c r="R362" i="4"/>
  <c r="T362" i="4" s="1"/>
  <c r="R348" i="4"/>
  <c r="T348" i="4" s="1"/>
  <c r="R17" i="4"/>
  <c r="T17" i="4" s="1"/>
  <c r="R372" i="4"/>
  <c r="T372" i="4" s="1"/>
  <c r="R36" i="4"/>
  <c r="T36" i="4" s="1"/>
  <c r="R349" i="4"/>
  <c r="T349" i="4" s="1"/>
  <c r="R223" i="4"/>
  <c r="T223" i="4" s="1"/>
  <c r="R220" i="4"/>
  <c r="T220" i="4" s="1"/>
  <c r="R206" i="4"/>
  <c r="T206" i="4" s="1"/>
  <c r="R359" i="4"/>
  <c r="T359" i="4" s="1"/>
  <c r="R49" i="4"/>
  <c r="T49" i="4" s="1"/>
  <c r="R190" i="4"/>
  <c r="T190" i="4" s="1"/>
  <c r="R394" i="4"/>
  <c r="T394" i="4" s="1"/>
  <c r="R402" i="4"/>
  <c r="T402" i="4" s="1"/>
  <c r="R410" i="4"/>
  <c r="T410" i="4" s="1"/>
  <c r="R86" i="4"/>
  <c r="T86" i="4" s="1"/>
  <c r="R237" i="4"/>
  <c r="T237" i="4" s="1"/>
  <c r="R344" i="4"/>
  <c r="T344" i="4" s="1"/>
  <c r="R127" i="4"/>
  <c r="T127" i="4" s="1"/>
  <c r="R183" i="4"/>
  <c r="T183" i="4" s="1"/>
  <c r="R302" i="4"/>
  <c r="T302" i="4" s="1"/>
  <c r="R4" i="4"/>
  <c r="T4" i="4" s="1"/>
  <c r="R10" i="4"/>
  <c r="T10" i="4" s="1"/>
  <c r="R248" i="4"/>
  <c r="T248" i="4" s="1"/>
  <c r="R251" i="4"/>
  <c r="T251" i="4" s="1"/>
  <c r="R414" i="4"/>
  <c r="T414" i="4" s="1"/>
  <c r="R172" i="4"/>
  <c r="T172" i="4" s="1"/>
  <c r="R282" i="4"/>
  <c r="T282" i="4" s="1"/>
  <c r="R137" i="4"/>
  <c r="T137" i="4" s="1"/>
  <c r="R113" i="4"/>
  <c r="T113" i="4" s="1"/>
  <c r="R224" i="4"/>
  <c r="T224" i="4" s="1"/>
  <c r="R270" i="4"/>
  <c r="T270" i="4" s="1"/>
  <c r="R5" i="4"/>
  <c r="T5" i="4" s="1"/>
  <c r="R379" i="4"/>
  <c r="T379" i="4" s="1"/>
  <c r="R271" i="4"/>
  <c r="T271" i="4" s="1"/>
  <c r="R43" i="4"/>
  <c r="T43" i="4" s="1"/>
  <c r="R103" i="4"/>
  <c r="T103" i="4" s="1"/>
  <c r="R250" i="4"/>
  <c r="T250" i="4" s="1"/>
  <c r="R221" i="4"/>
  <c r="T221" i="4" s="1"/>
  <c r="R72" i="4"/>
  <c r="T72" i="4" s="1"/>
  <c r="R373" i="4"/>
  <c r="T373" i="4" s="1"/>
  <c r="R50" i="4"/>
  <c r="T50" i="4" s="1"/>
  <c r="R160" i="4"/>
  <c r="T160" i="4" s="1"/>
  <c r="R245" i="4"/>
  <c r="T245" i="4" s="1"/>
  <c r="R37" i="4"/>
  <c r="T37" i="4" s="1"/>
  <c r="R133" i="4"/>
  <c r="T133" i="4" s="1"/>
  <c r="R395" i="4"/>
  <c r="T395" i="4" s="1"/>
  <c r="R403" i="4"/>
  <c r="T403" i="4" s="1"/>
  <c r="R411" i="4"/>
  <c r="T411" i="4" s="1"/>
  <c r="R233" i="4"/>
  <c r="T233" i="4" s="1"/>
  <c r="R266" i="4"/>
  <c r="T266" i="4" s="1"/>
  <c r="R231" i="4"/>
  <c r="T231" i="4" s="1"/>
  <c r="R376" i="4"/>
  <c r="T376" i="4" s="1"/>
  <c r="R240" i="4"/>
  <c r="T240" i="4" s="1"/>
  <c r="R2" i="4"/>
  <c r="T2" i="4" s="1"/>
  <c r="R331" i="4"/>
  <c r="T331" i="4" s="1"/>
  <c r="R11" i="4"/>
  <c r="T11" i="4" s="1"/>
  <c r="R235" i="4"/>
  <c r="T235" i="4" s="1"/>
  <c r="R298" i="4"/>
  <c r="T298" i="4" s="1"/>
  <c r="R267" i="4"/>
  <c r="T267" i="4" s="1"/>
  <c r="R167" i="4"/>
  <c r="T167" i="4" s="1"/>
  <c r="R398" i="4"/>
  <c r="T398" i="4" s="1"/>
  <c r="R130" i="4"/>
  <c r="T130" i="4" s="1"/>
  <c r="R335" i="4"/>
  <c r="T335" i="4" s="1"/>
  <c r="R19" i="4"/>
  <c r="T19" i="4" s="1"/>
  <c r="R189" i="4"/>
  <c r="T189" i="4" s="1"/>
  <c r="R291" i="4"/>
  <c r="T291" i="4" s="1"/>
  <c r="R134" i="4"/>
  <c r="T134" i="4" s="1"/>
  <c r="R391" i="4"/>
  <c r="T391" i="4" s="1"/>
  <c r="R352" i="4"/>
  <c r="T352" i="4" s="1"/>
  <c r="R42" i="4"/>
  <c r="T42" i="4" s="1"/>
  <c r="R132" i="4"/>
  <c r="T132" i="4" s="1"/>
  <c r="R389" i="4"/>
  <c r="T389" i="4" s="1"/>
  <c r="R347" i="4"/>
  <c r="T347" i="4" s="1"/>
  <c r="R350" i="4"/>
  <c r="T350" i="4" s="1"/>
  <c r="R253" i="4"/>
  <c r="T253" i="4" s="1"/>
  <c r="R176" i="4"/>
  <c r="T176" i="4" s="1"/>
  <c r="R75" i="4"/>
  <c r="T75" i="4" s="1"/>
  <c r="R93" i="4"/>
  <c r="T93" i="4" s="1"/>
  <c r="R369" i="4"/>
  <c r="T369" i="4" s="1"/>
  <c r="R419" i="4"/>
  <c r="T419" i="4" s="1"/>
  <c r="R288" i="4"/>
  <c r="T288" i="4" s="1"/>
  <c r="R9" i="4"/>
  <c r="T9" i="4" s="1"/>
  <c r="R265" i="4"/>
  <c r="T265" i="4" s="1"/>
  <c r="R69" i="4"/>
  <c r="T69" i="4" s="1"/>
  <c r="R380" i="4"/>
  <c r="T380" i="4" s="1"/>
  <c r="R12" i="4"/>
  <c r="T12" i="4" s="1"/>
  <c r="R246" i="4"/>
  <c r="T246" i="4" s="1"/>
  <c r="R225" i="4"/>
  <c r="T225" i="4" s="1"/>
  <c r="R156" i="4"/>
  <c r="T156" i="4" s="1"/>
  <c r="R268" i="4"/>
  <c r="T268" i="4" s="1"/>
  <c r="R158" i="4"/>
  <c r="T158" i="4" s="1"/>
  <c r="R396" i="4"/>
  <c r="T396" i="4" s="1"/>
  <c r="R404" i="4"/>
  <c r="T404" i="4" s="1"/>
  <c r="R412" i="4"/>
  <c r="T412" i="4" s="1"/>
  <c r="R104" i="4"/>
  <c r="T104" i="4" s="1"/>
  <c r="R390" i="4"/>
  <c r="T390" i="4" s="1"/>
  <c r="R297" i="4"/>
  <c r="T297" i="4" s="1"/>
  <c r="R387" i="4"/>
  <c r="T387" i="4" s="1"/>
  <c r="R272" i="4"/>
  <c r="T272" i="4" s="1"/>
  <c r="R219" i="4"/>
  <c r="T219" i="4" s="1"/>
  <c r="R138" i="4"/>
  <c r="T138" i="4" s="1"/>
  <c r="R28" i="4"/>
  <c r="T28" i="4" s="1"/>
  <c r="R74" i="4"/>
  <c r="T74" i="4" s="1"/>
  <c r="R165" i="4"/>
  <c r="T165" i="4" s="1"/>
  <c r="R274" i="4"/>
  <c r="T274" i="4" s="1"/>
  <c r="R82" i="4"/>
  <c r="T82" i="4" s="1"/>
  <c r="R77" i="4"/>
  <c r="T77" i="4" s="1"/>
  <c r="R343" i="4"/>
  <c r="T343" i="4" s="1"/>
  <c r="R46" i="4"/>
  <c r="T46" i="4" s="1"/>
  <c r="R388" i="4"/>
  <c r="T388" i="4" s="1"/>
  <c r="R58" i="4"/>
  <c r="T58" i="4" s="1"/>
  <c r="R83" i="4"/>
  <c r="T83" i="4" s="1"/>
  <c r="R170" i="4"/>
  <c r="T170" i="4" s="1"/>
  <c r="R357" i="4"/>
  <c r="T357" i="4" s="1"/>
  <c r="R242" i="4"/>
  <c r="T242" i="4" s="1"/>
  <c r="R157" i="4"/>
  <c r="T157" i="4" s="1"/>
  <c r="R308" i="4"/>
  <c r="T308" i="4" s="1"/>
  <c r="R153" i="4"/>
  <c r="T153" i="4" s="1"/>
  <c r="R247" i="4"/>
  <c r="T247" i="4" s="1"/>
  <c r="R141" i="4"/>
  <c r="T141" i="4" s="1"/>
  <c r="R239" i="4"/>
  <c r="T239" i="4" s="1"/>
  <c r="R420" i="4"/>
  <c r="T420" i="4" s="1"/>
  <c r="R232" i="4"/>
  <c r="T232" i="4" s="1"/>
  <c r="R47" i="4"/>
  <c r="T47" i="4" s="1"/>
  <c r="R139" i="4"/>
  <c r="T139" i="4" s="1"/>
  <c r="R51" i="4"/>
  <c r="T51" i="4" s="1"/>
  <c r="R163" i="4"/>
  <c r="T163" i="4" s="1"/>
  <c r="R378" i="4"/>
  <c r="T378" i="4" s="1"/>
  <c r="R222" i="4"/>
  <c r="T222" i="4" s="1"/>
  <c r="R397" i="4"/>
  <c r="T397" i="4" s="1"/>
  <c r="R405" i="4"/>
  <c r="T405" i="4" s="1"/>
  <c r="R413" i="4"/>
  <c r="T413" i="4" s="1"/>
  <c r="R254" i="4"/>
  <c r="T254" i="4" s="1"/>
  <c r="R184" i="4"/>
  <c r="T184" i="4" s="1"/>
  <c r="R129" i="4"/>
  <c r="T129" i="4" s="1"/>
  <c r="R217" i="4"/>
  <c r="T217" i="4" s="1"/>
  <c r="R3" i="4"/>
  <c r="T3" i="4" s="1"/>
  <c r="R336" i="4"/>
  <c r="T336" i="4" s="1"/>
  <c r="R15" i="4"/>
  <c r="T15" i="4" s="1"/>
  <c r="R258" i="4"/>
  <c r="T258" i="4" s="1"/>
  <c r="R421" i="4"/>
  <c r="T421" i="4" s="1"/>
  <c r="R264" i="4"/>
  <c r="T264" i="4" s="1"/>
  <c r="R13" i="4"/>
  <c r="T13" i="4" s="1"/>
  <c r="R243" i="4"/>
  <c r="T243" i="4" s="1"/>
  <c r="R155" i="4"/>
  <c r="T155" i="4" s="1"/>
  <c r="R269" i="4"/>
  <c r="T269" i="4" s="1"/>
  <c r="R162" i="4"/>
  <c r="T162" i="4" s="1"/>
  <c r="R294" i="4"/>
  <c r="T294" i="4" s="1"/>
  <c r="R166" i="4"/>
  <c r="T166" i="4" s="1"/>
  <c r="R290" i="4"/>
  <c r="T290" i="4" s="1"/>
  <c r="R179" i="4"/>
  <c r="T179" i="4" s="1"/>
  <c r="R330" i="4"/>
  <c r="T330" i="4" s="1"/>
  <c r="R229" i="4"/>
  <c r="T229" i="4" s="1"/>
  <c r="R227" i="4"/>
  <c r="T227" i="4" s="1"/>
  <c r="R144" i="4"/>
  <c r="T144" i="4" s="1"/>
  <c r="R211" i="4"/>
  <c r="T211" i="4" s="1"/>
  <c r="R79" i="4"/>
  <c r="T79" i="4" s="1"/>
  <c r="R53" i="4"/>
  <c r="T53" i="4" s="1"/>
  <c r="R161" i="4"/>
  <c r="T161" i="4" s="1"/>
  <c r="R370" i="4"/>
  <c r="T370" i="4" s="1"/>
  <c r="R422" i="4"/>
  <c r="T422" i="4" s="1"/>
  <c r="R299" i="4"/>
  <c r="T299" i="4" s="1"/>
  <c r="R67" i="4"/>
  <c r="T67" i="4" s="1"/>
  <c r="R226" i="4"/>
  <c r="T226" i="4" s="1"/>
  <c r="R45" i="4"/>
  <c r="T45" i="4" s="1"/>
  <c r="R252" i="4"/>
  <c r="T252" i="4" s="1"/>
  <c r="R159" i="4"/>
  <c r="T159" i="4" s="1"/>
  <c r="R238" i="4"/>
  <c r="T238" i="4" s="1"/>
  <c r="R399" i="4"/>
  <c r="T399" i="4" s="1"/>
  <c r="R407" i="4"/>
  <c r="T407" i="4" s="1"/>
  <c r="R415" i="4"/>
  <c r="T415" i="4" s="1"/>
  <c r="R131" i="4"/>
  <c r="T131" i="4" s="1"/>
  <c r="R147" i="4"/>
  <c r="T147" i="4" s="1"/>
  <c r="R87" i="4"/>
  <c r="T87" i="4" s="1"/>
  <c r="X236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385" i="4" s="1"/>
  <c r="T385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35" i="4" s="1"/>
  <c r="R35" i="4" s="1"/>
  <c r="T35" i="4" s="1"/>
  <c r="F8" i="8"/>
  <c r="D9" i="8"/>
  <c r="E9" i="8"/>
  <c r="F9" i="8"/>
  <c r="D10" i="8"/>
  <c r="E10" i="8"/>
  <c r="S59" i="4" s="1"/>
  <c r="R59" i="4" s="1"/>
  <c r="T59" i="4" s="1"/>
  <c r="F10" i="8"/>
  <c r="D11" i="8"/>
  <c r="E11" i="8"/>
  <c r="F11" i="8"/>
  <c r="D12" i="8"/>
  <c r="E12" i="8"/>
  <c r="F12" i="8"/>
  <c r="D13" i="8"/>
  <c r="E13" i="8"/>
  <c r="F13" i="8"/>
  <c r="D14" i="8"/>
  <c r="E14" i="8"/>
  <c r="S29" i="4" s="1"/>
  <c r="R29" i="4" s="1"/>
  <c r="T29" i="4" s="1"/>
  <c r="F14" i="8"/>
  <c r="D15" i="8"/>
  <c r="E15" i="8"/>
  <c r="F15" i="8"/>
  <c r="D16" i="8"/>
  <c r="E16" i="8"/>
  <c r="S21" i="4" s="1"/>
  <c r="R21" i="4" s="1"/>
  <c r="T21" i="4" s="1"/>
  <c r="F16" i="8"/>
  <c r="D17" i="8"/>
  <c r="E17" i="8"/>
  <c r="F17" i="8"/>
  <c r="D18" i="8"/>
  <c r="E18" i="8"/>
  <c r="F18" i="8"/>
  <c r="D19" i="8"/>
  <c r="E19" i="8"/>
  <c r="F19" i="8"/>
  <c r="D20" i="8"/>
  <c r="E20" i="8"/>
  <c r="S56" i="4" s="1"/>
  <c r="R56" i="4" s="1"/>
  <c r="T56" i="4" s="1"/>
  <c r="F20" i="8"/>
  <c r="D21" i="8"/>
  <c r="E21" i="8"/>
  <c r="F21" i="8"/>
  <c r="D22" i="8"/>
  <c r="E22" i="8"/>
  <c r="F22" i="8"/>
  <c r="D23" i="8"/>
  <c r="E23" i="8"/>
  <c r="F23" i="8"/>
  <c r="D24" i="8"/>
  <c r="E24" i="8"/>
  <c r="S25" i="4" s="1"/>
  <c r="R25" i="4" s="1"/>
  <c r="T25" i="4" s="1"/>
  <c r="F24" i="8"/>
  <c r="D25" i="8"/>
  <c r="E25" i="8"/>
  <c r="AC56" i="4" s="1"/>
  <c r="AB56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25" i="4" s="1"/>
  <c r="AB2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29" i="4" s="1"/>
  <c r="AB29" i="4" s="1"/>
  <c r="F49" i="8"/>
  <c r="D50" i="8"/>
  <c r="E50" i="8"/>
  <c r="F50" i="8"/>
  <c r="D51" i="8"/>
  <c r="E51" i="8"/>
  <c r="F51" i="8"/>
  <c r="D52" i="8"/>
  <c r="E52" i="8"/>
  <c r="AC59" i="4" s="1"/>
  <c r="AB59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26" i="4" s="1"/>
  <c r="R26" i="4" s="1"/>
  <c r="T2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23" i="4" s="1"/>
  <c r="AB23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20" i="4" s="1"/>
  <c r="AB20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35" i="4" s="1"/>
  <c r="AB35" i="4" s="1"/>
  <c r="F78" i="8"/>
  <c r="D79" i="8"/>
  <c r="E79" i="8"/>
  <c r="AC24" i="4" s="1"/>
  <c r="AB24" i="4" s="1"/>
  <c r="F79" i="8"/>
  <c r="D80" i="8"/>
  <c r="E80" i="8"/>
  <c r="F80" i="8"/>
  <c r="D81" i="8"/>
  <c r="E81" i="8"/>
  <c r="F81" i="8"/>
  <c r="D82" i="8"/>
  <c r="E82" i="8"/>
  <c r="F82" i="8"/>
  <c r="D83" i="8"/>
  <c r="E83" i="8"/>
  <c r="S24" i="4" s="1"/>
  <c r="R24" i="4" s="1"/>
  <c r="T24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62" i="4" s="1"/>
  <c r="AB62" i="4" s="1"/>
  <c r="F90" i="8"/>
  <c r="D91" i="8"/>
  <c r="E91" i="8"/>
  <c r="F91" i="8"/>
  <c r="D92" i="8"/>
  <c r="E92" i="8"/>
  <c r="F92" i="8"/>
  <c r="D93" i="8"/>
  <c r="E93" i="8"/>
  <c r="F93" i="8"/>
  <c r="D94" i="8"/>
  <c r="E94" i="8"/>
  <c r="AC26" i="4" s="1"/>
  <c r="AB2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26" i="4" s="1"/>
  <c r="X26" i="4" s="1"/>
  <c r="F102" i="8"/>
  <c r="D103" i="8"/>
  <c r="E103" i="8"/>
  <c r="F103" i="8"/>
  <c r="D104" i="8"/>
  <c r="E104" i="8"/>
  <c r="Y62" i="4" s="1"/>
  <c r="X62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60" i="4" s="1"/>
  <c r="AB60" i="4" s="1"/>
  <c r="F112" i="8"/>
  <c r="D113" i="8"/>
  <c r="E113" i="8"/>
  <c r="F113" i="8"/>
  <c r="D114" i="8"/>
  <c r="E114" i="8"/>
  <c r="AC61" i="4" s="1"/>
  <c r="AB6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32" i="4" s="1"/>
  <c r="AB32" i="4" s="1"/>
  <c r="F119" i="8"/>
  <c r="D120" i="8"/>
  <c r="E120" i="8"/>
  <c r="F120" i="8"/>
  <c r="D121" i="8"/>
  <c r="E121" i="8"/>
  <c r="F121" i="8"/>
  <c r="D122" i="8"/>
  <c r="E122" i="8"/>
  <c r="Y23" i="4" s="1"/>
  <c r="X23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62" i="4" s="1"/>
  <c r="R62" i="4" s="1"/>
  <c r="T62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60" i="4" s="1"/>
  <c r="X60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29" i="4" s="1"/>
  <c r="X29" i="4" s="1"/>
  <c r="F149" i="8"/>
  <c r="D150" i="8"/>
  <c r="E150" i="8"/>
  <c r="F150" i="8"/>
  <c r="D151" i="8"/>
  <c r="E151" i="8"/>
  <c r="F151" i="8"/>
  <c r="D152" i="8"/>
  <c r="E152" i="8"/>
  <c r="Y24" i="4" s="1"/>
  <c r="X24" i="4" s="1"/>
  <c r="F152" i="8"/>
  <c r="D153" i="8"/>
  <c r="E153" i="8"/>
  <c r="F153" i="8"/>
  <c r="D154" i="8"/>
  <c r="E154" i="8"/>
  <c r="F154" i="8"/>
  <c r="D155" i="8"/>
  <c r="E155" i="8"/>
  <c r="Y59" i="4" s="1"/>
  <c r="X59" i="4" s="1"/>
  <c r="F155" i="8"/>
  <c r="D156" i="8"/>
  <c r="E156" i="8"/>
  <c r="S63" i="4" s="1"/>
  <c r="R63" i="4" s="1"/>
  <c r="T63" i="4" s="1"/>
  <c r="F156" i="8"/>
  <c r="D157" i="8"/>
  <c r="E157" i="8"/>
  <c r="Y32" i="4" s="1"/>
  <c r="X32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61" i="4" s="1"/>
  <c r="X61" i="4" s="1"/>
  <c r="F162" i="8"/>
  <c r="D163" i="8"/>
  <c r="E163" i="8"/>
  <c r="F163" i="8"/>
  <c r="D164" i="8"/>
  <c r="E164" i="8"/>
  <c r="F164" i="8"/>
  <c r="D165" i="8"/>
  <c r="E165" i="8"/>
  <c r="Y25" i="4" s="1"/>
  <c r="X25" i="4" s="1"/>
  <c r="F165" i="8"/>
  <c r="D166" i="8"/>
  <c r="E166" i="8"/>
  <c r="Y56" i="4" s="1"/>
  <c r="X56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21" i="4" s="1"/>
  <c r="X21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35" i="4" s="1"/>
  <c r="X35" i="4" s="1"/>
  <c r="F175" i="8"/>
  <c r="D176" i="8"/>
  <c r="E176" i="8"/>
  <c r="F176" i="8"/>
  <c r="D177" i="8"/>
  <c r="E177" i="8"/>
  <c r="Y20" i="4" s="1"/>
  <c r="X20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21" i="4" s="1"/>
  <c r="AB21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23" i="4" s="1"/>
  <c r="R23" i="4" s="1"/>
  <c r="T23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32" i="4" s="1"/>
  <c r="R32" i="4" s="1"/>
  <c r="T32" i="4" s="1"/>
  <c r="F35" i="8"/>
  <c r="D36" i="8"/>
  <c r="E36" i="8"/>
  <c r="S60" i="4" s="1"/>
  <c r="R60" i="4" s="1"/>
  <c r="T60" i="4" s="1"/>
  <c r="F36" i="8"/>
  <c r="D37" i="8"/>
  <c r="E37" i="8"/>
  <c r="F37" i="8"/>
  <c r="D38" i="8"/>
  <c r="E38" i="8"/>
  <c r="F38" i="8"/>
  <c r="D39" i="8"/>
  <c r="E39" i="8"/>
  <c r="F39" i="8"/>
  <c r="D40" i="8"/>
  <c r="E40" i="8"/>
  <c r="S61" i="4" s="1"/>
  <c r="R61" i="4" s="1"/>
  <c r="T6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20" i="4" s="1"/>
  <c r="R20" i="4" s="1"/>
  <c r="T20" i="4" s="1"/>
  <c r="S188" i="4" l="1"/>
  <c r="R188" i="4" s="1"/>
  <c r="T188" i="4" s="1"/>
  <c r="Y188" i="4"/>
  <c r="X188" i="4" s="1"/>
  <c r="AC188" i="4"/>
  <c r="AB188" i="4" s="1"/>
  <c r="AC174" i="4"/>
  <c r="AB174" i="4" s="1"/>
  <c r="Y185" i="4"/>
  <c r="X185" i="4" s="1"/>
  <c r="AC185" i="4"/>
  <c r="AB185" i="4" s="1"/>
  <c r="S185" i="4"/>
  <c r="R185" i="4" s="1"/>
  <c r="T185" i="4" s="1"/>
  <c r="Y174" i="4"/>
  <c r="X174" i="4" s="1"/>
  <c r="S174" i="4"/>
  <c r="R174" i="4" s="1"/>
  <c r="T174" i="4" s="1"/>
  <c r="S305" i="4"/>
  <c r="R305" i="4" s="1"/>
  <c r="T305" i="4" s="1"/>
  <c r="Y305" i="4"/>
  <c r="X305" i="4" s="1"/>
  <c r="AC305" i="4"/>
  <c r="AB305" i="4" s="1"/>
  <c r="S333" i="4"/>
  <c r="R333" i="4" s="1"/>
  <c r="T333" i="4" s="1"/>
  <c r="U333" i="4" s="1"/>
  <c r="Y333" i="4"/>
  <c r="X333" i="4" s="1"/>
  <c r="AC333" i="4"/>
  <c r="AB333" i="4" s="1"/>
  <c r="S128" i="4"/>
  <c r="R128" i="4" s="1"/>
  <c r="T128" i="4" s="1"/>
  <c r="AR128" i="4" s="1"/>
  <c r="Y128" i="4"/>
  <c r="X128" i="4" s="1"/>
  <c r="AC128" i="4"/>
  <c r="AB128" i="4" s="1"/>
  <c r="S203" i="4"/>
  <c r="R203" i="4" s="1"/>
  <c r="T203" i="4" s="1"/>
  <c r="Y203" i="4"/>
  <c r="X203" i="4" s="1"/>
  <c r="AC203" i="4"/>
  <c r="AB203" i="4" s="1"/>
  <c r="Y201" i="4"/>
  <c r="X201" i="4" s="1"/>
  <c r="S201" i="4"/>
  <c r="R201" i="4" s="1"/>
  <c r="T201" i="4" s="1"/>
  <c r="AC201" i="4"/>
  <c r="AB201" i="4" s="1"/>
  <c r="S304" i="4"/>
  <c r="R304" i="4" s="1"/>
  <c r="T304" i="4" s="1"/>
  <c r="Y304" i="4"/>
  <c r="X304" i="4" s="1"/>
  <c r="AC304" i="4"/>
  <c r="AB304" i="4" s="1"/>
  <c r="S202" i="4"/>
  <c r="R202" i="4" s="1"/>
  <c r="T202" i="4" s="1"/>
  <c r="Y202" i="4"/>
  <c r="X202" i="4" s="1"/>
  <c r="AC202" i="4"/>
  <c r="AB202" i="4" s="1"/>
  <c r="S173" i="4"/>
  <c r="R173" i="4" s="1"/>
  <c r="T173" i="4" s="1"/>
  <c r="AC173" i="4"/>
  <c r="AB173" i="4" s="1"/>
  <c r="Y173" i="4"/>
  <c r="X173" i="4" s="1"/>
  <c r="S55" i="4"/>
  <c r="R55" i="4" s="1"/>
  <c r="T55" i="4" s="1"/>
  <c r="Y55" i="4"/>
  <c r="X55" i="4" s="1"/>
  <c r="AC55" i="4"/>
  <c r="AB55" i="4" s="1"/>
  <c r="Y275" i="4"/>
  <c r="X275" i="4" s="1"/>
  <c r="S275" i="4"/>
  <c r="R275" i="4" s="1"/>
  <c r="T275" i="4" s="1"/>
  <c r="AC275" i="4"/>
  <c r="AB275" i="4" s="1"/>
  <c r="AC187" i="4"/>
  <c r="AB187" i="4" s="1"/>
  <c r="S186" i="4"/>
  <c r="R186" i="4" s="1"/>
  <c r="T186" i="4" s="1"/>
  <c r="Y186" i="4"/>
  <c r="X186" i="4" s="1"/>
  <c r="AC186" i="4"/>
  <c r="AB186" i="4" s="1"/>
  <c r="Y187" i="4"/>
  <c r="X187" i="4" s="1"/>
  <c r="S187" i="4"/>
  <c r="R187" i="4" s="1"/>
  <c r="T187" i="4" s="1"/>
  <c r="S332" i="4"/>
  <c r="R332" i="4" s="1"/>
  <c r="T332" i="4" s="1"/>
  <c r="Y332" i="4"/>
  <c r="X332" i="4" s="1"/>
  <c r="AC332" i="4"/>
  <c r="AB332" i="4" s="1"/>
  <c r="AC277" i="4"/>
  <c r="AB277" i="4" s="1"/>
  <c r="Y277" i="4"/>
  <c r="X277" i="4" s="1"/>
  <c r="S277" i="4"/>
  <c r="R277" i="4" s="1"/>
  <c r="T277" i="4" s="1"/>
  <c r="Y334" i="4"/>
  <c r="X334" i="4" s="1"/>
  <c r="S334" i="4"/>
  <c r="R334" i="4" s="1"/>
  <c r="T334" i="4" s="1"/>
  <c r="AR334" i="4" s="1"/>
  <c r="AC334" i="4"/>
  <c r="AB334" i="4" s="1"/>
  <c r="S276" i="4"/>
  <c r="R276" i="4" s="1"/>
  <c r="T276" i="4" s="1"/>
  <c r="U276" i="4" s="1"/>
  <c r="Y276" i="4"/>
  <c r="X276" i="4" s="1"/>
  <c r="AC276" i="4"/>
  <c r="AB276" i="4" s="1"/>
  <c r="Y303" i="4"/>
  <c r="X303" i="4" s="1"/>
  <c r="AC303" i="4"/>
  <c r="AB303" i="4" s="1"/>
  <c r="S303" i="4"/>
  <c r="R303" i="4" s="1"/>
  <c r="T303" i="4" s="1"/>
  <c r="Y135" i="4"/>
  <c r="X135" i="4" s="1"/>
  <c r="S135" i="4"/>
  <c r="R135" i="4" s="1"/>
  <c r="T135" i="4" s="1"/>
  <c r="U135" i="4" s="1"/>
  <c r="AC135" i="4"/>
  <c r="AB135" i="4" s="1"/>
  <c r="AC54" i="4"/>
  <c r="AB54" i="4" s="1"/>
  <c r="S54" i="4"/>
  <c r="R54" i="4" s="1"/>
  <c r="T54" i="4" s="1"/>
  <c r="AR54" i="4" s="1"/>
  <c r="Y54" i="4"/>
  <c r="X54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183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AR335" i="4"/>
  <c r="AR82" i="4"/>
  <c r="AR172" i="4"/>
  <c r="AR4" i="4"/>
  <c r="AR22" i="4"/>
  <c r="AR63" i="4"/>
  <c r="AR66" i="4"/>
  <c r="AR213" i="4"/>
  <c r="AR6" i="4"/>
  <c r="AR150" i="4"/>
  <c r="AR175" i="4"/>
  <c r="AR25" i="4"/>
  <c r="AR236" i="4"/>
  <c r="AR19" i="4"/>
  <c r="AR77" i="4"/>
  <c r="AR100" i="4"/>
  <c r="AR336" i="4"/>
  <c r="AR101" i="4"/>
  <c r="AR35" i="4"/>
  <c r="AR215" i="4"/>
  <c r="AR275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187" i="4"/>
  <c r="AR162" i="4"/>
  <c r="AR319" i="4"/>
  <c r="AR313" i="4"/>
  <c r="AR279" i="4"/>
  <c r="AR94" i="4"/>
  <c r="AR323" i="4"/>
  <c r="AR58" i="4"/>
  <c r="AR325" i="4"/>
  <c r="AR85" i="4"/>
  <c r="AR300" i="4"/>
  <c r="AR41" i="4"/>
  <c r="AR107" i="4"/>
  <c r="AR352" i="4"/>
  <c r="AR20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188" i="4"/>
  <c r="AR145" i="4"/>
  <c r="AR68" i="4"/>
  <c r="AR199" i="4"/>
  <c r="AR10" i="4"/>
  <c r="AR290" i="4"/>
  <c r="AR205" i="4"/>
  <c r="AR7" i="4"/>
  <c r="AR304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59" i="4"/>
  <c r="AR61" i="4"/>
  <c r="AR182" i="4"/>
  <c r="AR229" i="4"/>
  <c r="AR377" i="4"/>
  <c r="AR228" i="4"/>
  <c r="AR116" i="4"/>
  <c r="AR210" i="4"/>
  <c r="AR286" i="4"/>
  <c r="AR363" i="4"/>
  <c r="AR146" i="4"/>
  <c r="AR227" i="4"/>
  <c r="AR303" i="4"/>
  <c r="AR285" i="4"/>
  <c r="AR289" i="4"/>
  <c r="AR250" i="4"/>
  <c r="AR350" i="4"/>
  <c r="AR157" i="4"/>
  <c r="AR298" i="4"/>
  <c r="AR73" i="4"/>
  <c r="AR280" i="4"/>
  <c r="AR263" i="4"/>
  <c r="AR18" i="4"/>
  <c r="AR221" i="4"/>
  <c r="AR201" i="4"/>
  <c r="AR40" i="4"/>
  <c r="AR258" i="4"/>
  <c r="AR173" i="4"/>
  <c r="AR164" i="4"/>
  <c r="AR198" i="4"/>
  <c r="AR257" i="4"/>
  <c r="AR90" i="4"/>
  <c r="AR253" i="4"/>
  <c r="AR308" i="4"/>
  <c r="AR138" i="4"/>
  <c r="AR193" i="4"/>
  <c r="AR306" i="4"/>
  <c r="AR84" i="4"/>
  <c r="AR29" i="4"/>
  <c r="AR337" i="4"/>
  <c r="AR176" i="4"/>
  <c r="AR195" i="4"/>
  <c r="AR284" i="4"/>
  <c r="AR144" i="4"/>
  <c r="AR305" i="4"/>
  <c r="AR259" i="4"/>
  <c r="AR362" i="4"/>
  <c r="AR321" i="4"/>
  <c r="AR75" i="4"/>
  <c r="AR153" i="4"/>
  <c r="AR356" i="4"/>
  <c r="AR211" i="4"/>
  <c r="AR375" i="4"/>
  <c r="AR154" i="4"/>
  <c r="AR348" i="4"/>
  <c r="AR192" i="4"/>
  <c r="AR185" i="4"/>
  <c r="AR247" i="4"/>
  <c r="AR355" i="4"/>
  <c r="AR79" i="4"/>
  <c r="AR142" i="4"/>
  <c r="AR255" i="4"/>
  <c r="AR17" i="4"/>
  <c r="AR32" i="4"/>
  <c r="AR93" i="4"/>
  <c r="AR141" i="4"/>
  <c r="AR23" i="4"/>
  <c r="AR53" i="4"/>
  <c r="AR27" i="4"/>
  <c r="AR148" i="4"/>
  <c r="AR72" i="4"/>
  <c r="AR239" i="4"/>
  <c r="AR65" i="4"/>
  <c r="AR161" i="4"/>
  <c r="AR180" i="4"/>
  <c r="AR203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49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277" i="4"/>
  <c r="AR45" i="4"/>
  <c r="AR30" i="4"/>
  <c r="AR48" i="4"/>
  <c r="AR220" i="4"/>
  <c r="AR76" i="4"/>
  <c r="AR246" i="4"/>
  <c r="AR163" i="4"/>
  <c r="AR167" i="4"/>
  <c r="AR112" i="4"/>
  <c r="AR114" i="4"/>
  <c r="AR14" i="4"/>
  <c r="AR206" i="4"/>
  <c r="AR245" i="4"/>
  <c r="AR225" i="4"/>
  <c r="AR333" i="4"/>
  <c r="AR366" i="4"/>
  <c r="AR62" i="4"/>
  <c r="AR95" i="4"/>
  <c r="AR136" i="4"/>
  <c r="AR359" i="4"/>
  <c r="AR5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186" i="4"/>
  <c r="AR78" i="4"/>
  <c r="AR96" i="4"/>
  <c r="AR34" i="4"/>
  <c r="AR44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56" i="4"/>
  <c r="AR296" i="4"/>
  <c r="AR260" i="4"/>
  <c r="AR98" i="4"/>
  <c r="AR231" i="4"/>
  <c r="AR174" i="4"/>
  <c r="AR184" i="4"/>
  <c r="AR135" i="4"/>
  <c r="AR124" i="4"/>
  <c r="AR191" i="4"/>
  <c r="AR21" i="4"/>
  <c r="AR86" i="4"/>
  <c r="AR376" i="4"/>
  <c r="AR297" i="4"/>
  <c r="AR129" i="4"/>
  <c r="AR130" i="4"/>
  <c r="AR131" i="4"/>
  <c r="AR307" i="4"/>
  <c r="AR143" i="4"/>
  <c r="AR237" i="4"/>
  <c r="AR240" i="4"/>
  <c r="AR26" i="4"/>
  <c r="AR278" i="4"/>
  <c r="AR202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24" i="4"/>
  <c r="AR217" i="4"/>
  <c r="AR361" i="4"/>
  <c r="AR87" i="4"/>
  <c r="AR60" i="4"/>
  <c r="AR171" i="4"/>
  <c r="AR183" i="4"/>
  <c r="AR331" i="4"/>
  <c r="AR119" i="4"/>
  <c r="AR3" i="4"/>
  <c r="AR281" i="4"/>
  <c r="AR105" i="4"/>
  <c r="AR88" i="4"/>
  <c r="AR249" i="4"/>
  <c r="AR302" i="4"/>
  <c r="AR386" i="4"/>
  <c r="AR387" i="4"/>
  <c r="AR388" i="4"/>
  <c r="AR384" i="4"/>
  <c r="AR385" i="4"/>
  <c r="AR383" i="4"/>
  <c r="AR389" i="4"/>
  <c r="AR418" i="4"/>
  <c r="AR390" i="4"/>
  <c r="AR391" i="4"/>
  <c r="AR421" i="4"/>
  <c r="AR422" i="4"/>
  <c r="AR420" i="4"/>
  <c r="AR419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332" i="4"/>
  <c r="U419" i="4"/>
  <c r="U420" i="4"/>
  <c r="U422" i="4"/>
  <c r="U421" i="4"/>
  <c r="U391" i="4"/>
  <c r="U390" i="4"/>
  <c r="U418" i="4"/>
  <c r="U389" i="4"/>
  <c r="U383" i="4"/>
  <c r="U385" i="4"/>
  <c r="U384" i="4"/>
  <c r="U388" i="4"/>
  <c r="U387" i="4"/>
  <c r="U386" i="4"/>
  <c r="U302" i="4"/>
  <c r="U249" i="4"/>
  <c r="U88" i="4"/>
  <c r="U105" i="4"/>
  <c r="U3" i="4"/>
  <c r="U119" i="4"/>
  <c r="U331" i="4"/>
  <c r="U171" i="4"/>
  <c r="U60" i="4"/>
  <c r="U87" i="4"/>
  <c r="U361" i="4"/>
  <c r="U217" i="4"/>
  <c r="U24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202" i="4"/>
  <c r="U26" i="4"/>
  <c r="U240" i="4"/>
  <c r="U237" i="4"/>
  <c r="U143" i="4"/>
  <c r="U307" i="4"/>
  <c r="U131" i="4"/>
  <c r="U130" i="4"/>
  <c r="U129" i="4"/>
  <c r="U297" i="4"/>
  <c r="U376" i="4"/>
  <c r="U86" i="4"/>
  <c r="U21" i="4"/>
  <c r="U191" i="4"/>
  <c r="U124" i="4"/>
  <c r="U184" i="4"/>
  <c r="U174" i="4"/>
  <c r="U231" i="4"/>
  <c r="U260" i="4"/>
  <c r="U296" i="4"/>
  <c r="U56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18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55" i="4"/>
  <c r="U359" i="4"/>
  <c r="U136" i="4"/>
  <c r="U95" i="4"/>
  <c r="U62" i="4"/>
  <c r="U366" i="4"/>
  <c r="U225" i="4"/>
  <c r="U245" i="4"/>
  <c r="U206" i="4"/>
  <c r="U14" i="4"/>
  <c r="U114" i="4"/>
  <c r="U112" i="4"/>
  <c r="U167" i="4"/>
  <c r="U163" i="4"/>
  <c r="U246" i="4"/>
  <c r="U76" i="4"/>
  <c r="U220" i="4"/>
  <c r="U48" i="4"/>
  <c r="U30" i="4"/>
  <c r="U45" i="4"/>
  <c r="U277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7" i="4"/>
  <c r="U149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203" i="4"/>
  <c r="U180" i="4"/>
  <c r="U161" i="4"/>
  <c r="U65" i="4"/>
  <c r="U239" i="4"/>
  <c r="U54" i="4"/>
  <c r="U72" i="4"/>
  <c r="U148" i="4"/>
  <c r="U27" i="4"/>
  <c r="U53" i="4"/>
  <c r="U23" i="4"/>
  <c r="U141" i="4"/>
  <c r="U93" i="4"/>
  <c r="U32" i="4"/>
  <c r="U17" i="4"/>
  <c r="U255" i="4"/>
  <c r="U142" i="4"/>
  <c r="U79" i="4"/>
  <c r="U355" i="4"/>
  <c r="U247" i="4"/>
  <c r="U185" i="4"/>
  <c r="U192" i="4"/>
  <c r="U348" i="4"/>
  <c r="U154" i="4"/>
  <c r="U375" i="4"/>
  <c r="U211" i="4"/>
  <c r="U356" i="4"/>
  <c r="U153" i="4"/>
  <c r="U75" i="4"/>
  <c r="U321" i="4"/>
  <c r="U362" i="4"/>
  <c r="U259" i="4"/>
  <c r="U305" i="4"/>
  <c r="U144" i="4"/>
  <c r="U284" i="4"/>
  <c r="U195" i="4"/>
  <c r="U176" i="4"/>
  <c r="U337" i="4"/>
  <c r="U29" i="4"/>
  <c r="U84" i="4"/>
  <c r="U306" i="4"/>
  <c r="U193" i="4"/>
  <c r="U138" i="4"/>
  <c r="U308" i="4"/>
  <c r="U253" i="4"/>
  <c r="U90" i="4"/>
  <c r="U257" i="4"/>
  <c r="U198" i="4"/>
  <c r="U164" i="4"/>
  <c r="U173" i="4"/>
  <c r="U258" i="4"/>
  <c r="U40" i="4"/>
  <c r="U201" i="4"/>
  <c r="U221" i="4"/>
  <c r="U18" i="4"/>
  <c r="U263" i="4"/>
  <c r="U73" i="4"/>
  <c r="U298" i="4"/>
  <c r="U157" i="4"/>
  <c r="U350" i="4"/>
  <c r="U250" i="4"/>
  <c r="U289" i="4"/>
  <c r="U285" i="4"/>
  <c r="U303" i="4"/>
  <c r="U227" i="4"/>
  <c r="U146" i="4"/>
  <c r="U363" i="4"/>
  <c r="U210" i="4"/>
  <c r="U116" i="4"/>
  <c r="U228" i="4"/>
  <c r="U377" i="4"/>
  <c r="U229" i="4"/>
  <c r="U182" i="4"/>
  <c r="U61" i="4"/>
  <c r="U59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304" i="4"/>
  <c r="U7" i="4"/>
  <c r="U205" i="4"/>
  <c r="U290" i="4"/>
  <c r="U10" i="4"/>
  <c r="U199" i="4"/>
  <c r="U68" i="4"/>
  <c r="U145" i="4"/>
  <c r="U188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20" i="4"/>
  <c r="U352" i="4"/>
  <c r="U107" i="4"/>
  <c r="U41" i="4"/>
  <c r="U300" i="4"/>
  <c r="U85" i="4"/>
  <c r="U325" i="4"/>
  <c r="U58" i="4"/>
  <c r="U323" i="4"/>
  <c r="U94" i="4"/>
  <c r="U279" i="4"/>
  <c r="U162" i="4"/>
  <c r="U187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75" i="4"/>
  <c r="U215" i="4"/>
  <c r="U35" i="4"/>
  <c r="U336" i="4"/>
  <c r="U77" i="4"/>
  <c r="U19" i="4"/>
  <c r="U236" i="4"/>
  <c r="U25" i="4"/>
  <c r="U175" i="4"/>
  <c r="U150" i="4"/>
  <c r="U6" i="4"/>
  <c r="U213" i="4"/>
  <c r="U66" i="4"/>
  <c r="U63" i="4"/>
  <c r="U22" i="4"/>
  <c r="U4" i="4"/>
  <c r="U172" i="4"/>
  <c r="U82" i="4"/>
  <c r="U335" i="4"/>
  <c r="U332" i="4"/>
  <c r="AN295" i="4"/>
  <c r="AN269" i="4"/>
  <c r="AN353" i="4"/>
  <c r="AN317" i="4"/>
  <c r="AN311" i="4"/>
  <c r="AN224" i="4"/>
  <c r="AN187" i="4"/>
  <c r="AN162" i="4"/>
  <c r="AN319" i="4"/>
  <c r="AN313" i="4"/>
  <c r="AN58" i="4"/>
  <c r="AN300" i="4"/>
  <c r="AN276" i="4"/>
  <c r="AN41" i="4"/>
  <c r="AN352" i="4"/>
  <c r="AN20" i="4"/>
  <c r="AN273" i="4"/>
  <c r="AN270" i="4"/>
  <c r="AN294" i="4"/>
  <c r="AN261" i="4"/>
  <c r="AN115" i="4"/>
  <c r="AN287" i="4"/>
  <c r="AN5" i="4"/>
  <c r="AN42" i="4"/>
  <c r="AN83" i="4"/>
  <c r="AN52" i="4"/>
  <c r="AN293" i="4"/>
  <c r="AN102" i="4"/>
  <c r="AN181" i="4"/>
  <c r="AN132" i="4"/>
  <c r="AN140" i="4"/>
  <c r="AN166" i="4"/>
  <c r="AN188" i="4"/>
  <c r="AN68" i="4"/>
  <c r="AN10" i="4"/>
  <c r="AN290" i="4"/>
  <c r="AN205" i="4"/>
  <c r="AN7" i="4"/>
  <c r="AN304" i="4"/>
  <c r="AN379" i="4"/>
  <c r="AN357" i="4"/>
  <c r="AN219" i="4"/>
  <c r="AN179" i="4"/>
  <c r="AN216" i="4"/>
  <c r="AN329" i="4"/>
  <c r="AN271" i="4"/>
  <c r="AN242" i="4"/>
  <c r="AN235" i="4"/>
  <c r="AN330" i="4"/>
  <c r="AN292" i="4"/>
  <c r="AN218" i="4"/>
  <c r="AN345" i="4"/>
  <c r="AN43" i="4"/>
  <c r="AN347" i="4"/>
  <c r="AN15" i="4"/>
  <c r="AN214" i="4"/>
  <c r="AN204" i="4"/>
  <c r="AN39" i="4"/>
  <c r="AN103" i="4"/>
  <c r="AN59" i="4"/>
  <c r="AN61" i="4"/>
  <c r="AN182" i="4"/>
  <c r="AN229" i="4"/>
  <c r="AN377" i="4"/>
  <c r="AN228" i="4"/>
  <c r="AN227" i="4"/>
  <c r="AN303" i="4"/>
  <c r="AN289" i="4"/>
  <c r="AN250" i="4"/>
  <c r="AN350" i="4"/>
  <c r="AN157" i="4"/>
  <c r="AN298" i="4"/>
  <c r="AN73" i="4"/>
  <c r="AN263" i="4"/>
  <c r="AN18" i="4"/>
  <c r="AN221" i="4"/>
  <c r="AN201" i="4"/>
  <c r="AN258" i="4"/>
  <c r="AN173" i="4"/>
  <c r="AN164" i="4"/>
  <c r="AN257" i="4"/>
  <c r="AN253" i="4"/>
  <c r="AN308" i="4"/>
  <c r="AN138" i="4"/>
  <c r="AN306" i="4"/>
  <c r="AN84" i="4"/>
  <c r="AN29" i="4"/>
  <c r="AN176" i="4"/>
  <c r="AN144" i="4"/>
  <c r="AN305" i="4"/>
  <c r="AN259" i="4"/>
  <c r="AN362" i="4"/>
  <c r="AN75" i="4"/>
  <c r="AN211" i="4"/>
  <c r="AN375" i="4"/>
  <c r="AN154" i="4"/>
  <c r="AN348" i="4"/>
  <c r="AN185" i="4"/>
  <c r="AN247" i="4"/>
  <c r="AN79" i="4"/>
  <c r="AN142" i="4"/>
  <c r="AN255" i="4"/>
  <c r="AN17" i="4"/>
  <c r="AN32" i="4"/>
  <c r="AN93" i="4"/>
  <c r="AN141" i="4"/>
  <c r="AN23" i="4"/>
  <c r="AN53" i="4"/>
  <c r="AN27" i="4"/>
  <c r="AN148" i="4"/>
  <c r="AN334" i="4"/>
  <c r="AN72" i="4"/>
  <c r="AN54" i="4"/>
  <c r="AN239" i="4"/>
  <c r="AN65" i="4"/>
  <c r="AN161" i="4"/>
  <c r="AN180" i="4"/>
  <c r="AN203" i="4"/>
  <c r="AN369" i="4"/>
  <c r="AN374" i="4"/>
  <c r="AN370" i="4"/>
  <c r="AN371" i="4"/>
  <c r="AN372" i="4"/>
  <c r="AN373" i="4"/>
  <c r="AN177" i="4"/>
  <c r="AN288" i="4"/>
  <c r="AN232" i="4"/>
  <c r="AN248" i="4"/>
  <c r="AN299" i="4"/>
  <c r="AN36" i="4"/>
  <c r="AN9" i="4"/>
  <c r="AN267" i="4"/>
  <c r="AN67" i="4"/>
  <c r="AN358" i="4"/>
  <c r="AN50" i="4"/>
  <c r="AN265" i="4"/>
  <c r="AN149" i="4"/>
  <c r="AN69" i="4"/>
  <c r="AN47" i="4"/>
  <c r="AN28" i="4"/>
  <c r="AN80" i="4"/>
  <c r="AN91" i="4"/>
  <c r="AN349" i="4"/>
  <c r="AN160" i="4"/>
  <c r="AN380" i="4"/>
  <c r="AN139" i="4"/>
  <c r="AN234" i="4"/>
  <c r="AN226" i="4"/>
  <c r="AN71" i="4"/>
  <c r="AN223" i="4"/>
  <c r="AN12" i="4"/>
  <c r="AN51" i="4"/>
  <c r="AN277" i="4"/>
  <c r="AN45" i="4"/>
  <c r="AN30" i="4"/>
  <c r="AN220" i="4"/>
  <c r="AN76" i="4"/>
  <c r="AN246" i="4"/>
  <c r="AN163" i="4"/>
  <c r="AN114" i="4"/>
  <c r="AN14" i="4"/>
  <c r="AN206" i="4"/>
  <c r="AN245" i="4"/>
  <c r="AN225" i="4"/>
  <c r="AN333" i="4"/>
  <c r="AN62" i="4"/>
  <c r="AN95" i="4"/>
  <c r="AN136" i="4"/>
  <c r="AN359" i="4"/>
  <c r="AN55" i="4"/>
  <c r="AN156" i="4"/>
  <c r="AN251" i="4"/>
  <c r="AN252" i="4"/>
  <c r="AN244" i="4"/>
  <c r="AN241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186" i="4"/>
  <c r="AN34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233" i="4"/>
  <c r="AN104" i="4"/>
  <c r="AN13" i="4"/>
  <c r="AN301" i="4"/>
  <c r="AN266" i="4"/>
  <c r="AN254" i="4"/>
  <c r="AN165" i="4"/>
  <c r="AN56" i="4"/>
  <c r="AN296" i="4"/>
  <c r="AN260" i="4"/>
  <c r="AN231" i="4"/>
  <c r="AN174" i="4"/>
  <c r="AN184" i="4"/>
  <c r="AN135" i="4"/>
  <c r="AN21" i="4"/>
  <c r="AN86" i="4"/>
  <c r="AN376" i="4"/>
  <c r="AN297" i="4"/>
  <c r="AN129" i="4"/>
  <c r="AN130" i="4"/>
  <c r="AN131" i="4"/>
  <c r="AN307" i="4"/>
  <c r="AN143" i="4"/>
  <c r="AN237" i="4"/>
  <c r="AN240" i="4"/>
  <c r="AN26" i="4"/>
  <c r="AN202" i="4"/>
  <c r="AN212" i="4"/>
  <c r="AN2" i="4"/>
  <c r="AN16" i="4"/>
  <c r="AN360" i="4"/>
  <c r="AN344" i="4"/>
  <c r="AN272" i="4"/>
  <c r="AN274" i="4"/>
  <c r="AN126" i="4"/>
  <c r="AN125" i="4"/>
  <c r="AN127" i="4"/>
  <c r="AN128" i="4"/>
  <c r="AN24" i="4"/>
  <c r="AN217" i="4"/>
  <c r="AN361" i="4"/>
  <c r="AN87" i="4"/>
  <c r="AN60" i="4"/>
  <c r="AN183" i="4"/>
  <c r="AN331" i="4"/>
  <c r="AN3" i="4"/>
  <c r="AN88" i="4"/>
  <c r="AN249" i="4"/>
  <c r="AN30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S457" i="4" s="1"/>
  <c r="R458" i="4"/>
  <c r="AS458" i="4" s="1"/>
  <c r="R459" i="4"/>
  <c r="AS459" i="4" s="1"/>
  <c r="R460" i="4"/>
  <c r="AS460" i="4" s="1"/>
  <c r="R461" i="4"/>
  <c r="AS461" i="4" s="1"/>
  <c r="R462" i="4"/>
  <c r="AS462" i="4" s="1"/>
  <c r="R463" i="4"/>
  <c r="AS463" i="4" s="1"/>
  <c r="AV335" i="4"/>
  <c r="AV82" i="4"/>
  <c r="AV172" i="4"/>
  <c r="AV4" i="4"/>
  <c r="AV22" i="4"/>
  <c r="AV63" i="4"/>
  <c r="AV66" i="4"/>
  <c r="AV213" i="4"/>
  <c r="AV6" i="4"/>
  <c r="AV150" i="4"/>
  <c r="AV175" i="4"/>
  <c r="AV25" i="4"/>
  <c r="AV236" i="4"/>
  <c r="AV19" i="4"/>
  <c r="AV77" i="4"/>
  <c r="AV100" i="4"/>
  <c r="AV336" i="4"/>
  <c r="AV101" i="4"/>
  <c r="AV35" i="4"/>
  <c r="AV215" i="4"/>
  <c r="AV275" i="4"/>
  <c r="AV381" i="4"/>
  <c r="AV282" i="4"/>
  <c r="AV189" i="4"/>
  <c r="AV343" i="4"/>
  <c r="AV11" i="4"/>
  <c r="AV111" i="4"/>
  <c r="AV368" i="4"/>
  <c r="AV365" i="4"/>
  <c r="AV33" i="4"/>
  <c r="AV243" i="4"/>
  <c r="AV117" i="4"/>
  <c r="AV151" i="4"/>
  <c r="AV108" i="4"/>
  <c r="AV346" i="4"/>
  <c r="AV137" i="4"/>
  <c r="AV291" i="4"/>
  <c r="AV46" i="4"/>
  <c r="AV262" i="4"/>
  <c r="AV155" i="4"/>
  <c r="AV178" i="4"/>
  <c r="AV351" i="4"/>
  <c r="AV328" i="4"/>
  <c r="AV113" i="4"/>
  <c r="AV134" i="4"/>
  <c r="AV295" i="4"/>
  <c r="AV269" i="4"/>
  <c r="AV353" i="4"/>
  <c r="AV317" i="4"/>
  <c r="AV311" i="4"/>
  <c r="AV224" i="4"/>
  <c r="AV187" i="4"/>
  <c r="AV162" i="4"/>
  <c r="AV319" i="4"/>
  <c r="AV313" i="4"/>
  <c r="AV279" i="4"/>
  <c r="AV94" i="4"/>
  <c r="AV323" i="4"/>
  <c r="AV58" i="4"/>
  <c r="AV325" i="4"/>
  <c r="AV85" i="4"/>
  <c r="AV300" i="4"/>
  <c r="AV276" i="4"/>
  <c r="AV41" i="4"/>
  <c r="AV107" i="4"/>
  <c r="AV352" i="4"/>
  <c r="AV20" i="4"/>
  <c r="AV118" i="4"/>
  <c r="AV316" i="4"/>
  <c r="AV310" i="4"/>
  <c r="AV273" i="4"/>
  <c r="AV8" i="4"/>
  <c r="AV270" i="4"/>
  <c r="AV120" i="4"/>
  <c r="AV315" i="4"/>
  <c r="AV309" i="4"/>
  <c r="AV294" i="4"/>
  <c r="AV261" i="4"/>
  <c r="AV115" i="4"/>
  <c r="AV287" i="4"/>
  <c r="AV5" i="4"/>
  <c r="AV42" i="4"/>
  <c r="AV83" i="4"/>
  <c r="AV52" i="4"/>
  <c r="AV110" i="4"/>
  <c r="AV293" i="4"/>
  <c r="AV102" i="4"/>
  <c r="AV181" i="4"/>
  <c r="AV64" i="4"/>
  <c r="AV132" i="4"/>
  <c r="AV170" i="4"/>
  <c r="AV140" i="4"/>
  <c r="AV166" i="4"/>
  <c r="AV188" i="4"/>
  <c r="AV145" i="4"/>
  <c r="AV68" i="4"/>
  <c r="AV199" i="4"/>
  <c r="AV10" i="4"/>
  <c r="AV290" i="4"/>
  <c r="AV205" i="4"/>
  <c r="AV7" i="4"/>
  <c r="AV304" i="4"/>
  <c r="AV379" i="4"/>
  <c r="AV207" i="4"/>
  <c r="AV357" i="4"/>
  <c r="AV219" i="4"/>
  <c r="AV179" i="4"/>
  <c r="AV216" i="4"/>
  <c r="AV329" i="4"/>
  <c r="AV106" i="4"/>
  <c r="AV271" i="4"/>
  <c r="AV354" i="4"/>
  <c r="AV242" i="4"/>
  <c r="AV235" i="4"/>
  <c r="AV330" i="4"/>
  <c r="AV292" i="4"/>
  <c r="AV218" i="4"/>
  <c r="AV345" i="4"/>
  <c r="AV43" i="4"/>
  <c r="AV347" i="4"/>
  <c r="AV81" i="4"/>
  <c r="AV15" i="4"/>
  <c r="AV121" i="4"/>
  <c r="AV214" i="4"/>
  <c r="AV204" i="4"/>
  <c r="AV39" i="4"/>
  <c r="AV103" i="4"/>
  <c r="AV59" i="4"/>
  <c r="AV61" i="4"/>
  <c r="AV182" i="4"/>
  <c r="AV229" i="4"/>
  <c r="AV377" i="4"/>
  <c r="AV228" i="4"/>
  <c r="AV116" i="4"/>
  <c r="AV210" i="4"/>
  <c r="AV286" i="4"/>
  <c r="AV363" i="4"/>
  <c r="AV146" i="4"/>
  <c r="AV227" i="4"/>
  <c r="AV303" i="4"/>
  <c r="AV285" i="4"/>
  <c r="AV289" i="4"/>
  <c r="AV250" i="4"/>
  <c r="AV350" i="4"/>
  <c r="AV157" i="4"/>
  <c r="AV298" i="4"/>
  <c r="AV73" i="4"/>
  <c r="AV280" i="4"/>
  <c r="AV263" i="4"/>
  <c r="AV18" i="4"/>
  <c r="AV221" i="4"/>
  <c r="AV201" i="4"/>
  <c r="AV40" i="4"/>
  <c r="AV258" i="4"/>
  <c r="AV173" i="4"/>
  <c r="AV164" i="4"/>
  <c r="AV198" i="4"/>
  <c r="AV257" i="4"/>
  <c r="AV90" i="4"/>
  <c r="AV253" i="4"/>
  <c r="AV308" i="4"/>
  <c r="AV138" i="4"/>
  <c r="AV193" i="4"/>
  <c r="AV306" i="4"/>
  <c r="AV84" i="4"/>
  <c r="AV29" i="4"/>
  <c r="AV337" i="4"/>
  <c r="AV176" i="4"/>
  <c r="AV195" i="4"/>
  <c r="AV284" i="4"/>
  <c r="AV144" i="4"/>
  <c r="AV305" i="4"/>
  <c r="AV259" i="4"/>
  <c r="AV362" i="4"/>
  <c r="AV321" i="4"/>
  <c r="AV75" i="4"/>
  <c r="AV153" i="4"/>
  <c r="AV356" i="4"/>
  <c r="AV211" i="4"/>
  <c r="AV375" i="4"/>
  <c r="AV154" i="4"/>
  <c r="AV348" i="4"/>
  <c r="AV192" i="4"/>
  <c r="AV185" i="4"/>
  <c r="AV247" i="4"/>
  <c r="AV355" i="4"/>
  <c r="AV79" i="4"/>
  <c r="AV142" i="4"/>
  <c r="AV255" i="4"/>
  <c r="AV17" i="4"/>
  <c r="AV32" i="4"/>
  <c r="AV93" i="4"/>
  <c r="AV141" i="4"/>
  <c r="AV23" i="4"/>
  <c r="AV53" i="4"/>
  <c r="AV27" i="4"/>
  <c r="AV148" i="4"/>
  <c r="AV334" i="4"/>
  <c r="AV72" i="4"/>
  <c r="AV54" i="4"/>
  <c r="AV239" i="4"/>
  <c r="AV65" i="4"/>
  <c r="AV161" i="4"/>
  <c r="AV180" i="4"/>
  <c r="AV203" i="4"/>
  <c r="AV339" i="4"/>
  <c r="AV340" i="4"/>
  <c r="AV369" i="4"/>
  <c r="AV341" i="4"/>
  <c r="AV374" i="4"/>
  <c r="AV370" i="4"/>
  <c r="AV371" i="4"/>
  <c r="AV342" i="4"/>
  <c r="AV372" i="4"/>
  <c r="AV373" i="4"/>
  <c r="AV177" i="4"/>
  <c r="AV168" i="4"/>
  <c r="AV318" i="4"/>
  <c r="AV312" i="4"/>
  <c r="AV288" i="4"/>
  <c r="AV232" i="4"/>
  <c r="AV248" i="4"/>
  <c r="AV299" i="4"/>
  <c r="AV123" i="4"/>
  <c r="AV152" i="4"/>
  <c r="AV36" i="4"/>
  <c r="AV326" i="4"/>
  <c r="AV9" i="4"/>
  <c r="AV327" i="4"/>
  <c r="AV267" i="4"/>
  <c r="AV67" i="4"/>
  <c r="AV122" i="4"/>
  <c r="AV358" i="4"/>
  <c r="AV322" i="4"/>
  <c r="AV50" i="4"/>
  <c r="AV265" i="4"/>
  <c r="AV89" i="4"/>
  <c r="AV169" i="4"/>
  <c r="AV149" i="4"/>
  <c r="AV97" i="4"/>
  <c r="AV99" i="4"/>
  <c r="AV194" i="4"/>
  <c r="AV57" i="4"/>
  <c r="AV69" i="4"/>
  <c r="AV47" i="4"/>
  <c r="AV28" i="4"/>
  <c r="AV196" i="4"/>
  <c r="AV80" i="4"/>
  <c r="AV91" i="4"/>
  <c r="AV349" i="4"/>
  <c r="AV160" i="4"/>
  <c r="AV380" i="4"/>
  <c r="AV139" i="4"/>
  <c r="AV234" i="4"/>
  <c r="AV226" i="4"/>
  <c r="AV71" i="4"/>
  <c r="AV223" i="4"/>
  <c r="AV70" i="4"/>
  <c r="AV12" i="4"/>
  <c r="AV51" i="4"/>
  <c r="AV277" i="4"/>
  <c r="AV45" i="4"/>
  <c r="AV30" i="4"/>
  <c r="AV48" i="4"/>
  <c r="AV220" i="4"/>
  <c r="AV76" i="4"/>
  <c r="AV246" i="4"/>
  <c r="AV163" i="4"/>
  <c r="AV167" i="4"/>
  <c r="AV112" i="4"/>
  <c r="AV114" i="4"/>
  <c r="AV14" i="4"/>
  <c r="AV206" i="4"/>
  <c r="AV245" i="4"/>
  <c r="AV225" i="4"/>
  <c r="AV333" i="4"/>
  <c r="AV366" i="4"/>
  <c r="AV62" i="4"/>
  <c r="AV95" i="4"/>
  <c r="AV136" i="4"/>
  <c r="AV359" i="4"/>
  <c r="AV55" i="4"/>
  <c r="AV156" i="4"/>
  <c r="AV364" i="4"/>
  <c r="AV251" i="4"/>
  <c r="AV252" i="4"/>
  <c r="AV244" i="4"/>
  <c r="AV241" i="4"/>
  <c r="AV367" i="4"/>
  <c r="AV37" i="4"/>
  <c r="AV268" i="4"/>
  <c r="AV378" i="4"/>
  <c r="AV74" i="4"/>
  <c r="AV159" i="4"/>
  <c r="AV230" i="4"/>
  <c r="AV256" i="4"/>
  <c r="AV49" i="4"/>
  <c r="AV133" i="4"/>
  <c r="AV158" i="4"/>
  <c r="AV222" i="4"/>
  <c r="AV264" i="4"/>
  <c r="AV238" i="4"/>
  <c r="AV382" i="4"/>
  <c r="AV38" i="4"/>
  <c r="AV190" i="4"/>
  <c r="AV186" i="4"/>
  <c r="AV78" i="4"/>
  <c r="AV96" i="4"/>
  <c r="AV34" i="4"/>
  <c r="AV44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31" i="4"/>
  <c r="AV233" i="4"/>
  <c r="AV104" i="4"/>
  <c r="AV209" i="4"/>
  <c r="AV13" i="4"/>
  <c r="AV324" i="4"/>
  <c r="AV301" i="4"/>
  <c r="AV320" i="4"/>
  <c r="AV314" i="4"/>
  <c r="AV266" i="4"/>
  <c r="AV254" i="4"/>
  <c r="AV165" i="4"/>
  <c r="AV56" i="4"/>
  <c r="AV296" i="4"/>
  <c r="AV260" i="4"/>
  <c r="AV98" i="4"/>
  <c r="AV231" i="4"/>
  <c r="AV174" i="4"/>
  <c r="AV184" i="4"/>
  <c r="AV135" i="4"/>
  <c r="AV124" i="4"/>
  <c r="AV191" i="4"/>
  <c r="AV21" i="4"/>
  <c r="AV86" i="4"/>
  <c r="AV376" i="4"/>
  <c r="AV297" i="4"/>
  <c r="AV129" i="4"/>
  <c r="AV130" i="4"/>
  <c r="AV131" i="4"/>
  <c r="AV307" i="4"/>
  <c r="AV143" i="4"/>
  <c r="AV237" i="4"/>
  <c r="AV240" i="4"/>
  <c r="AV26" i="4"/>
  <c r="AV278" i="4"/>
  <c r="AV202" i="4"/>
  <c r="AV212" i="4"/>
  <c r="AV109" i="4"/>
  <c r="AV338" i="4"/>
  <c r="AV2" i="4"/>
  <c r="AV208" i="4"/>
  <c r="AV197" i="4"/>
  <c r="AV147" i="4"/>
  <c r="AV16" i="4"/>
  <c r="AV360" i="4"/>
  <c r="AV344" i="4"/>
  <c r="AV283" i="4"/>
  <c r="AV272" i="4"/>
  <c r="AV92" i="4"/>
  <c r="AV274" i="4"/>
  <c r="AV200" i="4"/>
  <c r="AV126" i="4"/>
  <c r="AV125" i="4"/>
  <c r="AV127" i="4"/>
  <c r="AV128" i="4"/>
  <c r="AV24" i="4"/>
  <c r="AV217" i="4"/>
  <c r="AV361" i="4"/>
  <c r="AV87" i="4"/>
  <c r="AV60" i="4"/>
  <c r="AV171" i="4"/>
  <c r="AV183" i="4"/>
  <c r="AV331" i="4"/>
  <c r="AV119" i="4"/>
  <c r="AV3" i="4"/>
  <c r="AV281" i="4"/>
  <c r="AV105" i="4"/>
  <c r="AV88" i="4"/>
  <c r="AV249" i="4"/>
  <c r="AV302" i="4"/>
  <c r="AV386" i="4"/>
  <c r="AV387" i="4"/>
  <c r="AV388" i="4"/>
  <c r="AV384" i="4"/>
  <c r="AV385" i="4"/>
  <c r="AV383" i="4"/>
  <c r="AV389" i="4"/>
  <c r="AV418" i="4"/>
  <c r="AV390" i="4"/>
  <c r="AV391" i="4"/>
  <c r="AV421" i="4"/>
  <c r="AV422" i="4"/>
  <c r="AV420" i="4"/>
  <c r="AV419" i="4"/>
  <c r="AV423" i="4"/>
  <c r="AV424" i="4"/>
  <c r="AV425" i="4"/>
  <c r="AV426" i="4"/>
  <c r="AV427" i="4"/>
  <c r="AV428" i="4"/>
  <c r="AV429" i="4"/>
  <c r="AV430" i="4"/>
  <c r="AV431" i="4"/>
  <c r="AV432" i="4"/>
  <c r="AV433" i="4"/>
  <c r="AV434" i="4"/>
  <c r="AV435" i="4"/>
  <c r="AV436" i="4"/>
  <c r="AV437" i="4"/>
  <c r="AV438" i="4"/>
  <c r="AV439" i="4"/>
  <c r="AV440" i="4"/>
  <c r="AV441" i="4"/>
  <c r="AV442" i="4"/>
  <c r="AV443" i="4"/>
  <c r="AV444" i="4"/>
  <c r="AV445" i="4"/>
  <c r="AV446" i="4"/>
  <c r="AV447" i="4"/>
  <c r="AV448" i="4"/>
  <c r="AV449" i="4"/>
  <c r="AV450" i="4"/>
  <c r="AV451" i="4"/>
  <c r="AV452" i="4"/>
  <c r="AV453" i="4"/>
  <c r="AV454" i="4"/>
  <c r="AV455" i="4"/>
  <c r="AV456" i="4"/>
  <c r="AV457" i="4"/>
  <c r="AV458" i="4"/>
  <c r="AV459" i="4"/>
  <c r="AV460" i="4"/>
  <c r="AV461" i="4"/>
  <c r="AV462" i="4"/>
  <c r="AV463" i="4"/>
  <c r="AV464" i="4"/>
  <c r="AV465" i="4"/>
  <c r="AV466" i="4"/>
  <c r="AV467" i="4"/>
  <c r="AV468" i="4"/>
  <c r="AV469" i="4"/>
  <c r="AV470" i="4"/>
  <c r="AV471" i="4"/>
  <c r="AV472" i="4"/>
  <c r="AV473" i="4"/>
  <c r="AV474" i="4"/>
  <c r="AV475" i="4"/>
  <c r="AV476" i="4"/>
  <c r="AV477" i="4"/>
  <c r="AV478" i="4"/>
  <c r="AV332" i="4"/>
  <c r="AT6" i="4"/>
  <c r="AT269" i="4"/>
  <c r="AT270" i="4"/>
  <c r="AT181" i="4"/>
  <c r="AT7" i="4"/>
  <c r="AT357" i="4"/>
  <c r="AT179" i="4"/>
  <c r="AT271" i="4"/>
  <c r="AT15" i="4"/>
  <c r="AT182" i="4"/>
  <c r="AT377" i="4"/>
  <c r="AT362" i="4"/>
  <c r="AT180" i="4"/>
  <c r="AT369" i="4"/>
  <c r="AT374" i="4"/>
  <c r="AT370" i="4"/>
  <c r="AT371" i="4"/>
  <c r="AT372" i="4"/>
  <c r="AT373" i="4"/>
  <c r="AT177" i="4"/>
  <c r="AT267" i="4"/>
  <c r="AT358" i="4"/>
  <c r="AT69" i="4"/>
  <c r="AT359" i="4"/>
  <c r="AT268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266" i="4"/>
  <c r="AT360" i="4"/>
  <c r="AT361" i="4"/>
  <c r="AT183" i="4"/>
  <c r="AT386" i="4"/>
  <c r="AT387" i="4"/>
  <c r="AT388" i="4"/>
  <c r="AT384" i="4"/>
  <c r="AT385" i="4"/>
  <c r="AT383" i="4"/>
  <c r="AT389" i="4"/>
  <c r="AT418" i="4"/>
  <c r="AT390" i="4"/>
  <c r="AT391" i="4"/>
  <c r="AT421" i="4"/>
  <c r="AT422" i="4"/>
  <c r="AT420" i="4"/>
  <c r="AT419" i="4"/>
  <c r="AT423" i="4"/>
  <c r="AT424" i="4"/>
  <c r="AT425" i="4"/>
  <c r="AT426" i="4"/>
  <c r="AT427" i="4"/>
  <c r="AT428" i="4"/>
  <c r="AT429" i="4"/>
  <c r="AT430" i="4"/>
  <c r="AT431" i="4"/>
  <c r="AT432" i="4"/>
  <c r="AT433" i="4"/>
  <c r="AT434" i="4"/>
  <c r="AT435" i="4"/>
  <c r="AT436" i="4"/>
  <c r="AT437" i="4"/>
  <c r="AT438" i="4"/>
  <c r="AT439" i="4"/>
  <c r="AT440" i="4"/>
  <c r="AT441" i="4"/>
  <c r="AT442" i="4"/>
  <c r="AT443" i="4"/>
  <c r="AT444" i="4"/>
  <c r="AT445" i="4"/>
  <c r="AT446" i="4"/>
  <c r="AT447" i="4"/>
  <c r="AT448" i="4"/>
  <c r="AT449" i="4"/>
  <c r="AT450" i="4"/>
  <c r="AT451" i="4"/>
  <c r="AT452" i="4"/>
  <c r="AT453" i="4"/>
  <c r="AT454" i="4"/>
  <c r="AT455" i="4"/>
  <c r="AT456" i="4"/>
  <c r="AT457" i="4"/>
  <c r="AT458" i="4"/>
  <c r="AT459" i="4"/>
  <c r="AT460" i="4"/>
  <c r="AT461" i="4"/>
  <c r="AT462" i="4"/>
  <c r="AT463" i="4"/>
  <c r="AT464" i="4"/>
  <c r="AT465" i="4"/>
  <c r="AT466" i="4"/>
  <c r="AT467" i="4"/>
  <c r="AT468" i="4"/>
  <c r="AT469" i="4"/>
  <c r="AT470" i="4"/>
  <c r="AT471" i="4"/>
  <c r="AT472" i="4"/>
  <c r="AT473" i="4"/>
  <c r="AT474" i="4"/>
  <c r="AT475" i="4"/>
  <c r="AS386" i="4"/>
  <c r="AS387" i="4"/>
  <c r="AS388" i="4"/>
  <c r="AS384" i="4"/>
  <c r="AS385" i="4"/>
  <c r="AS383" i="4"/>
  <c r="AS389" i="4"/>
  <c r="AS418" i="4"/>
  <c r="AS390" i="4"/>
  <c r="AS391" i="4"/>
  <c r="AS421" i="4"/>
  <c r="AS422" i="4"/>
  <c r="AS420" i="4"/>
  <c r="AS419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438" i="4"/>
  <c r="AS439" i="4"/>
  <c r="AS440" i="4"/>
  <c r="AS441" i="4"/>
  <c r="AS442" i="4"/>
  <c r="AS443" i="4"/>
  <c r="AS444" i="4"/>
  <c r="AS445" i="4"/>
  <c r="AS446" i="4"/>
  <c r="AS447" i="4"/>
  <c r="AS448" i="4"/>
  <c r="AS449" i="4"/>
  <c r="AS450" i="4"/>
  <c r="AS451" i="4"/>
  <c r="AS452" i="4"/>
  <c r="AS453" i="4"/>
  <c r="AS454" i="4"/>
  <c r="AS455" i="4"/>
  <c r="AS456" i="4"/>
  <c r="AU335" i="4"/>
  <c r="AU82" i="4"/>
  <c r="AU172" i="4"/>
  <c r="AU4" i="4"/>
  <c r="AU22" i="4"/>
  <c r="AU63" i="4"/>
  <c r="AU66" i="4"/>
  <c r="AU213" i="4"/>
  <c r="AU6" i="4"/>
  <c r="AU150" i="4"/>
  <c r="AU175" i="4"/>
  <c r="AU25" i="4"/>
  <c r="AU236" i="4"/>
  <c r="AU19" i="4"/>
  <c r="AU77" i="4"/>
  <c r="AU100" i="4"/>
  <c r="AU336" i="4"/>
  <c r="AU101" i="4"/>
  <c r="AU35" i="4"/>
  <c r="AU215" i="4"/>
  <c r="AU275" i="4"/>
  <c r="AU381" i="4"/>
  <c r="AU282" i="4"/>
  <c r="AU189" i="4"/>
  <c r="AU343" i="4"/>
  <c r="AU11" i="4"/>
  <c r="AU111" i="4"/>
  <c r="AU368" i="4"/>
  <c r="AU365" i="4"/>
  <c r="AU33" i="4"/>
  <c r="AU243" i="4"/>
  <c r="AU117" i="4"/>
  <c r="AU151" i="4"/>
  <c r="AU108" i="4"/>
  <c r="AU346" i="4"/>
  <c r="AU137" i="4"/>
  <c r="AU291" i="4"/>
  <c r="AU46" i="4"/>
  <c r="AU262" i="4"/>
  <c r="AU155" i="4"/>
  <c r="AU178" i="4"/>
  <c r="AU351" i="4"/>
  <c r="AU328" i="4"/>
  <c r="AU113" i="4"/>
  <c r="AU134" i="4"/>
  <c r="AU295" i="4"/>
  <c r="AU269" i="4"/>
  <c r="AU353" i="4"/>
  <c r="AU317" i="4"/>
  <c r="AU311" i="4"/>
  <c r="AU224" i="4"/>
  <c r="AU187" i="4"/>
  <c r="AU162" i="4"/>
  <c r="AU319" i="4"/>
  <c r="AU313" i="4"/>
  <c r="AU279" i="4"/>
  <c r="AU94" i="4"/>
  <c r="AU323" i="4"/>
  <c r="AU58" i="4"/>
  <c r="AU325" i="4"/>
  <c r="AU85" i="4"/>
  <c r="AU300" i="4"/>
  <c r="AU276" i="4"/>
  <c r="AU41" i="4"/>
  <c r="AU107" i="4"/>
  <c r="AU352" i="4"/>
  <c r="AU20" i="4"/>
  <c r="AU118" i="4"/>
  <c r="AU316" i="4"/>
  <c r="AU310" i="4"/>
  <c r="AU273" i="4"/>
  <c r="AU8" i="4"/>
  <c r="AU270" i="4"/>
  <c r="AU120" i="4"/>
  <c r="AU315" i="4"/>
  <c r="AU309" i="4"/>
  <c r="AU294" i="4"/>
  <c r="AU261" i="4"/>
  <c r="AU115" i="4"/>
  <c r="AU287" i="4"/>
  <c r="AU5" i="4"/>
  <c r="AU42" i="4"/>
  <c r="AU83" i="4"/>
  <c r="AU52" i="4"/>
  <c r="AU110" i="4"/>
  <c r="AU293" i="4"/>
  <c r="AU102" i="4"/>
  <c r="AU181" i="4"/>
  <c r="AU64" i="4"/>
  <c r="AU132" i="4"/>
  <c r="AU170" i="4"/>
  <c r="AU140" i="4"/>
  <c r="AU166" i="4"/>
  <c r="AU188" i="4"/>
  <c r="AU145" i="4"/>
  <c r="AU68" i="4"/>
  <c r="AU199" i="4"/>
  <c r="AU10" i="4"/>
  <c r="AU290" i="4"/>
  <c r="AU205" i="4"/>
  <c r="AU7" i="4"/>
  <c r="AU304" i="4"/>
  <c r="AU379" i="4"/>
  <c r="AU207" i="4"/>
  <c r="AU357" i="4"/>
  <c r="AU219" i="4"/>
  <c r="AU179" i="4"/>
  <c r="AU216" i="4"/>
  <c r="AU329" i="4"/>
  <c r="AU106" i="4"/>
  <c r="AU271" i="4"/>
  <c r="AU354" i="4"/>
  <c r="AU242" i="4"/>
  <c r="AU235" i="4"/>
  <c r="AU330" i="4"/>
  <c r="AU292" i="4"/>
  <c r="AU218" i="4"/>
  <c r="AU345" i="4"/>
  <c r="AU43" i="4"/>
  <c r="AU347" i="4"/>
  <c r="AU81" i="4"/>
  <c r="AU15" i="4"/>
  <c r="AU121" i="4"/>
  <c r="AU214" i="4"/>
  <c r="AU204" i="4"/>
  <c r="AU39" i="4"/>
  <c r="AU103" i="4"/>
  <c r="AU59" i="4"/>
  <c r="AU61" i="4"/>
  <c r="AU182" i="4"/>
  <c r="AU229" i="4"/>
  <c r="AU377" i="4"/>
  <c r="AU228" i="4"/>
  <c r="AU116" i="4"/>
  <c r="AU210" i="4"/>
  <c r="AU286" i="4"/>
  <c r="AU363" i="4"/>
  <c r="AU146" i="4"/>
  <c r="AU227" i="4"/>
  <c r="AU303" i="4"/>
  <c r="AU285" i="4"/>
  <c r="AU289" i="4"/>
  <c r="AU250" i="4"/>
  <c r="AU350" i="4"/>
  <c r="AU157" i="4"/>
  <c r="AU298" i="4"/>
  <c r="AU73" i="4"/>
  <c r="AU280" i="4"/>
  <c r="AU263" i="4"/>
  <c r="AU18" i="4"/>
  <c r="AU221" i="4"/>
  <c r="AU201" i="4"/>
  <c r="AU40" i="4"/>
  <c r="AU258" i="4"/>
  <c r="AU173" i="4"/>
  <c r="AU164" i="4"/>
  <c r="AU198" i="4"/>
  <c r="AU257" i="4"/>
  <c r="AU90" i="4"/>
  <c r="AU253" i="4"/>
  <c r="AU308" i="4"/>
  <c r="AU138" i="4"/>
  <c r="AU193" i="4"/>
  <c r="AU306" i="4"/>
  <c r="AU84" i="4"/>
  <c r="AU29" i="4"/>
  <c r="AU337" i="4"/>
  <c r="AU176" i="4"/>
  <c r="AU195" i="4"/>
  <c r="AU284" i="4"/>
  <c r="AU144" i="4"/>
  <c r="AU305" i="4"/>
  <c r="AU259" i="4"/>
  <c r="AU362" i="4"/>
  <c r="AU321" i="4"/>
  <c r="AU75" i="4"/>
  <c r="AU153" i="4"/>
  <c r="AU356" i="4"/>
  <c r="AU211" i="4"/>
  <c r="AU375" i="4"/>
  <c r="AU154" i="4"/>
  <c r="AU348" i="4"/>
  <c r="AU192" i="4"/>
  <c r="AU185" i="4"/>
  <c r="AU247" i="4"/>
  <c r="AU355" i="4"/>
  <c r="AU79" i="4"/>
  <c r="AU142" i="4"/>
  <c r="AU255" i="4"/>
  <c r="AU17" i="4"/>
  <c r="AU32" i="4"/>
  <c r="AU93" i="4"/>
  <c r="AU141" i="4"/>
  <c r="AU23" i="4"/>
  <c r="AU53" i="4"/>
  <c r="AU27" i="4"/>
  <c r="AU148" i="4"/>
  <c r="AU334" i="4"/>
  <c r="AU72" i="4"/>
  <c r="AU54" i="4"/>
  <c r="AU239" i="4"/>
  <c r="AU65" i="4"/>
  <c r="AU161" i="4"/>
  <c r="AU180" i="4"/>
  <c r="AU203" i="4"/>
  <c r="AU339" i="4"/>
  <c r="AU340" i="4"/>
  <c r="AU369" i="4"/>
  <c r="AU341" i="4"/>
  <c r="AU374" i="4"/>
  <c r="AU370" i="4"/>
  <c r="AU371" i="4"/>
  <c r="AU342" i="4"/>
  <c r="AU372" i="4"/>
  <c r="AU373" i="4"/>
  <c r="AU177" i="4"/>
  <c r="AU168" i="4"/>
  <c r="AU318" i="4"/>
  <c r="AU312" i="4"/>
  <c r="AU288" i="4"/>
  <c r="AU232" i="4"/>
  <c r="AU248" i="4"/>
  <c r="AU299" i="4"/>
  <c r="AU123" i="4"/>
  <c r="AU152" i="4"/>
  <c r="AU36" i="4"/>
  <c r="AU326" i="4"/>
  <c r="AU9" i="4"/>
  <c r="AU327" i="4"/>
  <c r="AU267" i="4"/>
  <c r="AU67" i="4"/>
  <c r="AU122" i="4"/>
  <c r="AU358" i="4"/>
  <c r="AU322" i="4"/>
  <c r="AU50" i="4"/>
  <c r="AU265" i="4"/>
  <c r="AU89" i="4"/>
  <c r="AU169" i="4"/>
  <c r="AU149" i="4"/>
  <c r="AU97" i="4"/>
  <c r="AU99" i="4"/>
  <c r="AU194" i="4"/>
  <c r="AU57" i="4"/>
  <c r="AU69" i="4"/>
  <c r="AU47" i="4"/>
  <c r="AU28" i="4"/>
  <c r="AU196" i="4"/>
  <c r="AU80" i="4"/>
  <c r="AU91" i="4"/>
  <c r="AU349" i="4"/>
  <c r="AU160" i="4"/>
  <c r="AU380" i="4"/>
  <c r="AU139" i="4"/>
  <c r="AU234" i="4"/>
  <c r="AU226" i="4"/>
  <c r="AU71" i="4"/>
  <c r="AU223" i="4"/>
  <c r="AU70" i="4"/>
  <c r="AU12" i="4"/>
  <c r="AU51" i="4"/>
  <c r="AU277" i="4"/>
  <c r="AU45" i="4"/>
  <c r="AU30" i="4"/>
  <c r="AU48" i="4"/>
  <c r="AU220" i="4"/>
  <c r="AU76" i="4"/>
  <c r="AU246" i="4"/>
  <c r="AU163" i="4"/>
  <c r="AU167" i="4"/>
  <c r="AU112" i="4"/>
  <c r="AU114" i="4"/>
  <c r="AU14" i="4"/>
  <c r="AU206" i="4"/>
  <c r="AU245" i="4"/>
  <c r="AU225" i="4"/>
  <c r="AU333" i="4"/>
  <c r="AU366" i="4"/>
  <c r="AU62" i="4"/>
  <c r="AU95" i="4"/>
  <c r="AU136" i="4"/>
  <c r="AU359" i="4"/>
  <c r="AU55" i="4"/>
  <c r="AU156" i="4"/>
  <c r="AU364" i="4"/>
  <c r="AU251" i="4"/>
  <c r="AU252" i="4"/>
  <c r="AU244" i="4"/>
  <c r="AU241" i="4"/>
  <c r="AU367" i="4"/>
  <c r="AU37" i="4"/>
  <c r="AU268" i="4"/>
  <c r="AU378" i="4"/>
  <c r="AU74" i="4"/>
  <c r="AU159" i="4"/>
  <c r="AU230" i="4"/>
  <c r="AU256" i="4"/>
  <c r="AU49" i="4"/>
  <c r="AU133" i="4"/>
  <c r="AU158" i="4"/>
  <c r="AU222" i="4"/>
  <c r="AU264" i="4"/>
  <c r="AU238" i="4"/>
  <c r="AU382" i="4"/>
  <c r="AU38" i="4"/>
  <c r="AU190" i="4"/>
  <c r="AU186" i="4"/>
  <c r="AU78" i="4"/>
  <c r="AU96" i="4"/>
  <c r="AU34" i="4"/>
  <c r="AU44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31" i="4"/>
  <c r="AU233" i="4"/>
  <c r="AU104" i="4"/>
  <c r="AU209" i="4"/>
  <c r="AU13" i="4"/>
  <c r="AU324" i="4"/>
  <c r="AU301" i="4"/>
  <c r="AU320" i="4"/>
  <c r="AU314" i="4"/>
  <c r="AU266" i="4"/>
  <c r="AU254" i="4"/>
  <c r="AU165" i="4"/>
  <c r="AU56" i="4"/>
  <c r="AU296" i="4"/>
  <c r="AU260" i="4"/>
  <c r="AU98" i="4"/>
  <c r="AU231" i="4"/>
  <c r="AU174" i="4"/>
  <c r="AU184" i="4"/>
  <c r="AU135" i="4"/>
  <c r="AU124" i="4"/>
  <c r="AU191" i="4"/>
  <c r="AU21" i="4"/>
  <c r="AU86" i="4"/>
  <c r="AU376" i="4"/>
  <c r="AU297" i="4"/>
  <c r="AU129" i="4"/>
  <c r="AU130" i="4"/>
  <c r="AU131" i="4"/>
  <c r="AU307" i="4"/>
  <c r="AU143" i="4"/>
  <c r="AU237" i="4"/>
  <c r="AU240" i="4"/>
  <c r="AU26" i="4"/>
  <c r="AU278" i="4"/>
  <c r="AU202" i="4"/>
  <c r="AU212" i="4"/>
  <c r="AU109" i="4"/>
  <c r="AU338" i="4"/>
  <c r="AU2" i="4"/>
  <c r="AU208" i="4"/>
  <c r="AU197" i="4"/>
  <c r="AU147" i="4"/>
  <c r="AU16" i="4"/>
  <c r="AU360" i="4"/>
  <c r="AU344" i="4"/>
  <c r="AU283" i="4"/>
  <c r="AU272" i="4"/>
  <c r="AU92" i="4"/>
  <c r="AU274" i="4"/>
  <c r="AU200" i="4"/>
  <c r="AU126" i="4"/>
  <c r="AU125" i="4"/>
  <c r="AU127" i="4"/>
  <c r="AU128" i="4"/>
  <c r="AU24" i="4"/>
  <c r="AU217" i="4"/>
  <c r="AU361" i="4"/>
  <c r="AU87" i="4"/>
  <c r="AU60" i="4"/>
  <c r="AU171" i="4"/>
  <c r="AU183" i="4"/>
  <c r="AU331" i="4"/>
  <c r="AU119" i="4"/>
  <c r="AU3" i="4"/>
  <c r="AU281" i="4"/>
  <c r="AU105" i="4"/>
  <c r="AU88" i="4"/>
  <c r="AU249" i="4"/>
  <c r="AU302" i="4"/>
  <c r="AU386" i="4"/>
  <c r="AU387" i="4"/>
  <c r="AU388" i="4"/>
  <c r="AU384" i="4"/>
  <c r="AU385" i="4"/>
  <c r="AU383" i="4"/>
  <c r="AU389" i="4"/>
  <c r="AU418" i="4"/>
  <c r="AU390" i="4"/>
  <c r="AU391" i="4"/>
  <c r="AU421" i="4"/>
  <c r="AU422" i="4"/>
  <c r="AU420" i="4"/>
  <c r="AU419" i="4"/>
  <c r="AU423" i="4"/>
  <c r="AU424" i="4"/>
  <c r="AU425" i="4"/>
  <c r="AU426" i="4"/>
  <c r="AU427" i="4"/>
  <c r="AU428" i="4"/>
  <c r="AU429" i="4"/>
  <c r="AU430" i="4"/>
  <c r="AU431" i="4"/>
  <c r="AU432" i="4"/>
  <c r="AU433" i="4"/>
  <c r="AU434" i="4"/>
  <c r="AU435" i="4"/>
  <c r="AU436" i="4"/>
  <c r="AU437" i="4"/>
  <c r="AU438" i="4"/>
  <c r="AU439" i="4"/>
  <c r="AU440" i="4"/>
  <c r="AU441" i="4"/>
  <c r="AU442" i="4"/>
  <c r="AU443" i="4"/>
  <c r="AU444" i="4"/>
  <c r="AU445" i="4"/>
  <c r="AU446" i="4"/>
  <c r="AU447" i="4"/>
  <c r="AU448" i="4"/>
  <c r="AU449" i="4"/>
  <c r="AU332" i="4"/>
  <c r="AS464" i="4"/>
  <c r="AS465" i="4"/>
  <c r="AS466" i="4"/>
  <c r="AS467" i="4"/>
  <c r="AS468" i="4"/>
  <c r="AS469" i="4"/>
  <c r="AS470" i="4"/>
  <c r="AS471" i="4"/>
  <c r="AS472" i="4"/>
  <c r="AS473" i="4"/>
  <c r="AS474" i="4"/>
  <c r="AS475" i="4"/>
  <c r="AS476" i="4"/>
  <c r="AT476" i="4"/>
  <c r="AS477" i="4"/>
  <c r="AT477" i="4"/>
  <c r="AS478" i="4"/>
  <c r="AT478" i="4"/>
  <c r="AS479" i="4"/>
  <c r="AT479" i="4"/>
  <c r="AS480" i="4"/>
  <c r="AT480" i="4"/>
  <c r="AS481" i="4"/>
  <c r="AT481" i="4"/>
  <c r="AS482" i="4"/>
  <c r="AT482" i="4"/>
  <c r="AS483" i="4"/>
  <c r="AT483" i="4"/>
  <c r="AS484" i="4"/>
  <c r="AT484" i="4"/>
  <c r="AS485" i="4"/>
  <c r="AT485" i="4"/>
  <c r="AS486" i="4"/>
  <c r="AT486" i="4"/>
  <c r="H3" i="7"/>
  <c r="AR276" i="4" l="1"/>
  <c r="U128" i="4"/>
  <c r="U334" i="4"/>
  <c r="AS104" i="4"/>
  <c r="AS330" i="4"/>
  <c r="AS365" i="4"/>
  <c r="AS356" i="4"/>
  <c r="AS252" i="4"/>
  <c r="AS18" i="4"/>
  <c r="AS188" i="4"/>
  <c r="AS49" i="4"/>
  <c r="AS99" i="4"/>
  <c r="AS192" i="4"/>
  <c r="AS79" i="4"/>
  <c r="AS83" i="4"/>
  <c r="AS315" i="4"/>
  <c r="AS366" i="4"/>
  <c r="AS203" i="4"/>
  <c r="AS288" i="4"/>
  <c r="AS214" i="4"/>
  <c r="AS355" i="4"/>
  <c r="AS109" i="4"/>
  <c r="AS191" i="4"/>
  <c r="AS331" i="4"/>
  <c r="AS338" i="4"/>
  <c r="AS21" i="4"/>
  <c r="AS95" i="4"/>
  <c r="AS30" i="4"/>
  <c r="AS149" i="4"/>
  <c r="AS67" i="4"/>
  <c r="AS340" i="4"/>
  <c r="AS90" i="4"/>
  <c r="AS210" i="4"/>
  <c r="AS103" i="4"/>
  <c r="AS43" i="4"/>
  <c r="AS262" i="4"/>
  <c r="AS97" i="4"/>
  <c r="AS176" i="4"/>
  <c r="AS283" i="4"/>
  <c r="AS337" i="4"/>
  <c r="AS125" i="4"/>
  <c r="AS16" i="4"/>
  <c r="AS278" i="4"/>
  <c r="AS129" i="4"/>
  <c r="AS314" i="4"/>
  <c r="AS31" i="4"/>
  <c r="AS74" i="4"/>
  <c r="AS364" i="4"/>
  <c r="AS245" i="4"/>
  <c r="AS48" i="4"/>
  <c r="AS71" i="4"/>
  <c r="AS89" i="4"/>
  <c r="AS326" i="4"/>
  <c r="AS318" i="4"/>
  <c r="AS93" i="4"/>
  <c r="AS185" i="4"/>
  <c r="AS321" i="4"/>
  <c r="AS29" i="4"/>
  <c r="AS198" i="4"/>
  <c r="AS280" i="4"/>
  <c r="AS347" i="4"/>
  <c r="AS290" i="4"/>
  <c r="AS64" i="4"/>
  <c r="AS313" i="4"/>
  <c r="AS134" i="4"/>
  <c r="AS82" i="4"/>
  <c r="AS249" i="4"/>
  <c r="AS297" i="4"/>
  <c r="AS72" i="4"/>
  <c r="AS32" i="4"/>
  <c r="AS73" i="4"/>
  <c r="AS102" i="4"/>
  <c r="AS115" i="4"/>
  <c r="AS113" i="4"/>
  <c r="AS332" i="4"/>
  <c r="AS114" i="4"/>
  <c r="AS299" i="4"/>
  <c r="AS128" i="4"/>
  <c r="AS145" i="4"/>
  <c r="AS260" i="4"/>
  <c r="AS78" i="4"/>
  <c r="AS339" i="4"/>
  <c r="AS250" i="4"/>
  <c r="AS292" i="4"/>
  <c r="AS20" i="4"/>
  <c r="AS243" i="4"/>
  <c r="AS209" i="4"/>
  <c r="AS244" i="4"/>
  <c r="AS246" i="4"/>
  <c r="AS349" i="4"/>
  <c r="AS53" i="4"/>
  <c r="AS195" i="4"/>
  <c r="AS253" i="4"/>
  <c r="AS289" i="4"/>
  <c r="AS207" i="4"/>
  <c r="AS352" i="4"/>
  <c r="AS323" i="4"/>
  <c r="AS317" i="4"/>
  <c r="AS131" i="4"/>
  <c r="AS124" i="4"/>
  <c r="AS56" i="4"/>
  <c r="AS76" i="4"/>
  <c r="AS327" i="4"/>
  <c r="AS23" i="4"/>
  <c r="AS24" i="4"/>
  <c r="AS272" i="4"/>
  <c r="AS307" i="4"/>
  <c r="AS296" i="4"/>
  <c r="AS186" i="4"/>
  <c r="AS190" i="4"/>
  <c r="AS256" i="4"/>
  <c r="AS333" i="4"/>
  <c r="AS70" i="4"/>
  <c r="AS91" i="4"/>
  <c r="AS65" i="4"/>
  <c r="AS285" i="4"/>
  <c r="AS121" i="4"/>
  <c r="AS235" i="4"/>
  <c r="AS304" i="4"/>
  <c r="AS42" i="4"/>
  <c r="AS120" i="4"/>
  <c r="AS107" i="4"/>
  <c r="AS94" i="4"/>
  <c r="AS353" i="4"/>
  <c r="AS127" i="4"/>
  <c r="AS202" i="4"/>
  <c r="AS130" i="4"/>
  <c r="AS135" i="4"/>
  <c r="AS254" i="4"/>
  <c r="AS38" i="4"/>
  <c r="AS251" i="4"/>
  <c r="AS80" i="4"/>
  <c r="AS9" i="4"/>
  <c r="AS312" i="4"/>
  <c r="AS239" i="4"/>
  <c r="AS247" i="4"/>
  <c r="AS75" i="4"/>
  <c r="AS257" i="4"/>
  <c r="AS263" i="4"/>
  <c r="AS303" i="4"/>
  <c r="AS81" i="4"/>
  <c r="AS242" i="4"/>
  <c r="AS205" i="4"/>
  <c r="AS132" i="4"/>
  <c r="AS5" i="4"/>
  <c r="AS8" i="4"/>
  <c r="AS41" i="4"/>
  <c r="AS279" i="4"/>
  <c r="AS295" i="4"/>
  <c r="AS291" i="4"/>
  <c r="AS184" i="4"/>
  <c r="AS276" i="4"/>
  <c r="AS320" i="4"/>
  <c r="AS238" i="4"/>
  <c r="AS55" i="4"/>
  <c r="AS265" i="4"/>
  <c r="AS36" i="4"/>
  <c r="AS259" i="4"/>
  <c r="AS84" i="4"/>
  <c r="AS173" i="4"/>
  <c r="AS363" i="4"/>
  <c r="AS106" i="4"/>
  <c r="AS60" i="4"/>
  <c r="AS200" i="4"/>
  <c r="AS208" i="4"/>
  <c r="AS240" i="4"/>
  <c r="AS34" i="4"/>
  <c r="AS264" i="4"/>
  <c r="AS37" i="4"/>
  <c r="AS14" i="4"/>
  <c r="AS45" i="4"/>
  <c r="AS47" i="4"/>
  <c r="AS123" i="4"/>
  <c r="AS341" i="4"/>
  <c r="AS334" i="4"/>
  <c r="AS17" i="4"/>
  <c r="AS348" i="4"/>
  <c r="AS305" i="4"/>
  <c r="AS193" i="4"/>
  <c r="AS258" i="4"/>
  <c r="AS298" i="4"/>
  <c r="AS286" i="4"/>
  <c r="AS345" i="4"/>
  <c r="AS329" i="4"/>
  <c r="AS199" i="4"/>
  <c r="AS261" i="4"/>
  <c r="AS316" i="4"/>
  <c r="AS85" i="4"/>
  <c r="AS187" i="4"/>
  <c r="AS328" i="4"/>
  <c r="AS108" i="4"/>
  <c r="AS105" i="4"/>
  <c r="AS126" i="4"/>
  <c r="AS197" i="4"/>
  <c r="AS26" i="4"/>
  <c r="AS174" i="4"/>
  <c r="AS44" i="4"/>
  <c r="AS206" i="4"/>
  <c r="AS28" i="4"/>
  <c r="AS342" i="4"/>
  <c r="AS59" i="4"/>
  <c r="AS10" i="4"/>
  <c r="AS310" i="4"/>
  <c r="AS300" i="4"/>
  <c r="AS319" i="4"/>
  <c r="AS346" i="4"/>
  <c r="AS87" i="4"/>
  <c r="AS274" i="4"/>
  <c r="AS2" i="4"/>
  <c r="AS237" i="4"/>
  <c r="AS86" i="4"/>
  <c r="AS98" i="4"/>
  <c r="AS324" i="4"/>
  <c r="AS96" i="4"/>
  <c r="AS367" i="4"/>
  <c r="AS277" i="4"/>
  <c r="AS57" i="4"/>
  <c r="AS322" i="4"/>
  <c r="AS148" i="4"/>
  <c r="AS255" i="4"/>
  <c r="AS40" i="4"/>
  <c r="AS350" i="4"/>
  <c r="AS218" i="4"/>
  <c r="AS216" i="4"/>
  <c r="AS68" i="4"/>
  <c r="AS110" i="4"/>
  <c r="AS118" i="4"/>
  <c r="AS325" i="4"/>
  <c r="AS351" i="4"/>
  <c r="AS117" i="4"/>
  <c r="AS281" i="4"/>
  <c r="AS54" i="4"/>
  <c r="AS61" i="4"/>
  <c r="AS287" i="4"/>
  <c r="AS273" i="4"/>
  <c r="AS217" i="4"/>
  <c r="AS92" i="4"/>
  <c r="AS13" i="4"/>
  <c r="AS133" i="4"/>
  <c r="AS241" i="4"/>
  <c r="AS62" i="4"/>
  <c r="AS112" i="4"/>
  <c r="AS51" i="4"/>
  <c r="AS194" i="4"/>
  <c r="AS122" i="4"/>
  <c r="AS248" i="4"/>
  <c r="AS27" i="4"/>
  <c r="AS284" i="4"/>
  <c r="AS308" i="4"/>
  <c r="AS201" i="4"/>
  <c r="AS116" i="4"/>
  <c r="AS204" i="4"/>
  <c r="AS52" i="4"/>
  <c r="AS309" i="4"/>
  <c r="AS58" i="4"/>
  <c r="AS311" i="4"/>
  <c r="AS178" i="4"/>
  <c r="AS3" i="4"/>
  <c r="AS354" i="4"/>
  <c r="AS196" i="4"/>
  <c r="AS12" i="4"/>
  <c r="AS119" i="4"/>
  <c r="AT3" i="4"/>
  <c r="AT5" i="4"/>
  <c r="AT8" i="4"/>
  <c r="AT9" i="4"/>
  <c r="AT10" i="4"/>
  <c r="AT11" i="4"/>
  <c r="AT12" i="4"/>
  <c r="AT13" i="4"/>
  <c r="AT14" i="4"/>
  <c r="AT16" i="4"/>
  <c r="AT17" i="4"/>
  <c r="AT18" i="4"/>
  <c r="AT19" i="4"/>
  <c r="J20" i="4" a="1"/>
  <c r="J20" i="4" s="1"/>
  <c r="AT20" i="4" s="1"/>
  <c r="J21" i="4" a="1"/>
  <c r="J21" i="4" s="1"/>
  <c r="AT21" i="4" s="1"/>
  <c r="AT22" i="4"/>
  <c r="J23" i="4" a="1"/>
  <c r="J23" i="4" s="1"/>
  <c r="AT23" i="4" s="1"/>
  <c r="J24" i="4" a="1"/>
  <c r="J24" i="4" s="1"/>
  <c r="AT24" i="4" s="1"/>
  <c r="J25" i="4" a="1"/>
  <c r="J25" i="4" s="1"/>
  <c r="AT25" i="4" s="1"/>
  <c r="J26" i="4" a="1"/>
  <c r="J26" i="4" s="1"/>
  <c r="AT26" i="4" s="1"/>
  <c r="AT27" i="4"/>
  <c r="AT28" i="4"/>
  <c r="J29" i="4" a="1"/>
  <c r="J29" i="4" s="1"/>
  <c r="AT29" i="4" s="1"/>
  <c r="AT30" i="4"/>
  <c r="AT31" i="4"/>
  <c r="J32" i="4" a="1"/>
  <c r="J32" i="4" s="1"/>
  <c r="AT32" i="4" s="1"/>
  <c r="AT33" i="4"/>
  <c r="AT34" i="4"/>
  <c r="J35" i="4" a="1"/>
  <c r="J35" i="4" s="1"/>
  <c r="AT35" i="4" s="1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J54" i="4" a="1"/>
  <c r="J54" i="4" s="1"/>
  <c r="AT54" i="4" s="1"/>
  <c r="J55" i="4" a="1"/>
  <c r="J55" i="4" s="1"/>
  <c r="AT55" i="4" s="1"/>
  <c r="J56" i="4" a="1"/>
  <c r="J56" i="4" s="1"/>
  <c r="AT56" i="4" s="1"/>
  <c r="AT57" i="4"/>
  <c r="AT58" i="4"/>
  <c r="J59" i="4" a="1"/>
  <c r="J59" i="4" s="1"/>
  <c r="AT59" i="4" s="1"/>
  <c r="J60" i="4" a="1"/>
  <c r="J60" i="4" s="1"/>
  <c r="AT60" i="4" s="1"/>
  <c r="J61" i="4" a="1"/>
  <c r="J61" i="4" s="1"/>
  <c r="AT61" i="4" s="1"/>
  <c r="J62" i="4" a="1"/>
  <c r="J62" i="4" s="1"/>
  <c r="AT62" i="4" s="1"/>
  <c r="J63" i="4" a="1"/>
  <c r="J63" i="4" s="1"/>
  <c r="AT63" i="4" s="1"/>
  <c r="AT64" i="4"/>
  <c r="J65" i="4" a="1"/>
  <c r="J65" i="4" s="1"/>
  <c r="AT65" i="4" s="1"/>
  <c r="AT66" i="4"/>
  <c r="AT67" i="4"/>
  <c r="J68" i="4" a="1"/>
  <c r="J68" i="4" s="1"/>
  <c r="AT68" i="4" s="1"/>
  <c r="AT70" i="4"/>
  <c r="AT71" i="4"/>
  <c r="AT72" i="4"/>
  <c r="J73" i="4" a="1"/>
  <c r="J73" i="4" s="1"/>
  <c r="AT73" i="4" s="1"/>
  <c r="AT74" i="4"/>
  <c r="AT75" i="4"/>
  <c r="J76" i="4" a="1"/>
  <c r="J76" i="4" s="1"/>
  <c r="AT76" i="4" s="1"/>
  <c r="AT77" i="4"/>
  <c r="AT78" i="4"/>
  <c r="AT79" i="4"/>
  <c r="AT80" i="4"/>
  <c r="AT81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J128" i="4" a="1"/>
  <c r="J128" i="4" s="1"/>
  <c r="AT128" i="4" s="1"/>
  <c r="AT129" i="4"/>
  <c r="AT130" i="4"/>
  <c r="AT131" i="4"/>
  <c r="AT132" i="4"/>
  <c r="AT133" i="4"/>
  <c r="AT134" i="4"/>
  <c r="J135" i="4" a="1"/>
  <c r="J135" i="4" s="1"/>
  <c r="AT135" i="4" s="1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J148" i="4" a="1"/>
  <c r="J148" i="4" s="1"/>
  <c r="AT148" i="4" s="1"/>
  <c r="J149" i="4" a="1"/>
  <c r="J149" i="4" s="1"/>
  <c r="AT149" i="4" s="1"/>
  <c r="J150" i="4" a="1"/>
  <c r="J150" i="4" s="1"/>
  <c r="AT150" i="4" s="1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J173" i="4" a="1"/>
  <c r="J173" i="4" s="1"/>
  <c r="AT173" i="4" s="1"/>
  <c r="J174" i="4" a="1"/>
  <c r="J174" i="4" s="1"/>
  <c r="AT174" i="4" s="1"/>
  <c r="AT175" i="4"/>
  <c r="AT176" i="4"/>
  <c r="AT178" i="4"/>
  <c r="AT184" i="4"/>
  <c r="J185" i="4" a="1"/>
  <c r="J185" i="4" s="1"/>
  <c r="AT185" i="4" s="1"/>
  <c r="J186" i="4" a="1"/>
  <c r="J186" i="4" s="1"/>
  <c r="AT186" i="4" s="1"/>
  <c r="J187" i="4" a="1"/>
  <c r="J187" i="4" s="1"/>
  <c r="AT187" i="4" s="1"/>
  <c r="J188" i="4" a="1"/>
  <c r="J188" i="4" s="1"/>
  <c r="AT188" i="4" s="1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J201" i="4" a="1"/>
  <c r="J201" i="4" s="1"/>
  <c r="AT201" i="4" s="1"/>
  <c r="J202" i="4" a="1"/>
  <c r="J202" i="4" s="1"/>
  <c r="AT202" i="4" s="1"/>
  <c r="J203" i="4" a="1"/>
  <c r="J203" i="4" s="1"/>
  <c r="AT203" i="4" s="1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72" i="4"/>
  <c r="AT273" i="4"/>
  <c r="AT274" i="4"/>
  <c r="J275" i="4" a="1"/>
  <c r="J275" i="4" s="1"/>
  <c r="AT275" i="4" s="1"/>
  <c r="J276" i="4" a="1"/>
  <c r="J276" i="4" s="1"/>
  <c r="AT276" i="4" s="1"/>
  <c r="J277" i="4" a="1"/>
  <c r="J277" i="4" s="1"/>
  <c r="AT277" i="4" s="1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J303" i="4" a="1"/>
  <c r="J303" i="4" s="1"/>
  <c r="AT303" i="4" s="1"/>
  <c r="J304" i="4" a="1"/>
  <c r="J304" i="4" s="1"/>
  <c r="AT304" i="4" s="1"/>
  <c r="J305" i="4" a="1"/>
  <c r="J305" i="4" s="1"/>
  <c r="AT305" i="4" s="1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J332" i="4" a="1"/>
  <c r="J332" i="4" s="1"/>
  <c r="AT332" i="4" s="1"/>
  <c r="J333" i="4" a="1"/>
  <c r="J333" i="4" s="1"/>
  <c r="AT333" i="4" s="1"/>
  <c r="J334" i="4" a="1"/>
  <c r="J334" i="4" s="1"/>
  <c r="AT334" i="4" s="1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63" i="4"/>
  <c r="AT364" i="4"/>
  <c r="AT365" i="4"/>
  <c r="AT366" i="4"/>
  <c r="AT367" i="4"/>
  <c r="AT368" i="4"/>
  <c r="AT375" i="4"/>
  <c r="AT376" i="4"/>
  <c r="AT378" i="4"/>
  <c r="AT379" i="4"/>
  <c r="AT380" i="4"/>
  <c r="AT381" i="4"/>
  <c r="AT382" i="4"/>
  <c r="AT2" i="4"/>
  <c r="M3" i="7"/>
  <c r="AS50" i="4"/>
  <c r="L3" i="7"/>
  <c r="AS88" i="4" l="1"/>
  <c r="AS39" i="4"/>
  <c r="AS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S143" i="4"/>
  <c r="AS221" i="4"/>
  <c r="AS230" i="4"/>
  <c r="AS159" i="4"/>
  <c r="AS11" i="4"/>
  <c r="AS137" i="4"/>
  <c r="AS212" i="4"/>
  <c r="AS147" i="4"/>
  <c r="AS156" i="4"/>
  <c r="AS138" i="4"/>
  <c r="AS228" i="4"/>
  <c r="AS157" i="4"/>
  <c r="AS175" i="4"/>
  <c r="AS160" i="4"/>
  <c r="AS233" i="4"/>
  <c r="AS35" i="4"/>
  <c r="AS163" i="4"/>
  <c r="AS234" i="4"/>
  <c r="AS215" i="4"/>
  <c r="AS144" i="4"/>
  <c r="AS225" i="4"/>
  <c r="AS19" i="4"/>
  <c r="AS153" i="4"/>
  <c r="AS224" i="4"/>
  <c r="AS111" i="4"/>
  <c r="AS162" i="4"/>
  <c r="AS301" i="4"/>
  <c r="AS63" i="4"/>
  <c r="AS378" i="4"/>
  <c r="AS171" i="4"/>
  <c r="AS377" i="4"/>
  <c r="AS375" i="4"/>
  <c r="AS376" i="4"/>
  <c r="AS227" i="4"/>
  <c r="AS151" i="4"/>
  <c r="AS4" i="4"/>
  <c r="AS222" i="4"/>
  <c r="AS152" i="4"/>
  <c r="AS223" i="4"/>
  <c r="AS166" i="4"/>
  <c r="AS368" i="4"/>
  <c r="AS213" i="4"/>
  <c r="AS165" i="4"/>
  <c r="AS293" i="4"/>
  <c r="AS139" i="4"/>
  <c r="AS22" i="4"/>
  <c r="AS150" i="4"/>
  <c r="AS146" i="4"/>
  <c r="AS155" i="4"/>
  <c r="AS282" i="4"/>
  <c r="AS164" i="4"/>
  <c r="AS25" i="4"/>
  <c r="AS181" i="4"/>
  <c r="AS180" i="4"/>
  <c r="AS395" i="4"/>
  <c r="AS403" i="4"/>
  <c r="AS396" i="4"/>
  <c r="AS404" i="4"/>
  <c r="AS397" i="4"/>
  <c r="AS183" i="4"/>
  <c r="AS177" i="4"/>
  <c r="AS179" i="4"/>
  <c r="AS398" i="4"/>
  <c r="AS401" i="4"/>
  <c r="AS402" i="4"/>
  <c r="AS399" i="4"/>
  <c r="AS394" i="4"/>
  <c r="AS392" i="4"/>
  <c r="AS400" i="4"/>
  <c r="AS182" i="4"/>
  <c r="AS136" i="4"/>
  <c r="AS343" i="4"/>
  <c r="AS169" i="4"/>
  <c r="AS101" i="4"/>
  <c r="AS100" i="4"/>
  <c r="AS302" i="4"/>
  <c r="AS168" i="4"/>
  <c r="AS142" i="4"/>
  <c r="AS267" i="4"/>
  <c r="AS411" i="4"/>
  <c r="AS7" i="4"/>
  <c r="AS412" i="4"/>
  <c r="AS69" i="4"/>
  <c r="AS405" i="4"/>
  <c r="AS413" i="4"/>
  <c r="AS6" i="4"/>
  <c r="AS409" i="4"/>
  <c r="AS410" i="4"/>
  <c r="AS406" i="4"/>
  <c r="AS414" i="4"/>
  <c r="AS270" i="4"/>
  <c r="AS271" i="4"/>
  <c r="AS268" i="4"/>
  <c r="AS407" i="4"/>
  <c r="AS415" i="4"/>
  <c r="AS417" i="4"/>
  <c r="AS266" i="4"/>
  <c r="AS15" i="4"/>
  <c r="AS408" i="4"/>
  <c r="AS416" i="4"/>
  <c r="AS269" i="4"/>
  <c r="AS229" i="4"/>
  <c r="AS189" i="4"/>
  <c r="AS158" i="4"/>
  <c r="AS360" i="4"/>
  <c r="AS369" i="4"/>
  <c r="AS358" i="4"/>
  <c r="AS361" i="4"/>
  <c r="AS357" i="4"/>
  <c r="AS374" i="4"/>
  <c r="AS370" i="4"/>
  <c r="AS359" i="4"/>
  <c r="AS371" i="4"/>
  <c r="AS372" i="4"/>
  <c r="AS373" i="4"/>
  <c r="AS362" i="4"/>
  <c r="AS170" i="4"/>
  <c r="AS344" i="4"/>
  <c r="AS66" i="4"/>
  <c r="AS275" i="4"/>
  <c r="AS231" i="4"/>
  <c r="AS167" i="4"/>
  <c r="AS141" i="4"/>
  <c r="AS154" i="4"/>
  <c r="AS220" i="4"/>
  <c r="AS236" i="4"/>
  <c r="AS306" i="4"/>
  <c r="AS381" i="4"/>
  <c r="AS172" i="4"/>
  <c r="AS379" i="4"/>
  <c r="AS382" i="4"/>
  <c r="AS380" i="4"/>
  <c r="AS335" i="4"/>
  <c r="AS336" i="4"/>
  <c r="AS140" i="4"/>
  <c r="AS33" i="4"/>
  <c r="AS232" i="4"/>
  <c r="AS77" i="4"/>
  <c r="AS161" i="4"/>
  <c r="AS393" i="4"/>
  <c r="AS294" i="4"/>
  <c r="AS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S211" i="4"/>
  <c r="AS219" i="4"/>
  <c r="AT4" i="4"/>
  <c r="AT172" i="4"/>
  <c r="AT82" i="4"/>
</calcChain>
</file>

<file path=xl/sharedStrings.xml><?xml version="1.0" encoding="utf-8"?>
<sst xmlns="http://schemas.openxmlformats.org/spreadsheetml/2006/main" count="7652" uniqueCount="4305">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</sst>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2" fillId="3" borderId="0" xfId="2"/>
    <xf numFmtId="0" fontId="7" fillId="4" borderId="1" xfId="3" applyFont="1"/>
    <xf numFmtId="0" fontId="6" fillId="3" borderId="3" xfId="2" applyFont="1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486"/>
  <sheetViews>
    <sheetView tabSelected="1" zoomScale="85" zoomScaleNormal="85" workbookViewId="0">
      <pane xSplit="3" ySplit="1" topLeftCell="I309" activePane="bottomRight" state="frozen"/>
      <selection pane="topRight" activeCell="D1" sqref="D1"/>
      <selection pane="bottomLeft" activeCell="A2" sqref="A2"/>
      <selection pane="bottomRight" activeCell="S366" sqref="S36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5" bestFit="1" customWidth="1"/>
    <col min="45" max="45" width="75.5703125" style="25" bestFit="1" customWidth="1"/>
    <col min="46" max="46" width="44.85546875" style="25" bestFit="1" customWidth="1"/>
    <col min="47" max="47" width="67.140625" style="25" bestFit="1" customWidth="1"/>
    <col min="48" max="48" width="63.5703125" style="25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4303</v>
      </c>
      <c r="H1" s="1" t="s">
        <v>2460</v>
      </c>
      <c r="I1" s="1" t="s">
        <v>2509</v>
      </c>
      <c r="J1" s="1" t="s">
        <v>4258</v>
      </c>
      <c r="K1" s="12" t="s">
        <v>4072</v>
      </c>
      <c r="L1" s="12" t="s">
        <v>2463</v>
      </c>
      <c r="M1" s="12" t="s">
        <v>4071</v>
      </c>
      <c r="N1" s="12" t="s">
        <v>4069</v>
      </c>
      <c r="O1" s="12" t="s">
        <v>4068</v>
      </c>
      <c r="P1" s="12" t="s">
        <v>4070</v>
      </c>
      <c r="Q1" s="12" t="s">
        <v>4067</v>
      </c>
      <c r="R1" s="14" t="s">
        <v>2453</v>
      </c>
      <c r="S1" s="29" t="s">
        <v>4073</v>
      </c>
      <c r="T1" s="28" t="s">
        <v>4259</v>
      </c>
      <c r="U1" s="3" t="s">
        <v>75</v>
      </c>
      <c r="V1" s="12" t="s">
        <v>4075</v>
      </c>
      <c r="W1" s="12" t="s">
        <v>4074</v>
      </c>
      <c r="X1" s="14" t="s">
        <v>2454</v>
      </c>
      <c r="Y1" s="29" t="s">
        <v>4076</v>
      </c>
      <c r="Z1" s="29" t="s">
        <v>4077</v>
      </c>
      <c r="AA1" s="29" t="s">
        <v>4078</v>
      </c>
      <c r="AB1" s="14" t="s">
        <v>2455</v>
      </c>
      <c r="AC1" s="29" t="s">
        <v>4079</v>
      </c>
      <c r="AD1" s="29" t="s">
        <v>4080</v>
      </c>
      <c r="AE1" s="29" t="s">
        <v>4081</v>
      </c>
      <c r="AF1" s="14" t="s">
        <v>4266</v>
      </c>
      <c r="AG1" s="29" t="s">
        <v>4267</v>
      </c>
      <c r="AH1" s="29" t="s">
        <v>4268</v>
      </c>
      <c r="AI1" s="29" t="s">
        <v>4269</v>
      </c>
      <c r="AJ1" s="14" t="s">
        <v>4270</v>
      </c>
      <c r="AK1" s="29" t="s">
        <v>4271</v>
      </c>
      <c r="AL1" s="29" t="s">
        <v>4272</v>
      </c>
      <c r="AM1" s="29" t="s">
        <v>4273</v>
      </c>
      <c r="AN1" s="14" t="s">
        <v>4299</v>
      </c>
      <c r="AO1" s="29" t="s">
        <v>4300</v>
      </c>
      <c r="AP1" s="29" t="s">
        <v>4301</v>
      </c>
      <c r="AQ1" s="29" t="s">
        <v>4302</v>
      </c>
      <c r="AR1" s="24" t="s">
        <v>2456</v>
      </c>
      <c r="AS1" s="24" t="s">
        <v>2457</v>
      </c>
      <c r="AT1" s="24" t="s">
        <v>2458</v>
      </c>
      <c r="AU1" s="24" t="s">
        <v>2459</v>
      </c>
      <c r="AV1" s="24" t="s">
        <v>95</v>
      </c>
    </row>
    <row r="2" spans="1:48" hidden="1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2550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3">
        <f>VLOOKUP(R2,'ESO zone constants'!$L$2:$N$9999,3,FALSE)</f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3" t="str">
        <f>IF(AO2&lt;&gt;"",VLOOKUP(AO2,'ESO zone constants'!$E$3:$L$1002,6,FALSE),"")</f>
        <v/>
      </c>
      <c r="AR2" s="25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S2" s="25" t="str">
        <f>IF(A2&lt;&gt;"",IF(R2&lt;&gt;"",CONCATENATE(", zoneIds={",R2),"")&amp;IF(X2&lt;&gt;"",CONCATENATE(",",X2),"")&amp;IF(AN2&lt;&gt;"",CONCATENATE(",",AN2),"")&amp;IF(R2&lt;&gt;"",CONCATENATE("}",""),"")&amp;IF(OR(L2="true",L2="false",L2&lt;&gt;""), CONCATENATE(", veteran=", L2), ""),"")</f>
        <v>, zoneIds={31}, veteran=false</v>
      </c>
      <c r="AT2" s="25" t="str">
        <f>IF(A2&lt;&gt;"",IF(J2="Trial",", isTrial=true",IF(J2="Arena",", isArena=true", IF(J2="Monster",", isMonster=true",""))) &amp; IF(M2="true", CONCATENATE(", multiTrialSet=true"), ""),"")</f>
        <v/>
      </c>
      <c r="AU2" s="25" t="str">
        <f>IF(C2&lt;&gt;"",CONCATENATE(" --",C2," / ",B2),"")</f>
        <v xml:space="preserve"> --Vestments of the Warlock / Gewänder des Hexers</v>
      </c>
      <c r="AV2" s="25" t="str">
        <f>IF(A2&lt;&gt;"",IF(VALUE(Q2)&gt;0,CONCATENATE("[",A2,"] = true,        --",C2, " / ", B2), ""),"")</f>
        <v/>
      </c>
    </row>
    <row r="3" spans="1:48" hidden="1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2535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3">
        <f>VLOOKUP(R3,'ESO zone constants'!$L$2:$N$9999,3,FALSE)</f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3" t="str">
        <f>IF(AO3&lt;&gt;"",VLOOKUP(AO3,'ESO zone constants'!$E$3:$L$1002,6,FALSE),"")</f>
        <v/>
      </c>
      <c r="AR3" s="25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S3" s="25" t="str">
        <f>IF(A3&lt;&gt;"",IF(R3&lt;&gt;"",CONCATENATE(", zoneIds={",R3),"")&amp;IF(X3&lt;&gt;"",CONCATENATE(",",X3),"")&amp;IF(AN3&lt;&gt;"",CONCATENATE(",",AN3),"")&amp;IF(R3&lt;&gt;"",CONCATENATE("}",""),"")&amp;IF(OR(L3="true",L3="false",L3&lt;&gt;""), CONCATENATE(", veteran=", L3), ""),"")</f>
        <v>, zoneIds={103}, veteran=false</v>
      </c>
      <c r="AT3" s="25" t="str">
        <f>IF(A3&lt;&gt;"",IF(J3="Trial",", isTrial=true",IF(J3="Arena",", isArena=true", IF(J3="Monster",", isMonster=true",""))) &amp; IF(M3="true", CONCATENATE(", multiTrialSet=true"), ""),"")</f>
        <v/>
      </c>
      <c r="AU3" s="25" t="str">
        <f>IF(C3&lt;&gt;"",CONCATENATE(" --",C3," / ",B3),"")</f>
        <v xml:space="preserve"> --Witchman Armor / Hexenwerk</v>
      </c>
      <c r="AV3" s="25" t="str">
        <f>IF(A3&lt;&gt;"",IF(VALUE(Q3)&gt;0,CONCATENATE("[",A3,"] = true,        --",C3, " / ", B3), ""),"")</f>
        <v/>
      </c>
    </row>
    <row r="4" spans="1:48" hidden="1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2535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3">
        <f>VLOOKUP(R4,'ESO zone constants'!$L$2:$N$9999,3,FALSE)</f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5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S4" s="25" t="str">
        <f>IF(A4&lt;&gt;"",IF(R4&lt;&gt;"",CONCATENATE(", zoneIds={",R4),"")&amp;IF(X4&lt;&gt;"",CONCATENATE(",",X4),"")&amp;IF(AN4&lt;&gt;"",CONCATENATE(",",AN4),"")&amp;IF(R4&lt;&gt;"",CONCATENATE("}",""),"")&amp;IF(OR(L4="true",L4="false",L4&lt;&gt;""), CONCATENATE(", veteran=", L4), ""),"")</f>
        <v>, zoneIds={101}, veteran=false</v>
      </c>
      <c r="AT4" s="25" t="str">
        <f>IF(A4&lt;&gt;"",IF(J4="Trial",", isTrial=true",IF(J4="Arena",", isArena=true", IF(J4="Monster",", isMonster=true",""))) &amp; IF(M4="true", CONCATENATE(", multiTrialSet=true"), ""),"")</f>
        <v/>
      </c>
      <c r="AU4" s="25" t="str">
        <f>IF(C4&lt;&gt;"",CONCATENATE(" --",C4," / ",B4),"")</f>
        <v xml:space="preserve"> --Akaviri Dragonguard / Akavirische Drachengarde</v>
      </c>
      <c r="AV4" s="25" t="str">
        <f>IF(A4&lt;&gt;"",IF(VALUE(Q4)&gt;0,CONCATENATE("[",A4,"] = true,        --",C4, " / ", B4), ""),"")</f>
        <v/>
      </c>
    </row>
    <row r="5" spans="1:48" hidden="1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2535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3">
        <f>VLOOKUP(R5,'ESO zone constants'!$L$2:$N$9999,3,FALSE)</f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3" t="str">
        <f>IF(AO5&lt;&gt;"",VLOOKUP(AO5,'ESO zone constants'!$E$3:$L$1002,6,FALSE),"")</f>
        <v/>
      </c>
      <c r="AR5" s="25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S5" s="25" t="str">
        <f>IF(A5&lt;&gt;"",IF(R5&lt;&gt;"",CONCATENATE(", zoneIds={",R5),"")&amp;IF(X5&lt;&gt;"",CONCATENATE(",",X5),"")&amp;IF(AN5&lt;&gt;"",CONCATENATE(",",AN5),"")&amp;IF(R5&lt;&gt;"",CONCATENATE("}",""),"")&amp;IF(OR(L5="true",L5="false",L5&lt;&gt;""), CONCATENATE(", veteran=", L5), ""),"")</f>
        <v>, zoneIds={19}, veteran=false</v>
      </c>
      <c r="AT5" s="25" t="str">
        <f>IF(A5&lt;&gt;"",IF(J5="Trial",", isTrial=true",IF(J5="Arena",", isArena=true", IF(J5="Monster",", isMonster=true",""))) &amp; IF(M5="true", CONCATENATE(", multiTrialSet=true"), ""),"")</f>
        <v/>
      </c>
      <c r="AU5" s="25" t="str">
        <f>IF(C5&lt;&gt;"",CONCATENATE(" --",C5," / ",B5),"")</f>
        <v xml:space="preserve"> --Dreamer's Mantle / Mantel des Träumers</v>
      </c>
      <c r="AV5" s="25" t="str">
        <f>IF(A5&lt;&gt;"",IF(VALUE(Q5)&gt;0,CONCATENATE("[",A5,"] = true,        --",C5, " / ", B5), ""),"")</f>
        <v/>
      </c>
    </row>
    <row r="6" spans="1:48" hidden="1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2465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3">
        <f>VLOOKUP(R6,'ESO zone constants'!$L$2:$N$9999,3,FALSE)</f>
        <v>0</v>
      </c>
      <c r="U6" s="3" t="str">
        <f>VLOOKUP(T6,'LibSets constants'!$A$2:$B$16,2,FALSE)</f>
        <v>Included in base game</v>
      </c>
      <c r="V6" t="s">
        <v>2585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5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S6" s="25" t="str">
        <f>IF(A6&lt;&gt;"",IF(R6&lt;&gt;"",CONCATENATE(", zoneIds={",R6),"")&amp;IF(X6&lt;&gt;"",CONCATENATE(",",X6),"")&amp;IF(AN6&lt;&gt;"",CONCATENATE(",",AN6),"")&amp;IF(R6&lt;&gt;"",CONCATENATE("}",""),"")&amp;IF(OR(L6="true",L6="false",L6&lt;&gt;""), CONCATENATE(", veteran=", L6), ""),"")</f>
        <v>, zoneIds={635}, veteran=false</v>
      </c>
      <c r="AT6" s="25" t="str">
        <f>IF(A6&lt;&gt;"",IF(J6="Trial",", isTrial=true",IF(J6="Arena",", isArena=true", IF(J6="Monster",", isMonster=true",""))) &amp; IF(M6="true", CONCATENATE(", multiTrialSet=true"), ""),"")</f>
        <v>, isArena=true</v>
      </c>
      <c r="AU6" s="25" t="str">
        <f>IF(C6&lt;&gt;"",CONCATENATE(" --",C6," / ",B6),"")</f>
        <v xml:space="preserve"> --Archer's Mind / Schützensinn</v>
      </c>
      <c r="AV6" s="25" t="str">
        <f>IF(A6&lt;&gt;"",IF(VALUE(Q6)&gt;0,CONCATENATE("[",A6,"] = true,        --",C6, " / ", B6), ""),"")</f>
        <v/>
      </c>
    </row>
    <row r="7" spans="1:48" hidden="1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2465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3">
        <f>VLOOKUP(R7,'ESO zone constants'!$L$2:$N$9999,3,FALSE)</f>
        <v>0</v>
      </c>
      <c r="U7" s="3" t="str">
        <f>VLOOKUP(T7,'LibSets constants'!$A$2:$B$16,2,FALSE)</f>
        <v>Included in base game</v>
      </c>
      <c r="V7" t="s">
        <v>2585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0" t="str">
        <f>IF(AK7&lt;&gt;"",VLOOKUP(AK7,'ESO zone constants'!$E$3:$L$1002,6,FALSE),"")</f>
        <v/>
      </c>
      <c r="AN7" s="30" t="str">
        <f>IF(AO7&lt;&gt;"",VLOOKUP(AO7,'ESO zone constants'!$E$3:$L$1002,6,FALSE),"")</f>
        <v/>
      </c>
      <c r="AR7" s="25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S7" s="25" t="str">
        <f>IF(A7&lt;&gt;"",IF(R7&lt;&gt;"",CONCATENATE(", zoneIds={",R7),"")&amp;IF(X7&lt;&gt;"",CONCATENATE(",",X7),"")&amp;IF(AN7&lt;&gt;"",CONCATENATE(",",AN7),"")&amp;IF(R7&lt;&gt;"",CONCATENATE("}",""),"")&amp;IF(OR(L7="true",L7="false",L7&lt;&gt;""), CONCATENATE(", veteran=", L7), ""),"")</f>
        <v>, zoneIds={635}, veteran=false</v>
      </c>
      <c r="AT7" s="25" t="str">
        <f>IF(A7&lt;&gt;"",IF(J7="Trial",", isTrial=true",IF(J7="Arena",", isArena=true", IF(J7="Monster",", isMonster=true",""))) &amp; IF(M7="true", CONCATENATE(", multiTrialSet=true"), ""),"")</f>
        <v>, isArena=true</v>
      </c>
      <c r="AU7" s="25" t="str">
        <f>IF(C7&lt;&gt;"",CONCATENATE(" --",C7," / ",B7),"")</f>
        <v xml:space="preserve"> --Footman's Fortune / Geschick des Fußsoldaten</v>
      </c>
      <c r="AV7" s="25" t="str">
        <f>IF(A7&lt;&gt;"",IF(VALUE(Q7)&gt;0,CONCATENATE("[",A7,"] = true,        --",C7, " / ", B7), ""),"")</f>
        <v/>
      </c>
    </row>
    <row r="8" spans="1:48" hidden="1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4278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3">
        <f>VLOOKUP(R8,'ESO zone constants'!$L$2:$N$9999,3,FALSE)</f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5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S8" s="25" t="str">
        <f>IF(A8&lt;&gt;"",IF(R8&lt;&gt;"",CONCATENATE(", zoneIds={",R8),"")&amp;IF(X8&lt;&gt;"",CONCATENATE(",",X8),"")&amp;IF(AN8&lt;&gt;"",CONCATENATE(",",AN8),"")&amp;IF(R8&lt;&gt;"",CONCATENATE("}",""),"")&amp;IF(OR(L8="true",L8="false",L8&lt;&gt;""), CONCATENATE(", veteran=", L8), ""),"")</f>
        <v>, zoneIds={181}, veteran=false</v>
      </c>
      <c r="AT8" s="25" t="str">
        <f>IF(A8&lt;&gt;"",IF(J8="Trial",", isTrial=true",IF(J8="Arena",", isArena=true", IF(J8="Monster",", isMonster=true",""))) &amp; IF(M8="true", CONCATENATE(", multiTrialSet=true"), ""),"")</f>
        <v/>
      </c>
      <c r="AU8" s="25" t="str">
        <f>IF(C8&lt;&gt;"",CONCATENATE(" --",C8," / ",B8),"")</f>
        <v xml:space="preserve"> --Desert Rose / Wüstenrose</v>
      </c>
      <c r="AV8" s="25" t="str">
        <f>IF(A8&lt;&gt;"",IF(VALUE(Q8)&gt;0,CONCATENATE("[",A8,"] = true,        --",C8, " / ", B8), ""),"")</f>
        <v/>
      </c>
    </row>
    <row r="9" spans="1:48" hidden="1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3">
        <f>VLOOKUP(R9,'ESO zone constants'!$L$2:$N$9999,3,FALSE)</f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3" t="str">
        <f>IF(AO9&lt;&gt;"",VLOOKUP(AO9,'ESO zone constants'!$E$3:$L$1002,6,FALSE),"")</f>
        <v/>
      </c>
      <c r="AR9" s="25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S9" s="25" t="str">
        <f>IF(A9&lt;&gt;"",IF(R9&lt;&gt;"",CONCATENATE(", zoneIds={",R9),"")&amp;IF(X9&lt;&gt;"",CONCATENATE(",",X9),"")&amp;IF(AN9&lt;&gt;"",CONCATENATE(",",AN9),"")&amp;IF(R9&lt;&gt;"",CONCATENATE("}",""),"")&amp;IF(OR(L9="true",L9="false",L9&lt;&gt;""), CONCATENATE(", veteran=", L9), ""),"")</f>
        <v>, zoneIds={347}, veteran=false</v>
      </c>
      <c r="AT9" s="25" t="str">
        <f>IF(A9&lt;&gt;"",IF(J9="Trial",", isTrial=true",IF(J9="Arena",", isArena=true", IF(J9="Monster",", isMonster=true",""))) &amp; IF(M9="true", CONCATENATE(", multiTrialSet=true"), ""),"")</f>
        <v/>
      </c>
      <c r="AU9" s="25" t="str">
        <f>IF(C9&lt;&gt;"",CONCATENATE(" --",C9," / ",B9),"")</f>
        <v xml:space="preserve"> --Prisoner's Rags / Lumpen des Gefangenen</v>
      </c>
      <c r="AV9" s="25" t="str">
        <f>IF(A9&lt;&gt;"",IF(VALUE(Q9)&gt;0,CONCATENATE("[",A9,"] = true,        --",C9, " / ", B9), ""),"")</f>
        <v/>
      </c>
    </row>
    <row r="10" spans="1:48" hidden="1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3">
        <f>VLOOKUP(R10,'ESO zone constants'!$L$2:$N$9999,3,FALSE)</f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3" t="str">
        <f>IF(AO10&lt;&gt;"",VLOOKUP(AO10,'ESO zone constants'!$E$3:$L$1002,6,FALSE),"")</f>
        <v/>
      </c>
      <c r="AR10" s="25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S10" s="25" t="str">
        <f>IF(A10&lt;&gt;"",IF(R10&lt;&gt;"",CONCATENATE(", zoneIds={",R10),"")&amp;IF(X10&lt;&gt;"",CONCATENATE(",",X10),"")&amp;IF(AN10&lt;&gt;"",CONCATENATE(",",AN10),"")&amp;IF(R10&lt;&gt;"",CONCATENATE("}",""),"")&amp;IF(OR(L10="true",L10="false",L10&lt;&gt;""), CONCATENATE(", veteran=", L10), ""),"")</f>
        <v>, zoneIds={101}, veteran=false</v>
      </c>
      <c r="AT10" s="25" t="str">
        <f>IF(A10&lt;&gt;"",IF(J10="Trial",", isTrial=true",IF(J10="Arena",", isArena=true", IF(J10="Monster",", isMonster=true",""))) &amp; IF(M10="true", CONCATENATE(", multiTrialSet=true"), ""),"")</f>
        <v/>
      </c>
      <c r="AU10" s="25" t="str">
        <f>IF(C10&lt;&gt;"",CONCATENATE(" --",C10," / ",B10),"")</f>
        <v xml:space="preserve"> --Fiord's Legacy / Fiords Erbe</v>
      </c>
      <c r="AV10" s="25" t="str">
        <f>IF(A10&lt;&gt;"",IF(VALUE(Q10)&gt;0,CONCATENATE("[",A10,"] = true,        --",C10, " / ", B10), ""),"")</f>
        <v/>
      </c>
    </row>
    <row r="11" spans="1:48" hidden="1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2550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3">
        <f>VLOOKUP(R11,'ESO zone constants'!$L$2:$N$9999,3,FALSE)</f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5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S11" s="25" t="str">
        <f>IF(A11&lt;&gt;"",IF(R11&lt;&gt;"",CONCATENATE(", zoneIds={",R11),"")&amp;IF(X11&lt;&gt;"",CONCATENATE(",",X11),"")&amp;IF(AN11&lt;&gt;"",CONCATENATE(",",AN11),"")&amp;IF(R11&lt;&gt;"",CONCATENATE("}",""),"")&amp;IF(OR(L11="true",L11="false",L11&lt;&gt;""), CONCATENATE(", veteran=", L11), ""),"")</f>
        <v>, zoneIds={126,931}, veteran=false</v>
      </c>
      <c r="AT11" s="25" t="str">
        <f>IF(A11&lt;&gt;"",IF(J11="Trial",", isTrial=true",IF(J11="Arena",", isArena=true", IF(J11="Monster",", isMonster=true",""))) &amp; IF(M11="true", CONCATENATE(", multiTrialSet=true"), ""),"")</f>
        <v/>
      </c>
      <c r="AU11" s="25" t="str">
        <f>IF(C11&lt;&gt;"",CONCATENATE(" --",C11," / ",B11),"")</f>
        <v xml:space="preserve"> --Barkskin / Borkenhaut</v>
      </c>
      <c r="AV11" s="25" t="str">
        <f>IF(A11&lt;&gt;"",IF(VALUE(Q11)&gt;0,CONCATENATE("[",A11,"] = true,        --",C11, " / ", B11), ""),"")</f>
        <v/>
      </c>
    </row>
    <row r="12" spans="1:48" hidden="1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2550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3">
        <f>VLOOKUP(R12,'ESO zone constants'!$L$2:$N$9999,3,FALSE)</f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3" t="str">
        <f>IF(AO12&lt;&gt;"",VLOOKUP(AO12,'ESO zone constants'!$E$3:$L$1002,6,FALSE),"")</f>
        <v/>
      </c>
      <c r="AR12" s="25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S12" s="25" t="str">
        <f>IF(A12&lt;&gt;"",IF(R12&lt;&gt;"",CONCATENATE(", zoneIds={",R12),"")&amp;IF(X12&lt;&gt;"",CONCATENATE(",",X12),"")&amp;IF(AN12&lt;&gt;"",CONCATENATE(",",AN12),"")&amp;IF(R12&lt;&gt;"",CONCATENATE("}",""),"")&amp;IF(OR(L12="true",L12="false",L12&lt;&gt;""), CONCATENATE(", veteran=", L12), ""),"")</f>
        <v>, zoneIds={146,933}, veteran=false</v>
      </c>
      <c r="AT12" s="25" t="str">
        <f>IF(A12&lt;&gt;"",IF(J12="Trial",", isTrial=true",IF(J12="Arena",", isArena=true", IF(J12="Monster",", isMonster=true",""))) &amp; IF(M12="true", CONCATENATE(", multiTrialSet=true"), ""),"")</f>
        <v/>
      </c>
      <c r="AU12" s="25" t="str">
        <f>IF(C12&lt;&gt;"",CONCATENATE(" --",C12," / ",B12),"")</f>
        <v xml:space="preserve"> --Sergeant's Mail / Rüstung des Feldwebels</v>
      </c>
      <c r="AV12" s="25" t="str">
        <f>IF(A12&lt;&gt;"",IF(VALUE(Q12)&gt;0,CONCATENATE("[",A12,"] = true,        --",C12, " / ", B12), ""),"")</f>
        <v/>
      </c>
    </row>
    <row r="13" spans="1:48" s="15" customFormat="1" hidden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2535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3">
        <f>VLOOKUP(R13,'ESO zone constants'!$L$2:$N$9999,3,FALSE)</f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3" t="str">
        <f>IF(AO13&lt;&gt;"",VLOOKUP(AO13,'ESO zone constants'!$E$3:$L$1002,6,FALSE),"")</f>
        <v/>
      </c>
      <c r="AO13"/>
      <c r="AP13"/>
      <c r="AQ13"/>
      <c r="AR13" s="25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S13" s="25" t="str">
        <f>IF(A13&lt;&gt;"",IF(R13&lt;&gt;"",CONCATENATE(", zoneIds={",R13),"")&amp;IF(X13&lt;&gt;"",CONCATENATE(",",X13),"")&amp;IF(AN13&lt;&gt;"",CONCATENATE(",",AN13),"")&amp;IF(R13&lt;&gt;"",CONCATENATE("}",""),"")&amp;IF(OR(L13="true",L13="false",L13&lt;&gt;""), CONCATENATE(", veteran=", L13), ""),"")</f>
        <v>, zoneIds={58}, veteran=false</v>
      </c>
      <c r="AT13" s="25" t="str">
        <f>IF(A13&lt;&gt;"",IF(J13="Trial",", isTrial=true",IF(J13="Arena",", isArena=true", IF(J13="Monster",", isMonster=true",""))) &amp; IF(M13="true", CONCATENATE(", multiTrialSet=true"), ""),"")</f>
        <v/>
      </c>
      <c r="AU13" s="25" t="str">
        <f>IF(C13&lt;&gt;"",CONCATENATE(" --",C13," / ",B13),"")</f>
        <v xml:space="preserve"> --Thunderbug's Carapace / Donnerkäferpanzer</v>
      </c>
      <c r="AV13" s="25" t="str">
        <f>IF(A13&lt;&gt;"",IF(VALUE(Q13)&gt;0,CONCATENATE("[",A13,"] = true,        --",C13, " / ", B13), ""),"")</f>
        <v/>
      </c>
    </row>
    <row r="14" spans="1:48" hidden="1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2535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3">
        <f>VLOOKUP(R14,'ESO zone constants'!$L$2:$N$9999,3,FALSE)</f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3" t="str">
        <f>IF(AO14&lt;&gt;"",VLOOKUP(AO14,'ESO zone constants'!$E$3:$L$1002,6,FALSE),"")</f>
        <v/>
      </c>
      <c r="AR14" s="25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S14" s="25" t="str">
        <f>IF(A14&lt;&gt;"",IF(R14&lt;&gt;"",CONCATENATE(", zoneIds={",R14),"")&amp;IF(X14&lt;&gt;"",CONCATENATE(",",X14),"")&amp;IF(AN14&lt;&gt;"",CONCATENATE(",",AN14),"")&amp;IF(R14&lt;&gt;"",CONCATENATE("}",""),"")&amp;IF(OR(L14="true",L14="false",L14&lt;&gt;""), CONCATENATE(", veteran=", L14), ""),"")</f>
        <v>, zoneIds={41}, veteran=false</v>
      </c>
      <c r="AT14" s="25" t="str">
        <f>IF(A14&lt;&gt;"",IF(J14="Trial",", isTrial=true",IF(J14="Arena",", isArena=true", IF(J14="Monster",", isMonster=true",""))) &amp; IF(M14="true", CONCATENATE(", multiTrialSet=true"), ""),"")</f>
        <v/>
      </c>
      <c r="AU14" s="25" t="str">
        <f>IF(C14&lt;&gt;"",CONCATENATE(" --",C14," / ",B14),"")</f>
        <v xml:space="preserve"> --Silks of the Sun / Sonnenseide</v>
      </c>
      <c r="AV14" s="25" t="str">
        <f>IF(A14&lt;&gt;"",IF(VALUE(Q14)&gt;0,CONCATENATE("[",A14,"] = true,        --",C14, " / ", B14), ""),"")</f>
        <v/>
      </c>
    </row>
    <row r="15" spans="1:48" hidden="1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2465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3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2585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0" t="str">
        <f>IF(AK15&lt;&gt;"",VLOOKUP(AK15,'ESO zone constants'!$E$3:$L$1002,6,FALSE),"")</f>
        <v/>
      </c>
      <c r="AN15" s="30" t="str">
        <f>IF(AO15&lt;&gt;"",VLOOKUP(AO15,'ESO zone constants'!$E$3:$L$1002,6,FALSE),"")</f>
        <v/>
      </c>
      <c r="AR15" s="25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S15" s="25" t="str">
        <f>IF(A15&lt;&gt;"",IF(R15&lt;&gt;"",CONCATENATE(", zoneIds={",R15),"")&amp;IF(X15&lt;&gt;"",CONCATENATE(",",X15),"")&amp;IF(AN15&lt;&gt;"",CONCATENATE(",",AN15),"")&amp;IF(R15&lt;&gt;"",CONCATENATE("}",""),"")&amp;IF(OR(L15="true",L15="false",L15&lt;&gt;""), CONCATENATE(", veteran=", L15), ""),"")</f>
        <v>, zoneIds={635}, veteran=false</v>
      </c>
      <c r="AT15" s="25" t="str">
        <f>IF(A15&lt;&gt;"",IF(J15="Trial",", isTrial=true",IF(J15="Arena",", isArena=true", IF(J15="Monster",", isMonster=true",""))) &amp; IF(M15="true", CONCATENATE(", multiTrialSet=true"), ""),"")</f>
        <v>, isArena=true</v>
      </c>
      <c r="AU15" s="25" t="str">
        <f>IF(C15&lt;&gt;"",CONCATENATE(" --",C15," / ",B15),"")</f>
        <v xml:space="preserve"> --Healer's Habit / Bräuche des Heilers</v>
      </c>
      <c r="AV15" s="25" t="str">
        <f>IF(A15&lt;&gt;"",IF(VALUE(Q15)&gt;0,CONCATENATE("[",A15,"] = true,        --",C15, " / ", B15), ""),"")</f>
        <v/>
      </c>
    </row>
    <row r="16" spans="1:48" hidden="1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2550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3">
        <f>VLOOKUP(R16,'ESO zone constants'!$L$2:$N$9999,3,FALSE)</f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5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S16" s="25" t="str">
        <f>IF(A16&lt;&gt;"",IF(R16&lt;&gt;"",CONCATENATE(", zoneIds={",R16),"")&amp;IF(X16&lt;&gt;"",CONCATENATE(",",X16),"")&amp;IF(AN16&lt;&gt;"",CONCATENATE(",",AN16),"")&amp;IF(R16&lt;&gt;"",CONCATENATE("}",""),"")&amp;IF(OR(L16="true",L16="false",L16&lt;&gt;""), CONCATENATE(", veteran=", L16), ""),"")</f>
        <v>, zoneIds={283,934}, veteran=false</v>
      </c>
      <c r="AT16" s="25" t="str">
        <f>IF(A16&lt;&gt;"",IF(J16="Trial",", isTrial=true",IF(J16="Arena",", isArena=true", IF(J16="Monster",", isMonster=true",""))) &amp; IF(M16="true", CONCATENATE(", multiTrialSet=true"), ""),"")</f>
        <v/>
      </c>
      <c r="AU16" s="25" t="str">
        <f>IF(C16&lt;&gt;"",CONCATENATE(" --",C16," / ",B16),"")</f>
        <v xml:space="preserve"> --Viper's Sting / Vipernbiss</v>
      </c>
      <c r="AV16" s="25" t="str">
        <f>IF(A16&lt;&gt;"",IF(VALUE(Q16)&gt;0,CONCATENATE("[",A16,"] = true,        --",C16, " / ", B16), ""),"")</f>
        <v/>
      </c>
    </row>
    <row r="17" spans="1:48" hidden="1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2535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3">
        <f>VLOOKUP(R17,'ESO zone constants'!$L$2:$N$9999,3,FALSE)</f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5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S17" s="25" t="str">
        <f>IF(A17&lt;&gt;"",IF(R17&lt;&gt;"",CONCATENATE(", zoneIds={",R17),"")&amp;IF(X17&lt;&gt;"",CONCATENATE(",",X17),"")&amp;IF(AN17&lt;&gt;"",CONCATENATE(",",AN17),"")&amp;IF(R17&lt;&gt;"",CONCATENATE("}",""),"")&amp;IF(OR(L17="true",L17="false",L17&lt;&gt;""), CONCATENATE(", veteran=", L17), ""),"")</f>
        <v>, zoneIds={57}, veteran=false</v>
      </c>
      <c r="AT17" s="25" t="str">
        <f>IF(A17&lt;&gt;"",IF(J17="Trial",", isTrial=true",IF(J17="Arena",", isArena=true", IF(J17="Monster",", isMonster=true",""))) &amp; IF(M17="true", CONCATENATE(", multiTrialSet=true"), ""),"")</f>
        <v/>
      </c>
      <c r="AU17" s="25" t="str">
        <f>IF(C17&lt;&gt;"",CONCATENATE(" --",C17," / ",B17),"")</f>
        <v xml:space="preserve"> --Night Mother's Embrace / Umarmung der Mutter der Nacht</v>
      </c>
      <c r="AV17" s="25" t="str">
        <f>IF(A17&lt;&gt;"",IF(VALUE(Q17)&gt;0,CONCATENATE("[",A17,"] = true,        --",C17, " / ", B17), ""),"")</f>
        <v/>
      </c>
    </row>
    <row r="18" spans="1:48" hidden="1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2550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3">
        <f>VLOOKUP(R18,'ESO zone constants'!$L$2:$N$9999,3,FALSE)</f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5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S18" s="25" t="str">
        <f>IF(A18&lt;&gt;"",IF(R18&lt;&gt;"",CONCATENATE(", zoneIds={",R18),"")&amp;IF(X18&lt;&gt;"",CONCATENATE(",",X18),"")&amp;IF(AN18&lt;&gt;"",CONCATENATE(",",AN18),"")&amp;IF(R18&lt;&gt;"",CONCATENATE("}",""),"")&amp;IF(OR(L18="true",L18="false",L18&lt;&gt;""), CONCATENATE(", veteran=", L18), ""),"")</f>
        <v>, zoneIds={144,936}, veteran=false</v>
      </c>
      <c r="AT18" s="25" t="str">
        <f>IF(A18&lt;&gt;"",IF(J18="Trial",", isTrial=true",IF(J18="Arena",", isArena=true", IF(J18="Monster",", isMonster=true",""))) &amp; IF(M18="true", CONCATENATE(", multiTrialSet=true"), ""),"")</f>
        <v/>
      </c>
      <c r="AU18" s="25" t="str">
        <f>IF(C18&lt;&gt;"",CONCATENATE(" --",C18," / ",B18),"")</f>
        <v xml:space="preserve"> --Knightmare / Albtraumritter</v>
      </c>
      <c r="AV18" s="25" t="str">
        <f>IF(A18&lt;&gt;"",IF(VALUE(Q18)&gt;0,CONCATENATE("[",A18,"] = true,        --",C18, " / ", B18), ""),"")</f>
        <v/>
      </c>
    </row>
    <row r="19" spans="1:48" hidden="1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2535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3">
        <f>VLOOKUP(R19,'ESO zone constants'!$L$2:$N$9999,3,FALSE)</f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5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S19" s="25" t="str">
        <f>IF(A19&lt;&gt;"",IF(R19&lt;&gt;"",CONCATENATE(", zoneIds={",R19),"")&amp;IF(X19&lt;&gt;"",CONCATENATE(",",X19),"")&amp;IF(AN19&lt;&gt;"",CONCATENATE(",",AN19),"")&amp;IF(R19&lt;&gt;"",CONCATENATE("}",""),"")&amp;IF(OR(L19="true",L19="false",L19&lt;&gt;""), CONCATENATE(", veteran=", L19), ""),"")</f>
        <v>, zoneIds={381}, veteran=false</v>
      </c>
      <c r="AT19" s="25" t="str">
        <f>IF(A19&lt;&gt;"",IF(J19="Trial",", isTrial=true",IF(J19="Arena",", isArena=true", IF(J19="Monster",", isMonster=true",""))) &amp; IF(M19="true", CONCATENATE(", multiTrialSet=true"), ""),"")</f>
        <v/>
      </c>
      <c r="AU19" s="25" t="str">
        <f>IF(C19&lt;&gt;"",CONCATENATE(" --",C19," / ",B19),"")</f>
        <v xml:space="preserve"> --Armor of the Veiled Heritance / Rüstung des Schleiererbes</v>
      </c>
      <c r="AV19" s="25" t="str">
        <f>IF(A19&lt;&gt;"",IF(VALUE(Q19)&gt;0,CONCATENATE("[",A19,"] = true,        --",C19, " / ", B19), ""),"")</f>
        <v/>
      </c>
    </row>
    <row r="20" spans="1:48" hidden="1" x14ac:dyDescent="0.25">
      <c r="A20" s="5">
        <v>37</v>
      </c>
      <c r="B20" t="s">
        <v>86</v>
      </c>
      <c r="C20" t="s">
        <v>1444</v>
      </c>
      <c r="D20" t="s">
        <v>1443</v>
      </c>
      <c r="G20" s="3">
        <f>A20</f>
        <v>37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1</v>
      </c>
      <c r="O20">
        <v>177</v>
      </c>
      <c r="P20">
        <v>71</v>
      </c>
      <c r="Q20">
        <v>2</v>
      </c>
      <c r="R20" s="3">
        <f>IF(S20&lt;&gt;"",VLOOKUP(S20,'ESO zone constants'!$E$2:$L$5000,8,FALSE),"")</f>
        <v>3</v>
      </c>
      <c r="S20" t="str">
        <f>VLOOKUP(N20,'ESO wayshrine node constants'!$A$2:$E$10002,5,FALSE)</f>
        <v>Glenumbra</v>
      </c>
      <c r="T20" s="23">
        <f>VLOOKUP(R20,'ESO zone constants'!$L$2:$N$9999,3,FALSE)</f>
        <v>0</v>
      </c>
      <c r="U20" s="3" t="str">
        <f>VLOOKUP(T20,'LibSets constants'!$A$2:$B$16,2,FALSE)</f>
        <v>Included in base game</v>
      </c>
      <c r="V20" s="19" t="s">
        <v>2586</v>
      </c>
      <c r="W20" t="s">
        <v>4283</v>
      </c>
      <c r="X20" s="3">
        <f>IF(Y20&lt;&gt;"",VLOOKUP(Y20,'ESO zone constants'!$E$3:$L$5000,8,FALSE),"")</f>
        <v>381</v>
      </c>
      <c r="Y20" t="str">
        <f>VLOOKUP(O20,'ESO wayshrine node constants'!$A$2:$E$10002,5,FALSE)</f>
        <v>Auridon</v>
      </c>
      <c r="Z20" s="19" t="s">
        <v>2586</v>
      </c>
      <c r="AA20" t="s">
        <v>4283</v>
      </c>
      <c r="AB20" s="3">
        <f>IF(AC20&lt;&gt;"",VLOOKUP(AC20,'ESO zone constants'!$E$3:$L$5000,8,FALSE),"")</f>
        <v>41</v>
      </c>
      <c r="AC20" t="str">
        <f>VLOOKUP(P20,'ESO wayshrine node constants'!$A$2:$E$10002,5,FALSE)</f>
        <v>Stonefalls</v>
      </c>
      <c r="AD20" s="19" t="s">
        <v>2586</v>
      </c>
      <c r="AE20" t="s">
        <v>4283</v>
      </c>
      <c r="AF20" s="3" t="str">
        <f>IF(AG20&lt;&gt;"",VLOOKUP(AG20,'ESO zone constants'!$E$3:$L$5000,8,FALSE),"")</f>
        <v/>
      </c>
      <c r="AH20" s="19" t="s">
        <v>2586</v>
      </c>
      <c r="AI20" t="s">
        <v>4283</v>
      </c>
      <c r="AJ20" s="3" t="str">
        <f>IF(AK20&lt;&gt;"",VLOOKUP(AK20,'ESO zone constants'!$E$3:$L$1002,6,FALSE),"")</f>
        <v/>
      </c>
      <c r="AL20" s="19" t="s">
        <v>2586</v>
      </c>
      <c r="AM20" t="s">
        <v>4283</v>
      </c>
      <c r="AN20" s="3" t="str">
        <f>IF(AO20&lt;&gt;"",VLOOKUP(AO20,'ESO zone constants'!$E$3:$L$1002,6,FALSE),"")</f>
        <v/>
      </c>
      <c r="AP20" s="19" t="s">
        <v>2586</v>
      </c>
      <c r="AQ20" t="s">
        <v>4283</v>
      </c>
      <c r="AR20" s="25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[37] = {wayshrines={1,177,71,}, traitsNeeded=2, dlcId=0</v>
      </c>
      <c r="AS20" s="25" t="str">
        <f>IF(A20&lt;&gt;"",IF(R20&lt;&gt;"",CONCATENATE(", zoneIds={",R20),"")&amp;IF(X20&lt;&gt;"",CONCATENATE(",",X20),"")&amp;IF(AN20&lt;&gt;"",CONCATENATE(",",AN20),"")&amp;IF(R20&lt;&gt;"",CONCATENATE("}",""),"")&amp;IF(OR(L20="true",L20="false",L20&lt;&gt;""), CONCATENATE(", veteran=", L20), ""),"")</f>
        <v>, zoneIds={3,381}, veteran=false</v>
      </c>
      <c r="AT20" s="25" t="str">
        <f>IF(A20&lt;&gt;"",IF(J20="Trial",", isTrial=true",IF(J20="Arena",", isArena=true", IF(J20="Monster",", isMonster=true",""))) &amp; IF(M20="true", CONCATENATE(", multiTrialSet=true"), ""),"")</f>
        <v/>
      </c>
      <c r="AU20" s="25" t="str">
        <f>IF(C20&lt;&gt;"",CONCATENATE(" --",C20," / ",B20),"")</f>
        <v xml:space="preserve"> --Death's Wind / Todeswind </v>
      </c>
      <c r="AV20" s="25" t="str">
        <f>IF(A20&lt;&gt;"",IF(VALUE(Q20)&gt;0,CONCATENATE("[",A20,"] = true,        --",C20, " / ", B20), ""),"")</f>
        <v xml:space="preserve">[37] = true,        --Death's Wind / Todeswind </v>
      </c>
    </row>
    <row r="21" spans="1:48" hidden="1" x14ac:dyDescent="0.25">
      <c r="A21" s="5">
        <v>38</v>
      </c>
      <c r="B21" t="s">
        <v>88</v>
      </c>
      <c r="C21" t="s">
        <v>1446</v>
      </c>
      <c r="D21" t="s">
        <v>1445</v>
      </c>
      <c r="G21" s="3">
        <f>A21</f>
        <v>38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</v>
      </c>
      <c r="O21">
        <v>169</v>
      </c>
      <c r="P21">
        <v>205</v>
      </c>
      <c r="Q21">
        <v>3</v>
      </c>
      <c r="R21" s="3">
        <f>IF(S21&lt;&gt;"",VLOOKUP(S21,'ESO zone constants'!$E$2:$L$5000,8,FALSE),"")</f>
        <v>19</v>
      </c>
      <c r="S21" t="str">
        <f>VLOOKUP(N21,'ESO wayshrine node constants'!$A$2:$E$10002,5,FALSE)</f>
        <v>Stormhaven</v>
      </c>
      <c r="T21" s="23">
        <f>VLOOKUP(R21,'ESO zone constants'!$L$2:$N$9999,3,FALSE)</f>
        <v>0</v>
      </c>
      <c r="U21" s="3" t="str">
        <f>VLOOKUP(T21,'LibSets constants'!$A$2:$B$16,2,FALSE)</f>
        <v>Included in base game</v>
      </c>
      <c r="V21" s="19" t="s">
        <v>2586</v>
      </c>
      <c r="W21" t="s">
        <v>4283</v>
      </c>
      <c r="X21" s="3">
        <f>IF(Y21&lt;&gt;"",VLOOKUP(Y21,'ESO zone constants'!$E$3:$L$5000,8,FALSE),"")</f>
        <v>383</v>
      </c>
      <c r="Y21" t="str">
        <f>VLOOKUP(O21,'ESO wayshrine node constants'!$A$2:$E$10002,5,FALSE)</f>
        <v>Grahtwood</v>
      </c>
      <c r="Z21" s="19" t="s">
        <v>2586</v>
      </c>
      <c r="AA21" t="s">
        <v>4283</v>
      </c>
      <c r="AB21" s="3">
        <f>IF(AC21&lt;&gt;"",VLOOKUP(AC21,'ESO zone constants'!$E$3:$L$5000,8,FALSE),"")</f>
        <v>57</v>
      </c>
      <c r="AC21" t="str">
        <f>VLOOKUP(P21,'ESO wayshrine node constants'!$A$2:$E$10002,5,FALSE)</f>
        <v>Deshaan</v>
      </c>
      <c r="AD21" s="19" t="s">
        <v>2586</v>
      </c>
      <c r="AE21" t="s">
        <v>4283</v>
      </c>
      <c r="AF21" s="3" t="str">
        <f>IF(AG21&lt;&gt;"",VLOOKUP(AG21,'ESO zone constants'!$E$3:$L$5000,8,FALSE),"")</f>
        <v/>
      </c>
      <c r="AH21" s="19" t="s">
        <v>2586</v>
      </c>
      <c r="AI21" t="s">
        <v>4283</v>
      </c>
      <c r="AJ21" s="3" t="str">
        <f>IF(AK21&lt;&gt;"",VLOOKUP(AK21,'ESO zone constants'!$E$3:$L$1002,6,FALSE),"")</f>
        <v/>
      </c>
      <c r="AL21" s="19" t="s">
        <v>2586</v>
      </c>
      <c r="AM21" t="s">
        <v>4283</v>
      </c>
      <c r="AN21" s="3" t="str">
        <f>IF(AO21&lt;&gt;"",VLOOKUP(AO21,'ESO zone constants'!$E$3:$L$1002,6,FALSE),"")</f>
        <v/>
      </c>
      <c r="AP21" s="19" t="s">
        <v>2586</v>
      </c>
      <c r="AQ21" t="s">
        <v>4283</v>
      </c>
      <c r="AR21" s="25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[38] = {wayshrines={15,169,205,}, traitsNeeded=3, dlcId=0</v>
      </c>
      <c r="AS21" s="25" t="str">
        <f>IF(A21&lt;&gt;"",IF(R21&lt;&gt;"",CONCATENATE(", zoneIds={",R21),"")&amp;IF(X21&lt;&gt;"",CONCATENATE(",",X21),"")&amp;IF(AN21&lt;&gt;"",CONCATENATE(",",AN21),"")&amp;IF(R21&lt;&gt;"",CONCATENATE("}",""),"")&amp;IF(OR(L21="true",L21="false",L21&lt;&gt;""), CONCATENATE(", veteran=", L21), ""),"")</f>
        <v>, zoneIds={19,383}, veteran=false</v>
      </c>
      <c r="AT21" s="25" t="str">
        <f>IF(A21&lt;&gt;"",IF(J21="Trial",", isTrial=true",IF(J21="Arena",", isArena=true", IF(J21="Monster",", isMonster=true",""))) &amp; IF(M21="true", CONCATENATE(", multiTrialSet=true"), ""),"")</f>
        <v/>
      </c>
      <c r="AU21" s="25" t="str">
        <f>IF(C21&lt;&gt;"",CONCATENATE(" --",C21," / ",B21),"")</f>
        <v xml:space="preserve"> --Twilight's Embrace / Zwielichtkuss </v>
      </c>
      <c r="AV21" s="25" t="str">
        <f>IF(A21&lt;&gt;"",IF(VALUE(Q21)&gt;0,CONCATENATE("[",A21,"] = true,        --",C21, " / ", B21), ""),"")</f>
        <v xml:space="preserve">[38] = true,        --Twilight's Embrace / Zwielichtkuss </v>
      </c>
    </row>
    <row r="22" spans="1:48" hidden="1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4278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3">
        <f>VLOOKUP(R22,'ESO zone constants'!$L$2:$N$9999,3,FALSE)</f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5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S22" s="25" t="str">
        <f>IF(A22&lt;&gt;"",IF(R22&lt;&gt;"",CONCATENATE(", zoneIds={",R22),"")&amp;IF(X22&lt;&gt;"",CONCATENATE(",",X22),"")&amp;IF(AN22&lt;&gt;"",CONCATENATE(",",AN22),"")&amp;IF(R22&lt;&gt;"",CONCATENATE("}",""),"")&amp;IF(OR(L22="true",L22="false",L22&lt;&gt;""), CONCATENATE(", veteran=", L22), ""),"")</f>
        <v>, zoneIds={181}, veteran=false</v>
      </c>
      <c r="AT22" s="25" t="str">
        <f>IF(A22&lt;&gt;"",IF(J22="Trial",", isTrial=true",IF(J22="Arena",", isArena=true", IF(J22="Monster",", isMonster=true",""))) &amp; IF(M22="true", CONCATENATE(", multiTrialSet=true"), ""),"")</f>
        <v/>
      </c>
      <c r="AU22" s="25" t="str">
        <f>IF(C22&lt;&gt;"",CONCATENATE(" --",C22," / ",B22),"")</f>
        <v xml:space="preserve"> --Alessian Order / Alessianischer Orden</v>
      </c>
      <c r="AV22" s="25" t="str">
        <f>IF(A22&lt;&gt;"",IF(VALUE(Q22)&gt;0,CONCATENATE("[",A22,"] = true,        --",C22, " / ", B22), ""),"")</f>
        <v/>
      </c>
    </row>
    <row r="23" spans="1:48" hidden="1" x14ac:dyDescent="0.25">
      <c r="A23" s="5">
        <v>40</v>
      </c>
      <c r="B23" t="s">
        <v>85</v>
      </c>
      <c r="C23" t="s">
        <v>1451</v>
      </c>
      <c r="D23" t="s">
        <v>1450</v>
      </c>
      <c r="G23" s="3">
        <f>A23</f>
        <v>40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216</v>
      </c>
      <c r="O23">
        <v>121</v>
      </c>
      <c r="P23">
        <v>65</v>
      </c>
      <c r="Q23">
        <v>2</v>
      </c>
      <c r="R23" s="3">
        <f>IF(S23&lt;&gt;"",VLOOKUP(S23,'ESO zone constants'!$E$2:$L$5000,8,FALSE),"")</f>
        <v>3</v>
      </c>
      <c r="S23" t="str">
        <f>VLOOKUP(N23,'ESO wayshrine node constants'!$A$2:$E$10002,5,FALSE)</f>
        <v>Glenumbra</v>
      </c>
      <c r="T23" s="23">
        <f>VLOOKUP(R23,'ESO zone constants'!$L$2:$N$9999,3,FALSE)</f>
        <v>0</v>
      </c>
      <c r="U23" s="3" t="str">
        <f>VLOOKUP(T23,'LibSets constants'!$A$2:$B$16,2,FALSE)</f>
        <v>Included in base game</v>
      </c>
      <c r="V23" s="19" t="s">
        <v>2586</v>
      </c>
      <c r="W23" t="s">
        <v>4283</v>
      </c>
      <c r="X23" s="3">
        <f>IF(Y23&lt;&gt;"",VLOOKUP(Y23,'ESO zone constants'!$E$3:$L$5000,8,FALSE),"")</f>
        <v>381</v>
      </c>
      <c r="Y23" t="str">
        <f>VLOOKUP(O23,'ESO wayshrine node constants'!$A$2:$E$10002,5,FALSE)</f>
        <v>Auridon</v>
      </c>
      <c r="Z23" s="19" t="s">
        <v>2586</v>
      </c>
      <c r="AA23" t="s">
        <v>4283</v>
      </c>
      <c r="AB23" s="3">
        <f>IF(AC23&lt;&gt;"",VLOOKUP(AC23,'ESO zone constants'!$E$3:$L$5000,8,FALSE),"")</f>
        <v>41</v>
      </c>
      <c r="AC23" t="str">
        <f>VLOOKUP(P23,'ESO wayshrine node constants'!$A$2:$E$10002,5,FALSE)</f>
        <v>Stonefalls</v>
      </c>
      <c r="AD23" s="19" t="s">
        <v>2586</v>
      </c>
      <c r="AE23" t="s">
        <v>4283</v>
      </c>
      <c r="AF23" s="3" t="str">
        <f>IF(AG23&lt;&gt;"",VLOOKUP(AG23,'ESO zone constants'!$E$3:$L$5000,8,FALSE),"")</f>
        <v/>
      </c>
      <c r="AH23" s="19" t="s">
        <v>2586</v>
      </c>
      <c r="AI23" t="s">
        <v>4283</v>
      </c>
      <c r="AJ23" s="3" t="str">
        <f>IF(AK23&lt;&gt;"",VLOOKUP(AK23,'ESO zone constants'!$E$3:$L$1002,6,FALSE),"")</f>
        <v/>
      </c>
      <c r="AL23" s="19" t="s">
        <v>2586</v>
      </c>
      <c r="AM23" t="s">
        <v>4283</v>
      </c>
      <c r="AN23" s="3" t="str">
        <f>IF(AO23&lt;&gt;"",VLOOKUP(AO23,'ESO zone constants'!$E$3:$L$1002,6,FALSE),"")</f>
        <v/>
      </c>
      <c r="AP23" s="19" t="s">
        <v>2586</v>
      </c>
      <c r="AQ23" t="s">
        <v>4283</v>
      </c>
      <c r="AR23" s="25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[40] = {wayshrines={216,121,65,}, traitsNeeded=2, dlcId=0</v>
      </c>
      <c r="AS23" s="25" t="str">
        <f>IF(A23&lt;&gt;"",IF(R23&lt;&gt;"",CONCATENATE(", zoneIds={",R23),"")&amp;IF(X23&lt;&gt;"",CONCATENATE(",",X23),"")&amp;IF(AN23&lt;&gt;"",CONCATENATE(",",AN23),"")&amp;IF(R23&lt;&gt;"",CONCATENATE("}",""),"")&amp;IF(OR(L23="true",L23="false",L23&lt;&gt;""), CONCATENATE(", veteran=", L23), ""),"")</f>
        <v>, zoneIds={3,381}, veteran=false</v>
      </c>
      <c r="AT23" s="25" t="str">
        <f>IF(A23&lt;&gt;"",IF(J23="Trial",", isTrial=true",IF(J23="Arena",", isArena=true", IF(J23="Monster",", isMonster=true",""))) &amp; IF(M23="true", CONCATENATE(", multiTrialSet=true"), ""),"")</f>
        <v/>
      </c>
      <c r="AU23" s="25" t="str">
        <f>IF(C23&lt;&gt;"",CONCATENATE(" --",C23," / ",B23),"")</f>
        <v xml:space="preserve"> --Night's Silence / Stille der Nacht </v>
      </c>
      <c r="AV23" s="25" t="str">
        <f>IF(A23&lt;&gt;"",IF(VALUE(Q23)&gt;0,CONCATENATE("[",A23,"] = true,        --",C23, " / ", B23), ""),"")</f>
        <v xml:space="preserve">[40] = true,        --Night's Silence / Stille der Nacht </v>
      </c>
    </row>
    <row r="24" spans="1:48" hidden="1" x14ac:dyDescent="0.25">
      <c r="A24" s="5">
        <v>41</v>
      </c>
      <c r="B24" t="s">
        <v>87</v>
      </c>
      <c r="C24" t="s">
        <v>1453</v>
      </c>
      <c r="D24" t="s">
        <v>1452</v>
      </c>
      <c r="G24" s="3">
        <f>A24</f>
        <v>41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82</v>
      </c>
      <c r="O24">
        <v>151</v>
      </c>
      <c r="P24">
        <v>78</v>
      </c>
      <c r="Q24">
        <v>4</v>
      </c>
      <c r="R24" s="3">
        <f>IF(S24&lt;&gt;"",VLOOKUP(S24,'ESO zone constants'!$E$2:$L$5000,8,FALSE),"")</f>
        <v>20</v>
      </c>
      <c r="S24" t="str">
        <f>VLOOKUP(N24,'ESO wayshrine node constants'!$A$2:$E$10002,5,FALSE)</f>
        <v>Rivenspire</v>
      </c>
      <c r="T24" s="23">
        <f>VLOOKUP(R24,'ESO zone constants'!$L$2:$N$9999,3,FALSE)</f>
        <v>0</v>
      </c>
      <c r="U24" s="3" t="str">
        <f>VLOOKUP(T24,'LibSets constants'!$A$2:$B$16,2,FALSE)</f>
        <v>Included in base game</v>
      </c>
      <c r="V24" s="19" t="s">
        <v>2586</v>
      </c>
      <c r="W24" t="s">
        <v>4283</v>
      </c>
      <c r="X24" s="3">
        <f>IF(Y24&lt;&gt;"",VLOOKUP(Y24,'ESO zone constants'!$E$3:$L$5000,8,FALSE),"")</f>
        <v>108</v>
      </c>
      <c r="Y24" t="str">
        <f>VLOOKUP(O24,'ESO wayshrine node constants'!$A$2:$E$10002,5,FALSE)</f>
        <v>Greenshade</v>
      </c>
      <c r="Z24" s="19" t="s">
        <v>2586</v>
      </c>
      <c r="AA24" t="s">
        <v>4283</v>
      </c>
      <c r="AB24" s="3">
        <f>IF(AC24&lt;&gt;"",VLOOKUP(AC24,'ESO zone constants'!$E$3:$L$5000,8,FALSE),"")</f>
        <v>117</v>
      </c>
      <c r="AC24" t="str">
        <f>VLOOKUP(P24,'ESO wayshrine node constants'!$A$2:$E$10002,5,FALSE)</f>
        <v>Shadowfen</v>
      </c>
      <c r="AD24" s="19" t="s">
        <v>2586</v>
      </c>
      <c r="AE24" t="s">
        <v>4283</v>
      </c>
      <c r="AF24" s="3" t="str">
        <f>IF(AG24&lt;&gt;"",VLOOKUP(AG24,'ESO zone constants'!$E$3:$L$5000,8,FALSE),"")</f>
        <v/>
      </c>
      <c r="AH24" s="19" t="s">
        <v>2586</v>
      </c>
      <c r="AI24" t="s">
        <v>4283</v>
      </c>
      <c r="AJ24" s="3" t="str">
        <f>IF(AK24&lt;&gt;"",VLOOKUP(AK24,'ESO zone constants'!$E$3:$L$1002,6,FALSE),"")</f>
        <v/>
      </c>
      <c r="AL24" s="19" t="s">
        <v>2586</v>
      </c>
      <c r="AM24" t="s">
        <v>4283</v>
      </c>
      <c r="AN24" s="3" t="str">
        <f>IF(AO24&lt;&gt;"",VLOOKUP(AO24,'ESO zone constants'!$E$3:$L$1002,6,FALSE),"")</f>
        <v/>
      </c>
      <c r="AP24" s="19" t="s">
        <v>2586</v>
      </c>
      <c r="AQ24" t="s">
        <v>4283</v>
      </c>
      <c r="AR24" s="25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[41] = {wayshrines={82,151,78,}, traitsNeeded=4, dlcId=0</v>
      </c>
      <c r="AS24" s="25" t="str">
        <f>IF(A24&lt;&gt;"",IF(R24&lt;&gt;"",CONCATENATE(", zoneIds={",R24),"")&amp;IF(X24&lt;&gt;"",CONCATENATE(",",X24),"")&amp;IF(AN24&lt;&gt;"",CONCATENATE(",",AN24),"")&amp;IF(R24&lt;&gt;"",CONCATENATE("}",""),"")&amp;IF(OR(L24="true",L24="false",L24&lt;&gt;""), CONCATENATE(", veteran=", L24), ""),"")</f>
        <v>, zoneIds={20,108}, veteran=false</v>
      </c>
      <c r="AT24" s="25" t="str">
        <f>IF(A24&lt;&gt;"",IF(J24="Trial",", isTrial=true",IF(J24="Arena",", isArena=true", IF(J24="Monster",", isMonster=true",""))) &amp; IF(M24="true", CONCATENATE(", multiTrialSet=true"), ""),"")</f>
        <v/>
      </c>
      <c r="AU24" s="25" t="str">
        <f>IF(C24&lt;&gt;"",CONCATENATE(" --",C24," / ",B24),"")</f>
        <v xml:space="preserve"> --Whitestrake's Retribution / Weißplankes Vergeltung </v>
      </c>
      <c r="AV24" s="25" t="str">
        <f>IF(A24&lt;&gt;"",IF(VALUE(Q24)&gt;0,CONCATENATE("[",A24,"] = true,        --",C24, " / ", B24), ""),"")</f>
        <v xml:space="preserve">[41] = true,        --Whitestrake's Retribution / Weißplankes Vergeltung </v>
      </c>
    </row>
    <row r="25" spans="1:48" hidden="1" x14ac:dyDescent="0.25">
      <c r="A25" s="5">
        <v>43</v>
      </c>
      <c r="B25" t="s">
        <v>84</v>
      </c>
      <c r="C25" t="s">
        <v>1455</v>
      </c>
      <c r="D25" t="s">
        <v>1454</v>
      </c>
      <c r="G25" s="3">
        <f>A25</f>
        <v>43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23</v>
      </c>
      <c r="O25">
        <v>164</v>
      </c>
      <c r="P25">
        <v>32</v>
      </c>
      <c r="Q25">
        <v>3</v>
      </c>
      <c r="R25" s="3">
        <f>IF(S25&lt;&gt;"",VLOOKUP(S25,'ESO zone constants'!$E$2:$L$5000,8,FALSE),"")</f>
        <v>19</v>
      </c>
      <c r="S25" t="str">
        <f>VLOOKUP(N25,'ESO wayshrine node constants'!$A$2:$E$10002,5,FALSE)</f>
        <v>Stormhaven</v>
      </c>
      <c r="T25" s="23">
        <f>VLOOKUP(R25,'ESO zone constants'!$L$2:$N$9999,3,FALSE)</f>
        <v>0</v>
      </c>
      <c r="U25" s="3" t="str">
        <f>VLOOKUP(T25,'LibSets constants'!$A$2:$B$16,2,FALSE)</f>
        <v>Included in base game</v>
      </c>
      <c r="V25" s="19" t="s">
        <v>2586</v>
      </c>
      <c r="W25" t="s">
        <v>4283</v>
      </c>
      <c r="X25" s="3">
        <f>IF(Y25&lt;&gt;"",VLOOKUP(Y25,'ESO zone constants'!$E$3:$L$5000,8,FALSE),"")</f>
        <v>383</v>
      </c>
      <c r="Y25" t="str">
        <f>VLOOKUP(O25,'ESO wayshrine node constants'!$A$2:$E$10002,5,FALSE)</f>
        <v>Grahtwood</v>
      </c>
      <c r="Z25" s="19" t="s">
        <v>2586</v>
      </c>
      <c r="AA25" t="s">
        <v>4283</v>
      </c>
      <c r="AB25" s="3">
        <f>IF(AC25&lt;&gt;"",VLOOKUP(AC25,'ESO zone constants'!$E$3:$L$5000,8,FALSE),"")</f>
        <v>57</v>
      </c>
      <c r="AC25" t="str">
        <f>VLOOKUP(P25,'ESO wayshrine node constants'!$A$2:$E$10002,5,FALSE)</f>
        <v>Deshaan</v>
      </c>
      <c r="AD25" s="19" t="s">
        <v>2586</v>
      </c>
      <c r="AE25" t="s">
        <v>4283</v>
      </c>
      <c r="AF25" s="3" t="str">
        <f>IF(AG25&lt;&gt;"",VLOOKUP(AG25,'ESO zone constants'!$E$3:$L$5000,8,FALSE),"")</f>
        <v/>
      </c>
      <c r="AH25" s="19" t="s">
        <v>2586</v>
      </c>
      <c r="AI25" t="s">
        <v>4283</v>
      </c>
      <c r="AJ25" s="3" t="str">
        <f>IF(AK25&lt;&gt;"",VLOOKUP(AK25,'ESO zone constants'!$E$3:$L$5000,8,FALSE),"")</f>
        <v/>
      </c>
      <c r="AL25" s="19" t="s">
        <v>2586</v>
      </c>
      <c r="AM25" t="s">
        <v>4283</v>
      </c>
      <c r="AN25" s="3" t="str">
        <f>IF(AO25&lt;&gt;"",VLOOKUP(AO25,'ESO zone constants'!$E$3:$L$5000,8,FALSE),"")</f>
        <v/>
      </c>
      <c r="AP25" s="19" t="s">
        <v>2586</v>
      </c>
      <c r="AQ25" t="s">
        <v>4283</v>
      </c>
      <c r="AR25" s="25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[43] = {wayshrines={23,164,32,}, traitsNeeded=3, dlcId=0</v>
      </c>
      <c r="AS25" s="25" t="str">
        <f>IF(A25&lt;&gt;"",IF(R25&lt;&gt;"",CONCATENATE(", zoneIds={",R25),"")&amp;IF(X25&lt;&gt;"",CONCATENATE(",",X25),"")&amp;IF(AN25&lt;&gt;"",CONCATENATE(",",AN25),"")&amp;IF(R25&lt;&gt;"",CONCATENATE("}",""),"")&amp;IF(OR(L25="true",L25="false",L25&lt;&gt;""), CONCATENATE(", veteran=", L25), ""),"")</f>
        <v>, zoneIds={19,383}, veteran=false</v>
      </c>
      <c r="AT25" s="25" t="str">
        <f>IF(A25&lt;&gt;"",IF(J25="Trial",", isTrial=true",IF(J25="Arena",", isArena=true", IF(J25="Monster",", isMonster=true",""))) &amp; IF(M25="true", CONCATENATE(", multiTrialSet=true"), ""),"")</f>
        <v/>
      </c>
      <c r="AU25" s="25" t="str">
        <f>IF(C25&lt;&gt;"",CONCATENATE(" --",C25," / ",B25),"")</f>
        <v xml:space="preserve"> --Armor of the Seducer / Rüstung der Verführung </v>
      </c>
      <c r="AV25" s="25" t="str">
        <f>IF(A25&lt;&gt;"",IF(VALUE(Q25)&gt;0,CONCATENATE("[",A25,"] = true,        --",C25, " / ", B25), ""),"")</f>
        <v xml:space="preserve">[43] = true,        --Armor of the Seducer / Rüstung der Verführung </v>
      </c>
    </row>
    <row r="26" spans="1:48" hidden="1" x14ac:dyDescent="0.25">
      <c r="A26" s="5">
        <v>44</v>
      </c>
      <c r="B26" t="s">
        <v>83</v>
      </c>
      <c r="C26" t="s">
        <v>1457</v>
      </c>
      <c r="D26" t="s">
        <v>1456</v>
      </c>
      <c r="G26" s="3">
        <f>A26</f>
        <v>44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58</v>
      </c>
      <c r="O26">
        <v>101</v>
      </c>
      <c r="P26">
        <v>93</v>
      </c>
      <c r="Q26">
        <v>5</v>
      </c>
      <c r="R26" s="3">
        <f>IF(S26&lt;&gt;"",VLOOKUP(S26,'ESO zone constants'!$E$2:$L$5000,8,FALSE),"")</f>
        <v>104</v>
      </c>
      <c r="S26" t="str">
        <f>VLOOKUP(N26,'ESO wayshrine node constants'!$A$2:$E$10002,5,FALSE)</f>
        <v>Alik'r Desert</v>
      </c>
      <c r="T26" s="23">
        <f>VLOOKUP(R26,'ESO zone constants'!$L$2:$N$9999,3,FALSE)</f>
        <v>0</v>
      </c>
      <c r="U26" s="3" t="str">
        <f>VLOOKUP(T26,'LibSets constants'!$A$2:$B$16,2,FALSE)</f>
        <v>Included in base game</v>
      </c>
      <c r="V26" s="19" t="s">
        <v>2586</v>
      </c>
      <c r="W26" t="s">
        <v>4283</v>
      </c>
      <c r="X26" s="3">
        <f>IF(Y26&lt;&gt;"",VLOOKUP(Y26,'ESO zone constants'!$E$3:$L$5000,8,FALSE),"")</f>
        <v>58</v>
      </c>
      <c r="Y26" t="str">
        <f>VLOOKUP(O26,'ESO wayshrine node constants'!$A$2:$E$10002,5,FALSE)</f>
        <v>Malabal Tor</v>
      </c>
      <c r="Z26" s="19" t="s">
        <v>2586</v>
      </c>
      <c r="AA26" t="s">
        <v>4283</v>
      </c>
      <c r="AB26" s="3">
        <f>IF(AC26&lt;&gt;"",VLOOKUP(AC26,'ESO zone constants'!$E$3:$L$5000,8,FALSE),"")</f>
        <v>101</v>
      </c>
      <c r="AC26" t="str">
        <f>VLOOKUP(P26,'ESO wayshrine node constants'!$A$2:$E$10002,5,FALSE)</f>
        <v>Eastmarch</v>
      </c>
      <c r="AD26" s="19" t="s">
        <v>2586</v>
      </c>
      <c r="AE26" t="s">
        <v>4283</v>
      </c>
      <c r="AF26" s="3" t="str">
        <f>IF(AG26&lt;&gt;"",VLOOKUP(AG26,'ESO zone constants'!$E$3:$L$5000,8,FALSE),"")</f>
        <v/>
      </c>
      <c r="AH26" s="19" t="s">
        <v>2586</v>
      </c>
      <c r="AI26" t="s">
        <v>4283</v>
      </c>
      <c r="AJ26" s="3" t="str">
        <f>IF(AK26&lt;&gt;"",VLOOKUP(AK26,'ESO zone constants'!$E$3:$L$1002,6,FALSE),"")</f>
        <v/>
      </c>
      <c r="AL26" s="19" t="s">
        <v>2586</v>
      </c>
      <c r="AM26" t="s">
        <v>4283</v>
      </c>
      <c r="AN26" s="3" t="str">
        <f>IF(AO26&lt;&gt;"",VLOOKUP(AO26,'ESO zone constants'!$E$3:$L$1002,6,FALSE),"")</f>
        <v/>
      </c>
      <c r="AP26" s="19" t="s">
        <v>2586</v>
      </c>
      <c r="AQ26" t="s">
        <v>4283</v>
      </c>
      <c r="AR26" s="25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[44] = {wayshrines={58,101,93,}, traitsNeeded=5, dlcId=0</v>
      </c>
      <c r="AS26" s="25" t="str">
        <f>IF(A26&lt;&gt;"",IF(R26&lt;&gt;"",CONCATENATE(", zoneIds={",R26),"")&amp;IF(X26&lt;&gt;"",CONCATENATE(",",X26),"")&amp;IF(AN26&lt;&gt;"",CONCATENATE(",",AN26),"")&amp;IF(R26&lt;&gt;"",CONCATENATE("}",""),"")&amp;IF(OR(L26="true",L26="false",L26&lt;&gt;""), CONCATENATE(", veteran=", L26), ""),"")</f>
        <v>, zoneIds={104,58}, veteran=false</v>
      </c>
      <c r="AT26" s="25" t="str">
        <f>IF(A26&lt;&gt;"",IF(J26="Trial",", isTrial=true",IF(J26="Arena",", isArena=true", IF(J26="Monster",", isMonster=true",""))) &amp; IF(M26="true", CONCATENATE(", multiTrialSet=true"), ""),"")</f>
        <v/>
      </c>
      <c r="AU26" s="25" t="str">
        <f>IF(C26&lt;&gt;"",CONCATENATE(" --",C26," / ",B26),"")</f>
        <v xml:space="preserve"> --Vampire's Kiss / Kuss des Vampirs </v>
      </c>
      <c r="AV26" s="25" t="str">
        <f>IF(A26&lt;&gt;"",IF(VALUE(Q26)&gt;0,CONCATENATE("[",A26,"] = true,        --",C26, " / ", B26), ""),"")</f>
        <v xml:space="preserve">[44] = true,        --Vampire's Kiss / Kuss des Vampirs </v>
      </c>
    </row>
    <row r="27" spans="1:48" hidden="1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2550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3">
        <f>VLOOKUP(R27,'ESO zone constants'!$L$2:$N$9999,3,FALSE)</f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3" t="str">
        <f>IF(AO27&lt;&gt;"",VLOOKUP(AO27,'ESO zone constants'!$E$3:$L$1002,6,FALSE),"")</f>
        <v/>
      </c>
      <c r="AR27" s="25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S27" s="25" t="str">
        <f>IF(A27&lt;&gt;"",IF(R27&lt;&gt;"",CONCATENATE(", zoneIds={",R27),"")&amp;IF(X27&lt;&gt;"",CONCATENATE(",",X27),"")&amp;IF(AN27&lt;&gt;"",CONCATENATE(",",AN27),"")&amp;IF(R27&lt;&gt;"",CONCATENATE("}",""),"")&amp;IF(OR(L27="true",L27="false",L27&lt;&gt;""), CONCATENATE(", veteran=", L27), ""),"")</f>
        <v>, zoneIds={64}, veteran=false</v>
      </c>
      <c r="AT27" s="25" t="str">
        <f>IF(A27&lt;&gt;"",IF(J27="Trial",", isTrial=true",IF(J27="Arena",", isArena=true", IF(J27="Monster",", isMonster=true",""))) &amp; IF(M27="true", CONCATENATE(", multiTrialSet=true"), ""),"")</f>
        <v/>
      </c>
      <c r="AU27" s="25" t="str">
        <f>IF(C27&lt;&gt;"",CONCATENATE(" --",C27," / ",B27),"")</f>
        <v xml:space="preserve"> --Noble Duelist's Silks / Seide des edlen Duellanten</v>
      </c>
      <c r="AV27" s="25" t="str">
        <f>IF(A27&lt;&gt;"",IF(VALUE(Q27)&gt;0,CONCATENATE("[",A27,"] = true,        --",C27, " / ", B27), ""),"")</f>
        <v/>
      </c>
    </row>
    <row r="28" spans="1:48" hidden="1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3">
        <f>VLOOKUP(R28,'ESO zone constants'!$L$2:$N$9999,3,FALSE)</f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3" t="str">
        <f>IF(AO28&lt;&gt;"",VLOOKUP(AO28,'ESO zone constants'!$E$3:$L$1002,6,FALSE),"")</f>
        <v/>
      </c>
      <c r="AR28" s="25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S28" s="25" t="str">
        <f>IF(A28&lt;&gt;"",IF(R28&lt;&gt;"",CONCATENATE(", zoneIds={",R28),"")&amp;IF(X28&lt;&gt;"",CONCATENATE(",",X28),"")&amp;IF(AN28&lt;&gt;"",CONCATENATE(",",AN28),"")&amp;IF(R28&lt;&gt;"",CONCATENATE("}",""),"")&amp;IF(OR(L28="true",L28="false",L28&lt;&gt;""), CONCATENATE(", veteran=", L28), ""),"")</f>
        <v>, zoneIds={104}, veteran=false</v>
      </c>
      <c r="AT28" s="25" t="str">
        <f>IF(A28&lt;&gt;"",IF(J28="Trial",", isTrial=true",IF(J28="Arena",", isArena=true", IF(J28="Monster",", isMonster=true",""))) &amp; IF(M28="true", CONCATENATE(", multiTrialSet=true"), ""),"")</f>
        <v/>
      </c>
      <c r="AU28" s="25" t="str">
        <f>IF(C28&lt;&gt;"",CONCATENATE(" --",C28," / ",B28),"")</f>
        <v xml:space="preserve"> --Robes of the Withered Hand / Roben der Verdorrten Hand</v>
      </c>
      <c r="AV28" s="25" t="str">
        <f>IF(A28&lt;&gt;"",IF(VALUE(Q28)&gt;0,CONCATENATE("[",A28,"] = true,        --",C28, " / ", B28), ""),"")</f>
        <v/>
      </c>
    </row>
    <row r="29" spans="1:48" hidden="1" x14ac:dyDescent="0.25">
      <c r="A29" s="5">
        <v>48</v>
      </c>
      <c r="B29" t="s">
        <v>1464</v>
      </c>
      <c r="C29" t="s">
        <v>1466</v>
      </c>
      <c r="D29" t="s">
        <v>1465</v>
      </c>
      <c r="G29" s="3">
        <f>A29</f>
        <v>48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13</v>
      </c>
      <c r="O29">
        <v>148</v>
      </c>
      <c r="P29">
        <v>48</v>
      </c>
      <c r="Q29">
        <v>4</v>
      </c>
      <c r="R29" s="3">
        <f>IF(S29&lt;&gt;"",VLOOKUP(S29,'ESO zone constants'!$E$2:$L$5000,8,FALSE),"")</f>
        <v>20</v>
      </c>
      <c r="S29" t="str">
        <f>VLOOKUP(N29,'ESO wayshrine node constants'!$A$2:$E$10002,5,FALSE)</f>
        <v>Rivenspire</v>
      </c>
      <c r="T29" s="23">
        <f>VLOOKUP(R29,'ESO zone constants'!$L$2:$N$9999,3,FALSE)</f>
        <v>0</v>
      </c>
      <c r="U29" s="3" t="str">
        <f>VLOOKUP(T29,'LibSets constants'!$A$2:$B$16,2,FALSE)</f>
        <v>Included in base game</v>
      </c>
      <c r="V29" s="19" t="s">
        <v>2586</v>
      </c>
      <c r="W29" t="s">
        <v>4283</v>
      </c>
      <c r="X29" s="3">
        <f>IF(Y29&lt;&gt;"",VLOOKUP(Y29,'ESO zone constants'!$E$3:$L$5000,8,FALSE),"")</f>
        <v>108</v>
      </c>
      <c r="Y29" t="str">
        <f>VLOOKUP(O29,'ESO wayshrine node constants'!$A$2:$E$10002,5,FALSE)</f>
        <v>Greenshade</v>
      </c>
      <c r="Z29" s="19" t="s">
        <v>2586</v>
      </c>
      <c r="AA29" t="s">
        <v>4283</v>
      </c>
      <c r="AB29" s="3">
        <f>IF(AC29&lt;&gt;"",VLOOKUP(AC29,'ESO zone constants'!$E$3:$L$5000,8,FALSE),"")</f>
        <v>117</v>
      </c>
      <c r="AC29" t="str">
        <f>VLOOKUP(P29,'ESO wayshrine node constants'!$A$2:$E$10002,5,FALSE)</f>
        <v>Shadowfen</v>
      </c>
      <c r="AD29" s="19" t="s">
        <v>2586</v>
      </c>
      <c r="AE29" t="s">
        <v>4283</v>
      </c>
      <c r="AF29" s="3" t="str">
        <f>IF(AG29&lt;&gt;"",VLOOKUP(AG29,'ESO zone constants'!$E$3:$L$5000,8,FALSE),"")</f>
        <v/>
      </c>
      <c r="AH29" s="19" t="s">
        <v>2586</v>
      </c>
      <c r="AI29" t="s">
        <v>4283</v>
      </c>
      <c r="AJ29" s="3" t="str">
        <f>IF(AK29&lt;&gt;"",VLOOKUP(AK29,'ESO zone constants'!$E$3:$L$1002,6,FALSE),"")</f>
        <v/>
      </c>
      <c r="AL29" s="19" t="s">
        <v>2586</v>
      </c>
      <c r="AM29" t="s">
        <v>4283</v>
      </c>
      <c r="AN29" s="3" t="str">
        <f>IF(AO29&lt;&gt;"",VLOOKUP(AO29,'ESO zone constants'!$E$3:$L$1002,6,FALSE),"")</f>
        <v/>
      </c>
      <c r="AP29" s="19" t="s">
        <v>2586</v>
      </c>
      <c r="AQ29" t="s">
        <v>4283</v>
      </c>
      <c r="AR29" s="25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[48] = {wayshrines={13,148,48,}, traitsNeeded=4, dlcId=0</v>
      </c>
      <c r="AS29" s="25" t="str">
        <f>IF(A29&lt;&gt;"",IF(R29&lt;&gt;"",CONCATENATE(", zoneIds={",R29),"")&amp;IF(X29&lt;&gt;"",CONCATENATE(",",X29),"")&amp;IF(AN29&lt;&gt;"",CONCATENATE(",",AN29),"")&amp;IF(R29&lt;&gt;"",CONCATENATE("}",""),"")&amp;IF(OR(L29="true",L29="false",L29&lt;&gt;""), CONCATENATE(", veteran=", L29), ""),"")</f>
        <v>, zoneIds={20,108}, veteran=false</v>
      </c>
      <c r="AT29" s="25" t="str">
        <f>IF(A29&lt;&gt;"",IF(J29="Trial",", isTrial=true",IF(J29="Arena",", isArena=true", IF(J29="Monster",", isMonster=true",""))) &amp; IF(M29="true", CONCATENATE(", multiTrialSet=true"), ""),"")</f>
        <v/>
      </c>
      <c r="AU29" s="25" t="str">
        <f>IF(C29&lt;&gt;"",CONCATENATE(" --",C29," / ",B29),"")</f>
        <v xml:space="preserve"> --Magnus' Gift / Magnus' Gabe</v>
      </c>
      <c r="AV29" s="25" t="str">
        <f>IF(A29&lt;&gt;"",IF(VALUE(Q29)&gt;0,CONCATENATE("[",A29,"] = true,        --",C29, " / ", B29), ""),"")</f>
        <v>[48] = true,        --Magnus' Gift / Magnus' Gabe</v>
      </c>
    </row>
    <row r="30" spans="1:48" hidden="1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2535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3">
        <f>VLOOKUP(R30,'ESO zone constants'!$L$2:$N$9999,3,FALSE)</f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5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S30" s="25" t="str">
        <f>IF(A30&lt;&gt;"",IF(R30&lt;&gt;"",CONCATENATE(", zoneIds={",R30),"")&amp;IF(X30&lt;&gt;"",CONCATENATE(",",X30),"")&amp;IF(AN30&lt;&gt;"",CONCATENATE(",",AN30),"")&amp;IF(R30&lt;&gt;"",CONCATENATE("}",""),"")&amp;IF(OR(L30="true",L30="false",L30&lt;&gt;""), CONCATENATE(", veteran=", L30), ""),"")</f>
        <v>, zoneIds={41}, veteran=false</v>
      </c>
      <c r="AT30" s="25" t="str">
        <f>IF(A30&lt;&gt;"",IF(J30="Trial",", isTrial=true",IF(J30="Arena",", isArena=true", IF(J30="Monster",", isMonster=true",""))) &amp; IF(M30="true", CONCATENATE(", multiTrialSet=true"), ""),"")</f>
        <v/>
      </c>
      <c r="AU30" s="25" t="str">
        <f>IF(C30&lt;&gt;"",CONCATENATE(" --",C30," / ",B30),"")</f>
        <v xml:space="preserve"> --Shadow of the Red Mountain / Schatten des Roten Berges</v>
      </c>
      <c r="AV30" s="25" t="str">
        <f>IF(A30&lt;&gt;"",IF(VALUE(Q30)&gt;0,CONCATENATE("[",A30,"] = true,        --",C30, " / ", B30), ""),"")</f>
        <v/>
      </c>
    </row>
    <row r="31" spans="1:48" hidden="1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4278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3">
        <f>VLOOKUP(R31,'ESO zone constants'!$L$2:$N$9999,3,FALSE)</f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5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S31" s="25" t="str">
        <f>IF(A31&lt;&gt;"",IF(R31&lt;&gt;"",CONCATENATE(", zoneIds={",R31),"")&amp;IF(X31&lt;&gt;"",CONCATENATE(",",X31),"")&amp;IF(AN31&lt;&gt;"",CONCATENATE(",",AN31),"")&amp;IF(R31&lt;&gt;"",CONCATENATE("}",""),"")&amp;IF(OR(L31="true",L31="false",L31&lt;&gt;""), CONCATENATE(", veteran=", L31), ""),"")</f>
        <v>, zoneIds={181}, veteran=false</v>
      </c>
      <c r="AT31" s="25" t="str">
        <f>IF(A31&lt;&gt;"",IF(J31="Trial",", isTrial=true",IF(J31="Arena",", isArena=true", IF(J31="Monster",", isMonster=true",""))) &amp; IF(M31="true", CONCATENATE(", multiTrialSet=true"), ""),"")</f>
        <v/>
      </c>
      <c r="AU31" s="25" t="str">
        <f>IF(C31&lt;&gt;"",CONCATENATE(" --",C31," / ",B31),"")</f>
        <v xml:space="preserve"> --The Morag Tong / Morag Tong</v>
      </c>
      <c r="AV31" s="25" t="str">
        <f>IF(A31&lt;&gt;"",IF(VALUE(Q31)&gt;0,CONCATENATE("[",A31,"] = true,        --",C31, " / ", B31), ""),"")</f>
        <v/>
      </c>
    </row>
    <row r="32" spans="1:48" hidden="1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constants'!#REF!)),"Overland","")))))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>
        <f>IF(S32&lt;&gt;"",VLOOKUP(S32,'ESO zone constants'!$E$2:$L$5000,8,FALSE),"")</f>
        <v>92</v>
      </c>
      <c r="S32" t="str">
        <f>VLOOKUP(N32,'ESO wayshrine node constants'!$A$2:$E$10002,5,FALSE)</f>
        <v>Bangkorai</v>
      </c>
      <c r="T32" s="23">
        <f>VLOOKUP(R32,'ESO zone constants'!$L$2:$N$9999,3,FALSE)</f>
        <v>0</v>
      </c>
      <c r="U32" s="3" t="str">
        <f>VLOOKUP(T32,'LibSets constants'!$A$2:$B$16,2,FALSE)</f>
        <v>Included in base game</v>
      </c>
      <c r="V32" s="19" t="s">
        <v>2586</v>
      </c>
      <c r="W32" t="s">
        <v>4283</v>
      </c>
      <c r="X32" s="3">
        <f>IF(Y32&lt;&gt;"",VLOOKUP(Y32,'ESO zone constants'!$E$3:$L$5000,8,FALSE),"")</f>
        <v>382</v>
      </c>
      <c r="Y32" t="str">
        <f>VLOOKUP(O32,'ESO wayshrine node constants'!$A$2:$E$10002,5,FALSE)</f>
        <v>Reaper's March</v>
      </c>
      <c r="Z32" s="19" t="s">
        <v>2586</v>
      </c>
      <c r="AA32" t="s">
        <v>4283</v>
      </c>
      <c r="AB32" s="3">
        <f>IF(AC32&lt;&gt;"",VLOOKUP(AC32,'ESO zone constants'!$E$3:$L$5000,8,FALSE),"")</f>
        <v>103</v>
      </c>
      <c r="AC32" t="str">
        <f>VLOOKUP(P32,'ESO wayshrine node constants'!$A$2:$E$10002,5,FALSE)</f>
        <v>The Rift</v>
      </c>
      <c r="AD32" s="19" t="s">
        <v>2586</v>
      </c>
      <c r="AE32" t="s">
        <v>4283</v>
      </c>
      <c r="AF32" s="3" t="str">
        <f>IF(AG32&lt;&gt;"",VLOOKUP(AG32,'ESO zone constants'!$E$3:$L$5000,8,FALSE),"")</f>
        <v/>
      </c>
      <c r="AH32" s="19" t="s">
        <v>2586</v>
      </c>
      <c r="AI32" t="s">
        <v>4283</v>
      </c>
      <c r="AJ32" s="30" t="str">
        <f>IF(AK32&lt;&gt;"",VLOOKUP(AK32,'ESO zone constants'!$E$3:$L$1002,6,FALSE),"")</f>
        <v/>
      </c>
      <c r="AL32" s="19" t="s">
        <v>2586</v>
      </c>
      <c r="AM32" t="s">
        <v>4283</v>
      </c>
      <c r="AN32" s="30" t="str">
        <f>IF(AO32&lt;&gt;"",VLOOKUP(AO32,'ESO zone constants'!$E$3:$L$1002,6,FALSE),"")</f>
        <v/>
      </c>
      <c r="AP32" s="19" t="s">
        <v>2586</v>
      </c>
      <c r="AQ32" t="s">
        <v>4283</v>
      </c>
      <c r="AR32" s="25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S32" s="25" t="str">
        <f>IF(A32&lt;&gt;"",IF(R32&lt;&gt;"",CONCATENATE(", zoneIds={",R32),"")&amp;IF(X32&lt;&gt;"",CONCATENATE(",",X32),"")&amp;IF(AN32&lt;&gt;"",CONCATENATE(",",AN32),"")&amp;IF(R32&lt;&gt;"",CONCATENATE("}",""),"")&amp;IF(OR(L32="true",L32="false",L32&lt;&gt;""), CONCATENATE(", veteran=", L32), ""),"")</f>
        <v>, zoneIds={92,382}, veteran=false</v>
      </c>
      <c r="AT32" s="25" t="str">
        <f>IF(A32&lt;&gt;"",IF(J32="Trial",", isTrial=true",IF(J32="Arena",", isArena=true", IF(J32="Monster",", isMonster=true",""))) &amp; IF(M32="true", CONCATENATE(", multiTrialSet=true"), ""),"")</f>
        <v/>
      </c>
      <c r="AU32" s="25" t="str">
        <f>IF(C32&lt;&gt;"",CONCATENATE(" --",C32," / ",B32),"")</f>
        <v xml:space="preserve"> --Night Mother's Gaze / Blick der Mutter der Nacht</v>
      </c>
      <c r="AV32" s="25" t="str">
        <f>IF(A32&lt;&gt;"",IF(VALUE(Q32)&gt;0,CONCATENATE("[",A32,"] = true,        --",C32, " / ", B32), ""),"")</f>
        <v>[51] = true,        --Night Mother's Gaze / Blick der Mutter der Nacht</v>
      </c>
    </row>
    <row r="33" spans="1:48" hidden="1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4278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3">
        <f>VLOOKUP(R33,'ESO zone constants'!$L$2:$N$9999,3,FALSE)</f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5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S33" s="25" t="str">
        <f>IF(A33&lt;&gt;"",IF(R33&lt;&gt;"",CONCATENATE(", zoneIds={",R33),"")&amp;IF(X33&lt;&gt;"",CONCATENATE(",",X33),"")&amp;IF(AN33&lt;&gt;"",CONCATENATE(",",AN33),"")&amp;IF(R33&lt;&gt;"",CONCATENATE("}",""),"")&amp;IF(OR(L33="true",L33="false",L33&lt;&gt;""), CONCATENATE(", veteran=", L33), ""),"")</f>
        <v>, zoneIds={181}, veteran=false</v>
      </c>
      <c r="AT33" s="25" t="str">
        <f>IF(A33&lt;&gt;"",IF(J33="Trial",", isTrial=true",IF(J33="Arena",", isArena=true", IF(J33="Monster",", isMonster=true",""))) &amp; IF(M33="true", CONCATENATE(", multiTrialSet=true"), ""),"")</f>
        <v/>
      </c>
      <c r="AU33" s="25" t="str">
        <f>IF(C33&lt;&gt;"",CONCATENATE(" --",C33," / ",B33),"")</f>
        <v xml:space="preserve"> --Beckoning Steel / Klingender Stahl</v>
      </c>
      <c r="AV33" s="25" t="str">
        <f>IF(A33&lt;&gt;"",IF(VALUE(Q33)&gt;0,CONCATENATE("[",A33,"] = true,        --",C33, " / ", B33), ""),"")</f>
        <v/>
      </c>
    </row>
    <row r="34" spans="1:48" hidden="1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2550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3">
        <f>VLOOKUP(R34,'ESO zone constants'!$L$2:$N$9999,3,FALSE)</f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5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S34" s="25" t="str">
        <f>IF(A34&lt;&gt;"",IF(R34&lt;&gt;"",CONCATENATE(", zoneIds={",R34),"")&amp;IF(X34&lt;&gt;"",CONCATENATE(",",X34),"")&amp;IF(AN34&lt;&gt;"",CONCATENATE(",",AN34),"")&amp;IF(R34&lt;&gt;"",CONCATENATE("}",""),"")&amp;IF(OR(L34="true",L34="false",L34&lt;&gt;""), CONCATENATE(", veteran=", L34), ""),"")</f>
        <v>, zoneIds={449}, veteran=false</v>
      </c>
      <c r="AT34" s="25" t="str">
        <f>IF(A34&lt;&gt;"",IF(J34="Trial",", isTrial=true",IF(J34="Arena",", isArena=true", IF(J34="Monster",", isMonster=true",""))) &amp; IF(M34="true", CONCATENATE(", multiTrialSet=true"), ""),"")</f>
        <v/>
      </c>
      <c r="AU34" s="25" t="str">
        <f>IF(C34&lt;&gt;"",CONCATENATE(" --",C34," / ",B34),"")</f>
        <v xml:space="preserve"> --The Ice Furnace / Eisschmiede</v>
      </c>
      <c r="AV34" s="25" t="str">
        <f>IF(A34&lt;&gt;"",IF(VALUE(Q34)&gt;0,CONCATENATE("[",A34,"] = true,        --",C34, " / ", B34), ""),"")</f>
        <v/>
      </c>
    </row>
    <row r="35" spans="1:48" hidden="1" x14ac:dyDescent="0.25">
      <c r="A35" s="5">
        <v>54</v>
      </c>
      <c r="B35" t="s">
        <v>1482</v>
      </c>
      <c r="C35" t="s">
        <v>1484</v>
      </c>
      <c r="D35" t="s">
        <v>1483</v>
      </c>
      <c r="G35" s="3">
        <f>A35</f>
        <v>54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7</v>
      </c>
      <c r="O35">
        <v>175</v>
      </c>
      <c r="P35">
        <v>77</v>
      </c>
      <c r="Q35">
        <v>2</v>
      </c>
      <c r="R35" s="3">
        <f>IF(S35&lt;&gt;"",VLOOKUP(S35,'ESO zone constants'!$E$2:$L$5000,8,FALSE),"")</f>
        <v>3</v>
      </c>
      <c r="S35" t="str">
        <f>VLOOKUP(N35,'ESO wayshrine node constants'!$A$2:$E$10002,5,FALSE)</f>
        <v>Glenumbra</v>
      </c>
      <c r="T35" s="23">
        <f>VLOOKUP(R35,'ESO zone constants'!$L$2:$N$9999,3,FALSE)</f>
        <v>0</v>
      </c>
      <c r="U35" s="3" t="str">
        <f>VLOOKUP(T35,'LibSets constants'!$A$2:$B$16,2,FALSE)</f>
        <v>Included in base game</v>
      </c>
      <c r="V35" s="19" t="s">
        <v>2586</v>
      </c>
      <c r="W35" t="s">
        <v>4283</v>
      </c>
      <c r="X35" s="3">
        <f>IF(Y35&lt;&gt;"",VLOOKUP(Y35,'ESO zone constants'!$E$3:$L$5000,8,FALSE),"")</f>
        <v>381</v>
      </c>
      <c r="Y35" t="str">
        <f>VLOOKUP(O35,'ESO wayshrine node constants'!$A$2:$E$10002,5,FALSE)</f>
        <v>Auridon</v>
      </c>
      <c r="Z35" s="19" t="s">
        <v>2586</v>
      </c>
      <c r="AA35" t="s">
        <v>4283</v>
      </c>
      <c r="AB35" s="3">
        <f>IF(AC35&lt;&gt;"",VLOOKUP(AC35,'ESO zone constants'!$E$3:$L$5000,8,FALSE),"")</f>
        <v>41</v>
      </c>
      <c r="AC35" t="str">
        <f>VLOOKUP(P35,'ESO wayshrine node constants'!$A$2:$E$10002,5,FALSE)</f>
        <v>Stonefalls</v>
      </c>
      <c r="AD35" s="19" t="s">
        <v>2586</v>
      </c>
      <c r="AE35" t="s">
        <v>4283</v>
      </c>
      <c r="AF35" s="3" t="str">
        <f>IF(AG35&lt;&gt;"",VLOOKUP(AG35,'ESO zone constants'!$E$3:$L$5000,8,FALSE),"")</f>
        <v/>
      </c>
      <c r="AH35" s="19" t="s">
        <v>2586</v>
      </c>
      <c r="AI35" t="s">
        <v>4283</v>
      </c>
      <c r="AJ35" s="3" t="str">
        <f>IF(AK35&lt;&gt;"",VLOOKUP(AK35,'ESO zone constants'!$E$3:$L$5000,8,FALSE),"")</f>
        <v/>
      </c>
      <c r="AL35" s="19" t="s">
        <v>2586</v>
      </c>
      <c r="AM35" t="s">
        <v>4283</v>
      </c>
      <c r="AN35" s="3" t="str">
        <f>IF(AO35&lt;&gt;"",VLOOKUP(AO35,'ESO zone constants'!$E$3:$L$5000,8,FALSE),"")</f>
        <v/>
      </c>
      <c r="AP35" s="19" t="s">
        <v>2586</v>
      </c>
      <c r="AQ35" t="s">
        <v>4283</v>
      </c>
      <c r="AR35" s="25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[54] = {wayshrines={7,175,77,}, traitsNeeded=2, dlcId=0</v>
      </c>
      <c r="AS35" s="25" t="str">
        <f>IF(A35&lt;&gt;"",IF(R35&lt;&gt;"",CONCATENATE(", zoneIds={",R35),"")&amp;IF(X35&lt;&gt;"",CONCATENATE(",",X35),"")&amp;IF(AN35&lt;&gt;"",CONCATENATE(",",AN35),"")&amp;IF(R35&lt;&gt;"",CONCATENATE("}",""),"")&amp;IF(OR(L35="true",L35="false",L35&lt;&gt;""), CONCATENATE(", veteran=", L35), ""),"")</f>
        <v>, zoneIds={3,381}, veteran=false</v>
      </c>
      <c r="AT35" s="25" t="str">
        <f>IF(A35&lt;&gt;"",IF(J35="Trial",", isTrial=true",IF(J35="Arena",", isArena=true", IF(J35="Monster",", isMonster=true",""))) &amp; IF(M35="true", CONCATENATE(", multiTrialSet=true"), ""),"")</f>
        <v/>
      </c>
      <c r="AU35" s="25" t="str">
        <f>IF(C35&lt;&gt;"",CONCATENATE(" --",C35," / ",B35),"")</f>
        <v xml:space="preserve"> --Ashen Grip / Aschengriff</v>
      </c>
      <c r="AV35" s="25" t="str">
        <f>IF(A35&lt;&gt;"",IF(VALUE(Q35)&gt;0,CONCATENATE("[",A35,"] = true,        --",C35, " / ", B35), ""),"")</f>
        <v>[54] = true,        --Ashen Grip / Aschengriff</v>
      </c>
    </row>
    <row r="36" spans="1:48" hidden="1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2550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3">
        <f>VLOOKUP(R36,'ESO zone constants'!$L$2:$N$9999,3,FALSE)</f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5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S36" s="25" t="str">
        <f>IF(A36&lt;&gt;"",IF(R36&lt;&gt;"",CONCATENATE(", zoneIds={",R36),"")&amp;IF(X36&lt;&gt;"",CONCATENATE(",",X36),"")&amp;IF(AN36&lt;&gt;"",CONCATENATE(",",AN36),"")&amp;IF(R36&lt;&gt;"",CONCATENATE("}",""),"")&amp;IF(OR(L36="true",L36="false",L36&lt;&gt;""), CONCATENATE(", veteran=", L36), ""),"")</f>
        <v>, zoneIds={144,936}, veteran=false</v>
      </c>
      <c r="AT36" s="25" t="str">
        <f>IF(A36&lt;&gt;"",IF(J36="Trial",", isTrial=true",IF(J36="Arena",", isArena=true", IF(J36="Monster",", isMonster=true",""))) &amp; IF(M36="true", CONCATENATE(", multiTrialSet=true"), ""),"")</f>
        <v/>
      </c>
      <c r="AU36" s="25" t="str">
        <f>IF(C36&lt;&gt;"",CONCATENATE(" --",C36," / ",B36),"")</f>
        <v xml:space="preserve"> --Prayer Shawl / Gebetstuch</v>
      </c>
      <c r="AV36" s="25" t="str">
        <f>IF(A36&lt;&gt;"",IF(VALUE(Q36)&gt;0,CONCATENATE("[",A36,"] = true,        --",C36, " / ", B36), ""),"")</f>
        <v/>
      </c>
    </row>
    <row r="37" spans="1:48" hidden="1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2535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3">
        <f>VLOOKUP(R37,'ESO zone constants'!$L$2:$N$9999,3,FALSE)</f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3" t="str">
        <f>IF(AO37&lt;&gt;"",VLOOKUP(AO37,'ESO zone constants'!$E$3:$L$1002,6,FALSE),"")</f>
        <v/>
      </c>
      <c r="AR37" s="25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S37" s="25" t="str">
        <f>IF(A37&lt;&gt;"",IF(R37&lt;&gt;"",CONCATENATE(", zoneIds={",R37),"")&amp;IF(X37&lt;&gt;"",CONCATENATE(",",X37),"")&amp;IF(AN37&lt;&gt;"",CONCATENATE(",",AN37),"")&amp;IF(R37&lt;&gt;"",CONCATENATE("}",""),"")&amp;IF(OR(L37="true",L37="false",L37&lt;&gt;""), CONCATENATE(", veteran=", L37), ""),"")</f>
        <v>, zoneIds={101}, veteran=false</v>
      </c>
      <c r="AT37" s="25" t="str">
        <f>IF(A37&lt;&gt;"",IF(J37="Trial",", isTrial=true",IF(J37="Arena",", isArena=true", IF(J37="Monster",", isMonster=true",""))) &amp; IF(M37="true", CONCATENATE(", multiTrialSet=true"), ""),"")</f>
        <v/>
      </c>
      <c r="AU37" s="25" t="str">
        <f>IF(C37&lt;&gt;"",CONCATENATE(" --",C37," / ",B37),"")</f>
        <v xml:space="preserve"> --Stendarr's Embrace / Stendarrs Umarmung</v>
      </c>
      <c r="AV37" s="25" t="str">
        <f>IF(A37&lt;&gt;"",IF(VALUE(Q37)&gt;0,CONCATENATE("[",A37,"] = true,        --",C37, " / ", B37), ""),"")</f>
        <v/>
      </c>
    </row>
    <row r="38" spans="1:48" hidden="1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2535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3">
        <f>VLOOKUP(R38,'ESO zone constants'!$L$2:$N$9999,3,FALSE)</f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3" t="str">
        <f>IF(AO38&lt;&gt;"",VLOOKUP(AO38,'ESO zone constants'!$E$3:$L$1002,6,FALSE),"")</f>
        <v/>
      </c>
      <c r="AR38" s="25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S38" s="25" t="str">
        <f>IF(A38&lt;&gt;"",IF(R38&lt;&gt;"",CONCATENATE(", zoneIds={",R38),"")&amp;IF(X38&lt;&gt;"",CONCATENATE(",",X38),"")&amp;IF(AN38&lt;&gt;"",CONCATENATE(",",AN38),"")&amp;IF(R38&lt;&gt;"",CONCATENATE("}",""),"")&amp;IF(OR(L38="true",L38="false",L38&lt;&gt;""), CONCATENATE(", veteran=", L38), ""),"")</f>
        <v>, zoneIds={383}, veteran=false</v>
      </c>
      <c r="AT38" s="25" t="str">
        <f>IF(A38&lt;&gt;"",IF(J38="Trial",", isTrial=true",IF(J38="Arena",", isArena=true", IF(J38="Monster",", isMonster=true",""))) &amp; IF(M38="true", CONCATENATE(", multiTrialSet=true"), ""),"")</f>
        <v/>
      </c>
      <c r="AU38" s="25" t="str">
        <f>IF(C38&lt;&gt;"",CONCATENATE(" --",C38," / ",B38),"")</f>
        <v xml:space="preserve"> --Syrabane's Grip / Syrabanns Griff</v>
      </c>
      <c r="AV38" s="25" t="str">
        <f>IF(A38&lt;&gt;"",IF(VALUE(Q38)&gt;0,CONCATENATE("[",A38,"] = true,        --",C38, " / ", B38), ""),"")</f>
        <v/>
      </c>
    </row>
    <row r="39" spans="1:48" hidden="1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2535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3">
        <f>VLOOKUP(R39,'ESO zone constants'!$L$2:$N$9999,3,FALSE)</f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0" t="str">
        <f>IF(AK39&lt;&gt;"",VLOOKUP(AK39,'ESO zone constants'!$E$3:$L$1002,6,FALSE),"")</f>
        <v/>
      </c>
      <c r="AN39" s="30" t="str">
        <f>IF(AO39&lt;&gt;"",VLOOKUP(AO39,'ESO zone constants'!$E$3:$L$1002,6,FALSE),"")</f>
        <v/>
      </c>
      <c r="AR39" s="25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S39" s="25" t="str">
        <f>IF(A39&lt;&gt;"",IF(R39&lt;&gt;"",CONCATENATE(", zoneIds={",R39),"")&amp;IF(X39&lt;&gt;"",CONCATENATE(",",X39),"")&amp;IF(AN39&lt;&gt;"",CONCATENATE(",",AN39),"")&amp;IF(R39&lt;&gt;"",CONCATENATE("}",""),"")&amp;IF(OR(L39="true",L39="false",L39&lt;&gt;""), CONCATENATE(", veteran=", L39), ""),"")</f>
        <v>, zoneIds={3}, veteran=false</v>
      </c>
      <c r="AT39" s="25" t="str">
        <f>IF(A39&lt;&gt;"",IF(J39="Trial",", isTrial=true",IF(J39="Arena",", isArena=true", IF(J39="Monster",", isMonster=true",""))) &amp; IF(M39="true", CONCATENATE(", multiTrialSet=true"), ""),"")</f>
        <v/>
      </c>
      <c r="AU39" s="25" t="str">
        <f>IF(C39&lt;&gt;"",CONCATENATE(" --",C39," / ",B39),"")</f>
        <v xml:space="preserve"> --Hide of the Werewolf / Fell des Werwolfs</v>
      </c>
      <c r="AV39" s="25" t="str">
        <f>IF(A39&lt;&gt;"",IF(VALUE(Q39)&gt;0,CONCATENATE("[",A39,"] = true,        --",C39, " / ", B39), ""),"")</f>
        <v/>
      </c>
    </row>
    <row r="40" spans="1:48" hidden="1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4278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3">
        <f>VLOOKUP(R40,'ESO zone constants'!$L$2:$N$9999,3,FALSE)</f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5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S40" s="25" t="str">
        <f>IF(A40&lt;&gt;"",IF(R40&lt;&gt;"",CONCATENATE(", zoneIds={",R40),"")&amp;IF(X40&lt;&gt;"",CONCATENATE(",",X40),"")&amp;IF(AN40&lt;&gt;"",CONCATENATE(",",AN40),"")&amp;IF(R40&lt;&gt;"",CONCATENATE("}",""),"")&amp;IF(OR(L40="true",L40="false",L40&lt;&gt;""), CONCATENATE(", veteran=", L40), ""),"")</f>
        <v>, zoneIds={181}, veteran=false</v>
      </c>
      <c r="AT40" s="25" t="str">
        <f>IF(A40&lt;&gt;"",IF(J41="Trial",", isTrial=true",IF(J41="Arena",", isArena=true", IF(J41="Monster",", isMonster=true",""))) &amp; IF(M40="true", CONCATENATE(", multiTrialSet=true"), ""),"")</f>
        <v/>
      </c>
      <c r="AU40" s="25" t="str">
        <f>IF(C40&lt;&gt;"",CONCATENATE(" --",C40," / ",B40),"")</f>
        <v xml:space="preserve"> --Kyne's Kiss / Kynes Kuss</v>
      </c>
      <c r="AV40" s="25" t="str">
        <f>IF(A40&lt;&gt;"",IF(VALUE(Q40)&gt;0,CONCATENATE("[",A40,"] = true,        --",C40, " / ", B40), ""),"")</f>
        <v/>
      </c>
    </row>
    <row r="41" spans="1:48" hidden="1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2535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3">
        <f>VLOOKUP(R41,'ESO zone constants'!$L$2:$N$9999,3,FALSE)</f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3" t="str">
        <f>IF(AO41&lt;&gt;"",VLOOKUP(AO41,'ESO zone constants'!$E$3:$L$1002,6,FALSE),"")</f>
        <v/>
      </c>
      <c r="AR41" s="25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S41" s="25" t="str">
        <f>IF(A41&lt;&gt;"",IF(R41&lt;&gt;"",CONCATENATE(", zoneIds={",R41),"")&amp;IF(X41&lt;&gt;"",CONCATENATE(",",X41),"")&amp;IF(AN41&lt;&gt;"",CONCATENATE(",",AN41),"")&amp;IF(R41&lt;&gt;"",CONCATENATE("}",""),"")&amp;IF(OR(L41="true",L41="false",L41&lt;&gt;""), CONCATENATE(", veteran=", L41), ""),"")</f>
        <v>, zoneIds={20}, veteran=false</v>
      </c>
      <c r="AT41" s="25" t="str">
        <f>IF(A41&lt;&gt;"",IF(J41="Trial",", isTrial=true",IF(J41="Arena",", isArena=true", IF(J41="Monster",", isMonster=true",""))) &amp; IF(M41="true", CONCATENATE(", multiTrialSet=true"), ""),"")</f>
        <v/>
      </c>
      <c r="AU41" s="25" t="str">
        <f>IF(C41&lt;&gt;"",CONCATENATE(" --",C41," / ",B41),"")</f>
        <v xml:space="preserve"> --Darkstride / Dunkelschritt</v>
      </c>
      <c r="AV41" s="25" t="str">
        <f>IF(A41&lt;&gt;"",IF(VALUE(Q41)&gt;0,CONCATENATE("[",A41,"] = true,        --",C41, " / ", B41), ""),"")</f>
        <v/>
      </c>
    </row>
    <row r="42" spans="1:48" hidden="1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2550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3">
        <f>VLOOKUP(R42,'ESO zone constants'!$L$2:$N$9999,3,FALSE)</f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3" t="str">
        <f>IF(AO42&lt;&gt;"",VLOOKUP(AO42,'ESO zone constants'!$E$3:$L$1002,6,FALSE),"")</f>
        <v/>
      </c>
      <c r="AR42" s="25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S42" s="25" t="str">
        <f>IF(A42&lt;&gt;"",IF(R42&lt;&gt;"",CONCATENATE(", zoneIds={",R42),"")&amp;IF(X42&lt;&gt;"",CONCATENATE(",",X42),"")&amp;IF(AN42&lt;&gt;"",CONCATENATE(",",AN42),"")&amp;IF(R42&lt;&gt;"",CONCATENATE("}",""),"")&amp;IF(OR(L42="true",L42="false",L42&lt;&gt;""), CONCATENATE(", veteran=", L42), ""),"")</f>
        <v>, zoneIds={283,934}, veteran=false</v>
      </c>
      <c r="AT42" s="25" t="str">
        <f>IF(A42&lt;&gt;"",IF(J42="Trial",", isTrial=true",IF(J42="Arena",", isArena=true", IF(J42="Monster",", isMonster=true",""))) &amp; IF(M42="true", CONCATENATE(", multiTrialSet=true"), ""),"")</f>
        <v/>
      </c>
      <c r="AU42" s="25" t="str">
        <f>IF(C42&lt;&gt;"",CONCATENATE(" --",C42," / ",B42),"")</f>
        <v xml:space="preserve"> --Dreugh King Slayer / Dreughkönigsschlächter</v>
      </c>
      <c r="AV42" s="25" t="str">
        <f>IF(A42&lt;&gt;"",IF(VALUE(Q42)&gt;0,CONCATENATE("[",A42,"] = true,        --",C42, " / ", B42), ""),"")</f>
        <v/>
      </c>
    </row>
    <row r="43" spans="1:48" hidden="1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2535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3">
        <f>VLOOKUP(R43,'ESO zone constants'!$L$2:$N$9999,3,FALSE)</f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0" t="str">
        <f>IF(AK43&lt;&gt;"",VLOOKUP(AK43,'ESO zone constants'!$E$3:$L$1002,6,FALSE),"")</f>
        <v/>
      </c>
      <c r="AN43" s="30" t="str">
        <f>IF(AO43&lt;&gt;"",VLOOKUP(AO43,'ESO zone constants'!$E$3:$L$1002,6,FALSE),"")</f>
        <v/>
      </c>
      <c r="AR43" s="25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S43" s="25" t="str">
        <f>IF(A43&lt;&gt;"",IF(R43&lt;&gt;"",CONCATENATE(", zoneIds={",R43),"")&amp;IF(X43&lt;&gt;"",CONCATENATE(",",X43),"")&amp;IF(AN43&lt;&gt;"",CONCATENATE(",",AN43),"")&amp;IF(R43&lt;&gt;"",CONCATENATE("}",""),"")&amp;IF(OR(L43="true",L43="false",L43&lt;&gt;""), CONCATENATE(", veteran=", L43), ""),"")</f>
        <v>, zoneIds={117}, veteran=false</v>
      </c>
      <c r="AT43" s="25" t="str">
        <f>IF(A43&lt;&gt;"",IF(J43="Trial",", isTrial=true",IF(J43="Arena",", isArena=true", IF(J43="Monster",", isMonster=true",""))) &amp; IF(M43="true", CONCATENATE(", multiTrialSet=true"), ""),"")</f>
        <v/>
      </c>
      <c r="AU43" s="25" t="str">
        <f>IF(C43&lt;&gt;"",CONCATENATE(" --",C43," / ",B43),"")</f>
        <v xml:space="preserve"> --Hatchling's Shell / Schlüpflingspanzer</v>
      </c>
      <c r="AV43" s="25" t="str">
        <f>IF(A43&lt;&gt;"",IF(VALUE(Q43)&gt;0,CONCATENATE("[",A43,"] = true,        --",C43, " / ", B43), ""),"")</f>
        <v/>
      </c>
    </row>
    <row r="44" spans="1:48" hidden="1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4278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3">
        <f>VLOOKUP(R44,'ESO zone constants'!$L$2:$N$9999,3,FALSE)</f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5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S44" s="25" t="str">
        <f>IF(A44&lt;&gt;"",IF(R44&lt;&gt;"",CONCATENATE(", zoneIds={",R44),"")&amp;IF(X44&lt;&gt;"",CONCATENATE(",",X44),"")&amp;IF(AN44&lt;&gt;"",CONCATENATE(",",AN44),"")&amp;IF(R44&lt;&gt;"",CONCATENATE("}",""),"")&amp;IF(OR(L44="true",L44="false",L44&lt;&gt;""), CONCATENATE(", veteran=", L44), ""),"")</f>
        <v>, zoneIds={181}, veteran=false</v>
      </c>
      <c r="AT44" s="25" t="str">
        <f>IF(A44&lt;&gt;"",IF(J44="Trial",", isTrial=true",IF(J44="Arena",", isArena=true", IF(J44="Monster",", isMonster=true",""))) &amp; IF(M44="true", CONCATENATE(", multiTrialSet=true"), ""),"")</f>
        <v/>
      </c>
      <c r="AU44" s="25" t="str">
        <f>IF(C44&lt;&gt;"",CONCATENATE(" --",C44," / ",B44),"")</f>
        <v xml:space="preserve"> --The Juggernaut / Koloss</v>
      </c>
      <c r="AV44" s="25" t="str">
        <f>IF(A44&lt;&gt;"",IF(VALUE(Q44)&gt;0,CONCATENATE("[",A44,"] = true,        --",C44, " / ", B44), ""),"")</f>
        <v/>
      </c>
    </row>
    <row r="45" spans="1:48" hidden="1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2535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3">
        <f>VLOOKUP(R45,'ESO zone constants'!$L$2:$N$9999,3,FALSE)</f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3" t="str">
        <f>IF(AO45&lt;&gt;"",VLOOKUP(AO45,'ESO zone constants'!$E$3:$L$1002,6,FALSE),"")</f>
        <v/>
      </c>
      <c r="AR45" s="25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S45" s="25" t="str">
        <f>IF(A45&lt;&gt;"",IF(R45&lt;&gt;"",CONCATENATE(", zoneIds={",R45),"")&amp;IF(X45&lt;&gt;"",CONCATENATE(",",X45),"")&amp;IF(AN45&lt;&gt;"",CONCATENATE(",",AN45),"")&amp;IF(R45&lt;&gt;"",CONCATENATE("}",""),"")&amp;IF(OR(L45="true",L45="false",L45&lt;&gt;""), CONCATENATE(", veteran=", L45), ""),"")</f>
        <v>, zoneIds={108}, veteran=false</v>
      </c>
      <c r="AT45" s="25" t="str">
        <f>IF(A45&lt;&gt;"",IF(J45="Trial",", isTrial=true",IF(J45="Arena",", isArena=true", IF(J45="Monster",", isMonster=true",""))) &amp; IF(M45="true", CONCATENATE(", multiTrialSet=true"), ""),"")</f>
        <v/>
      </c>
      <c r="AU45" s="25" t="str">
        <f>IF(C45&lt;&gt;"",CONCATENATE(" --",C45," / ",B45),"")</f>
        <v xml:space="preserve"> --Shadow Dancer's Raiment / Kleidung des Schattentänzers</v>
      </c>
      <c r="AV45" s="25" t="str">
        <f>IF(A45&lt;&gt;"",IF(VALUE(Q45)&gt;0,CONCATENATE("[",A45,"] = true,        --",C45, " / ", B45), ""),"")</f>
        <v/>
      </c>
    </row>
    <row r="46" spans="1:48" hidden="1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2535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3">
        <f>VLOOKUP(R46,'ESO zone constants'!$L$2:$N$9999,3,FALSE)</f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5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S46" s="25" t="str">
        <f>IF(A46&lt;&gt;"",IF(R46&lt;&gt;"",CONCATENATE(", zoneIds={",R46),"")&amp;IF(X46&lt;&gt;"",CONCATENATE(",",X46),"")&amp;IF(AN46&lt;&gt;"",CONCATENATE(",",AN46),"")&amp;IF(R46&lt;&gt;"",CONCATENATE("}",""),"")&amp;IF(OR(L46="true",L46="false",L46&lt;&gt;""), CONCATENATE(", veteran=", L46), ""),"")</f>
        <v>, zoneIds={3}, veteran=false</v>
      </c>
      <c r="AT46" s="25" t="str">
        <f>IF(A46&lt;&gt;"",IF(J46="Trial",", isTrial=true",IF(J46="Arena",", isArena=true", IF(J46="Monster",", isMonster=true",""))) &amp; IF(M46="true", CONCATENATE(", multiTrialSet=true"), ""),"")</f>
        <v/>
      </c>
      <c r="AU46" s="25" t="str">
        <f>IF(C46&lt;&gt;"",CONCATENATE(" --",C46," / ",B46),"")</f>
        <v xml:space="preserve"> --Bloodthorn's Touch / Spur eines Blutdorns</v>
      </c>
      <c r="AV46" s="25" t="str">
        <f>IF(A46&lt;&gt;"",IF(VALUE(Q46)&gt;0,CONCATENATE("[",A46,"] = true,        --",C46, " / ", B46), ""),"")</f>
        <v/>
      </c>
    </row>
    <row r="47" spans="1:48" hidden="1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2535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3">
        <f>VLOOKUP(R47,'ESO zone constants'!$L$2:$N$9999,3,FALSE)</f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5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S47" s="25" t="str">
        <f>IF(A47&lt;&gt;"",IF(R47&lt;&gt;"",CONCATENATE(", zoneIds={",R47),"")&amp;IF(X47&lt;&gt;"",CONCATENATE(",",X47),"")&amp;IF(AN47&lt;&gt;"",CONCATENATE(",",AN47),"")&amp;IF(R47&lt;&gt;"",CONCATENATE("}",""),"")&amp;IF(OR(L47="true",L47="false",L47&lt;&gt;""), CONCATENATE(", veteran=", L47), ""),"")</f>
        <v>, zoneIds={117}, veteran=false</v>
      </c>
      <c r="AT47" s="25" t="str">
        <f>IF(A47&lt;&gt;"",IF(J47="Trial",", isTrial=true",IF(J47="Arena",", isArena=true", IF(J47="Monster",", isMonster=true",""))) &amp; IF(M47="true", CONCATENATE(", multiTrialSet=true"), ""),"")</f>
        <v/>
      </c>
      <c r="AU47" s="25" t="str">
        <f>IF(C47&lt;&gt;"",CONCATENATE(" --",C47," / ",B47),"")</f>
        <v xml:space="preserve"> --Robes of the Hist / Roben des Hist</v>
      </c>
      <c r="AV47" s="25" t="str">
        <f>IF(A47&lt;&gt;"",IF(VALUE(Q47)&gt;0,CONCATENATE("[",A47,"] = true,        --",C47, " / ", B47), ""),"")</f>
        <v/>
      </c>
    </row>
    <row r="48" spans="1:48" hidden="1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4278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3">
        <f>VLOOKUP(R48,'ESO zone constants'!$L$2:$N$9999,3,FALSE)</f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5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S48" s="25" t="str">
        <f>IF(A48&lt;&gt;"",IF(R48&lt;&gt;"",CONCATENATE(", zoneIds={",R48),"")&amp;IF(X48&lt;&gt;"",CONCATENATE(",",X48),"")&amp;IF(AN48&lt;&gt;"",CONCATENATE(",",AN48),"")&amp;IF(R48&lt;&gt;"",CONCATENATE("}",""),"")&amp;IF(OR(L48="true",L48="false",L48&lt;&gt;""), CONCATENATE(", veteran=", L48), ""),"")</f>
        <v>, zoneIds={181}, veteran=false</v>
      </c>
      <c r="AT48" s="25" t="str">
        <f>IF(A48&lt;&gt;"",IF(J48="Trial",", isTrial=true",IF(J48="Arena",", isArena=true", IF(J48="Monster",", isMonster=true",""))) &amp; IF(M48="true", CONCATENATE(", multiTrialSet=true"), ""),"")</f>
        <v/>
      </c>
      <c r="AU48" s="25" t="str">
        <f>IF(C48&lt;&gt;"",CONCATENATE(" --",C48," / ",B48),"")</f>
        <v xml:space="preserve"> --Shadow Walker / Schattengänger</v>
      </c>
      <c r="AV48" s="25" t="str">
        <f>IF(A48&lt;&gt;"",IF(VALUE(Q48)&gt;0,CONCATENATE("[",A48,"] = true,        --",C48, " / ", B48), ""),"")</f>
        <v/>
      </c>
    </row>
    <row r="49" spans="1:48" hidden="1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2535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3">
        <f>VLOOKUP(R49,'ESO zone constants'!$L$2:$N$9999,3,FALSE)</f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5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S49" s="25" t="str">
        <f>IF(A49&lt;&gt;"",IF(R49&lt;&gt;"",CONCATENATE(", zoneIds={",R49),"")&amp;IF(X49&lt;&gt;"",CONCATENATE(",",X49),"")&amp;IF(AN49&lt;&gt;"",CONCATENATE(",",AN49),"")&amp;IF(R49&lt;&gt;"",CONCATENATE("}",""),"")&amp;IF(OR(L49="true",L49="false",L49&lt;&gt;""), CONCATENATE(", veteran=", L49), ""),"")</f>
        <v>, zoneIds={347}, veteran=false</v>
      </c>
      <c r="AT49" s="25" t="str">
        <f>IF(A49&lt;&gt;"",IF(J49="Trial",", isTrial=true",IF(J49="Arena",", isArena=true", IF(J49="Monster",", isMonster=true",""))) &amp; IF(M49="true", CONCATENATE(", multiTrialSet=true"), ""),"")</f>
        <v/>
      </c>
      <c r="AU49" s="25" t="str">
        <f>IF(C49&lt;&gt;"",CONCATENATE(" --",C49," / ",B49),"")</f>
        <v xml:space="preserve"> --Stygian / Stygier</v>
      </c>
      <c r="AV49" s="25" t="str">
        <f>IF(A49&lt;&gt;"",IF(VALUE(Q49)&gt;0,CONCATENATE("[",A49,"] = true,        --",C49, " / ", B49), ""),"")</f>
        <v/>
      </c>
    </row>
    <row r="50" spans="1:48" hidden="1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2535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3">
        <f>VLOOKUP(R50,'ESO zone constants'!$L$2:$N$9999,3,FALSE)</f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5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S50" s="25" t="str">
        <f>IF(A50&lt;&gt;"",IF(R50&lt;&gt;"",CONCATENATE(", zoneIds={",R50),"")&amp;IF(X50&lt;&gt;"",CONCATENATE(",",X50),"")&amp;IF(AN50&lt;&gt;"",CONCATENATE(",",AN50),"")&amp;IF(R50&lt;&gt;"",CONCATENATE("}",""),"")&amp;IF(OR(L50="true",L50="false",L50&lt;&gt;""), CONCATENATE(", veteran=", L50), ""),"")</f>
        <v>, zoneIds={383}, veteran=false</v>
      </c>
      <c r="AT50" s="25" t="str">
        <f>IF(A50&lt;&gt;"",IF(J50="Trial",", isTrial=true",IF(J50="Arena",", isArena=true", IF(J50="Monster",", isMonster=true",""))) &amp; IF(M50="true", CONCATENATE(", multiTrialSet=true"), ""),"")</f>
        <v/>
      </c>
      <c r="AU50" s="25" t="str">
        <f>IF(C50&lt;&gt;"",CONCATENATE(" --",C50," / ",B50),"")</f>
        <v xml:space="preserve"> --Ranger's Gait / Laufstil des Waldläufers</v>
      </c>
      <c r="AV50" s="25" t="str">
        <f>IF(A50&lt;&gt;"",IF(VALUE(Q50)&gt;0,CONCATENATE("[",A50,"] = true,        --",C50, " / ", B50), ""),"")</f>
        <v/>
      </c>
    </row>
    <row r="51" spans="1:48" hidden="1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2535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3">
        <f>VLOOKUP(R51,'ESO zone constants'!$L$2:$N$9999,3,FALSE)</f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5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S51" s="25" t="str">
        <f>IF(A51&lt;&gt;"",IF(R51&lt;&gt;"",CONCATENATE(", zoneIds={",R51),"")&amp;IF(X51&lt;&gt;"",CONCATENATE(",",X51),"")&amp;IF(AN51&lt;&gt;"",CONCATENATE(",",AN51),"")&amp;IF(R51&lt;&gt;"",CONCATENATE("}",""),"")&amp;IF(OR(L51="true",L51="false",L51&lt;&gt;""), CONCATENATE(", veteran=", L51), ""),"")</f>
        <v>, zoneIds={92}, veteran=false</v>
      </c>
      <c r="AT51" s="25" t="str">
        <f>IF(A51&lt;&gt;"",IF(J51="Trial",", isTrial=true",IF(J51="Arena",", isArena=true", IF(J51="Monster",", isMonster=true",""))) &amp; IF(M51="true", CONCATENATE(", multiTrialSet=true"), ""),"")</f>
        <v/>
      </c>
      <c r="AU51" s="25" t="str">
        <f>IF(C51&lt;&gt;"",CONCATENATE(" --",C51," / ",B51),"")</f>
        <v xml:space="preserve"> --Seventh Legion Brute / Rohling der siebten Legion</v>
      </c>
      <c r="AV51" s="25" t="str">
        <f>IF(A51&lt;&gt;"",IF(VALUE(Q51)&gt;0,CONCATENATE("[",A51,"] = true,        --",C51, " / ", B51), ""),"")</f>
        <v/>
      </c>
    </row>
    <row r="52" spans="1:48" hidden="1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2550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3">
        <f>VLOOKUP(R52,'ESO zone constants'!$L$2:$N$9999,3,FALSE)</f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5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S52" s="25" t="str">
        <f>IF(A52&lt;&gt;"",IF(R52&lt;&gt;"",CONCATENATE(", zoneIds={",R52),"")&amp;IF(X52&lt;&gt;"",CONCATENATE(",",X52),"")&amp;IF(AN52&lt;&gt;"",CONCATENATE(",",AN52),"")&amp;IF(R52&lt;&gt;"",CONCATENATE("}",""),"")&amp;IF(OR(L52="true",L52="false",L52&lt;&gt;""), CONCATENATE(", veteran=", L52), ""),"")</f>
        <v>, zoneIds={31}, veteran=false</v>
      </c>
      <c r="AT52" s="25" t="str">
        <f>IF(A52&lt;&gt;"",IF(J52="Trial",", isTrial=true",IF(J52="Arena",", isArena=true", IF(J52="Monster",", isMonster=true",""))) &amp; IF(M52="true", CONCATENATE(", multiTrialSet=true"), ""),"")</f>
        <v/>
      </c>
      <c r="AU52" s="25" t="str">
        <f>IF(C52&lt;&gt;"",CONCATENATE(" --",C52," / ",B52),"")</f>
        <v xml:space="preserve"> --Durok's Bane / Duroks Fluch</v>
      </c>
      <c r="AV52" s="25" t="str">
        <f>IF(A52&lt;&gt;"",IF(VALUE(Q52)&gt;0,CONCATENATE("[",A52,"] = true,        --",C52, " / ", B52), ""),"")</f>
        <v/>
      </c>
    </row>
    <row r="53" spans="1:48" hidden="1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2550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3">
        <f>VLOOKUP(R53,'ESO zone constants'!$L$2:$N$9999,3,FALSE)</f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5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S53" s="25" t="str">
        <f>IF(A53&lt;&gt;"",IF(R53&lt;&gt;"",CONCATENATE(", zoneIds={",R53),"")&amp;IF(X53&lt;&gt;"",CONCATENATE(",",X53),"")&amp;IF(AN53&lt;&gt;"",CONCATENATE(",",AN53),"")&amp;IF(R53&lt;&gt;"",CONCATENATE("}",""),"")&amp;IF(OR(L53="true",L53="false",L53&lt;&gt;""), CONCATENATE(", veteran=", L53), ""),"")</f>
        <v>, zoneIds={64}, veteran=false</v>
      </c>
      <c r="AT53" s="25" t="str">
        <f>IF(A53&lt;&gt;"",IF(J53="Trial",", isTrial=true",IF(J53="Arena",", isArena=true", IF(J53="Monster",", isMonster=true",""))) &amp; IF(M53="true", CONCATENATE(", multiTrialSet=true"), ""),"")</f>
        <v/>
      </c>
      <c r="AU53" s="25" t="str">
        <f>IF(C53&lt;&gt;"",CONCATENATE(" --",C53," / ",B53),"")</f>
        <v xml:space="preserve"> --Nikulas' Heavy Armor / Nikulas' schwere Rüstung</v>
      </c>
      <c r="AV53" s="25" t="str">
        <f>IF(A53&lt;&gt;"",IF(VALUE(Q53)&gt;0,CONCATENATE("[",A53,"] = true,        --",C53, " / ", B53), ""),"")</f>
        <v/>
      </c>
    </row>
    <row r="54" spans="1:48" hidden="1" x14ac:dyDescent="0.25">
      <c r="A54" s="5">
        <v>73</v>
      </c>
      <c r="B54" t="s">
        <v>1539</v>
      </c>
      <c r="C54" t="s">
        <v>1541</v>
      </c>
      <c r="D54" t="s">
        <v>1540</v>
      </c>
      <c r="G54" s="3">
        <f>A54</f>
        <v>73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135</v>
      </c>
      <c r="O54">
        <v>135</v>
      </c>
      <c r="P54">
        <v>135</v>
      </c>
      <c r="Q54">
        <v>8</v>
      </c>
      <c r="R54" s="3">
        <f>IF(S54&lt;&gt;"",VLOOKUP(S54,'ESO zone constants'!$E$2:$L$5000,8,FALSE),"")</f>
        <v>347</v>
      </c>
      <c r="S54" t="str">
        <f>VLOOKUP(N54,'ESO wayshrine node constants'!$A$2:$E$10002,5,FALSE)</f>
        <v>Coldharbour</v>
      </c>
      <c r="T54" s="23">
        <f>VLOOKUP(R54,'ESO zone constants'!$L$2:$N$9999,3,FALSE)</f>
        <v>0</v>
      </c>
      <c r="U54" s="3" t="str">
        <f>VLOOKUP(T54,'LibSets constants'!$A$2:$B$16,2,FALSE)</f>
        <v>Included in base game</v>
      </c>
      <c r="V54" s="19" t="s">
        <v>2586</v>
      </c>
      <c r="W54" t="s">
        <v>4283</v>
      </c>
      <c r="X54" s="3">
        <f>IF(Y54&lt;&gt;"",VLOOKUP(Y54,'ESO zone constants'!$E$3:$L$5000,8,FALSE),"")</f>
        <v>347</v>
      </c>
      <c r="Y54" t="str">
        <f>VLOOKUP(O54,'ESO wayshrine node constants'!$A$2:$E$10002,5,FALSE)</f>
        <v>Coldharbour</v>
      </c>
      <c r="Z54" s="19" t="s">
        <v>2586</v>
      </c>
      <c r="AA54" t="s">
        <v>4283</v>
      </c>
      <c r="AB54" s="3">
        <f>IF(AC54&lt;&gt;"",VLOOKUP(AC54,'ESO zone constants'!$E$3:$L$5000,8,FALSE),"")</f>
        <v>347</v>
      </c>
      <c r="AC54" t="str">
        <f>VLOOKUP(P54,'ESO wayshrine node constants'!$A$2:$E$10002,5,FALSE)</f>
        <v>Coldharbour</v>
      </c>
      <c r="AD54" s="19" t="s">
        <v>2586</v>
      </c>
      <c r="AE54" t="s">
        <v>4283</v>
      </c>
      <c r="AF54" s="3" t="str">
        <f>IF(AG54&lt;&gt;"",VLOOKUP(AG54,'ESO zone constants'!$E$3:$L$5000,8,FALSE),"")</f>
        <v/>
      </c>
      <c r="AH54" s="19" t="s">
        <v>2586</v>
      </c>
      <c r="AI54" t="s">
        <v>4283</v>
      </c>
      <c r="AJ54" s="3" t="str">
        <f>IF(AK54&lt;&gt;"",VLOOKUP(AK54,'ESO zone constants'!$E$3:$L$1002,6,FALSE),"")</f>
        <v/>
      </c>
      <c r="AL54" s="19" t="s">
        <v>2586</v>
      </c>
      <c r="AM54" t="s">
        <v>4283</v>
      </c>
      <c r="AN54" s="3" t="str">
        <f>IF(AO54&lt;&gt;"",VLOOKUP(AO54,'ESO zone constants'!$E$3:$L$1002,6,FALSE),"")</f>
        <v/>
      </c>
      <c r="AP54" s="19" t="s">
        <v>2586</v>
      </c>
      <c r="AQ54" t="s">
        <v>4283</v>
      </c>
      <c r="AR54" s="25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[73] = {wayshrines={135,135,135,}, traitsNeeded=8, dlcId=0</v>
      </c>
      <c r="AS54" s="25" t="str">
        <f>IF(A54&lt;&gt;"",IF(R54&lt;&gt;"",CONCATENATE(", zoneIds={",R54),"")&amp;IF(X54&lt;&gt;"",CONCATENATE(",",X54),"")&amp;IF(AN54&lt;&gt;"",CONCATENATE(",",AN54),"")&amp;IF(R54&lt;&gt;"",CONCATENATE("}",""),"")&amp;IF(OR(L54="true",L54="false",L54&lt;&gt;""), CONCATENATE(", veteran=", L54), ""),"")</f>
        <v>, zoneIds={347,347}, veteran=false</v>
      </c>
      <c r="AT54" s="25" t="str">
        <f>IF(A54&lt;&gt;"",IF(J54="Trial",", isTrial=true",IF(J54="Arena",", isArena=true", IF(J54="Monster",", isMonster=true",""))) &amp; IF(M54="true", CONCATENATE(", multiTrialSet=true"), ""),"")</f>
        <v/>
      </c>
      <c r="AU54" s="25" t="str">
        <f>IF(C54&lt;&gt;"",CONCATENATE(" --",C54," / ",B54),"")</f>
        <v xml:space="preserve"> --Oblivion's Foe / Erinnerung</v>
      </c>
      <c r="AV54" s="25" t="str">
        <f>IF(A54&lt;&gt;"",IF(VALUE(Q54)&gt;0,CONCATENATE("[",A54,"] = true,        --",C54, " / ", B54), ""),"")</f>
        <v>[73] = true,        --Oblivion's Foe / Erinnerung</v>
      </c>
    </row>
    <row r="55" spans="1:48" hidden="1" x14ac:dyDescent="0.25">
      <c r="A55" s="5">
        <v>74</v>
      </c>
      <c r="B55" t="s">
        <v>1542</v>
      </c>
      <c r="C55" t="s">
        <v>1544</v>
      </c>
      <c r="D55" t="s">
        <v>1543</v>
      </c>
      <c r="G55" s="3">
        <f>A55</f>
        <v>74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133</v>
      </c>
      <c r="O55">
        <v>133</v>
      </c>
      <c r="P55">
        <v>133</v>
      </c>
      <c r="Q55">
        <v>8</v>
      </c>
      <c r="R55" s="3">
        <f>IF(S55&lt;&gt;"",VLOOKUP(S55,'ESO zone constants'!$E$2:$L$5000,8,FALSE),"")</f>
        <v>347</v>
      </c>
      <c r="S55" t="str">
        <f>VLOOKUP(N55,'ESO wayshrine node constants'!$A$2:$E$10002,5,FALSE)</f>
        <v>Coldharbour</v>
      </c>
      <c r="T55" s="23">
        <f>VLOOKUP(R55,'ESO zone constants'!$L$2:$N$9999,3,FALSE)</f>
        <v>0</v>
      </c>
      <c r="U55" s="3" t="str">
        <f>VLOOKUP(T55,'LibSets constants'!$A$2:$B$16,2,FALSE)</f>
        <v>Included in base game</v>
      </c>
      <c r="V55" s="19" t="s">
        <v>2586</v>
      </c>
      <c r="W55" t="s">
        <v>4283</v>
      </c>
      <c r="X55" s="3">
        <f>IF(Y55&lt;&gt;"",VLOOKUP(Y55,'ESO zone constants'!$E$3:$L$5000,8,FALSE),"")</f>
        <v>347</v>
      </c>
      <c r="Y55" t="str">
        <f>VLOOKUP(O55,'ESO wayshrine node constants'!$A$2:$E$10002,5,FALSE)</f>
        <v>Coldharbour</v>
      </c>
      <c r="Z55" s="19" t="s">
        <v>2586</v>
      </c>
      <c r="AA55" t="s">
        <v>4283</v>
      </c>
      <c r="AB55" s="3">
        <f>IF(AC55&lt;&gt;"",VLOOKUP(AC55,'ESO zone constants'!$E$3:$L$5000,8,FALSE),"")</f>
        <v>347</v>
      </c>
      <c r="AC55" t="str">
        <f>VLOOKUP(P55,'ESO wayshrine node constants'!$A$2:$E$10002,5,FALSE)</f>
        <v>Coldharbour</v>
      </c>
      <c r="AD55" s="19" t="s">
        <v>2586</v>
      </c>
      <c r="AE55" t="s">
        <v>4283</v>
      </c>
      <c r="AF55" s="3" t="str">
        <f>IF(AG55&lt;&gt;"",VLOOKUP(AG55,'ESO zone constants'!$E$3:$L$5000,8,FALSE),"")</f>
        <v/>
      </c>
      <c r="AH55" s="19" t="s">
        <v>2586</v>
      </c>
      <c r="AI55" t="s">
        <v>4283</v>
      </c>
      <c r="AJ55" s="3" t="str">
        <f>IF(AK55&lt;&gt;"",VLOOKUP(AK55,'ESO zone constants'!$E$3:$L$1002,6,FALSE),"")</f>
        <v/>
      </c>
      <c r="AL55" s="19" t="s">
        <v>2586</v>
      </c>
      <c r="AM55" t="s">
        <v>4283</v>
      </c>
      <c r="AN55" s="3" t="str">
        <f>IF(AO55&lt;&gt;"",VLOOKUP(AO55,'ESO zone constants'!$E$3:$L$1002,6,FALSE),"")</f>
        <v/>
      </c>
      <c r="AP55" s="19" t="s">
        <v>2586</v>
      </c>
      <c r="AQ55" t="s">
        <v>4283</v>
      </c>
      <c r="AR55" s="25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[74] = {wayshrines={133,133,133,}, traitsNeeded=8, dlcId=0</v>
      </c>
      <c r="AS55" s="25" t="str">
        <f>IF(A55&lt;&gt;"",IF(R55&lt;&gt;"",CONCATENATE(", zoneIds={",R55),"")&amp;IF(X55&lt;&gt;"",CONCATENATE(",",X55),"")&amp;IF(AN55&lt;&gt;"",CONCATENATE(",",AN55),"")&amp;IF(R55&lt;&gt;"",CONCATENATE("}",""),"")&amp;IF(OR(L55="true",L55="false",L55&lt;&gt;""), CONCATENATE(", veteran=", L55), ""),"")</f>
        <v>, zoneIds={347,347}, veteran=false</v>
      </c>
      <c r="AT55" s="25" t="str">
        <f>IF(A55&lt;&gt;"",IF(J55="Trial",", isTrial=true",IF(J55="Arena",", isArena=true", IF(J55="Monster",", isMonster=true",""))) &amp; IF(M55="true", CONCATENATE(", multiTrialSet=true"), ""),"")</f>
        <v/>
      </c>
      <c r="AU55" s="25" t="str">
        <f>IF(C55&lt;&gt;"",CONCATENATE(" --",C55," / ",B55),"")</f>
        <v xml:space="preserve"> --Spectre's Eye / Schemenauge</v>
      </c>
      <c r="AV55" s="25" t="str">
        <f>IF(A55&lt;&gt;"",IF(VALUE(Q55)&gt;0,CONCATENATE("[",A55,"] = true,        --",C55, " / ", B55), ""),"")</f>
        <v>[74] = true,        --Spectre's Eye / Schemenauge</v>
      </c>
    </row>
    <row r="56" spans="1:48" hidden="1" x14ac:dyDescent="0.25">
      <c r="A56" s="5">
        <v>75</v>
      </c>
      <c r="B56" t="s">
        <v>1545</v>
      </c>
      <c r="C56" t="s">
        <v>1547</v>
      </c>
      <c r="D56" t="s">
        <v>1546</v>
      </c>
      <c r="G56" s="3">
        <f>A56</f>
        <v>75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19</v>
      </c>
      <c r="O56">
        <v>165</v>
      </c>
      <c r="P56">
        <v>24</v>
      </c>
      <c r="Q56">
        <v>3</v>
      </c>
      <c r="R56" s="3">
        <f>IF(S56&lt;&gt;"",VLOOKUP(S56,'ESO zone constants'!$E$2:$L$5000,8,FALSE),"")</f>
        <v>19</v>
      </c>
      <c r="S56" t="str">
        <f>VLOOKUP(N56,'ESO wayshrine node constants'!$A$2:$E$10002,5,FALSE)</f>
        <v>Stormhaven</v>
      </c>
      <c r="T56" s="23">
        <f>VLOOKUP(R56,'ESO zone constants'!$L$2:$N$9999,3,FALSE)</f>
        <v>0</v>
      </c>
      <c r="U56" s="3" t="str">
        <f>VLOOKUP(T56,'LibSets constants'!$A$2:$B$16,2,FALSE)</f>
        <v>Included in base game</v>
      </c>
      <c r="V56" s="19" t="s">
        <v>2586</v>
      </c>
      <c r="W56" t="s">
        <v>4283</v>
      </c>
      <c r="X56" s="3">
        <f>IF(Y56&lt;&gt;"",VLOOKUP(Y56,'ESO zone constants'!$E$3:$L$5000,8,FALSE),"")</f>
        <v>383</v>
      </c>
      <c r="Y56" t="str">
        <f>VLOOKUP(O56,'ESO wayshrine node constants'!$A$2:$E$10002,5,FALSE)</f>
        <v>Grahtwood</v>
      </c>
      <c r="Z56" s="19" t="s">
        <v>2586</v>
      </c>
      <c r="AA56" t="s">
        <v>4283</v>
      </c>
      <c r="AB56" s="3">
        <f>IF(AC56&lt;&gt;"",VLOOKUP(AC56,'ESO zone constants'!$E$3:$L$5000,8,FALSE),"")</f>
        <v>57</v>
      </c>
      <c r="AC56" t="str">
        <f>VLOOKUP(P56,'ESO wayshrine node constants'!$A$2:$E$10002,5,FALSE)</f>
        <v>Deshaan</v>
      </c>
      <c r="AD56" s="19" t="s">
        <v>2586</v>
      </c>
      <c r="AE56" t="s">
        <v>4283</v>
      </c>
      <c r="AF56" s="3" t="str">
        <f>IF(AG56&lt;&gt;"",VLOOKUP(AG56,'ESO zone constants'!$E$3:$L$5000,8,FALSE),"")</f>
        <v/>
      </c>
      <c r="AH56" s="19" t="s">
        <v>2586</v>
      </c>
      <c r="AI56" t="s">
        <v>4283</v>
      </c>
      <c r="AJ56" s="3" t="str">
        <f>IF(AK56&lt;&gt;"",VLOOKUP(AK56,'ESO zone constants'!$E$3:$L$1002,6,FALSE),"")</f>
        <v/>
      </c>
      <c r="AL56" s="19" t="s">
        <v>2586</v>
      </c>
      <c r="AM56" t="s">
        <v>4283</v>
      </c>
      <c r="AN56" s="3" t="str">
        <f>IF(AO56&lt;&gt;"",VLOOKUP(AO56,'ESO zone constants'!$E$3:$L$1002,6,FALSE),"")</f>
        <v/>
      </c>
      <c r="AP56" s="19" t="s">
        <v>2586</v>
      </c>
      <c r="AQ56" t="s">
        <v>4283</v>
      </c>
      <c r="AR56" s="25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[75] = {wayshrines={19,165,24,}, traitsNeeded=3, dlcId=0</v>
      </c>
      <c r="AS56" s="25" t="str">
        <f>IF(A56&lt;&gt;"",IF(R56&lt;&gt;"",CONCATENATE(", zoneIds={",R56),"")&amp;IF(X56&lt;&gt;"",CONCATENATE(",",X56),"")&amp;IF(AN56&lt;&gt;"",CONCATENATE(",",AN56),"")&amp;IF(R56&lt;&gt;"",CONCATENATE("}",""),"")&amp;IF(OR(L56="true",L56="false",L56&lt;&gt;""), CONCATENATE(", veteran=", L56), ""),"")</f>
        <v>, zoneIds={19,383}, veteran=false</v>
      </c>
      <c r="AT56" s="25" t="str">
        <f>IF(A56&lt;&gt;"",IF(J56="Trial",", isTrial=true",IF(J56="Arena",", isArena=true", IF(J56="Monster",", isMonster=true",""))) &amp; IF(M56="true", CONCATENATE(", multiTrialSet=true"), ""),"")</f>
        <v/>
      </c>
      <c r="AU56" s="25" t="str">
        <f>IF(C56&lt;&gt;"",CONCATENATE(" --",C56," / ",B56),"")</f>
        <v xml:space="preserve"> --Torug's Pact / Torugs Pakt</v>
      </c>
      <c r="AV56" s="25" t="str">
        <f>IF(A56&lt;&gt;"",IF(VALUE(Q56)&gt;0,CONCATENATE("[",A56,"] = true,        --",C56, " / ", B56), ""),"")</f>
        <v>[75] = true,        --Torug's Pact / Torugs Pakt</v>
      </c>
    </row>
    <row r="57" spans="1:48" hidden="1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4278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3">
        <f>VLOOKUP(R57,'ESO zone constants'!$L$2:$N$9999,3,FALSE)</f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5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S57" s="25" t="str">
        <f>IF(A57&lt;&gt;"",IF(R57&lt;&gt;"",CONCATENATE(", zoneIds={",R57),"")&amp;IF(X57&lt;&gt;"",CONCATENATE(",",X57),"")&amp;IF(AN57&lt;&gt;"",CONCATENATE(",",AN57),"")&amp;IF(R57&lt;&gt;"",CONCATENATE("}",""),"")&amp;IF(OR(L57="true",L57="false",L57&lt;&gt;""), CONCATENATE(", veteran=", L57), ""),"")</f>
        <v>, zoneIds={181}, veteran=false</v>
      </c>
      <c r="AT57" s="25" t="str">
        <f>IF(A57&lt;&gt;"",IF(J57="Trial",", isTrial=true",IF(J57="Arena",", isArena=true", IF(J57="Monster",", isMonster=true",""))) &amp; IF(M57="true", CONCATENATE(", multiTrialSet=true"), ""),"")</f>
        <v/>
      </c>
      <c r="AU57" s="25" t="str">
        <f>IF(C57&lt;&gt;"",CONCATENATE(" --",C57," / ",B57),"")</f>
        <v xml:space="preserve"> --Robes of Alteration Mastery / Roben der Veränderungsbeherrschung</v>
      </c>
      <c r="AV57" s="25" t="str">
        <f>IF(A57&lt;&gt;"",IF(VALUE(Q57)&gt;0,CONCATENATE("[",A57,"] = true,        --",C57, " / ", B57), ""),"")</f>
        <v/>
      </c>
    </row>
    <row r="58" spans="1:48" hidden="1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2550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3">
        <f>VLOOKUP(R58,'ESO zone constants'!$L$2:$N$9999,3,FALSE)</f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5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S58" s="25" t="str">
        <f>IF(A58&lt;&gt;"",IF(R58&lt;&gt;"",CONCATENATE(", zoneIds={",R58),"")&amp;IF(X58&lt;&gt;"",CONCATENATE(",",X58),"")&amp;IF(AN58&lt;&gt;"",CONCATENATE(",",AN58),"")&amp;IF(R58&lt;&gt;"",CONCATENATE("}",""),"")&amp;IF(OR(L58="true",L58="false",L58&lt;&gt;""), CONCATENATE(", veteran=", L58), ""),"")</f>
        <v>, zoneIds={22}, veteran=false</v>
      </c>
      <c r="AT58" s="25" t="str">
        <f>IF(A58&lt;&gt;"",IF(J58="Trial",", isTrial=true",IF(J58="Arena",", isArena=true", IF(J58="Monster",", isMonster=true",""))) &amp; IF(M58="true", CONCATENATE(", multiTrialSet=true"), ""),"")</f>
        <v/>
      </c>
      <c r="AU58" s="25" t="str">
        <f>IF(C58&lt;&gt;"",CONCATENATE(" --",C58," / ",B58),"")</f>
        <v xml:space="preserve"> --Crusader / Glaubenskrieger</v>
      </c>
      <c r="AV58" s="25" t="str">
        <f>IF(A58&lt;&gt;"",IF(VALUE(Q58)&gt;0,CONCATENATE("[",A58,"] = true,        --",C58, " / ", B58), ""),"")</f>
        <v/>
      </c>
    </row>
    <row r="59" spans="1:48" hidden="1" x14ac:dyDescent="0.25">
      <c r="A59" s="5">
        <v>78</v>
      </c>
      <c r="B59" t="s">
        <v>1554</v>
      </c>
      <c r="C59" t="s">
        <v>1556</v>
      </c>
      <c r="D59" t="s">
        <v>1555</v>
      </c>
      <c r="G59" s="3">
        <f>A59</f>
        <v>78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9</v>
      </c>
      <c r="O59">
        <v>154</v>
      </c>
      <c r="P59">
        <v>51</v>
      </c>
      <c r="Q59">
        <v>4</v>
      </c>
      <c r="R59" s="3">
        <f>IF(S59&lt;&gt;"",VLOOKUP(S59,'ESO zone constants'!$E$2:$L$5000,8,FALSE),"")</f>
        <v>20</v>
      </c>
      <c r="S59" t="str">
        <f>VLOOKUP(N59,'ESO wayshrine node constants'!$A$2:$E$10002,5,FALSE)</f>
        <v>Rivenspire</v>
      </c>
      <c r="T59" s="23">
        <f>VLOOKUP(R59,'ESO zone constants'!$L$2:$N$9999,3,FALSE)</f>
        <v>0</v>
      </c>
      <c r="U59" s="3" t="str">
        <f>VLOOKUP(T59,'LibSets constants'!$A$2:$B$16,2,FALSE)</f>
        <v>Included in base game</v>
      </c>
      <c r="V59" s="19" t="s">
        <v>2586</v>
      </c>
      <c r="W59" t="s">
        <v>4283</v>
      </c>
      <c r="X59" s="3">
        <f>IF(Y59&lt;&gt;"",VLOOKUP(Y59,'ESO zone constants'!$E$3:$L$5000,8,FALSE),"")</f>
        <v>108</v>
      </c>
      <c r="Y59" t="str">
        <f>VLOOKUP(O59,'ESO wayshrine node constants'!$A$2:$E$10002,5,FALSE)</f>
        <v>Greenshade</v>
      </c>
      <c r="Z59" s="19" t="s">
        <v>2586</v>
      </c>
      <c r="AA59" t="s">
        <v>4283</v>
      </c>
      <c r="AB59" s="3">
        <f>IF(AC59&lt;&gt;"",VLOOKUP(AC59,'ESO zone constants'!$E$3:$L$5000,8,FALSE),"")</f>
        <v>117</v>
      </c>
      <c r="AC59" t="str">
        <f>VLOOKUP(P59,'ESO wayshrine node constants'!$A$2:$E$10002,5,FALSE)</f>
        <v>Shadowfen</v>
      </c>
      <c r="AD59" s="19" t="s">
        <v>2586</v>
      </c>
      <c r="AE59" t="s">
        <v>4283</v>
      </c>
      <c r="AF59" s="3" t="str">
        <f>IF(AG59&lt;&gt;"",VLOOKUP(AG59,'ESO zone constants'!$E$3:$L$5000,8,FALSE),"")</f>
        <v/>
      </c>
      <c r="AH59" s="19" t="s">
        <v>2586</v>
      </c>
      <c r="AI59" t="s">
        <v>4283</v>
      </c>
      <c r="AJ59" s="30" t="str">
        <f>IF(AK59&lt;&gt;"",VLOOKUP(AK59,'ESO zone constants'!$E$3:$L$1002,6,FALSE),"")</f>
        <v/>
      </c>
      <c r="AL59" s="19" t="s">
        <v>2586</v>
      </c>
      <c r="AM59" t="s">
        <v>4283</v>
      </c>
      <c r="AN59" s="30" t="str">
        <f>IF(AO59&lt;&gt;"",VLOOKUP(AO59,'ESO zone constants'!$E$3:$L$1002,6,FALSE),"")</f>
        <v/>
      </c>
      <c r="AP59" s="19" t="s">
        <v>2586</v>
      </c>
      <c r="AQ59" t="s">
        <v>4283</v>
      </c>
      <c r="AR59" s="25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[78] = {wayshrines={9,154,51,}, traitsNeeded=4, dlcId=0</v>
      </c>
      <c r="AS59" s="25" t="str">
        <f>IF(A59&lt;&gt;"",IF(R59&lt;&gt;"",CONCATENATE(", zoneIds={",R59),"")&amp;IF(X59&lt;&gt;"",CONCATENATE(",",X59),"")&amp;IF(AN59&lt;&gt;"",CONCATENATE(",",AN59),"")&amp;IF(R59&lt;&gt;"",CONCATENATE("}",""),"")&amp;IF(OR(L59="true",L59="false",L59&lt;&gt;""), CONCATENATE(", veteran=", L59), ""),"")</f>
        <v>, zoneIds={20,108}, veteran=false</v>
      </c>
      <c r="AT59" s="25" t="str">
        <f>IF(A59&lt;&gt;"",IF(J59="Trial",", isTrial=true",IF(J59="Arena",", isArena=true", IF(J59="Monster",", isMonster=true",""))) &amp; IF(M59="true", CONCATENATE(", multiTrialSet=true"), ""),"")</f>
        <v/>
      </c>
      <c r="AU59" s="25" t="str">
        <f>IF(C59&lt;&gt;"",CONCATENATE(" --",C59," / ",B59),"")</f>
        <v xml:space="preserve"> --Hist Bark / Histrinde</v>
      </c>
      <c r="AV59" s="25" t="str">
        <f>IF(A59&lt;&gt;"",IF(VALUE(Q59)&gt;0,CONCATENATE("[",A59,"] = true,        --",C59, " / ", B59), ""),"")</f>
        <v>[78] = true,        --Hist Bark / Histrinde</v>
      </c>
    </row>
    <row r="60" spans="1:48" hidden="1" x14ac:dyDescent="0.25">
      <c r="A60" s="5">
        <v>79</v>
      </c>
      <c r="B60" t="s">
        <v>1557</v>
      </c>
      <c r="C60" t="s">
        <v>1559</v>
      </c>
      <c r="D60" t="s">
        <v>1558</v>
      </c>
      <c r="G60" s="3">
        <f>A60</f>
        <v>79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35</v>
      </c>
      <c r="O60">
        <v>144</v>
      </c>
      <c r="P60">
        <v>111</v>
      </c>
      <c r="Q60">
        <v>6</v>
      </c>
      <c r="R60" s="3">
        <f>IF(S60&lt;&gt;"",VLOOKUP(S60,'ESO zone constants'!$E$2:$L$5000,8,FALSE),"")</f>
        <v>92</v>
      </c>
      <c r="S60" t="str">
        <f>VLOOKUP(N60,'ESO wayshrine node constants'!$A$2:$E$10002,5,FALSE)</f>
        <v>Bangkorai</v>
      </c>
      <c r="T60" s="23">
        <f>VLOOKUP(R60,'ESO zone constants'!$L$2:$N$9999,3,FALSE)</f>
        <v>0</v>
      </c>
      <c r="U60" s="3" t="str">
        <f>VLOOKUP(T60,'LibSets constants'!$A$2:$B$16,2,FALSE)</f>
        <v>Included in base game</v>
      </c>
      <c r="V60" s="19" t="s">
        <v>2586</v>
      </c>
      <c r="W60" t="s">
        <v>4283</v>
      </c>
      <c r="X60" s="3">
        <f>IF(Y60&lt;&gt;"",VLOOKUP(Y60,'ESO zone constants'!$E$3:$L$5000,8,FALSE),"")</f>
        <v>382</v>
      </c>
      <c r="Y60" t="str">
        <f>VLOOKUP(O60,'ESO wayshrine node constants'!$A$2:$E$10002,5,FALSE)</f>
        <v>Reaper's March</v>
      </c>
      <c r="Z60" s="19" t="s">
        <v>2586</v>
      </c>
      <c r="AA60" t="s">
        <v>4283</v>
      </c>
      <c r="AB60" s="3">
        <f>IF(AC60&lt;&gt;"",VLOOKUP(AC60,'ESO zone constants'!$E$3:$L$5000,8,FALSE),"")</f>
        <v>103</v>
      </c>
      <c r="AC60" t="str">
        <f>VLOOKUP(P60,'ESO wayshrine node constants'!$A$2:$E$10002,5,FALSE)</f>
        <v>The Rift</v>
      </c>
      <c r="AD60" s="19" t="s">
        <v>2586</v>
      </c>
      <c r="AE60" t="s">
        <v>4283</v>
      </c>
      <c r="AF60" s="3" t="str">
        <f>IF(AG60&lt;&gt;"",VLOOKUP(AG60,'ESO zone constants'!$E$3:$L$5000,8,FALSE),"")</f>
        <v/>
      </c>
      <c r="AH60" s="19" t="s">
        <v>2586</v>
      </c>
      <c r="AI60" t="s">
        <v>4283</v>
      </c>
      <c r="AJ60" s="3" t="str">
        <f>IF(AK60&lt;&gt;"",VLOOKUP(AK60,'ESO zone constants'!$E$3:$L$1002,6,FALSE),"")</f>
        <v/>
      </c>
      <c r="AL60" s="19" t="s">
        <v>2586</v>
      </c>
      <c r="AM60" t="s">
        <v>4283</v>
      </c>
      <c r="AN60" s="3" t="str">
        <f>IF(AO60&lt;&gt;"",VLOOKUP(AO60,'ESO zone constants'!$E$3:$L$1002,6,FALSE),"")</f>
        <v/>
      </c>
      <c r="AP60" s="19" t="s">
        <v>2586</v>
      </c>
      <c r="AQ60" t="s">
        <v>4283</v>
      </c>
      <c r="AR60" s="25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[79] = {wayshrines={35,144,111,}, traitsNeeded=6, dlcId=0</v>
      </c>
      <c r="AS60" s="25" t="str">
        <f>IF(A60&lt;&gt;"",IF(R60&lt;&gt;"",CONCATENATE(", zoneIds={",R60),"")&amp;IF(X60&lt;&gt;"",CONCATENATE(",",X60),"")&amp;IF(AN60&lt;&gt;"",CONCATENATE(",",AN60),"")&amp;IF(R60&lt;&gt;"",CONCATENATE("}",""),"")&amp;IF(OR(L60="true",L60="false",L60&lt;&gt;""), CONCATENATE(", veteran=", L60), ""),"")</f>
        <v>, zoneIds={92,382}, veteran=false</v>
      </c>
      <c r="AT60" s="25" t="str">
        <f>IF(A60&lt;&gt;"",IF(J60="Trial",", isTrial=true",IF(J60="Arena",", isArena=true", IF(J60="Monster",", isMonster=true",""))) &amp; IF(M60="true", CONCATENATE(", multiTrialSet=true"), ""),"")</f>
        <v/>
      </c>
      <c r="AU60" s="25" t="str">
        <f>IF(C60&lt;&gt;"",CONCATENATE(" --",C60," / ",B60),"")</f>
        <v xml:space="preserve"> --Willow's Path / Weidenpfad</v>
      </c>
      <c r="AV60" s="25" t="str">
        <f>IF(A60&lt;&gt;"",IF(VALUE(Q60)&gt;0,CONCATENATE("[",A60,"] = true,        --",C60, " / ", B60), ""),"")</f>
        <v>[79] = true,        --Willow's Path / Weidenpfad</v>
      </c>
    </row>
    <row r="61" spans="1:48" hidden="1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>
        <f>IF(S61&lt;&gt;"",VLOOKUP(S61,'ESO zone constants'!$E$2:$L$5000,8,FALSE),"")</f>
        <v>92</v>
      </c>
      <c r="S61" t="str">
        <f>VLOOKUP(N61,'ESO wayshrine node constants'!$A$2:$E$10002,5,FALSE)</f>
        <v>Bangkorai</v>
      </c>
      <c r="T61" s="23">
        <f>VLOOKUP(R61,'ESO zone constants'!$L$2:$N$9999,3,FALSE)</f>
        <v>0</v>
      </c>
      <c r="U61" s="3" t="str">
        <f>VLOOKUP(T61,'LibSets constants'!$A$2:$B$16,2,FALSE)</f>
        <v>Included in base game</v>
      </c>
      <c r="V61" s="19" t="s">
        <v>2586</v>
      </c>
      <c r="W61" t="s">
        <v>4283</v>
      </c>
      <c r="X61" s="3">
        <f>IF(Y61&lt;&gt;"",VLOOKUP(Y61,'ESO zone constants'!$E$3:$L$5000,8,FALSE),"")</f>
        <v>382</v>
      </c>
      <c r="Y61" t="str">
        <f>VLOOKUP(O61,'ESO wayshrine node constants'!$A$2:$E$10002,5,FALSE)</f>
        <v>Reaper's March</v>
      </c>
      <c r="Z61" s="19" t="s">
        <v>2586</v>
      </c>
      <c r="AA61" t="s">
        <v>4283</v>
      </c>
      <c r="AB61" s="3">
        <f>IF(AC61&lt;&gt;"",VLOOKUP(AC61,'ESO zone constants'!$E$3:$L$5000,8,FALSE),"")</f>
        <v>103</v>
      </c>
      <c r="AC61" t="str">
        <f>VLOOKUP(P61,'ESO wayshrine node constants'!$A$2:$E$10002,5,FALSE)</f>
        <v>The Rift</v>
      </c>
      <c r="AD61" s="19" t="s">
        <v>2586</v>
      </c>
      <c r="AE61" t="s">
        <v>4283</v>
      </c>
      <c r="AF61" s="3" t="str">
        <f>IF(AG61&lt;&gt;"",VLOOKUP(AG61,'ESO zone constants'!$E$3:$L$5000,8,FALSE),"")</f>
        <v/>
      </c>
      <c r="AH61" s="19" t="s">
        <v>2586</v>
      </c>
      <c r="AI61" t="s">
        <v>4283</v>
      </c>
      <c r="AJ61" s="30" t="str">
        <f>IF(AK61&lt;&gt;"",VLOOKUP(AK61,'ESO zone constants'!$E$3:$L$1002,6,FALSE),"")</f>
        <v/>
      </c>
      <c r="AL61" s="19" t="s">
        <v>2586</v>
      </c>
      <c r="AM61" t="s">
        <v>4283</v>
      </c>
      <c r="AN61" s="30" t="str">
        <f>IF(AO61&lt;&gt;"",VLOOKUP(AO61,'ESO zone constants'!$E$3:$L$1002,6,FALSE),"")</f>
        <v/>
      </c>
      <c r="AP61" s="19" t="s">
        <v>2586</v>
      </c>
      <c r="AQ61" t="s">
        <v>4283</v>
      </c>
      <c r="AR61" s="25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S61" s="25" t="str">
        <f>IF(A61&lt;&gt;"",IF(R61&lt;&gt;"",CONCATENATE(", zoneIds={",R61),"")&amp;IF(X61&lt;&gt;"",CONCATENATE(",",X61),"")&amp;IF(AN61&lt;&gt;"",CONCATENATE(",",AN61),"")&amp;IF(R61&lt;&gt;"",CONCATENATE("}",""),"")&amp;IF(OR(L61="true",L61="false",L61&lt;&gt;""), CONCATENATE(", veteran=", L61), ""),"")</f>
        <v>, zoneIds={92,382}, veteran=false</v>
      </c>
      <c r="AT61" s="25" t="str">
        <f>IF(A61&lt;&gt;"",IF(J61="Trial",", isTrial=true",IF(J61="Arena",", isArena=true", IF(J61="Monster",", isMonster=true",""))) &amp; IF(M61="true", CONCATENATE(", multiTrialSet=true"), ""),"")</f>
        <v/>
      </c>
      <c r="AU61" s="25" t="str">
        <f>IF(C61&lt;&gt;"",CONCATENATE(" --",C61," / ",B61),"")</f>
        <v xml:space="preserve"> --Hunding's Rage / Hundings Zorn</v>
      </c>
      <c r="AV61" s="25" t="str">
        <f>IF(A61&lt;&gt;"",IF(VALUE(Q61)&gt;0,CONCATENATE("[",A61,"] = true,        --",C61, " / ", B61), ""),"")</f>
        <v>[80] = true,        --Hunding's Rage / Hundings Zorn</v>
      </c>
    </row>
    <row r="62" spans="1:48" hidden="1" x14ac:dyDescent="0.25">
      <c r="A62" s="5">
        <v>81</v>
      </c>
      <c r="B62" t="s">
        <v>1563</v>
      </c>
      <c r="C62" t="s">
        <v>1565</v>
      </c>
      <c r="D62" t="s">
        <v>1564</v>
      </c>
      <c r="G62" s="3">
        <f>A62</f>
        <v>81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137</v>
      </c>
      <c r="O62">
        <v>103</v>
      </c>
      <c r="P62">
        <v>89</v>
      </c>
      <c r="Q62">
        <v>5</v>
      </c>
      <c r="R62" s="3">
        <f>IF(S62&lt;&gt;"",VLOOKUP(S62,'ESO zone constants'!$E$2:$L$5000,8,FALSE),"")</f>
        <v>104</v>
      </c>
      <c r="S62" t="str">
        <f>VLOOKUP(N62,'ESO wayshrine node constants'!$A$2:$E$10002,5,FALSE)</f>
        <v>Alik'r Desert</v>
      </c>
      <c r="T62" s="23">
        <f>VLOOKUP(R62,'ESO zone constants'!$L$2:$N$9999,3,FALSE)</f>
        <v>0</v>
      </c>
      <c r="U62" s="3" t="str">
        <f>VLOOKUP(T62,'LibSets constants'!$A$2:$B$16,2,FALSE)</f>
        <v>Included in base game</v>
      </c>
      <c r="V62" s="19" t="s">
        <v>2586</v>
      </c>
      <c r="W62" t="s">
        <v>4283</v>
      </c>
      <c r="X62" s="3">
        <f>IF(Y62&lt;&gt;"",VLOOKUP(Y62,'ESO zone constants'!$E$3:$L$5000,8,FALSE),"")</f>
        <v>58</v>
      </c>
      <c r="Y62" t="str">
        <f>VLOOKUP(O62,'ESO wayshrine node constants'!$A$2:$E$10002,5,FALSE)</f>
        <v>Malabal Tor</v>
      </c>
      <c r="Z62" s="19" t="s">
        <v>2586</v>
      </c>
      <c r="AA62" t="s">
        <v>4283</v>
      </c>
      <c r="AB62" s="3">
        <f>IF(AC62&lt;&gt;"",VLOOKUP(AC62,'ESO zone constants'!$E$3:$L$5000,8,FALSE),"")</f>
        <v>101</v>
      </c>
      <c r="AC62" t="str">
        <f>VLOOKUP(P62,'ESO wayshrine node constants'!$A$2:$E$10002,5,FALSE)</f>
        <v>Eastmarch</v>
      </c>
      <c r="AD62" s="19" t="s">
        <v>2586</v>
      </c>
      <c r="AE62" t="s">
        <v>4283</v>
      </c>
      <c r="AF62" s="3" t="str">
        <f>IF(AG62&lt;&gt;"",VLOOKUP(AG62,'ESO zone constants'!$E$3:$L$5000,8,FALSE),"")</f>
        <v/>
      </c>
      <c r="AH62" s="19" t="s">
        <v>2586</v>
      </c>
      <c r="AI62" t="s">
        <v>4283</v>
      </c>
      <c r="AJ62" s="3" t="str">
        <f>IF(AK62&lt;&gt;"",VLOOKUP(AK62,'ESO zone constants'!$E$3:$L$1002,6,FALSE),"")</f>
        <v/>
      </c>
      <c r="AL62" s="19" t="s">
        <v>2586</v>
      </c>
      <c r="AM62" t="s">
        <v>4283</v>
      </c>
      <c r="AN62" s="3" t="str">
        <f>IF(AO62&lt;&gt;"",VLOOKUP(AO62,'ESO zone constants'!$E$3:$L$1002,6,FALSE),"")</f>
        <v/>
      </c>
      <c r="AP62" s="19" t="s">
        <v>2586</v>
      </c>
      <c r="AQ62" t="s">
        <v>4283</v>
      </c>
      <c r="AR62" s="25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[81] = {wayshrines={137,103,89,}, traitsNeeded=5, dlcId=0</v>
      </c>
      <c r="AS62" s="25" t="str">
        <f>IF(A62&lt;&gt;"",IF(R62&lt;&gt;"",CONCATENATE(", zoneIds={",R62),"")&amp;IF(X62&lt;&gt;"",CONCATENATE(",",X62),"")&amp;IF(AN62&lt;&gt;"",CONCATENATE(",",AN62),"")&amp;IF(R62&lt;&gt;"",CONCATENATE("}",""),"")&amp;IF(OR(L62="true",L62="false",L62&lt;&gt;""), CONCATENATE(", veteran=", L62), ""),"")</f>
        <v>, zoneIds={104,58}, veteran=false</v>
      </c>
      <c r="AT62" s="25" t="str">
        <f>IF(A62&lt;&gt;"",IF(J62="Trial",", isTrial=true",IF(J62="Arena",", isArena=true", IF(J62="Monster",", isMonster=true",""))) &amp; IF(M62="true", CONCATENATE(", multiTrialSet=true"), ""),"")</f>
        <v/>
      </c>
      <c r="AU62" s="25" t="str">
        <f>IF(C62&lt;&gt;"",CONCATENATE(" --",C62," / ",B62),"")</f>
        <v xml:space="preserve"> --Song of Lamae / Lied der Lamien</v>
      </c>
      <c r="AV62" s="25" t="str">
        <f>IF(A62&lt;&gt;"",IF(VALUE(Q62)&gt;0,CONCATENATE("[",A62,"] = true,        --",C62, " / ", B62), ""),"")</f>
        <v>[81] = true,        --Song of Lamae / Lied der Lamien</v>
      </c>
    </row>
    <row r="63" spans="1:48" hidden="1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3">
        <f>VLOOKUP(R63,'ESO zone constants'!$L$2:$N$9999,3,FALSE)</f>
        <v>0</v>
      </c>
      <c r="U63" s="3" t="str">
        <f>VLOOKUP(T63,'LibSets constants'!$A$2:$B$16,2,FALSE)</f>
        <v>Included in base game</v>
      </c>
      <c r="V63" s="19" t="s">
        <v>2586</v>
      </c>
      <c r="W63" t="s">
        <v>4283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19" t="s">
        <v>2586</v>
      </c>
      <c r="AA63" t="s">
        <v>4283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19" t="s">
        <v>2586</v>
      </c>
      <c r="AE63" t="s">
        <v>4283</v>
      </c>
      <c r="AF63" s="3" t="str">
        <f>IF(AG63&lt;&gt;"",VLOOKUP(AG63,'ESO zone constants'!$E$3:$L$5000,8,FALSE),"")</f>
        <v/>
      </c>
      <c r="AH63" s="19" t="s">
        <v>2586</v>
      </c>
      <c r="AI63" t="s">
        <v>4283</v>
      </c>
      <c r="AJ63" s="3" t="str">
        <f>IF(AK63&lt;&gt;"",VLOOKUP(AK63,'ESO zone constants'!$E$3:$L$5000,8,FALSE),"")</f>
        <v/>
      </c>
      <c r="AL63" s="19" t="s">
        <v>2586</v>
      </c>
      <c r="AM63" t="s">
        <v>4283</v>
      </c>
      <c r="AN63" s="3" t="str">
        <f>IF(AO63&lt;&gt;"",VLOOKUP(AO63,'ESO zone constants'!$E$3:$L$5000,8,FALSE),"")</f>
        <v/>
      </c>
      <c r="AP63" s="19" t="s">
        <v>2586</v>
      </c>
      <c r="AQ63" t="s">
        <v>4283</v>
      </c>
      <c r="AR63" s="25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S63" s="25" t="str">
        <f>IF(A63&lt;&gt;"",IF(R63&lt;&gt;"",CONCATENATE(", zoneIds={",R63),"")&amp;IF(X63&lt;&gt;"",CONCATENATE(",",X63),"")&amp;IF(AN63&lt;&gt;"",CONCATENATE(",",AN63),"")&amp;IF(R63&lt;&gt;"",CONCATENATE("}",""),"")&amp;IF(OR(L63="true",L63="false",L63&lt;&gt;""), CONCATENATE(", veteran=", L63), ""),"")</f>
        <v>, zoneIds={104,58}, veteran=false</v>
      </c>
      <c r="AT63" s="25" t="str">
        <f>IF(A63&lt;&gt;"",IF(J63="Trial",", isTrial=true",IF(J63="Arena",", isArena=true", IF(J63="Monster",", isMonster=true",""))) &amp; IF(M63="true", CONCATENATE(", multiTrialSet=true"), ""),"")</f>
        <v/>
      </c>
      <c r="AU63" s="25" t="str">
        <f>IF(C63&lt;&gt;"",CONCATENATE(" --",C63," / ",B63),"")</f>
        <v xml:space="preserve"> --Alessia's Bulwark / Alessias Bollwerk</v>
      </c>
      <c r="AV63" s="25" t="str">
        <f>IF(A63&lt;&gt;"",IF(VALUE(Q63)&gt;0,CONCATENATE("[",A63,"] = true,        --",C63, " / ", B63), ""),"")</f>
        <v>[82] = true,        --Alessia's Bulwark / Alessias Bollwerk</v>
      </c>
    </row>
    <row r="64" spans="1:48" hidden="1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4278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3">
        <f>VLOOKUP(R64,'ESO zone constants'!$L$2:$N$9999,3,FALSE)</f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3" t="str">
        <f>IF(AO64&lt;&gt;"",VLOOKUP(AO64,'ESO zone constants'!$E$3:$L$5000,8,FALSE),"")</f>
        <v/>
      </c>
      <c r="AR64" s="25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S64" s="25" t="str">
        <f>IF(A64&lt;&gt;"",IF(R64&lt;&gt;"",CONCATENATE(", zoneIds={",R64),"")&amp;IF(X64&lt;&gt;"",CONCATENATE(",",X64),"")&amp;IF(AN64&lt;&gt;"",CONCATENATE(",",AN64),"")&amp;IF(R64&lt;&gt;"",CONCATENATE("}",""),"")&amp;IF(OR(L64="true",L64="false",L64&lt;&gt;""), CONCATENATE(", veteran=", L64), ""),"")</f>
        <v>, zoneIds={181}, veteran=false</v>
      </c>
      <c r="AT64" s="25" t="str">
        <f>IF(A64&lt;&gt;"",IF(J64="Trial",", isTrial=true",IF(J64="Arena",", isArena=true", IF(J64="Monster",", isMonster=true",""))) &amp; IF(M64="true", CONCATENATE(", multiTrialSet=true"), ""),"")</f>
        <v/>
      </c>
      <c r="AU64" s="25" t="str">
        <f>IF(C64&lt;&gt;"",CONCATENATE(" --",C64," / ",B64),"")</f>
        <v xml:space="preserve"> --Elf Bane / Elfenfluch</v>
      </c>
      <c r="AV64" s="25" t="str">
        <f>IF(A64&lt;&gt;"",IF(VALUE(Q64)&gt;0,CONCATENATE("[",A64,"] = true,        --",C64, " / ", B64), ""),"")</f>
        <v/>
      </c>
    </row>
    <row r="65" spans="1:48" hidden="1" x14ac:dyDescent="0.25">
      <c r="A65" s="5">
        <v>84</v>
      </c>
      <c r="B65" t="s">
        <v>1572</v>
      </c>
      <c r="C65" t="s">
        <v>1574</v>
      </c>
      <c r="D65" t="s">
        <v>1573</v>
      </c>
      <c r="G65" s="3">
        <f>A65</f>
        <v>84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-2</v>
      </c>
      <c r="O65">
        <v>-2</v>
      </c>
      <c r="P65">
        <v>-2</v>
      </c>
      <c r="Q65">
        <v>8</v>
      </c>
      <c r="R65" s="3">
        <f>IF(S65&lt;&gt;"",VLOOKUP(S65,'ESO zone constants'!$E$2:$L$5000,8,FALSE),"")</f>
        <v>208</v>
      </c>
      <c r="S65" t="s">
        <v>185</v>
      </c>
      <c r="T65" s="23">
        <f>VLOOKUP(R65,'ESO zone constants'!$L$2:$N$9999,3,FALSE)</f>
        <v>0</v>
      </c>
      <c r="U65" s="3" t="str">
        <f>VLOOKUP(T65,'LibSets constants'!$A$2:$B$16,2,FALSE)</f>
        <v>Included in base game</v>
      </c>
      <c r="V65" s="19" t="s">
        <v>2586</v>
      </c>
      <c r="W65" t="s">
        <v>4283</v>
      </c>
      <c r="X65" s="3">
        <f>IF(Y65&lt;&gt;"",VLOOKUP(Y65,'ESO zone constants'!$E$3:$L$5000,8,FALSE),"")</f>
        <v>208</v>
      </c>
      <c r="Y65" t="s">
        <v>185</v>
      </c>
      <c r="Z65" s="19" t="s">
        <v>2586</v>
      </c>
      <c r="AA65" t="s">
        <v>4283</v>
      </c>
      <c r="AB65" s="3">
        <f>IF(AC65&lt;&gt;"",VLOOKUP(AC65,'ESO zone constants'!$E$3:$L$5000,8,FALSE),"")</f>
        <v>208</v>
      </c>
      <c r="AC65" t="s">
        <v>185</v>
      </c>
      <c r="AD65" s="19" t="s">
        <v>2586</v>
      </c>
      <c r="AE65" t="s">
        <v>4283</v>
      </c>
      <c r="AF65" s="3" t="str">
        <f>IF(AG65&lt;&gt;"",VLOOKUP(AG65,'ESO zone constants'!$E$3:$L$5000,8,FALSE),"")</f>
        <v/>
      </c>
      <c r="AH65" s="19" t="s">
        <v>2586</v>
      </c>
      <c r="AI65" t="s">
        <v>4283</v>
      </c>
      <c r="AJ65" s="3" t="str">
        <f>IF(AK65&lt;&gt;"",VLOOKUP(AK65,'ESO zone constants'!$E$3:$L$1002,6,FALSE),"")</f>
        <v/>
      </c>
      <c r="AL65" s="19" t="s">
        <v>2586</v>
      </c>
      <c r="AM65" t="s">
        <v>4283</v>
      </c>
      <c r="AN65" s="3" t="str">
        <f>IF(AO65&lt;&gt;"",VLOOKUP(AO65,'ESO zone constants'!$E$3:$L$1002,6,FALSE),"")</f>
        <v/>
      </c>
      <c r="AP65" s="19" t="s">
        <v>2586</v>
      </c>
      <c r="AQ65" t="s">
        <v>4283</v>
      </c>
      <c r="AR65" s="25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[84] = {wayshrines={-2,-2,-2,}, traitsNeeded=8, dlcId=0</v>
      </c>
      <c r="AS65" s="25" t="str">
        <f>IF(A65&lt;&gt;"",IF(R65&lt;&gt;"",CONCATENATE(", zoneIds={",R65),"")&amp;IF(X65&lt;&gt;"",CONCATENATE(",",X65),"")&amp;IF(AN65&lt;&gt;"",CONCATENATE(",",AN65),"")&amp;IF(R65&lt;&gt;"",CONCATENATE("}",""),"")&amp;IF(OR(L65="true",L65="false",L65&lt;&gt;""), CONCATENATE(", veteran=", L65), ""),"")</f>
        <v>, zoneIds={208,208}, veteran=false</v>
      </c>
      <c r="AT65" s="25" t="str">
        <f>IF(A65&lt;&gt;"",IF(J65="Trial",", isTrial=true",IF(J65="Arena",", isArena=true", IF(J65="Monster",", isMonster=true",""))) &amp; IF(M65="true", CONCATENATE(", multiTrialSet=true"), ""),"")</f>
        <v/>
      </c>
      <c r="AU65" s="25" t="str">
        <f>IF(C65&lt;&gt;"",CONCATENATE(" --",C65," / ",B65),"")</f>
        <v xml:space="preserve"> --Orgnum's Scales / Orgnums Schuppen</v>
      </c>
      <c r="AV65" s="25" t="str">
        <f>IF(A65&lt;&gt;"",IF(VALUE(Q65)&gt;0,CONCATENATE("[",A65,"] = true,        --",C65, " / ", B65), ""),"")</f>
        <v>[84] = true,        --Orgnum's Scales / Orgnums Schuppen</v>
      </c>
    </row>
    <row r="66" spans="1:48" hidden="1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4278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3">
        <f>VLOOKUP(R66,'ESO zone constants'!$L$2:$N$9999,3,FALSE)</f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3" t="str">
        <f>IF(AO66&lt;&gt;"",VLOOKUP(AO66,'ESO zone constants'!$E$3:$L$5000,8,FALSE),"")</f>
        <v/>
      </c>
      <c r="AR66" s="25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S66" s="25" t="str">
        <f>IF(A66&lt;&gt;"",IF(R66&lt;&gt;"",CONCATENATE(", zoneIds={",R66),"")&amp;IF(X66&lt;&gt;"",CONCATENATE(",",X66),"")&amp;IF(AN66&lt;&gt;"",CONCATENATE(",",AN66),"")&amp;IF(R66&lt;&gt;"",CONCATENATE("}",""),"")&amp;IF(OR(L66="true",L66="false",L66&lt;&gt;""), CONCATENATE(", veteran=", L66), ""),"")</f>
        <v>, zoneIds={181}, veteran=false</v>
      </c>
      <c r="AT66" s="25" t="str">
        <f>IF(A66&lt;&gt;"",IF(J66="Trial",", isTrial=true",IF(J66="Arena",", isArena=true", IF(J66="Monster",", isMonster=true",""))) &amp; IF(M66="true", CONCATENATE(", multiTrialSet=true"), ""),"")</f>
        <v/>
      </c>
      <c r="AU66" s="25" t="str">
        <f>IF(C66&lt;&gt;"",CONCATENATE(" --",C66," / ",B66),"")</f>
        <v xml:space="preserve"> --Almalexia's Mercy / Almalexias Gnade</v>
      </c>
      <c r="AV66" s="25" t="str">
        <f>IF(A66&lt;&gt;"",IF(VALUE(Q66)&gt;0,CONCATENATE("[",A66,"] = true,        --",C66, " / ", B66), ""),"")</f>
        <v/>
      </c>
    </row>
    <row r="67" spans="1:48" hidden="1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2535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3">
        <f>VLOOKUP(R67,'ESO zone constants'!$L$2:$N$9999,3,FALSE)</f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3" t="str">
        <f>IF(AO67&lt;&gt;"",VLOOKUP(AO67,'ESO zone constants'!$E$3:$L$1002,6,FALSE),"")</f>
        <v/>
      </c>
      <c r="AR67" s="25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S67" s="25" t="str">
        <f>IF(A67&lt;&gt;"",IF(R67&lt;&gt;"",CONCATENATE(", zoneIds={",R67),"")&amp;IF(X67&lt;&gt;"",CONCATENATE(",",X67),"")&amp;IF(AN67&lt;&gt;"",CONCATENATE(",",AN67),"")&amp;IF(R67&lt;&gt;"",CONCATENATE("}",""),"")&amp;IF(OR(L67="true",L67="false",L67&lt;&gt;""), CONCATENATE(", veteran=", L67), ""),"")</f>
        <v>, zoneIds={381}, veteran=false</v>
      </c>
      <c r="AT67" s="25" t="str">
        <f>IF(A67&lt;&gt;"",IF(J67="Trial",", isTrial=true",IF(J67="Arena",", isArena=true", IF(J67="Monster",", isMonster=true",""))) &amp; IF(M67="true", CONCATENATE(", multiTrialSet=true"), ""),"")</f>
        <v/>
      </c>
      <c r="AU67" s="25" t="str">
        <f>IF(C67&lt;&gt;"",CONCATENATE(" --",C67," / ",B67),"")</f>
        <v xml:space="preserve"> --Queen's Elegance / Eleganz der Königin</v>
      </c>
      <c r="AV67" s="25" t="str">
        <f>IF(A67&lt;&gt;"",IF(VALUE(Q67)&gt;0,CONCATENATE("[",A67,"] = true,        --",C67, " / ", B67), ""),"")</f>
        <v/>
      </c>
    </row>
    <row r="68" spans="1:48" hidden="1" x14ac:dyDescent="0.25">
      <c r="A68" s="5">
        <v>87</v>
      </c>
      <c r="B68" t="s">
        <v>1581</v>
      </c>
      <c r="C68" t="s">
        <v>1583</v>
      </c>
      <c r="D68" t="s">
        <v>1582</v>
      </c>
      <c r="G68" s="3">
        <f>A68</f>
        <v>87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8</v>
      </c>
      <c r="R68" s="3">
        <f>IF(S68&lt;&gt;"",VLOOKUP(S68,'ESO zone constants'!$E$2:$L$5000,8,FALSE),"")</f>
        <v>267</v>
      </c>
      <c r="S68" t="s">
        <v>234</v>
      </c>
      <c r="T68" s="23">
        <f>VLOOKUP(R68,'ESO zone constants'!$L$2:$N$9999,3,FALSE)</f>
        <v>0</v>
      </c>
      <c r="U68" s="3" t="str">
        <f>VLOOKUP(T68,'LibSets constants'!$A$2:$B$16,2,FALSE)</f>
        <v>Included in base game</v>
      </c>
      <c r="V68" s="19" t="s">
        <v>2586</v>
      </c>
      <c r="W68" t="s">
        <v>4283</v>
      </c>
      <c r="X68" s="3">
        <f>IF(Y68&lt;&gt;"",VLOOKUP(Y68,'ESO zone constants'!$E$3:$L$5000,8,FALSE),"")</f>
        <v>267</v>
      </c>
      <c r="Y68" t="s">
        <v>234</v>
      </c>
      <c r="Z68" s="19" t="s">
        <v>2586</v>
      </c>
      <c r="AA68" t="s">
        <v>4283</v>
      </c>
      <c r="AB68" s="3">
        <f>IF(AC68&lt;&gt;"",VLOOKUP(AC68,'ESO zone constants'!$E$3:$L$5000,8,FALSE),"")</f>
        <v>267</v>
      </c>
      <c r="AC68" t="s">
        <v>234</v>
      </c>
      <c r="AD68" s="19" t="s">
        <v>2586</v>
      </c>
      <c r="AE68" t="s">
        <v>4283</v>
      </c>
      <c r="AF68" s="3" t="str">
        <f>IF(AG68&lt;&gt;"",VLOOKUP(AG68,'ESO zone constants'!$E$3:$L$5000,8,FALSE),"")</f>
        <v/>
      </c>
      <c r="AH68" s="19" t="s">
        <v>2586</v>
      </c>
      <c r="AI68" t="s">
        <v>4283</v>
      </c>
      <c r="AJ68" s="3" t="str">
        <f>IF(AK68&lt;&gt;"",VLOOKUP(AK68,'ESO zone constants'!$E$3:$L$1002,6,FALSE),"")</f>
        <v/>
      </c>
      <c r="AL68" s="19" t="s">
        <v>2586</v>
      </c>
      <c r="AM68" t="s">
        <v>4283</v>
      </c>
      <c r="AN68" s="3" t="str">
        <f>IF(AO68&lt;&gt;"",VLOOKUP(AO68,'ESO zone constants'!$E$3:$L$1002,6,FALSE),"")</f>
        <v/>
      </c>
      <c r="AP68" s="19" t="s">
        <v>2586</v>
      </c>
      <c r="AQ68" t="s">
        <v>4283</v>
      </c>
      <c r="AR68" s="25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[87] = {wayshrines={-1,-1,-1,}, traitsNeeded=8, dlcId=0</v>
      </c>
      <c r="AS68" s="25" t="str">
        <f>IF(A68&lt;&gt;"",IF(R68&lt;&gt;"",CONCATENATE(", zoneIds={",R68),"")&amp;IF(X68&lt;&gt;"",CONCATENATE(",",X68),"")&amp;IF(AN68&lt;&gt;"",CONCATENATE(",",AN68),"")&amp;IF(R68&lt;&gt;"",CONCATENATE("}",""),"")&amp;IF(OR(L68="true",L68="false",L68&lt;&gt;""), CONCATENATE(", veteran=", L68), ""),"")</f>
        <v>, zoneIds={267,267}, veteran=false</v>
      </c>
      <c r="AT68" s="25" t="str">
        <f>IF(A68&lt;&gt;"",IF(J68="Trial",", isTrial=true",IF(J68="Arena",", isArena=true", IF(J68="Monster",", isMonster=true",""))) &amp; IF(M68="true", CONCATENATE(", multiTrialSet=true"), ""),"")</f>
        <v/>
      </c>
      <c r="AU68" s="25" t="str">
        <f>IF(C68&lt;&gt;"",CONCATENATE(" --",C68," / ",B68),"")</f>
        <v xml:space="preserve"> --Eyes of Mara / Augen von Mara</v>
      </c>
      <c r="AV68" s="25" t="str">
        <f>IF(A68&lt;&gt;"",IF(VALUE(Q68)&gt;0,CONCATENATE("[",A68,"] = true,        --",C68, " / ", B68), ""),"")</f>
        <v>[87] = true,        --Eyes of Mara / Augen von Mara</v>
      </c>
    </row>
    <row r="69" spans="1:48" hidden="1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2465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3">
        <f>VLOOKUP(R69,'ESO zone constants'!$L$2:$N$9999,3,FALSE)</f>
        <v>0</v>
      </c>
      <c r="U69" s="3" t="str">
        <f>VLOOKUP(T69,'LibSets constants'!$A$2:$B$16,2,FALSE)</f>
        <v>Included in base game</v>
      </c>
      <c r="V69" t="s">
        <v>2585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3" t="str">
        <f>IF(AO69&lt;&gt;"",VLOOKUP(AO69,'ESO zone constants'!$E$3:$L$1002,6,FALSE),"")</f>
        <v/>
      </c>
      <c r="AR69" s="25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S69" s="25" t="str">
        <f>IF(A69&lt;&gt;"",IF(R69&lt;&gt;"",CONCATENATE(", zoneIds={",R69),"")&amp;IF(X69&lt;&gt;"",CONCATENATE(",",X69),"")&amp;IF(AN69&lt;&gt;"",CONCATENATE(",",AN69),"")&amp;IF(R69&lt;&gt;"",CONCATENATE("}",""),"")&amp;IF(OR(L69="true",L69="false",L69&lt;&gt;""), CONCATENATE(", veteran=", L69), ""),"")</f>
        <v>, zoneIds={635}, veteran=false</v>
      </c>
      <c r="AT69" s="25" t="str">
        <f>IF(A69&lt;&gt;"",IF(J69="Trial",", isTrial=true",IF(J69="Arena",", isArena=true", IF(J69="Monster",", isMonster=true",""))) &amp; IF(M69="true", CONCATENATE(", multiTrialSet=true"), ""),"")</f>
        <v>, isArena=true</v>
      </c>
      <c r="AU69" s="25" t="str">
        <f>IF(C69&lt;&gt;"",CONCATENATE(" --",C69," / ",B69),"")</f>
        <v xml:space="preserve"> --Robes of Destruction Mastery / Roben der Zerstörungsbeherrschung</v>
      </c>
      <c r="AV69" s="25" t="str">
        <f>IF(A69&lt;&gt;"",IF(VALUE(Q69)&gt;0,CONCATENATE("[",A69,"] = true,        --",C69, " / ", B69), ""),"")</f>
        <v/>
      </c>
    </row>
    <row r="70" spans="1:48" hidden="1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4278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3">
        <f>VLOOKUP(R70,'ESO zone constants'!$L$2:$N$9999,3,FALSE)</f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3" t="str">
        <f>IF(AO70&lt;&gt;"",VLOOKUP(AO70,'ESO zone constants'!$E$3:$L$5000,8,FALSE),"")</f>
        <v/>
      </c>
      <c r="AR70" s="25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S70" s="25" t="str">
        <f>IF(A70&lt;&gt;"",IF(R70&lt;&gt;"",CONCATENATE(", zoneIds={",R70),"")&amp;IF(X70&lt;&gt;"",CONCATENATE(",",X70),"")&amp;IF(AN70&lt;&gt;"",CONCATENATE(",",AN70),"")&amp;IF(R70&lt;&gt;"",CONCATENATE("}",""),"")&amp;IF(OR(L70="true",L70="false",L70&lt;&gt;""), CONCATENATE(", veteran=", L70), ""),"")</f>
        <v>, zoneIds={181}, veteran=false</v>
      </c>
      <c r="AT70" s="25" t="str">
        <f>IF(A70&lt;&gt;"",IF(J70="Trial",", isTrial=true",IF(J70="Arena",", isArena=true", IF(J70="Monster",", isMonster=true",""))) &amp; IF(M70="true", CONCATENATE(", multiTrialSet=true"), ""),"")</f>
        <v/>
      </c>
      <c r="AU70" s="25" t="str">
        <f>IF(C70&lt;&gt;"",CONCATENATE(" --",C70," / ",B70),"")</f>
        <v xml:space="preserve"> --Sentry / Wachposten</v>
      </c>
      <c r="AV70" s="25" t="str">
        <f>IF(A70&lt;&gt;"",IF(VALUE(Q70)&gt;0,CONCATENATE("[",A70,"] = true,        --",C70, " / ", B70), ""),"")</f>
        <v/>
      </c>
    </row>
    <row r="71" spans="1:48" hidden="1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2535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3">
        <f>VLOOKUP(R71,'ESO zone constants'!$L$2:$N$9999,3,FALSE)</f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3" t="str">
        <f>IF(AO71&lt;&gt;"",VLOOKUP(AO71,'ESO zone constants'!$E$3:$L$1002,6,FALSE),"")</f>
        <v/>
      </c>
      <c r="AR71" s="25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S71" s="25" t="str">
        <f>IF(A71&lt;&gt;"",IF(R71&lt;&gt;"",CONCATENATE(", zoneIds={",R71),"")&amp;IF(X71&lt;&gt;"",CONCATENATE(",",X71),"")&amp;IF(AN71&lt;&gt;"",CONCATENATE(",",AN71),"")&amp;IF(R71&lt;&gt;"",CONCATENATE("}",""),"")&amp;IF(OR(L71="true",L71="false",L71&lt;&gt;""), CONCATENATE(", veteran=", L71), ""),"")</f>
        <v>, zoneIds={382}, veteran=false</v>
      </c>
      <c r="AT71" s="25" t="str">
        <f>IF(A71&lt;&gt;"",IF(J71="Trial",", isTrial=true",IF(J71="Arena",", isArena=true", IF(J71="Monster",", isMonster=true",""))) &amp; IF(M71="true", CONCATENATE(", multiTrialSet=true"), ""),"")</f>
        <v/>
      </c>
      <c r="AU71" s="25" t="str">
        <f>IF(C71&lt;&gt;"",CONCATENATE(" --",C71," / ",B71),"")</f>
        <v xml:space="preserve"> --Senche's Bite / Biss des Senche</v>
      </c>
      <c r="AV71" s="25" t="str">
        <f>IF(A71&lt;&gt;"",IF(VALUE(Q71)&gt;0,CONCATENATE("[",A71,"] = true,        --",C71, " / ", B71), ""),"")</f>
        <v/>
      </c>
    </row>
    <row r="72" spans="1:48" hidden="1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2550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3">
        <f>VLOOKUP(R72,'ESO zone constants'!$L$2:$N$9999,3,FALSE)</f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3" t="str">
        <f>IF(AO72&lt;&gt;"",VLOOKUP(AO72,'ESO zone constants'!$E$3:$L$1002,6,FALSE),"")</f>
        <v/>
      </c>
      <c r="AR72" s="25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S72" s="25" t="str">
        <f>IF(A72&lt;&gt;"",IF(R72&lt;&gt;"",CONCATENATE(", zoneIds={",R72),"")&amp;IF(X72&lt;&gt;"",CONCATENATE(",",X72),"")&amp;IF(AN72&lt;&gt;"",CONCATENATE(",",AN72),"")&amp;IF(R72&lt;&gt;"",CONCATENATE("}",""),"")&amp;IF(OR(L72="true",L72="false",L72&lt;&gt;""), CONCATENATE(", veteran=", L72), ""),"")</f>
        <v>, zoneIds={11}, veteran=false</v>
      </c>
      <c r="AT72" s="25" t="str">
        <f>IF(A72&lt;&gt;"",IF(J72="Trial",", isTrial=true",IF(J72="Arena",", isArena=true", IF(J72="Monster",", isMonster=true",""))) &amp; IF(M72="true", CONCATENATE(", multiTrialSet=true"), ""),"")</f>
        <v/>
      </c>
      <c r="AU72" s="25" t="str">
        <f>IF(C72&lt;&gt;"",CONCATENATE(" --",C72," / ",B72),"")</f>
        <v xml:space="preserve"> --Oblivion's Edge / Vorteil des Vergessens</v>
      </c>
      <c r="AV72" s="25" t="str">
        <f>IF(A72&lt;&gt;"",IF(VALUE(Q72)&gt;0,CONCATENATE("[",A72,"] = true,        --",C72, " / ", B72), ""),"")</f>
        <v/>
      </c>
    </row>
    <row r="73" spans="1:48" hidden="1" x14ac:dyDescent="0.25">
      <c r="A73" s="5">
        <v>92</v>
      </c>
      <c r="B73" t="s">
        <v>1596</v>
      </c>
      <c r="C73" t="s">
        <v>1598</v>
      </c>
      <c r="D73" t="s">
        <v>1597</v>
      </c>
      <c r="G73" s="3">
        <f>A73</f>
        <v>92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-2</v>
      </c>
      <c r="O73">
        <v>-2</v>
      </c>
      <c r="P73">
        <v>-2</v>
      </c>
      <c r="Q73">
        <v>8</v>
      </c>
      <c r="R73" s="3">
        <f>IF(S73&lt;&gt;"",VLOOKUP(S73,'ESO zone constants'!$E$2:$L$5000,8,FALSE),"")</f>
        <v>208</v>
      </c>
      <c r="S73" t="s">
        <v>185</v>
      </c>
      <c r="T73" s="23">
        <f>VLOOKUP(R73,'ESO zone constants'!$L$2:$N$9999,3,FALSE)</f>
        <v>0</v>
      </c>
      <c r="U73" s="3" t="str">
        <f>VLOOKUP(T73,'LibSets constants'!$A$2:$B$16,2,FALSE)</f>
        <v>Included in base game</v>
      </c>
      <c r="V73" s="19" t="s">
        <v>2586</v>
      </c>
      <c r="W73" t="s">
        <v>4283</v>
      </c>
      <c r="X73" s="3">
        <f>IF(Y73&lt;&gt;"",VLOOKUP(Y73,'ESO zone constants'!$E$3:$L$5000,8,FALSE),"")</f>
        <v>208</v>
      </c>
      <c r="Y73" t="s">
        <v>185</v>
      </c>
      <c r="Z73" s="19" t="s">
        <v>2586</v>
      </c>
      <c r="AA73" t="s">
        <v>4283</v>
      </c>
      <c r="AB73" s="3">
        <f>IF(AC73&lt;&gt;"",VLOOKUP(AC73,'ESO zone constants'!$E$3:$L$5000,8,FALSE),"")</f>
        <v>208</v>
      </c>
      <c r="AC73" t="s">
        <v>185</v>
      </c>
      <c r="AD73" s="19" t="s">
        <v>2586</v>
      </c>
      <c r="AE73" t="s">
        <v>4283</v>
      </c>
      <c r="AF73" s="3" t="str">
        <f>IF(AG73&lt;&gt;"",VLOOKUP(AG73,'ESO zone constants'!$E$3:$L$5000,8,FALSE),"")</f>
        <v/>
      </c>
      <c r="AH73" s="19" t="s">
        <v>2586</v>
      </c>
      <c r="AI73" t="s">
        <v>4283</v>
      </c>
      <c r="AJ73" s="3" t="str">
        <f>IF(AK73&lt;&gt;"",VLOOKUP(AK73,'ESO zone constants'!$E$3:$L$1002,6,FALSE),"")</f>
        <v/>
      </c>
      <c r="AL73" s="19" t="s">
        <v>2586</v>
      </c>
      <c r="AM73" t="s">
        <v>4283</v>
      </c>
      <c r="AN73" s="3" t="str">
        <f>IF(AO73&lt;&gt;"",VLOOKUP(AO73,'ESO zone constants'!$E$3:$L$1002,6,FALSE),"")</f>
        <v/>
      </c>
      <c r="AP73" s="19" t="s">
        <v>2586</v>
      </c>
      <c r="AQ73" t="s">
        <v>4283</v>
      </c>
      <c r="AR73" s="25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[92] = {wayshrines={-2,-2,-2,}, traitsNeeded=8, dlcId=0</v>
      </c>
      <c r="AS73" s="25" t="str">
        <f>IF(A73&lt;&gt;"",IF(R73&lt;&gt;"",CONCATENATE(", zoneIds={",R73),"")&amp;IF(Y73&lt;&gt;"",CONCATENATE(",",Y73),"")&amp;IF(AN73&lt;&gt;"",CONCATENATE(",",AN73),"")&amp;IF(R73&lt;&gt;"",CONCATENATE("}",""),"")&amp;IF(OR(L73="true",L73="false",L73&lt;&gt;""), CONCATENATE(", veteran=", L73), ""),"")</f>
        <v>, zoneIds={208,The Earth Forge}, veteran=false</v>
      </c>
      <c r="AT73" s="25" t="str">
        <f>IF(A73&lt;&gt;"",IF(J73="Trial",", isTrial=true",IF(J73="Arena",", isArena=true", IF(J73="Monster",", isMonster=true",""))) &amp; IF(M73="true", CONCATENATE(", multiTrialSet=true"), ""),"")</f>
        <v/>
      </c>
      <c r="AU73" s="25" t="str">
        <f>IF(C73&lt;&gt;"",CONCATENATE(" --",C73," / ",B73),"")</f>
        <v xml:space="preserve"> --Kagrenac's Hope / Kagrenacs Hoffnung</v>
      </c>
      <c r="AV73" s="25" t="str">
        <f>IF(A73&lt;&gt;"",IF(VALUE(Q73)&gt;0,CONCATENATE("[",A73,"] = true,        --",C73, " / ", B73), ""),"")</f>
        <v>[92] = true,        --Kagrenac's Hope / Kagrenacs Hoffnung</v>
      </c>
    </row>
    <row r="74" spans="1:48" hidden="1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2535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3">
        <f>VLOOKUP(R74,'ESO zone constants'!$L$2:$N$9999,3,FALSE)</f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3" t="str">
        <f>IF(AO74&lt;&gt;"",VLOOKUP(AO74,'ESO zone constants'!$E$3:$L$1002,6,FALSE),"")</f>
        <v/>
      </c>
      <c r="AR74" s="25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S74" s="25" t="str">
        <f>IF(A74&lt;&gt;"",IF(R74&lt;&gt;"",CONCATENATE(", zoneIds={",R74),"")&amp;IF(X74&lt;&gt;"",CONCATENATE(",",X74),"")&amp;IF(AN74&lt;&gt;"",CONCATENATE(",",AN74),"")&amp;IF(R74&lt;&gt;"",CONCATENATE("}",""),"")&amp;IF(OR(L74="true",L74="false",L74&lt;&gt;""), CONCATENATE(", veteran=", L74), ""),"")</f>
        <v>, zoneIds={19}, veteran=false</v>
      </c>
      <c r="AT74" s="25" t="str">
        <f>IF(A74&lt;&gt;"",IF(J74="Trial",", isTrial=true",IF(J74="Arena",", isArena=true", IF(J74="Monster",", isMonster=true",""))) &amp; IF(M74="true", CONCATENATE(", multiTrialSet=true"), ""),"")</f>
        <v/>
      </c>
      <c r="AU74" s="25" t="str">
        <f>IF(C74&lt;&gt;"",CONCATENATE(" --",C74," / ",B74),"")</f>
        <v xml:space="preserve"> --Storm Knight's Plate / Wut des Sturmritters</v>
      </c>
      <c r="AV74" s="25" t="str">
        <f>IF(A74&lt;&gt;"",IF(VALUE(Q74)&gt;0,CONCATENATE("[",A74,"] = true,        --",C74, " / ", B74), ""),"")</f>
        <v/>
      </c>
    </row>
    <row r="75" spans="1:48" hidden="1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2535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3">
        <f>VLOOKUP(R75,'ESO zone constants'!$L$2:$N$9999,3,FALSE)</f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3" t="str">
        <f>IF(AO75&lt;&gt;"",VLOOKUP(AO75,'ESO zone constants'!$E$3:$L$1002,6,FALSE),"")</f>
        <v/>
      </c>
      <c r="AR75" s="25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S75" s="25" t="str">
        <f>IF(A75&lt;&gt;"",IF(R75&lt;&gt;"",CONCATENATE(", zoneIds={",R75),"")&amp;IF(X75&lt;&gt;"",CONCATENATE(",",X75),"")&amp;IF(AN75&lt;&gt;"",CONCATENATE(",",AN75),"")&amp;IF(R75&lt;&gt;"",CONCATENATE("}",""),"")&amp;IF(OR(L75="true",L75="false",L75&lt;&gt;""), CONCATENATE(", veteran=", L75), ""),"")</f>
        <v>, zoneIds={347}, veteran=false</v>
      </c>
      <c r="AT75" s="25" t="str">
        <f>IF(A75&lt;&gt;"",IF(J75="Trial",", isTrial=true",IF(J75="Arena",", isArena=true", IF(J75="Monster",", isMonster=true",""))) &amp; IF(M75="true", CONCATENATE(", multiTrialSet=true"), ""),"")</f>
        <v/>
      </c>
      <c r="AU75" s="25" t="str">
        <f>IF(C75&lt;&gt;"",CONCATENATE(" --",C75," / ",B75),"")</f>
        <v xml:space="preserve"> --Meridia's Blessed Armor / Meridias gesegnete Rüstung</v>
      </c>
      <c r="AV75" s="25" t="str">
        <f>IF(A75&lt;&gt;"",IF(VALUE(Q75)&gt;0,CONCATENATE("[",A75,"] = true,        --",C75, " / ", B75), ""),"")</f>
        <v/>
      </c>
    </row>
    <row r="76" spans="1:48" hidden="1" x14ac:dyDescent="0.25">
      <c r="A76" s="5">
        <v>95</v>
      </c>
      <c r="B76" t="s">
        <v>1605</v>
      </c>
      <c r="C76" t="s">
        <v>1607</v>
      </c>
      <c r="D76" t="s">
        <v>1606</v>
      </c>
      <c r="G76" s="3">
        <f>A76</f>
        <v>95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8</v>
      </c>
      <c r="R76" s="3">
        <f>IF(S76&lt;&gt;"",VLOOKUP(S76,'ESO zone constants'!$E$2:$L$5000,8,FALSE),"")</f>
        <v>267</v>
      </c>
      <c r="S76" t="s">
        <v>234</v>
      </c>
      <c r="T76" s="23">
        <f>VLOOKUP(R76,'ESO zone constants'!$L$2:$N$9999,3,FALSE)</f>
        <v>0</v>
      </c>
      <c r="U76" s="3" t="str">
        <f>VLOOKUP(T76,'LibSets constants'!$A$2:$B$16,2,FALSE)</f>
        <v>Included in base game</v>
      </c>
      <c r="V76" s="19" t="s">
        <v>2586</v>
      </c>
      <c r="W76" t="s">
        <v>4283</v>
      </c>
      <c r="X76" s="3">
        <f>IF(Y76&lt;&gt;"",VLOOKUP(Y76,'ESO zone constants'!$E$3:$L$5000,8,FALSE),"")</f>
        <v>267</v>
      </c>
      <c r="Y76" t="s">
        <v>234</v>
      </c>
      <c r="Z76" s="19" t="s">
        <v>2586</v>
      </c>
      <c r="AA76" t="s">
        <v>4283</v>
      </c>
      <c r="AB76" s="3">
        <f>IF(AC76&lt;&gt;"",VLOOKUP(AC76,'ESO zone constants'!$E$3:$L$5000,8,FALSE),"")</f>
        <v>267</v>
      </c>
      <c r="AC76" t="s">
        <v>234</v>
      </c>
      <c r="AD76" s="19" t="s">
        <v>2586</v>
      </c>
      <c r="AE76" t="s">
        <v>4283</v>
      </c>
      <c r="AF76" s="3" t="str">
        <f>IF(AG76&lt;&gt;"",VLOOKUP(AG76,'ESO zone constants'!$E$3:$L$5000,8,FALSE),"")</f>
        <v/>
      </c>
      <c r="AH76" s="19" t="s">
        <v>2586</v>
      </c>
      <c r="AI76" t="s">
        <v>4283</v>
      </c>
      <c r="AJ76" s="3" t="str">
        <f>IF(AK76&lt;&gt;"",VLOOKUP(AK76,'ESO zone constants'!$E$3:$L$1002,6,FALSE),"")</f>
        <v/>
      </c>
      <c r="AL76" s="19" t="s">
        <v>2586</v>
      </c>
      <c r="AM76" t="s">
        <v>4283</v>
      </c>
      <c r="AN76" s="3" t="str">
        <f>IF(AO76&lt;&gt;"",VLOOKUP(AO76,'ESO zone constants'!$E$3:$L$1002,6,FALSE),"")</f>
        <v/>
      </c>
      <c r="AP76" s="19" t="s">
        <v>2586</v>
      </c>
      <c r="AQ76" t="s">
        <v>4283</v>
      </c>
      <c r="AR76" s="25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[95] = {wayshrines={-1,-1,-1,}, traitsNeeded=8, dlcId=0</v>
      </c>
      <c r="AS76" s="25" t="str">
        <f>IF(A76&lt;&gt;"",IF(R76&lt;&gt;"",CONCATENATE(", zoneIds={",R76),"")&amp;IF(X76&lt;&gt;"",CONCATENATE(",",X76),"")&amp;IF(AN76&lt;&gt;"",CONCATENATE(",",AN76),"")&amp;IF(R76&lt;&gt;"",CONCATENATE("}",""),"")&amp;IF(OR(L76="true",L76="false",L76&lt;&gt;""), CONCATENATE(", veteran=", L76), ""),"")</f>
        <v>, zoneIds={267,267}, veteran=false</v>
      </c>
      <c r="AT76" s="25" t="str">
        <f>IF(A76&lt;&gt;"",IF(J76="Trial",", isTrial=true",IF(J76="Arena",", isArena=true", IF(J76="Monster",", isMonster=true",""))) &amp; IF(M76="true", CONCATENATE(", multiTrialSet=true"), ""),"")</f>
        <v/>
      </c>
      <c r="AU76" s="25" t="str">
        <f>IF(C76&lt;&gt;"",CONCATENATE(" --",C76," / ",B76),"")</f>
        <v xml:space="preserve"> --Shalidor's Curse / Shalidors Fluch</v>
      </c>
      <c r="AV76" s="25" t="str">
        <f>IF(A76&lt;&gt;"",IF(VALUE(Q76)&gt;0,CONCATENATE("[",A76,"] = true,        --",C76, " / ", B76), ""),"")</f>
        <v>[95] = true,        --Shalidor's Curse / Shalidors Fluch</v>
      </c>
    </row>
    <row r="77" spans="1:48" hidden="1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2550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3">
        <f>VLOOKUP(R77,'ESO zone constants'!$L$2:$N$9999,3,FALSE)</f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3" t="str">
        <f>IF(AO77&lt;&gt;"",VLOOKUP(AO77,'ESO zone constants'!$E$3:$L$5000,8,FALSE),"")</f>
        <v/>
      </c>
      <c r="AR77" s="25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S77" s="25" t="str">
        <f>IF(A77&lt;&gt;"",IF(R77&lt;&gt;"",CONCATENATE(", zoneIds={",R77),"")&amp;IF(X77&lt;&gt;"",CONCATENATE(",",X77),"")&amp;IF(AN77&lt;&gt;"",CONCATENATE(",",AN77),"")&amp;IF(R77&lt;&gt;"",CONCATENATE("}",""),"")&amp;IF(OR(L77="true",L77="false",L77&lt;&gt;""), CONCATENATE(", veteran=", L77), ""),"")</f>
        <v>, zoneIds={63,930}, veteran=false</v>
      </c>
      <c r="AT77" s="25" t="str">
        <f>IF(A77&lt;&gt;"",IF(J77="Trial",", isTrial=true",IF(J77="Arena",", isArena=true", IF(J77="Monster",", isMonster=true",""))) &amp; IF(M77="true", CONCATENATE(", multiTrialSet=true"), ""),"")</f>
        <v/>
      </c>
      <c r="AU77" s="25" t="str">
        <f>IF(C77&lt;&gt;"",CONCATENATE(" --",C77," / ",B77),"")</f>
        <v xml:space="preserve"> --Armor of Truth / Rüstung der Wahrheit</v>
      </c>
      <c r="AV77" s="25" t="str">
        <f>IF(A77&lt;&gt;"",IF(VALUE(Q77)&gt;0,CONCATENATE("[",A77,"] = true,        --",C77, " / ", B77), ""),"")</f>
        <v/>
      </c>
    </row>
    <row r="78" spans="1:48" hidden="1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4274</v>
      </c>
      <c r="J78" t="s">
        <v>4278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3">
        <f>VLOOKUP(R78,'ESO zone constants'!$L$2:$N$9999,3,FALSE)</f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3" t="str">
        <f>IF(AO78&lt;&gt;"",VLOOKUP(AO78,'ESO zone constants'!$E$3:$L$5000,8,FALSE),"")</f>
        <v/>
      </c>
      <c r="AR78" s="25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S78" s="25" t="str">
        <f>IF(A78&lt;&gt;"",IF(R78&lt;&gt;"",CONCATENATE(", zoneIds={",R78),"")&amp;IF(X78&lt;&gt;"",CONCATENATE(",",X78),"")&amp;IF(AN78&lt;&gt;"",CONCATENATE(",",AN78),"")&amp;IF(R78&lt;&gt;"",CONCATENATE("}",""),"")&amp;IF(OR(L78="true",L78="false",L78&lt;&gt;""), CONCATENATE(", veteran=", L78), ""),"")</f>
        <v>, zoneIds={181}, veteran=false</v>
      </c>
      <c r="AT78" s="25" t="str">
        <f>IF(A78&lt;&gt;"",IF(J78="Trial",", isTrial=true",IF(J78="Arena",", isArena=true", IF(J78="Monster",", isMonster=true",""))) &amp; IF(M78="true", CONCATENATE(", multiTrialSet=true"), ""),"")</f>
        <v/>
      </c>
      <c r="AU78" s="25" t="str">
        <f>IF(C78&lt;&gt;"",CONCATENATE(" --",C78," / ",B78),"")</f>
        <v xml:space="preserve"> --The Arch-Mage / Erzmagier</v>
      </c>
      <c r="AV78" s="25" t="str">
        <f>IF(A78&lt;&gt;"",IF(VALUE(Q78)&gt;0,CONCATENATE("[",A78,"] = true,        --",C78, " / ", B78), ""),"")</f>
        <v/>
      </c>
    </row>
    <row r="79" spans="1:48" hidden="1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2535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3">
        <f>VLOOKUP(R79,'ESO zone constants'!$L$2:$N$9999,3,FALSE)</f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3" t="str">
        <f>IF(AO79&lt;&gt;"",VLOOKUP(AO79,'ESO zone constants'!$E$3:$L$1002,6,FALSE),"")</f>
        <v/>
      </c>
      <c r="AR79" s="25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S79" s="25" t="str">
        <f>IF(A79&lt;&gt;"",IF(R79&lt;&gt;"",CONCATENATE(", zoneIds={",R79),"")&amp;IF(X79&lt;&gt;"",CONCATENATE(",",X79),"")&amp;IF(AN79&lt;&gt;"",CONCATENATE(",",AN79),"")&amp;IF(R79&lt;&gt;"",CONCATENATE("}",""),"")&amp;IF(OR(L79="true",L79="false",L79&lt;&gt;""), CONCATENATE(", veteran=", L79), ""),"")</f>
        <v>, zoneIds={20}, veteran=false</v>
      </c>
      <c r="AT79" s="25" t="str">
        <f>IF(A79&lt;&gt;"",IF(J79="Trial",", isTrial=true",IF(J79="Arena",", isArena=true", IF(J79="Monster",", isMonster=true",""))) &amp; IF(M79="true", CONCATENATE(", multiTrialSet=true"), ""),"")</f>
        <v/>
      </c>
      <c r="AU79" s="25" t="str">
        <f>IF(C79&lt;&gt;"",CONCATENATE(" --",C79," / ",B79),"")</f>
        <v xml:space="preserve"> --Necropotence / Nekropotenz</v>
      </c>
      <c r="AV79" s="25" t="str">
        <f>IF(A79&lt;&gt;"",IF(VALUE(Q79)&gt;0,CONCATENATE("[",A79,"] = true,        --",C79, " / ", B79), ""),"")</f>
        <v/>
      </c>
    </row>
    <row r="80" spans="1:48" hidden="1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2535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3">
        <f>VLOOKUP(R80,'ESO zone constants'!$L$2:$N$9999,3,FALSE)</f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3" t="str">
        <f>IF(AO80&lt;&gt;"",VLOOKUP(AO80,'ESO zone constants'!$E$3:$L$1002,6,FALSE),"")</f>
        <v/>
      </c>
      <c r="AR80" s="25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S80" s="25" t="str">
        <f>IF(A80&lt;&gt;"",IF(R80&lt;&gt;"",CONCATENATE(", zoneIds={",R80),"")&amp;IF(X80&lt;&gt;"",CONCATENATE(",",X80),"")&amp;IF(AN80&lt;&gt;"",CONCATENATE(",",AN80),"")&amp;IF(R80&lt;&gt;"",CONCATENATE("}",""),"")&amp;IF(OR(L80="true",L80="false",L80&lt;&gt;""), CONCATENATE(", veteran=", L80), ""),"")</f>
        <v>, zoneIds={58}, veteran=false</v>
      </c>
      <c r="AT80" s="25" t="str">
        <f>IF(A80&lt;&gt;"",IF(J80="Trial",", isTrial=true",IF(J80="Arena",", isArena=true", IF(J80="Monster",", isMonster=true",""))) &amp; IF(M80="true", CONCATENATE(", multiTrialSet=true"), ""),"")</f>
        <v/>
      </c>
      <c r="AU80" s="25" t="str">
        <f>IF(C80&lt;&gt;"",CONCATENATE(" --",C80," / ",B80),"")</f>
        <v xml:space="preserve"> --Salvation / Erlösung</v>
      </c>
      <c r="AV80" s="25" t="str">
        <f>IF(A80&lt;&gt;"",IF(VALUE(Q80)&gt;0,CONCATENATE("[",A80,"] = true,        --",C80, " / ", B80), ""),"")</f>
        <v/>
      </c>
    </row>
    <row r="81" spans="1:48" hidden="1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4278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3">
        <f>VLOOKUP(R81,'ESO zone constants'!$L$2:$N$9999,3,FALSE)</f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3" t="str">
        <f>IF(AO81&lt;&gt;"",VLOOKUP(AO81,'ESO zone constants'!$E$3:$L$5000,8,FALSE),"")</f>
        <v/>
      </c>
      <c r="AR81" s="25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S81" s="25" t="str">
        <f>IF(A81&lt;&gt;"",IF(R81&lt;&gt;"",CONCATENATE(", zoneIds={",R81),"")&amp;IF(X81&lt;&gt;"",CONCATENATE(",",X81),"")&amp;IF(AN81&lt;&gt;"",CONCATENATE(",",AN81),"")&amp;IF(R81&lt;&gt;"",CONCATENATE("}",""),"")&amp;IF(OR(L81="true",L81="false",L81&lt;&gt;""), CONCATENATE(", veteran=", L81), ""),"")</f>
        <v>, zoneIds={181}, veteran=false</v>
      </c>
      <c r="AT81" s="25" t="str">
        <f>IF(A81&lt;&gt;"",IF(J81="Trial",", isTrial=true",IF(J81="Arena",", isArena=true", IF(J81="Monster",", isMonster=true",""))) &amp; IF(M81="true", CONCATENATE(", multiTrialSet=true"), ""),"")</f>
        <v/>
      </c>
      <c r="AU81" s="25" t="str">
        <f>IF(C81&lt;&gt;"",CONCATENATE(" --",C81," / ",B81),"")</f>
        <v xml:space="preserve"> --Hawk's Eye / Falkenauge</v>
      </c>
      <c r="AV81" s="25" t="str">
        <f>IF(A81&lt;&gt;"",IF(VALUE(Q81)&gt;0,CONCATENATE("[",A81,"] = true,        --",C81, " / ", B81), ""),"")</f>
        <v/>
      </c>
    </row>
    <row r="82" spans="1:48" hidden="1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4278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3">
        <f>VLOOKUP(R82,'ESO zone constants'!$L$2:$N$9999,3,FALSE)</f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3" t="str">
        <f>IF(AO82&lt;&gt;"",VLOOKUP(AO82,'ESO zone constants'!$E$3:$L$5000,8,FALSE),"")</f>
        <v/>
      </c>
      <c r="AR82" s="25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S82" s="25" t="str">
        <f>IF(A82&lt;&gt;"",IF(R82&lt;&gt;"",CONCATENATE(", zoneIds={",R82),"")&amp;IF(X82&lt;&gt;"",CONCATENATE(",",X82),"")&amp;IF(AN82&lt;&gt;"",CONCATENATE(",",AN82),"")&amp;IF(R82&lt;&gt;"",CONCATENATE("}",""),"")&amp;IF(OR(L82="true",L82="false",L82&lt;&gt;""), CONCATENATE(", veteran=", L82), ""),"")</f>
        <v>, zoneIds={181}, veteran=false</v>
      </c>
      <c r="AT82" s="25" t="str">
        <f>IF(A82&lt;&gt;"",IF(J82="Trial",", isTrial=true",IF(J82="Arena",", isArena=true", IF(J82="Monster",", isMonster=true",""))) &amp; IF(M82="true", CONCATENATE(", multiTrialSet=true"), ""),"")</f>
        <v/>
      </c>
      <c r="AU82" s="25" t="str">
        <f>IF(C82&lt;&gt;"",CONCATENATE(" --",C82," / ",B82),"")</f>
        <v xml:space="preserve"> --Affliction / Elend</v>
      </c>
      <c r="AV82" s="25" t="str">
        <f>IF(A82&lt;&gt;"",IF(VALUE(Q82)&gt;0,CONCATENATE("[",A82,"] = true,        --",C82, " / ", B82), ""),"")</f>
        <v/>
      </c>
    </row>
    <row r="83" spans="1:48" hidden="1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2550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3">
        <f>VLOOKUP(R83,'ESO zone constants'!$L$2:$N$9999,3,FALSE)</f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3" t="str">
        <f>IF(AO83&lt;&gt;"",VLOOKUP(AO83,'ESO zone constants'!$E$3:$L$1002,6,FALSE),"")</f>
        <v/>
      </c>
      <c r="AR83" s="25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S83" s="25" t="str">
        <f>IF(A83&lt;&gt;"",IF(R83&lt;&gt;"",CONCATENATE(", zoneIds={",R83),"")&amp;IF(X83&lt;&gt;"",CONCATENATE(",",X83),"")&amp;IF(AN83&lt;&gt;"",CONCATENATE(",",AN83),"")&amp;IF(R83&lt;&gt;"",CONCATENATE("}",""),"")&amp;IF(OR(L83="true",L83="false",L83&lt;&gt;""), CONCATENATE(", veteran=", L83), ""),"")</f>
        <v>, zoneIds={22}, veteran=false</v>
      </c>
      <c r="AT83" s="25" t="str">
        <f>IF(A83&lt;&gt;"",IF(J83="Trial",", isTrial=true",IF(J83="Arena",", isArena=true", IF(J83="Monster",", isMonster=true",""))) &amp; IF(M83="true", CONCATENATE(", multiTrialSet=true"), ""),"")</f>
        <v/>
      </c>
      <c r="AU83" s="25" t="str">
        <f>IF(C83&lt;&gt;"",CONCATENATE(" --",C83," / ",B83),"")</f>
        <v xml:space="preserve"> --Duneripper's Scales / Schuppen des Dünenbrechers</v>
      </c>
      <c r="AV83" s="25" t="str">
        <f>IF(A83&lt;&gt;"",IF(VALUE(Q83)&gt;0,CONCATENATE("[",A83,"] = true,        --",C83, " / ", B83), ""),"")</f>
        <v/>
      </c>
    </row>
    <row r="84" spans="1:48" hidden="1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2550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3">
        <f>VLOOKUP(R84,'ESO zone constants'!$L$2:$N$9999,3,FALSE)</f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3" t="str">
        <f>IF(AO84&lt;&gt;"",VLOOKUP(AO84,'ESO zone constants'!$E$3:$L$1002,6,FALSE),"")</f>
        <v/>
      </c>
      <c r="AR84" s="25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S84" s="25" t="str">
        <f>IF(A84&lt;&gt;"",IF(R84&lt;&gt;"",CONCATENATE(", zoneIds={",R84),"")&amp;IF(X84&lt;&gt;"",CONCATENATE(",",X84),"")&amp;IF(AN84&lt;&gt;"",CONCATENATE(",",AN84),"")&amp;IF(R84&lt;&gt;"",CONCATENATE("}",""),"")&amp;IF(OR(L84="true",L84="false",L84&lt;&gt;""), CONCATENATE(", veteran=", L84), ""),"")</f>
        <v>, zoneIds={449}, veteran=false</v>
      </c>
      <c r="AT84" s="25" t="str">
        <f>IF(A84&lt;&gt;"",IF(J84="Trial",", isTrial=true",IF(J84="Arena",", isArena=true", IF(J84="Monster",", isMonster=true",""))) &amp; IF(M84="true", CONCATENATE(", multiTrialSet=true"), ""),"")</f>
        <v/>
      </c>
      <c r="AU84" s="25" t="str">
        <f>IF(C84&lt;&gt;"",CONCATENATE(" --",C84," / ",B84),"")</f>
        <v xml:space="preserve"> --Magicka Furnace / Magickaschmiede</v>
      </c>
      <c r="AV84" s="25" t="str">
        <f>IF(A84&lt;&gt;"",IF(VALUE(Q84)&gt;0,CONCATENATE("[",A84,"] = true,        --",C84, " / ", B84), ""),"")</f>
        <v/>
      </c>
    </row>
    <row r="85" spans="1:48" hidden="1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4278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3">
        <f>VLOOKUP(R85,'ESO zone constants'!$L$2:$N$9999,3,FALSE)</f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3" t="str">
        <f>IF(AO85&lt;&gt;"",VLOOKUP(AO85,'ESO zone constants'!$E$3:$L$5000,8,FALSE),"")</f>
        <v/>
      </c>
      <c r="AR85" s="25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S85" s="25" t="str">
        <f>IF(A85&lt;&gt;"",IF(R85&lt;&gt;"",CONCATENATE(", zoneIds={",R85),"")&amp;IF(X85&lt;&gt;"",CONCATENATE(",",X85),"")&amp;IF(AN85&lt;&gt;"",CONCATENATE(",",AN85),"")&amp;IF(R85&lt;&gt;"",CONCATENATE("}",""),"")&amp;IF(OR(L85="true",L85="false",L85&lt;&gt;""), CONCATENATE(", veteran=", L85), ""),"")</f>
        <v>, zoneIds={181}, veteran=false</v>
      </c>
      <c r="AT85" s="25" t="str">
        <f>IF(A85&lt;&gt;"",IF(J85="Trial",", isTrial=true",IF(J85="Arena",", isArena=true", IF(J85="Monster",", isMonster=true",""))) &amp; IF(M85="true", CONCATENATE(", multiTrialSet=true"), ""),"")</f>
        <v/>
      </c>
      <c r="AU85" s="25" t="str">
        <f>IF(C85&lt;&gt;"",CONCATENATE(" --",C85," / ",B85),"")</f>
        <v xml:space="preserve"> --Curse Eater / Fluchfresser</v>
      </c>
      <c r="AV85" s="25" t="str">
        <f>IF(A85&lt;&gt;"",IF(VALUE(Q85)&gt;0,CONCATENATE("[",A85,"] = true,        --",C85, " / ", B85), ""),"")</f>
        <v/>
      </c>
    </row>
    <row r="86" spans="1:48" hidden="1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2535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3">
        <f>VLOOKUP(R86,'ESO zone constants'!$L$2:$N$9999,3,FALSE)</f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3" t="str">
        <f>IF(AO86&lt;&gt;"",VLOOKUP(AO86,'ESO zone constants'!$E$3:$L$1002,6,FALSE),"")</f>
        <v/>
      </c>
      <c r="AR86" s="25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S86" s="25" t="str">
        <f>IF(A86&lt;&gt;"",IF(R86&lt;&gt;"",CONCATENATE(", zoneIds={",R86),"")&amp;IF(X86&lt;&gt;"",CONCATENATE(",",X86),"")&amp;IF(AN86&lt;&gt;"",CONCATENATE(",",AN86),"")&amp;IF(R86&lt;&gt;"",CONCATENATE("}",""),"")&amp;IF(OR(L86="true",L86="false",L86&lt;&gt;""), CONCATENATE(", veteran=", L86), ""),"")</f>
        <v>, zoneIds={381}, veteran=false</v>
      </c>
      <c r="AT86" s="25" t="str">
        <f>IF(A86&lt;&gt;"",IF(J86="Trial",", isTrial=true",IF(J86="Arena",", isArena=true", IF(J86="Monster",", isMonster=true",""))) &amp; IF(M86="true", CONCATENATE(", multiTrialSet=true"), ""),"")</f>
        <v/>
      </c>
      <c r="AU86" s="25" t="str">
        <f>IF(C86&lt;&gt;"",CONCATENATE(" --",C86," / ",B86),"")</f>
        <v xml:space="preserve"> --Twin Sisters / Zwillingsschwestern</v>
      </c>
      <c r="AV86" s="25" t="str">
        <f>IF(A86&lt;&gt;"",IF(VALUE(Q86)&gt;0,CONCATENATE("[",A86,"] = true,        --",C86, " / ", B86), ""),"")</f>
        <v/>
      </c>
    </row>
    <row r="87" spans="1:48" hidden="1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2535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3">
        <f>VLOOKUP(R87,'ESO zone constants'!$L$2:$N$9999,3,FALSE)</f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3" t="str">
        <f>IF(AO87&lt;&gt;"",VLOOKUP(AO87,'ESO zone constants'!$E$3:$L$1002,6,FALSE),"")</f>
        <v/>
      </c>
      <c r="AR87" s="25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S87" s="25" t="str">
        <f>IF(A87&lt;&gt;"",IF(R87&lt;&gt;"",CONCATENATE(", zoneIds={",R87),"")&amp;IF(X87&lt;&gt;"",CONCATENATE(",",X87),"")&amp;IF(AN87&lt;&gt;"",CONCATENATE(",",AN87),"")&amp;IF(R87&lt;&gt;"",CONCATENATE("}",""),"")&amp;IF(OR(L87="true",L87="false",L87&lt;&gt;""), CONCATENATE(", veteran=", L87), ""),"")</f>
        <v>, zoneIds={108}, veteran=false</v>
      </c>
      <c r="AT87" s="25" t="str">
        <f>IF(A87&lt;&gt;"",IF(J87="Trial",", isTrial=true",IF(J87="Arena",", isArena=true", IF(J87="Monster",", isMonster=true",""))) &amp; IF(M87="true", CONCATENATE(", multiTrialSet=true"), ""),"")</f>
        <v/>
      </c>
      <c r="AU87" s="25" t="str">
        <f>IF(C87&lt;&gt;"",CONCATENATE(" --",C87," / ",B87),"")</f>
        <v xml:space="preserve"> --Wilderqueen's Arch / Bogen der Wildkönigin</v>
      </c>
      <c r="AV87" s="25" t="str">
        <f>IF(A87&lt;&gt;"",IF(VALUE(Q87)&gt;0,CONCATENATE("[",A87,"] = true,        --",C87, " / ", B87), ""),"")</f>
        <v/>
      </c>
    </row>
    <row r="88" spans="1:48" hidden="1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2535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3">
        <f>VLOOKUP(R88,'ESO zone constants'!$L$2:$N$9999,3,FALSE)</f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3" t="str">
        <f>IF(AO88&lt;&gt;"",VLOOKUP(AO88,'ESO zone constants'!$E$3:$L$1002,6,FALSE),"")</f>
        <v/>
      </c>
      <c r="AR88" s="25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S88" s="25" t="str">
        <f>IF(A88&lt;&gt;"",IF(R88&lt;&gt;"",CONCATENATE(", zoneIds={",R88),"")&amp;IF(X88&lt;&gt;"",CONCATENATE(",",X88),"")&amp;IF(AN88&lt;&gt;"",CONCATENATE(",",AN88),"")&amp;IF(R88&lt;&gt;"",CONCATENATE("}",""),"")&amp;IF(OR(L88="true",L88="false",L88&lt;&gt;""), CONCATENATE(", veteran=", L88), ""),"")</f>
        <v>, zoneIds={3}, veteran=false</v>
      </c>
      <c r="AT88" s="25" t="str">
        <f>IF(A88&lt;&gt;"",IF(J88="Trial",", isTrial=true",IF(J88="Arena",", isArena=true", IF(J88="Monster",", isMonster=true",""))) &amp; IF(M88="true", CONCATENATE(", multiTrialSet=true"), ""),"")</f>
        <v/>
      </c>
      <c r="AU88" s="25" t="str">
        <f>IF(C88&lt;&gt;"",CONCATENATE(" --",C88," / ",B88),"")</f>
        <v xml:space="preserve"> --Wyrd Tree's Blessing / Segen des Wyrdbaums</v>
      </c>
      <c r="AV88" s="25" t="str">
        <f>IF(A88&lt;&gt;"",IF(VALUE(Q88)&gt;0,CONCATENATE("[",A88,"] = true,        --",C88, " / ", B88), ""),"")</f>
        <v/>
      </c>
    </row>
    <row r="89" spans="1:48" hidden="1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4278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3">
        <f>VLOOKUP(R89,'ESO zone constants'!$L$2:$N$9999,3,FALSE)</f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3" t="str">
        <f>IF(AO89&lt;&gt;"",VLOOKUP(AO89,'ESO zone constants'!$E$3:$L$5000,8,FALSE),"")</f>
        <v/>
      </c>
      <c r="AR89" s="25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S89" s="25" t="str">
        <f>IF(A89&lt;&gt;"",IF(R89&lt;&gt;"",CONCATENATE(", zoneIds={",R89),"")&amp;IF(X89&lt;&gt;"",CONCATENATE(",",X89),"")&amp;IF(AN89&lt;&gt;"",CONCATENATE(",",AN89),"")&amp;IF(R89&lt;&gt;"",CONCATENATE("}",""),"")&amp;IF(OR(L89="true",L89="false",L89&lt;&gt;""), CONCATENATE(", veteran=", L89), ""),"")</f>
        <v>, zoneIds={181}, veteran=false</v>
      </c>
      <c r="AT89" s="25" t="str">
        <f>IF(A89&lt;&gt;"",IF(J89="Trial",", isTrial=true",IF(J89="Arena",", isArena=true", IF(J89="Monster",", isMonster=true",""))) &amp; IF(M89="true", CONCATENATE(", multiTrialSet=true"), ""),"")</f>
        <v/>
      </c>
      <c r="AU89" s="25" t="str">
        <f>IF(C89&lt;&gt;"",CONCATENATE(" --",C89," / ",B89),"")</f>
        <v xml:space="preserve"> --Ravager / Verwüster</v>
      </c>
      <c r="AV89" s="25" t="str">
        <f>IF(A89&lt;&gt;"",IF(VALUE(Q89)&gt;0,CONCATENATE("[",A89,"] = true,        --",C89, " / ", B89), ""),"")</f>
        <v/>
      </c>
    </row>
    <row r="90" spans="1:48" hidden="1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4278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3">
        <f>VLOOKUP(R90,'ESO zone constants'!$L$2:$N$9999,3,FALSE)</f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3" t="str">
        <f>IF(AO90&lt;&gt;"",VLOOKUP(AO90,'ESO zone constants'!$E$3:$L$5000,8,FALSE),"")</f>
        <v/>
      </c>
      <c r="AR90" s="25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S90" s="25" t="str">
        <f>IF(A90&lt;&gt;"",IF(R90&lt;&gt;"",CONCATENATE(", zoneIds={",R90),"")&amp;IF(X90&lt;&gt;"",CONCATENATE(",",X90),"")&amp;IF(AN90&lt;&gt;"",CONCATENATE(",",AN90),"")&amp;IF(R90&lt;&gt;"",CONCATENATE("}",""),"")&amp;IF(OR(L90="true",L90="false",L90&lt;&gt;""), CONCATENATE(", veteran=", L90), ""),"")</f>
        <v>, zoneIds={181}, veteran=false</v>
      </c>
      <c r="AT90" s="25" t="str">
        <f>IF(A90&lt;&gt;"",IF(J90="Trial",", isTrial=true",IF(J90="Arena",", isArena=true", IF(J90="Monster",", isMonster=true",""))) &amp; IF(M90="true", CONCATENATE(", multiTrialSet=true"), ""),"")</f>
        <v/>
      </c>
      <c r="AU90" s="25" t="str">
        <f>IF(C90&lt;&gt;"",CONCATENATE(" --",C90," / ",B90),"")</f>
        <v xml:space="preserve"> --Light of Cyrodiil / Licht von Cyrodiil</v>
      </c>
      <c r="AV90" s="25" t="str">
        <f>IF(A90&lt;&gt;"",IF(VALUE(Q90)&gt;0,CONCATENATE("[",A90,"] = true,        --",C90, " / ", B90), ""),"")</f>
        <v/>
      </c>
    </row>
    <row r="91" spans="1:48" hidden="1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2550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3">
        <f>VLOOKUP(R91,'ESO zone constants'!$L$2:$N$9999,3,FALSE)</f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3" t="str">
        <f>IF(AO91&lt;&gt;"",VLOOKUP(AO91,'ESO zone constants'!$E$3:$L$1002,6,FALSE),"")</f>
        <v/>
      </c>
      <c r="AR91" s="25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S91" s="25" t="str">
        <f>IF(A91&lt;&gt;"",IF(R91&lt;&gt;"",CONCATENATE(", zoneIds={",R91),"")&amp;IF(X91&lt;&gt;"",CONCATENATE(",",X91),"")&amp;IF(AN91&lt;&gt;"",CONCATENATE(",",AN91),"")&amp;IF(R91&lt;&gt;"",CONCATENATE("}",""),"")&amp;IF(OR(L91="true",L91="false",L91&lt;&gt;""), CONCATENATE(", veteran=", L91), ""),"")</f>
        <v>, zoneIds={380,935}, veteran=false</v>
      </c>
      <c r="AT91" s="25" t="str">
        <f>IF(A91&lt;&gt;"",IF(J91="Trial",", isTrial=true",IF(J91="Arena",", isArena=true", IF(J91="Monster",", isMonster=true",""))) &amp; IF(M91="true", CONCATENATE(", multiTrialSet=true"), ""),"")</f>
        <v/>
      </c>
      <c r="AU91" s="25" t="str">
        <f>IF(C91&lt;&gt;"",CONCATENATE(" --",C91," / ",B91),"")</f>
        <v xml:space="preserve"> --Sanctuary / Heiligtum</v>
      </c>
      <c r="AV91" s="25" t="str">
        <f>IF(A91&lt;&gt;"",IF(VALUE(Q91)&gt;0,CONCATENATE("[",A91,"] = true,        --",C91, " / ", B91), ""),"")</f>
        <v/>
      </c>
    </row>
    <row r="92" spans="1:48" hidden="1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4278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3">
        <f>VLOOKUP(R92,'ESO zone constants'!$L$2:$N$9999,3,FALSE)</f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3" t="str">
        <f>IF(AO92&lt;&gt;"",VLOOKUP(AO92,'ESO zone constants'!$E$3:$L$5000,8,FALSE),"")</f>
        <v/>
      </c>
      <c r="AR92" s="25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S92" s="25" t="str">
        <f>IF(A92&lt;&gt;"",IF(R92&lt;&gt;"",CONCATENATE(", zoneIds={",R92),"")&amp;IF(X92&lt;&gt;"",CONCATENATE(",",X92),"")&amp;IF(AN92&lt;&gt;"",CONCATENATE(",",AN92),"")&amp;IF(R92&lt;&gt;"",CONCATENATE("}",""),"")&amp;IF(OR(L92="true",L92="false",L92&lt;&gt;""), CONCATENATE(", veteran=", L92), ""),"")</f>
        <v>, zoneIds={181}, veteran=false</v>
      </c>
      <c r="AT92" s="25" t="str">
        <f>IF(A92&lt;&gt;"",IF(J92="Trial",", isTrial=true",IF(J92="Arena",", isArena=true", IF(J92="Monster",", isMonster=true",""))) &amp; IF(M92="true", CONCATENATE(", multiTrialSet=true"), ""),"")</f>
        <v/>
      </c>
      <c r="AU92" s="25" t="str">
        <f>IF(C92&lt;&gt;"",CONCATENATE(" --",C92," / ",B92),"")</f>
        <v xml:space="preserve"> --Ward of Cyrodiil / Schutz von Cyrodiil</v>
      </c>
      <c r="AV92" s="25" t="str">
        <f>IF(A92&lt;&gt;"",IF(VALUE(Q92)&gt;0,CONCATENATE("[",A92,"] = true,        --",C92, " / ", B92), ""),"")</f>
        <v/>
      </c>
    </row>
    <row r="93" spans="1:48" hidden="1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2535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3">
        <f>VLOOKUP(R93,'ESO zone constants'!$L$2:$N$9999,3,FALSE)</f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3" t="str">
        <f>IF(AO93&lt;&gt;"",VLOOKUP(AO93,'ESO zone constants'!$E$3:$L$1002,6,FALSE),"")</f>
        <v/>
      </c>
      <c r="AR93" s="25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S93" s="25" t="str">
        <f>IF(A93&lt;&gt;"",IF(R93&lt;&gt;"",CONCATENATE(", zoneIds={",R93),"")&amp;IF(X93&lt;&gt;"",CONCATENATE(",",X93),"")&amp;IF(AN93&lt;&gt;"",CONCATENATE(",",AN93),"")&amp;IF(R93&lt;&gt;"",CONCATENATE("}",""),"")&amp;IF(OR(L93="true",L93="false",L93&lt;&gt;""), CONCATENATE(", veteran=", L93), ""),"")</f>
        <v>, zoneIds={19}, veteran=false</v>
      </c>
      <c r="AT93" s="25" t="str">
        <f>IF(A93&lt;&gt;"",IF(J93="Trial",", isTrial=true",IF(J93="Arena",", isArena=true", IF(J93="Monster",", isMonster=true",""))) &amp; IF(M93="true", CONCATENATE(", multiTrialSet=true"), ""),"")</f>
        <v/>
      </c>
      <c r="AU93" s="25" t="str">
        <f>IF(C93&lt;&gt;"",CONCATENATE(" --",C93," / ",B93),"")</f>
        <v xml:space="preserve"> --Night Terror / Nachtschrecken</v>
      </c>
      <c r="AV93" s="25" t="str">
        <f>IF(A93&lt;&gt;"",IF(VALUE(Q93)&gt;0,CONCATENATE("[",A93,"] = true,        --",C93, " / ", B93), ""),"")</f>
        <v/>
      </c>
    </row>
    <row r="94" spans="1:48" hidden="1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4278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3">
        <f>VLOOKUP(R94,'ESO zone constants'!$L$2:$N$9999,3,FALSE)</f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3" t="str">
        <f>IF(AO94&lt;&gt;"",VLOOKUP(AO94,'ESO zone constants'!$E$3:$L$5000,8,FALSE),"")</f>
        <v/>
      </c>
      <c r="AR94" s="25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S94" s="25" t="str">
        <f>IF(A94&lt;&gt;"",IF(R94&lt;&gt;"",CONCATENATE(", zoneIds={",R94),"")&amp;IF(X94&lt;&gt;"",CONCATENATE(",",X94),"")&amp;IF(AN94&lt;&gt;"",CONCATENATE(",",AN94),"")&amp;IF(R94&lt;&gt;"",CONCATENATE("}",""),"")&amp;IF(OR(L94="true",L94="false",L94&lt;&gt;""), CONCATENATE(", veteran=", L94), ""),"")</f>
        <v>, zoneIds={181}, veteran=false</v>
      </c>
      <c r="AT94" s="25" t="str">
        <f>IF(A94&lt;&gt;"",IF(J94="Trial",", isTrial=true",IF(J94="Arena",", isArena=true", IF(J94="Monster",", isMonster=true",""))) &amp; IF(M94="true", CONCATENATE(", multiTrialSet=true"), ""),"")</f>
        <v/>
      </c>
      <c r="AU94" s="25" t="str">
        <f>IF(C94&lt;&gt;"",CONCATENATE(" --",C94," / ",B94),"")</f>
        <v xml:space="preserve"> --Crest of Cyrodiil / Wappen von Cyrodiil</v>
      </c>
      <c r="AV94" s="25" t="str">
        <f>IF(A94&lt;&gt;"",IF(VALUE(Q94)&gt;0,CONCATENATE("[",A94,"] = true,        --",C94, " / ", B94), ""),"")</f>
        <v/>
      </c>
    </row>
    <row r="95" spans="1:48" hidden="1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2535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3">
        <f>VLOOKUP(R95,'ESO zone constants'!$L$2:$N$9999,3,FALSE)</f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3" t="str">
        <f>IF(AO95&lt;&gt;"",VLOOKUP(AO95,'ESO zone constants'!$E$3:$L$1002,6,FALSE),"")</f>
        <v/>
      </c>
      <c r="AR95" s="25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S95" s="25" t="str">
        <f>IF(A95&lt;&gt;"",IF(R95&lt;&gt;"",CONCATENATE(", zoneIds={",R95),"")&amp;IF(X95&lt;&gt;"",CONCATENATE(",",X95),"")&amp;IF(AN95&lt;&gt;"",CONCATENATE(",",AN95),"")&amp;IF(R95&lt;&gt;"",CONCATENATE("}",""),"")&amp;IF(OR(L95="true",L95="false",L95&lt;&gt;""), CONCATENATE(", veteran=", L95), ""),"")</f>
        <v>, zoneIds={382}, veteran=false</v>
      </c>
      <c r="AT95" s="25" t="str">
        <f>IF(A95&lt;&gt;"",IF(J95="Trial",", isTrial=true",IF(J95="Arena",", isArena=true", IF(J95="Monster",", isMonster=true",""))) &amp; IF(M95="true", CONCATENATE(", multiTrialSet=true"), ""),"")</f>
        <v/>
      </c>
      <c r="AU95" s="25" t="str">
        <f>IF(C95&lt;&gt;"",CONCATENATE(" --",C95," / ",B95),"")</f>
        <v xml:space="preserve"> --Soulshine / Seelenschein</v>
      </c>
      <c r="AV95" s="25" t="str">
        <f>IF(A95&lt;&gt;"",IF(VALUE(Q95)&gt;0,CONCATENATE("[",A95,"] = true,        --",C95, " / ", B95), ""),"")</f>
        <v/>
      </c>
    </row>
    <row r="96" spans="1:48" hidden="1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constants'!$E$2:$L$5000,8,FALSE),"")</f>
        <v>380</v>
      </c>
      <c r="S96" t="s">
        <v>142</v>
      </c>
      <c r="T96" s="23">
        <f>VLOOKUP(R96,'ESO zone constants'!$L$2:$N$9999,3,FALSE)</f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" t="str">
        <f>IF(AK96&lt;&gt;"",VLOOKUP(AK96,'ESO zone constants'!$E$3:$L$5000,8,FALSE),"")</f>
        <v/>
      </c>
      <c r="AN96" s="3" t="str">
        <f>IF(AO96&lt;&gt;"",VLOOKUP(AO96,'ESO zone constants'!$E$3:$L$5000,8,FALSE),"")</f>
        <v/>
      </c>
      <c r="AR96" s="25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S96" s="25" t="str">
        <f>IF(A96&lt;&gt;"",IF(R96&lt;&gt;"",CONCATENATE(", zoneIds={",R96),"")&amp;IF(X96&lt;&gt;"",CONCATENATE(",",X96),"")&amp;IF(AN96&lt;&gt;"",CONCATENATE(",",AN96),"")&amp;IF(R96&lt;&gt;"",CONCATENATE("}",""),"")&amp;IF(OR(L96="true",L96="false",L96&lt;&gt;""), CONCATENATE(", veteran=", L96), ""),"")</f>
        <v>, zoneIds={380}, veteran=false</v>
      </c>
      <c r="AT96" s="25" t="str">
        <f>IF(A96&lt;&gt;"",IF(J96="Trial",", isTrial=true",IF(J96="Arena",", isArena=true", IF(J96="Monster",", isMonster=true",""))) &amp; IF(M96="true", CONCATENATE(", multiTrialSet=true"), ""),"")</f>
        <v/>
      </c>
      <c r="AU96" s="25" t="str">
        <f>IF(C96&lt;&gt;"",CONCATENATE(" --",C96," / ",B96),"")</f>
        <v xml:space="preserve"> --The Destruction Suite / Garnitur der Zerstörung</v>
      </c>
      <c r="AV96" s="25" t="str">
        <f>IF(A96&lt;&gt;"",IF(VALUE(Q96)&gt;0,CONCATENATE("[",A96,"] = true,        --",C96, " / ", B96), ""),"")</f>
        <v/>
      </c>
    </row>
    <row r="97" spans="1:48" x14ac:dyDescent="0.25">
      <c r="A97" s="13">
        <v>117</v>
      </c>
      <c r="B97" t="s">
        <v>1667</v>
      </c>
      <c r="C97" t="s">
        <v>4304</v>
      </c>
      <c r="D97" t="s">
        <v>1668</v>
      </c>
      <c r="G97" s="3">
        <f>A97</f>
        <v>117</v>
      </c>
      <c r="J97" t="s">
        <v>2550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constants'!$E$2:$L$5000,8,FALSE),"")</f>
        <v>380</v>
      </c>
      <c r="S97" t="s">
        <v>142</v>
      </c>
      <c r="T97" s="23">
        <f>VLOOKUP(R97,'ESO zone constants'!$L$2:$N$9999,3,FALSE)</f>
        <v>0</v>
      </c>
      <c r="U97" s="3" t="str">
        <f>VLOOKUP(T97,'LibSets constants'!$A$2:$B$16,2,FALSE)</f>
        <v>Included in base game</v>
      </c>
      <c r="X97" s="3">
        <f>IF(Y97&lt;&gt;"",VLOOKUP(Y97,'ESO zone constants'!$E$3:$L$5000,8,FALSE),"")</f>
        <v>144</v>
      </c>
      <c r="Y97" t="s">
        <v>66</v>
      </c>
      <c r="AB97" s="3">
        <f>IF(AC97&lt;&gt;"",VLOOKUP(AC97,'ESO zone constants'!$E$3:$L$5000,8,FALSE),"")</f>
        <v>283</v>
      </c>
      <c r="AC97" t="s">
        <v>51</v>
      </c>
      <c r="AF97" s="3">
        <f>IF(AG97&lt;&gt;"",VLOOKUP(AG97,'ESO zone constants'!$E$3:$L$5000,8,FALSE),"")</f>
        <v>146</v>
      </c>
      <c r="AG97" t="s">
        <v>62</v>
      </c>
      <c r="AJ97" s="3">
        <f>IF(AK97&lt;&gt;"",VLOOKUP(AK97,'ESO zone constants'!$E$3:$L$5000,8,FALSE),"")</f>
        <v>126</v>
      </c>
      <c r="AK97" t="s">
        <v>43</v>
      </c>
      <c r="AN97" s="3">
        <f>IF(AO97&lt;&gt;"",VLOOKUP(AO97,'ESO zone constants'!$E$3:$L$5000,8,FALSE),"")</f>
        <v>63</v>
      </c>
      <c r="AO97" t="s">
        <v>61</v>
      </c>
      <c r="AR97" s="25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S97" s="25" t="str">
        <f>IF(A97&lt;&gt;"",IF(R97&lt;&gt;"",CONCATENATE(", zoneIds={",R97),"")&amp;IF(X97&lt;&gt;"",CONCATENATE(",",X97),"")&amp;IF(AN97&lt;&gt;"",CONCATENATE(",",AN97),"")&amp;IF(R97&lt;&gt;"",CONCATENATE("}",""),"")&amp;IF(OR(L97="true",L97="false",L97&lt;&gt;""), CONCATENATE(", veteran=", L97), ""),"")</f>
        <v>, zoneIds={380,144,63}, veteran=false</v>
      </c>
      <c r="AT97" s="25" t="str">
        <f>IF(A97&lt;&gt;"",IF(J97="Trial",", isTrial=true",IF(J97="Arena",", isArena=true", IF(J97="Monster",", isMonster=true",""))) &amp; IF(M97="true", CONCATENATE(", multiTrialSet=true"), ""),"")</f>
        <v/>
      </c>
      <c r="AU97" s="25" t="str">
        <f>IF(C97&lt;&gt;"",CONCATENATE(" --",C97," / ",B97),"")</f>
        <v xml:space="preserve"> --Relics of the Physician, Ansur / Relikte des Mediziners Ansur</v>
      </c>
      <c r="AV97" s="25" t="str">
        <f>IF(A97&lt;&gt;"",IF(VALUE(Q97)&gt;0,CONCATENATE("[",A97,"] = true,        --",C97, " / ", B97), ""),"")</f>
        <v/>
      </c>
    </row>
    <row r="98" spans="1:48" x14ac:dyDescent="0.25">
      <c r="A98" s="13">
        <v>118</v>
      </c>
      <c r="B98" t="s">
        <v>1669</v>
      </c>
      <c r="C98" t="s">
        <v>1671</v>
      </c>
      <c r="D98" t="s">
        <v>1670</v>
      </c>
      <c r="G98" s="3">
        <f>A98</f>
        <v>118</v>
      </c>
      <c r="J98" t="s">
        <v>2550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constants'!$E$2:$L$5000,8,FALSE),"")</f>
        <v>380</v>
      </c>
      <c r="S98" t="s">
        <v>142</v>
      </c>
      <c r="T98" s="23">
        <v>0</v>
      </c>
      <c r="U98" s="3" t="s">
        <v>93</v>
      </c>
      <c r="V98" s="3">
        <v>144</v>
      </c>
      <c r="W98" t="s">
        <v>66</v>
      </c>
      <c r="X98" s="3">
        <v>283</v>
      </c>
      <c r="Y98" t="s">
        <v>51</v>
      </c>
      <c r="Z98" s="3">
        <v>146</v>
      </c>
      <c r="AA98" t="s">
        <v>62</v>
      </c>
      <c r="AB98" s="3">
        <v>126</v>
      </c>
      <c r="AC98" t="s">
        <v>43</v>
      </c>
      <c r="AD98" s="3">
        <v>63</v>
      </c>
      <c r="AE98" t="s">
        <v>61</v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3" t="str">
        <f>IF(AO98&lt;&gt;"",VLOOKUP(AO98,'ESO zone constants'!$E$3:$L$5000,8,FALSE),"")</f>
        <v/>
      </c>
      <c r="AR98" s="25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S98" s="25" t="str">
        <f>IF(A98&lt;&gt;"",IF(R98&lt;&gt;"",CONCATENATE(", zoneIds={",R98),"")&amp;IF(X98&lt;&gt;"",CONCATENATE(",",X98),"")&amp;IF(AN98&lt;&gt;"",CONCATENATE(",",AN98),"")&amp;IF(R98&lt;&gt;"",CONCATENATE("}",""),"")&amp;IF(OR(L98="true",L98="false",L98&lt;&gt;""), CONCATENATE(", veteran=", L98), ""),"")</f>
        <v>, zoneIds={380,283}, veteran=false</v>
      </c>
      <c r="AT98" s="25" t="str">
        <f>IF(A98&lt;&gt;"",IF(J98="Trial",", isTrial=true",IF(J98="Arena",", isArena=true", IF(J98="Monster",", isMonster=true",""))) &amp; IF(M98="true", CONCATENATE(", multiTrialSet=true"), ""),"")</f>
        <v/>
      </c>
      <c r="AU98" s="25" t="str">
        <f>IF(C98&lt;&gt;"",CONCATENATE(" --",C98," / ",B98),"")</f>
        <v xml:space="preserve"> --Treasures of the Earthforge / Schätze der Erdenschmiede</v>
      </c>
      <c r="AV98" s="25" t="str">
        <f>IF(A98&lt;&gt;"",IF(VALUE(Q98)&gt;0,CONCATENATE("[",A98,"] = true,        --",C98, " / ", B98), ""),"")</f>
        <v/>
      </c>
    </row>
    <row r="99" spans="1:48" x14ac:dyDescent="0.25">
      <c r="A99" s="13">
        <v>119</v>
      </c>
      <c r="B99" t="s">
        <v>1672</v>
      </c>
      <c r="C99" t="s">
        <v>1674</v>
      </c>
      <c r="D99" t="s">
        <v>1673</v>
      </c>
      <c r="G99" s="3">
        <f>A99</f>
        <v>119</v>
      </c>
      <c r="J99" t="s">
        <v>2550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constants'!$E$2:$L$5000,8,FALSE),"")</f>
        <v>380</v>
      </c>
      <c r="S99" t="s">
        <v>142</v>
      </c>
      <c r="T99" s="23">
        <v>0</v>
      </c>
      <c r="U99" s="3" t="s">
        <v>93</v>
      </c>
      <c r="V99" s="3">
        <v>144</v>
      </c>
      <c r="W99" t="s">
        <v>66</v>
      </c>
      <c r="X99" s="3">
        <v>283</v>
      </c>
      <c r="Y99" t="s">
        <v>51</v>
      </c>
      <c r="Z99" s="3">
        <v>146</v>
      </c>
      <c r="AA99" t="s">
        <v>62</v>
      </c>
      <c r="AB99" s="3">
        <v>126</v>
      </c>
      <c r="AC99" t="s">
        <v>43</v>
      </c>
      <c r="AD99" s="3">
        <v>63</v>
      </c>
      <c r="AE99" t="s">
        <v>61</v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3" t="str">
        <f>IF(AO99&lt;&gt;"",VLOOKUP(AO99,'ESO zone constants'!$E$3:$L$5000,8,FALSE),"")</f>
        <v/>
      </c>
      <c r="AR99" s="25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S99" s="25" t="str">
        <f>IF(A99&lt;&gt;"",IF(R99&lt;&gt;"",CONCATENATE(", zoneIds={",R99),"")&amp;IF(X99&lt;&gt;"",CONCATENATE(",",X99),"")&amp;IF(AN99&lt;&gt;"",CONCATENATE(",",AN99),"")&amp;IF(R99&lt;&gt;"",CONCATENATE("}",""),"")&amp;IF(OR(L99="true",L99="false",L99&lt;&gt;""), CONCATENATE(", veteran=", L99), ""),"")</f>
        <v>, zoneIds={380,283}, veteran=false</v>
      </c>
      <c r="AT99" s="25" t="str">
        <f>IF(A99&lt;&gt;"",IF(J99="Trial",", isTrial=true",IF(J99="Arena",", isArena=true", IF(J99="Monster",", isMonster=true",""))) &amp; IF(M99="true", CONCATENATE(", multiTrialSet=true"), ""),"")</f>
        <v/>
      </c>
      <c r="AU99" s="25" t="str">
        <f>IF(C99&lt;&gt;"",CONCATENATE(" --",C99," / ",B99),"")</f>
        <v xml:space="preserve"> --Relics of the Rebellion / Relikte der Rebellion</v>
      </c>
      <c r="AV99" s="25" t="str">
        <f>IF(A99&lt;&gt;"",IF(VALUE(Q99)&gt;0,CONCATENATE("[",A99,"] = true,        --",C99, " / ", B99), ""),"")</f>
        <v/>
      </c>
    </row>
    <row r="100" spans="1:48" x14ac:dyDescent="0.25">
      <c r="A100" s="13">
        <v>120</v>
      </c>
      <c r="B100" t="s">
        <v>1675</v>
      </c>
      <c r="C100" t="s">
        <v>1677</v>
      </c>
      <c r="D100" t="s">
        <v>1676</v>
      </c>
      <c r="G100" s="3">
        <f>A100</f>
        <v>120</v>
      </c>
      <c r="J100" t="s">
        <v>2550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constants'!$E$2:$L$5000,8,FALSE),"")</f>
        <v>380</v>
      </c>
      <c r="S100" t="s">
        <v>142</v>
      </c>
      <c r="T100" s="23">
        <v>0</v>
      </c>
      <c r="U100" s="3" t="s">
        <v>93</v>
      </c>
      <c r="V100" s="3">
        <v>144</v>
      </c>
      <c r="W100" t="s">
        <v>66</v>
      </c>
      <c r="X100" s="3">
        <v>283</v>
      </c>
      <c r="Y100" t="s">
        <v>51</v>
      </c>
      <c r="Z100" s="3">
        <v>146</v>
      </c>
      <c r="AA100" t="s">
        <v>62</v>
      </c>
      <c r="AB100" s="3">
        <v>126</v>
      </c>
      <c r="AC100" t="s">
        <v>43</v>
      </c>
      <c r="AD100" s="3">
        <v>63</v>
      </c>
      <c r="AE100" t="s">
        <v>61</v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3" t="str">
        <f>IF(AO100&lt;&gt;"",VLOOKUP(AO100,'ESO zone constants'!$E$3:$L$5000,8,FALSE),"")</f>
        <v/>
      </c>
      <c r="AR100" s="25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S100" s="25" t="str">
        <f>IF(A100&lt;&gt;"",IF(R100&lt;&gt;"",CONCATENATE(", zoneIds={",R100),"")&amp;IF(X100&lt;&gt;"",CONCATENATE(",",X100),"")&amp;IF(AN100&lt;&gt;"",CONCATENATE(",",AN100),"")&amp;IF(R100&lt;&gt;"",CONCATENATE("}",""),"")&amp;IF(OR(L100="true",L100="false",L100&lt;&gt;""), CONCATENATE(", veteran=", L100), ""),"")</f>
        <v>, zoneIds={380,283}, veteran=false</v>
      </c>
      <c r="AT100" s="25" t="str">
        <f>IF(A100&lt;&gt;"",IF(J100="Trial",", isTrial=true",IF(J100="Arena",", isArena=true", IF(J100="Monster",", isMonster=true",""))) &amp; IF(M100="true", CONCATENATE(", multiTrialSet=true"), ""),"")</f>
        <v/>
      </c>
      <c r="AU100" s="25" t="str">
        <f>IF(C100&lt;&gt;"",CONCATENATE(" --",C100," / ",B100),"")</f>
        <v xml:space="preserve"> --Arms of Infernace / Waffen Infernals</v>
      </c>
      <c r="AV100" s="25" t="str">
        <f>IF(A100&lt;&gt;"",IF(VALUE(Q100)&gt;0,CONCATENATE("[",A100,"] = true,        --",C100, " / ", B100), ""),"")</f>
        <v/>
      </c>
    </row>
    <row r="101" spans="1:48" x14ac:dyDescent="0.25">
      <c r="A101" s="13">
        <v>121</v>
      </c>
      <c r="B101" t="s">
        <v>1678</v>
      </c>
      <c r="C101" t="s">
        <v>1680</v>
      </c>
      <c r="D101" t="s">
        <v>1679</v>
      </c>
      <c r="G101" s="3">
        <f>A101</f>
        <v>121</v>
      </c>
      <c r="J101" t="s">
        <v>2550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constants'!$E$2:$L$5000,8,FALSE),"")</f>
        <v>380</v>
      </c>
      <c r="S101" t="s">
        <v>142</v>
      </c>
      <c r="T101" s="23">
        <v>0</v>
      </c>
      <c r="U101" s="3" t="s">
        <v>93</v>
      </c>
      <c r="V101" s="3">
        <v>144</v>
      </c>
      <c r="W101" t="s">
        <v>66</v>
      </c>
      <c r="X101" s="3">
        <v>283</v>
      </c>
      <c r="Y101" t="s">
        <v>51</v>
      </c>
      <c r="Z101" s="3">
        <v>146</v>
      </c>
      <c r="AA101" t="s">
        <v>62</v>
      </c>
      <c r="AB101" s="3">
        <v>126</v>
      </c>
      <c r="AC101" t="s">
        <v>43</v>
      </c>
      <c r="AD101" s="3">
        <v>63</v>
      </c>
      <c r="AE101" t="s">
        <v>61</v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3" t="str">
        <f>IF(AO101&lt;&gt;"",VLOOKUP(AO101,'ESO zone constants'!$E$3:$L$5000,8,FALSE),"")</f>
        <v/>
      </c>
      <c r="AR101" s="25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S101" s="25" t="str">
        <f>IF(A101&lt;&gt;"",IF(R101&lt;&gt;"",CONCATENATE(", zoneIds={",R101),"")&amp;IF(X101&lt;&gt;"",CONCATENATE(",",X101),"")&amp;IF(AN101&lt;&gt;"",CONCATENATE(",",AN101),"")&amp;IF(R101&lt;&gt;"",CONCATENATE("}",""),"")&amp;IF(OR(L101="true",L101="false",L101&lt;&gt;""), CONCATENATE(", veteran=", L101), ""),"")</f>
        <v>, zoneIds={380,283}, veteran=false</v>
      </c>
      <c r="AT101" s="25" t="str">
        <f>IF(A101&lt;&gt;"",IF(J101="Trial",", isTrial=true",IF(J101="Arena",", isArena=true", IF(J101="Monster",", isMonster=true",""))) &amp; IF(M101="true", CONCATENATE(", multiTrialSet=true"), ""),"")</f>
        <v/>
      </c>
      <c r="AU101" s="25" t="str">
        <f>IF(C101&lt;&gt;"",CONCATENATE(" --",C101," / ",B101),"")</f>
        <v xml:space="preserve"> --Arms of the Ancestors / Waffen der Ahnen</v>
      </c>
      <c r="AV101" s="25" t="str">
        <f>IF(A101&lt;&gt;"",IF(VALUE(Q101)&gt;0,CONCATENATE("[",A101,"] = true,        --",C101, " / ", B101), ""),"")</f>
        <v/>
      </c>
    </row>
    <row r="102" spans="1:48" hidden="1" x14ac:dyDescent="0.25">
      <c r="A102" s="13">
        <v>122</v>
      </c>
      <c r="B102" t="s">
        <v>1681</v>
      </c>
      <c r="C102" t="s">
        <v>1683</v>
      </c>
      <c r="D102" t="s">
        <v>1682</v>
      </c>
      <c r="G102" s="3">
        <f>A102</f>
        <v>122</v>
      </c>
      <c r="J102" t="s">
        <v>2550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3">
        <f>VLOOKUP(R102,'ESO zone constants'!$L$2:$N$9999,3,FALSE)</f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3" t="str">
        <f>IF(AO102&lt;&gt;"",VLOOKUP(AO102,'ESO zone constants'!$E$3:$L$1002,6,FALSE),"")</f>
        <v/>
      </c>
      <c r="AR102" s="25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S102" s="25" t="str">
        <f>IF(A102&lt;&gt;"",IF(R102&lt;&gt;"",CONCATENATE(", zoneIds={",R102),"")&amp;IF(X102&lt;&gt;"",CONCATENATE(",",X102),"")&amp;IF(AN102&lt;&gt;"",CONCATENATE(",",AN102),"")&amp;IF(R102&lt;&gt;"",CONCATENATE("}",""),"")&amp;IF(OR(L102="true",L102="false",L102&lt;&gt;""), CONCATENATE(", veteran=", L102), ""),"")</f>
        <v>, zoneIds={130,932}, veteran=false</v>
      </c>
      <c r="AT102" s="25" t="str">
        <f>IF(A102&lt;&gt;"",IF(J102="Trial",", isTrial=true",IF(J102="Arena",", isArena=true", IF(J102="Monster",", isMonster=true",""))) &amp; IF(M102="true", CONCATENATE(", multiTrialSet=true"), ""),"")</f>
        <v/>
      </c>
      <c r="AU102" s="25" t="str">
        <f>IF(C102&lt;&gt;"",CONCATENATE(" --",C102," / ",B102),"")</f>
        <v xml:space="preserve"> --Ebon Armory / Ebenerzarsenal</v>
      </c>
      <c r="AV102" s="25" t="str">
        <f>IF(A102&lt;&gt;"",IF(VALUE(Q102)&gt;0,CONCATENATE("[",A102,"] = true,        --",C102, " / ", B102), ""),"")</f>
        <v/>
      </c>
    </row>
    <row r="103" spans="1:48" hidden="1" x14ac:dyDescent="0.25">
      <c r="A103" s="13">
        <v>123</v>
      </c>
      <c r="B103" t="s">
        <v>1684</v>
      </c>
      <c r="C103" t="s">
        <v>1686</v>
      </c>
      <c r="D103" t="s">
        <v>1685</v>
      </c>
      <c r="G103" s="3">
        <f>A103</f>
        <v>123</v>
      </c>
      <c r="J103" t="s">
        <v>2550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3">
        <f>VLOOKUP(R103,'ESO zone constants'!$L$2:$N$9999,3,FALSE)</f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0" t="str">
        <f>IF(AK103&lt;&gt;"",VLOOKUP(AK103,'ESO zone constants'!$E$3:$L$1002,6,FALSE),"")</f>
        <v/>
      </c>
      <c r="AN103" s="30" t="str">
        <f>IF(AO103&lt;&gt;"",VLOOKUP(AO103,'ESO zone constants'!$E$3:$L$1002,6,FALSE),"")</f>
        <v/>
      </c>
      <c r="AR103" s="25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S103" s="25" t="str">
        <f>IF(A103&lt;&gt;"",IF(R103&lt;&gt;"",CONCATENATE(", zoneIds={",R103),"")&amp;IF(X103&lt;&gt;"",CONCATENATE(",",X103),"")&amp;IF(AN103&lt;&gt;"",CONCATENATE(",",AN103),"")&amp;IF(R103&lt;&gt;"",CONCATENATE("}",""),"")&amp;IF(OR(L103="true",L103="false",L103&lt;&gt;""), CONCATENATE(", veteran=", L103), ""),"")</f>
        <v>, zoneIds={31}, veteran=false</v>
      </c>
      <c r="AT103" s="25" t="str">
        <f>IF(A103&lt;&gt;"",IF(J103="Trial",", isTrial=true",IF(J103="Arena",", isArena=true", IF(J103="Monster",", isMonster=true",""))) &amp; IF(M103="true", CONCATENATE(", multiTrialSet=true"), ""),"")</f>
        <v/>
      </c>
      <c r="AU103" s="25" t="str">
        <f>IF(C103&lt;&gt;"",CONCATENATE(" --",C103," / ",B103),"")</f>
        <v xml:space="preserve"> --Hircine's Veneer / Hircines Schein</v>
      </c>
      <c r="AV103" s="25" t="str">
        <f>IF(A103&lt;&gt;"",IF(VALUE(Q103)&gt;0,CONCATENATE("[",A103,"] = true,        --",C103, " / ", B103), ""),"")</f>
        <v/>
      </c>
    </row>
    <row r="104" spans="1:48" hidden="1" x14ac:dyDescent="0.25">
      <c r="A104" s="13">
        <v>124</v>
      </c>
      <c r="B104" t="s">
        <v>1687</v>
      </c>
      <c r="C104" t="s">
        <v>1689</v>
      </c>
      <c r="D104" t="s">
        <v>1688</v>
      </c>
      <c r="G104" s="3">
        <f>A104</f>
        <v>124</v>
      </c>
      <c r="J104" t="s">
        <v>2550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3">
        <f>VLOOKUP(R104,'ESO zone constants'!$L$2:$N$9999,3,FALSE)</f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3" t="str">
        <f>IF(AO104&lt;&gt;"",VLOOKUP(AO104,'ESO zone constants'!$E$3:$L$1002,6,FALSE),"")</f>
        <v/>
      </c>
      <c r="AR104" s="25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S104" s="25" t="str">
        <f>IF(A104&lt;&gt;"",IF(R104&lt;&gt;"",CONCATENATE(", zoneIds={",R104),"")&amp;IF(X104&lt;&gt;"",CONCATENATE(",",X104),"")&amp;IF(AN104&lt;&gt;"",CONCATENATE(",",AN104),"")&amp;IF(R104&lt;&gt;"",CONCATENATE("}",""),"")&amp;IF(OR(L104="true",L104="false",L104&lt;&gt;""), CONCATENATE(", veteran=", L104), ""),"")</f>
        <v>, zoneIds={11}, veteran=false</v>
      </c>
      <c r="AT104" s="25" t="str">
        <f>IF(A104&lt;&gt;"",IF(J104="Trial",", isTrial=true",IF(J104="Arena",", isArena=true", IF(J104="Monster",", isMonster=true",""))) &amp; IF(M104="true", CONCATENATE(", multiTrialSet=true"), ""),"")</f>
        <v/>
      </c>
      <c r="AU104" s="25" t="str">
        <f>IF(C104&lt;&gt;"",CONCATENATE(" --",C104," / ",B104),"")</f>
        <v xml:space="preserve"> --The Worm's Raiment / Garderobe des Wurms</v>
      </c>
      <c r="AV104" s="25" t="str">
        <f>IF(A104&lt;&gt;"",IF(VALUE(Q104)&gt;0,CONCATENATE("[",A104,"] = true,        --",C104, " / ", B104), ""),"")</f>
        <v/>
      </c>
    </row>
    <row r="105" spans="1:48" hidden="1" x14ac:dyDescent="0.25">
      <c r="A105" s="13">
        <v>125</v>
      </c>
      <c r="B105" t="s">
        <v>1690</v>
      </c>
      <c r="C105" t="s">
        <v>1692</v>
      </c>
      <c r="D105" t="s">
        <v>1691</v>
      </c>
      <c r="G105" s="3">
        <f>A105</f>
        <v>125</v>
      </c>
      <c r="I105" t="s">
        <v>4274</v>
      </c>
      <c r="J105" t="s">
        <v>4278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3">
        <f>VLOOKUP(R105,'ESO zone constants'!$L$2:$N$9999,3,FALSE)</f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3" t="str">
        <f>IF(AO105&lt;&gt;"",VLOOKUP(AO105,'ESO zone constants'!$E$3:$L$5000,8,FALSE),"")</f>
        <v/>
      </c>
      <c r="AR105" s="25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S105" s="25" t="str">
        <f>IF(A105&lt;&gt;"",IF(R105&lt;&gt;"",CONCATENATE(", zoneIds={",R105),"")&amp;IF(X105&lt;&gt;"",CONCATENATE(",",X105),"")&amp;IF(AN105&lt;&gt;"",CONCATENATE(",",AN105),"")&amp;IF(R105&lt;&gt;"",CONCATENATE("}",""),"")&amp;IF(OR(L105="true",L105="false",L105&lt;&gt;""), CONCATENATE(", veteran=", L105), ""),"")</f>
        <v>, zoneIds={181}, veteran=false</v>
      </c>
      <c r="AT105" s="25" t="str">
        <f>IF(A105&lt;&gt;"",IF(J105="Trial",", isTrial=true",IF(J105="Arena",", isArena=true", IF(J105="Monster",", isMonster=true",""))) &amp; IF(M105="true", CONCATENATE(", multiTrialSet=true"), ""),"")</f>
        <v/>
      </c>
      <c r="AU105" s="25" t="str">
        <f>IF(C105&lt;&gt;"",CONCATENATE(" --",C105," / ",B105),"")</f>
        <v xml:space="preserve"> --Wrath of the Imperium / Zorn des Kaiserreichs</v>
      </c>
      <c r="AV105" s="25" t="str">
        <f>IF(A105&lt;&gt;"",IF(VALUE(Q105)&gt;0,CONCATENATE("[",A105,"] = true,        --",C105, " / ", B105), ""),"")</f>
        <v/>
      </c>
    </row>
    <row r="106" spans="1:48" hidden="1" x14ac:dyDescent="0.25">
      <c r="A106" s="13">
        <v>126</v>
      </c>
      <c r="B106" t="s">
        <v>1693</v>
      </c>
      <c r="C106" t="s">
        <v>1695</v>
      </c>
      <c r="D106" t="s">
        <v>1694</v>
      </c>
      <c r="G106" s="3">
        <f>A106</f>
        <v>126</v>
      </c>
      <c r="I106" t="s">
        <v>4274</v>
      </c>
      <c r="J106" t="s">
        <v>4278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3">
        <f>VLOOKUP(R106,'ESO zone constants'!$L$2:$N$9999,3,FALSE)</f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3" t="str">
        <f>IF(AO106&lt;&gt;"",VLOOKUP(AO106,'ESO zone constants'!$E$3:$L$5000,8,FALSE),"")</f>
        <v/>
      </c>
      <c r="AR106" s="25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S106" s="25" t="str">
        <f>IF(A106&lt;&gt;"",IF(R106&lt;&gt;"",CONCATENATE(", zoneIds={",R106),"")&amp;IF(X106&lt;&gt;"",CONCATENATE(",",X106),"")&amp;IF(AN106&lt;&gt;"",CONCATENATE(",",AN106),"")&amp;IF(R106&lt;&gt;"",CONCATENATE("}",""),"")&amp;IF(OR(L106="true",L106="false",L106&lt;&gt;""), CONCATENATE(", veteran=", L106), ""),"")</f>
        <v>, zoneIds={181}, veteran=false</v>
      </c>
      <c r="AT106" s="25" t="str">
        <f>IF(A106&lt;&gt;"",IF(J106="Trial",", isTrial=true",IF(J106="Arena",", isArena=true", IF(J106="Monster",", isMonster=true",""))) &amp; IF(M106="true", CONCATENATE(", multiTrialSet=true"), ""),"")</f>
        <v/>
      </c>
      <c r="AU106" s="25" t="str">
        <f>IF(C106&lt;&gt;"",CONCATENATE(" --",C106," / ",B106),"")</f>
        <v xml:space="preserve"> --Grace of the Ancients / Anmut der Uralten</v>
      </c>
      <c r="AV106" s="25" t="str">
        <f>IF(A106&lt;&gt;"",IF(VALUE(Q106)&gt;0,CONCATENATE("[",A106,"] = true,        --",C106, " / ", B106), ""),"")</f>
        <v/>
      </c>
    </row>
    <row r="107" spans="1:48" hidden="1" x14ac:dyDescent="0.25">
      <c r="A107" s="13">
        <v>127</v>
      </c>
      <c r="B107" t="s">
        <v>1696</v>
      </c>
      <c r="C107" t="s">
        <v>1698</v>
      </c>
      <c r="D107" t="s">
        <v>1697</v>
      </c>
      <c r="G107" s="3">
        <f>A107</f>
        <v>127</v>
      </c>
      <c r="I107" t="s">
        <v>4274</v>
      </c>
      <c r="J107" t="s">
        <v>4278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3">
        <f>VLOOKUP(R107,'ESO zone constants'!$L$2:$N$9999,3,FALSE)</f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5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S107" s="25" t="str">
        <f>IF(A107&lt;&gt;"",IF(R107&lt;&gt;"",CONCATENATE(", zoneIds={",R107),"")&amp;IF(X107&lt;&gt;"",CONCATENATE(",",X107),"")&amp;IF(AN107&lt;&gt;"",CONCATENATE(",",AN107),"")&amp;IF(R107&lt;&gt;"",CONCATENATE("}",""),"")&amp;IF(OR(L107="true",L107="false",L107&lt;&gt;""), CONCATENATE(", veteran=", L107), ""),"")</f>
        <v>, zoneIds={181}, veteran=false</v>
      </c>
      <c r="AT107" s="25" t="str">
        <f>IF(A107&lt;&gt;"",IF(J107="Trial",", isTrial=true",IF(J107="Arena",", isArena=true", IF(J107="Monster",", isMonster=true",""))) &amp; IF(M107="true", CONCATENATE(", multiTrialSet=true"), ""),"")</f>
        <v/>
      </c>
      <c r="AU107" s="25" t="str">
        <f>IF(C107&lt;&gt;"",CONCATENATE(" --",C107," / ",B107),"")</f>
        <v xml:space="preserve"> --Deadly Strike / Tödlicher Stoß</v>
      </c>
      <c r="AV107" s="25" t="str">
        <f>IF(A107&lt;&gt;"",IF(VALUE(Q107)&gt;0,CONCATENATE("[",A107,"] = true,        --",C107, " / ", B107), ""),"")</f>
        <v/>
      </c>
    </row>
    <row r="108" spans="1:48" hidden="1" x14ac:dyDescent="0.25">
      <c r="A108" s="13">
        <v>128</v>
      </c>
      <c r="B108" t="s">
        <v>1699</v>
      </c>
      <c r="C108" t="s">
        <v>1701</v>
      </c>
      <c r="D108" t="s">
        <v>1700</v>
      </c>
      <c r="G108" s="3">
        <f>A108</f>
        <v>128</v>
      </c>
      <c r="I108" t="s">
        <v>4274</v>
      </c>
      <c r="J108" t="s">
        <v>4278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3">
        <f>VLOOKUP(R108,'ESO zone constants'!$L$2:$N$9999,3,FALSE)</f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5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S108" s="25" t="str">
        <f>IF(A108&lt;&gt;"",IF(R108&lt;&gt;"",CONCATENATE(", zoneIds={",R108),"")&amp;IF(X108&lt;&gt;"",CONCATENATE(",",X108),"")&amp;IF(AN108&lt;&gt;"",CONCATENATE(",",AN108),"")&amp;IF(R108&lt;&gt;"",CONCATENATE("}",""),"")&amp;IF(OR(L108="true",L108="false",L108&lt;&gt;""), CONCATENATE(", veteran=", L108), ""),"")</f>
        <v>, zoneIds={181}, veteran=false</v>
      </c>
      <c r="AT108" s="25" t="str">
        <f>IF(A108&lt;&gt;"",IF(J108="Trial",", isTrial=true",IF(J108="Arena",", isArena=true", IF(J108="Monster",", isMonster=true",""))) &amp; IF(M108="true", CONCATENATE(", multiTrialSet=true"), ""),"")</f>
        <v/>
      </c>
      <c r="AU108" s="25" t="str">
        <f>IF(C108&lt;&gt;"",CONCATENATE(" --",C108," / ",B108),"")</f>
        <v xml:space="preserve"> --Blessing of the Potentates / Segen des Potentaten</v>
      </c>
      <c r="AV108" s="25" t="str">
        <f>IF(A108&lt;&gt;"",IF(VALUE(Q108)&gt;0,CONCATENATE("[",A108,"] = true,        --",C108, " / ", B108), ""),"")</f>
        <v/>
      </c>
    </row>
    <row r="109" spans="1:48" hidden="1" x14ac:dyDescent="0.25">
      <c r="A109" s="13">
        <v>129</v>
      </c>
      <c r="B109" t="s">
        <v>1702</v>
      </c>
      <c r="C109" t="s">
        <v>1704</v>
      </c>
      <c r="D109" t="s">
        <v>1703</v>
      </c>
      <c r="G109" s="3">
        <f>A109</f>
        <v>129</v>
      </c>
      <c r="I109" t="s">
        <v>4274</v>
      </c>
      <c r="J109" t="s">
        <v>4278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3">
        <f>VLOOKUP(R109,'ESO zone constants'!$L$2:$N$9999,3,FALSE)</f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27" t="str">
        <f>IF(AK109&lt;&gt;"",VLOOKUP(AK109,'ESO zone constants'!$E$3:$L$5000,8,FALSE),"")</f>
        <v/>
      </c>
      <c r="AN109" s="27" t="str">
        <f>IF(AO109&lt;&gt;"",VLOOKUP(AO109,'ESO zone constants'!$E$3:$L$5000,8,FALSE),"")</f>
        <v/>
      </c>
      <c r="AR109" s="25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S109" s="25" t="str">
        <f>IF(A109&lt;&gt;"",IF(R109&lt;&gt;"",CONCATENATE(", zoneIds={",R109),"")&amp;IF(X109&lt;&gt;"",CONCATENATE(",",X109),"")&amp;IF(AN109&lt;&gt;"",CONCATENATE(",",AN109),"")&amp;IF(R109&lt;&gt;"",CONCATENATE("}",""),"")&amp;IF(OR(L109="true",L109="false",L109&lt;&gt;""), CONCATENATE(", veteran=", L109), ""),"")</f>
        <v>, zoneIds={181}, veteran=false</v>
      </c>
      <c r="AT109" s="25" t="str">
        <f>IF(A109&lt;&gt;"",IF(J109="Trial",", isTrial=true",IF(J109="Arena",", isArena=true", IF(J109="Monster",", isMonster=true",""))) &amp; IF(M109="true", CONCATENATE(", multiTrialSet=true"), ""),"")</f>
        <v/>
      </c>
      <c r="AU109" s="25" t="str">
        <f>IF(C109&lt;&gt;"",CONCATENATE(" --",C109," / ",B109),"")</f>
        <v xml:space="preserve"> --Vengeance Leech / Saugende Vergeltung</v>
      </c>
      <c r="AV109" s="25" t="str">
        <f>IF(A109&lt;&gt;"",IF(VALUE(Q109)&gt;0,CONCATENATE("[",A109,"] = true,        --",C109, " / ", B109), ""),"")</f>
        <v/>
      </c>
    </row>
    <row r="110" spans="1:48" hidden="1" x14ac:dyDescent="0.25">
      <c r="A110" s="13">
        <v>130</v>
      </c>
      <c r="B110" t="s">
        <v>1705</v>
      </c>
      <c r="C110" t="s">
        <v>1707</v>
      </c>
      <c r="D110" t="s">
        <v>1706</v>
      </c>
      <c r="G110" s="3">
        <f>A110</f>
        <v>130</v>
      </c>
      <c r="I110" t="s">
        <v>4274</v>
      </c>
      <c r="J110" t="s">
        <v>4278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3">
        <f>VLOOKUP(R110,'ESO zone constants'!$L$2:$N$9999,3,FALSE)</f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27" t="str">
        <f>IF(AK110&lt;&gt;"",VLOOKUP(AK110,'ESO zone constants'!$E$3:$L$5000,8,FALSE),"")</f>
        <v/>
      </c>
      <c r="AN110" s="27" t="str">
        <f>IF(AO110&lt;&gt;"",VLOOKUP(AO110,'ESO zone constants'!$E$3:$L$5000,8,FALSE),"")</f>
        <v/>
      </c>
      <c r="AR110" s="25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S110" s="25" t="str">
        <f>IF(A110&lt;&gt;"",IF(R110&lt;&gt;"",CONCATENATE(", zoneIds={",R110),"")&amp;IF(X110&lt;&gt;"",CONCATENATE(",",X110),"")&amp;IF(AN110&lt;&gt;"",CONCATENATE(",",AN110),"")&amp;IF(R110&lt;&gt;"",CONCATENATE("}",""),"")&amp;IF(OR(L110="true",L110="false",L110&lt;&gt;""), CONCATENATE(", veteran=", L110), ""),"")</f>
        <v>, zoneIds={181}, veteran=false</v>
      </c>
      <c r="AT110" s="25" t="str">
        <f>IF(A110&lt;&gt;"",IF(J110="Trial",", isTrial=true",IF(J110="Arena",", isArena=true", IF(J110="Monster",", isMonster=true",""))) &amp; IF(M110="true", CONCATENATE(", multiTrialSet=true"), ""),"")</f>
        <v/>
      </c>
      <c r="AU110" s="25" t="str">
        <f>IF(C110&lt;&gt;"",CONCATENATE(" --",C110," / ",B110),"")</f>
        <v xml:space="preserve"> --Eagle Eye / Adlerauge</v>
      </c>
      <c r="AV110" s="25" t="str">
        <f>IF(A110&lt;&gt;"",IF(VALUE(Q110)&gt;0,CONCATENATE("[",A110,"] = true,        --",C110, " / ", B110), ""),"")</f>
        <v/>
      </c>
    </row>
    <row r="111" spans="1:48" hidden="1" x14ac:dyDescent="0.25">
      <c r="A111" s="13">
        <v>131</v>
      </c>
      <c r="B111" t="s">
        <v>1708</v>
      </c>
      <c r="C111" t="s">
        <v>1710</v>
      </c>
      <c r="D111" t="s">
        <v>1709</v>
      </c>
      <c r="G111" s="3">
        <f>A111</f>
        <v>131</v>
      </c>
      <c r="J111" t="s">
        <v>4278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3">
        <f>VLOOKUP(R111,'ESO zone constants'!$L$2:$N$9999,3,FALSE)</f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27" t="str">
        <f>IF(AK111&lt;&gt;"",VLOOKUP(AK111,'ESO zone constants'!$E$3:$L$5000,8,FALSE),"")</f>
        <v/>
      </c>
      <c r="AN111" s="27" t="str">
        <f>IF(AO111&lt;&gt;"",VLOOKUP(AO111,'ESO zone constants'!$E$3:$L$5000,8,FALSE),"")</f>
        <v/>
      </c>
      <c r="AR111" s="25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S111" s="25" t="str">
        <f>IF(A111&lt;&gt;"",IF(R111&lt;&gt;"",CONCATENATE(", zoneIds={",R111),"")&amp;IF(X111&lt;&gt;"",CONCATENATE(",",X111),"")&amp;IF(AN111&lt;&gt;"",CONCATENATE(",",AN111),"")&amp;IF(R111&lt;&gt;"",CONCATENATE("}",""),"")&amp;IF(OR(L111="true",L111="false",L111&lt;&gt;""), CONCATENATE(", veteran=", L111), ""),"")</f>
        <v>, zoneIds={181}, veteran=false</v>
      </c>
      <c r="AT111" s="25" t="str">
        <f>IF(A111&lt;&gt;"",IF(J111="Trial",", isTrial=true",IF(J111="Arena",", isArena=true", IF(J111="Monster",", isMonster=true",""))) &amp; IF(M111="true", CONCATENATE(", multiTrialSet=true"), ""),"")</f>
        <v/>
      </c>
      <c r="AU111" s="25" t="str">
        <f>IF(C111&lt;&gt;"",CONCATENATE(" --",C111," / ",B111),"")</f>
        <v xml:space="preserve"> --Bastion of the Heartland / Bastion des Herzlandes</v>
      </c>
      <c r="AV111" s="25" t="str">
        <f>IF(A111&lt;&gt;"",IF(VALUE(Q111)&gt;0,CONCATENATE("[",A111,"] = true,        --",C111, " / ", B111), ""),"")</f>
        <v/>
      </c>
    </row>
    <row r="112" spans="1:48" hidden="1" x14ac:dyDescent="0.25">
      <c r="A112" s="13">
        <v>132</v>
      </c>
      <c r="B112" t="s">
        <v>1711</v>
      </c>
      <c r="C112" t="s">
        <v>1713</v>
      </c>
      <c r="D112" t="s">
        <v>1712</v>
      </c>
      <c r="G112" s="3">
        <f>A112</f>
        <v>132</v>
      </c>
      <c r="J112" t="s">
        <v>4278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3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5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S112" s="25" t="str">
        <f>IF(A112&lt;&gt;"",IF(R112&lt;&gt;"",CONCATENATE(", zoneIds={",R112),"")&amp;IF(X112&lt;&gt;"",CONCATENATE(",",X112),"")&amp;IF(AN112&lt;&gt;"",CONCATENATE(",",AN112),"")&amp;IF(R112&lt;&gt;"",CONCATENATE("}",""),"")&amp;IF(OR(L112="true",L112="false",L112&lt;&gt;""), CONCATENATE(", veteran=", L112), ""),"")</f>
        <v>, zoneIds={181}, veteran=false</v>
      </c>
      <c r="AT112" s="25" t="str">
        <f>IF(A112&lt;&gt;"",IF(J112="Trial",", isTrial=true",IF(J112="Arena",", isArena=true", IF(J112="Monster",", isMonster=true",""))) &amp; IF(M112="true", CONCATENATE(", multiTrialSet=true"), ""),"")</f>
        <v/>
      </c>
      <c r="AU112" s="25" t="str">
        <f>IF(C112&lt;&gt;"",CONCATENATE(" --",C112," / ",B112),"")</f>
        <v xml:space="preserve"> --Shield of the Valiant / Schild des Tapferen</v>
      </c>
      <c r="AV112" s="25" t="str">
        <f>IF(A112&lt;&gt;"",IF(VALUE(Q112)&gt;0,CONCATENATE("[",A112,"] = true,        --",C112, " / ", B112), ""),"")</f>
        <v/>
      </c>
    </row>
    <row r="113" spans="1:48" hidden="1" x14ac:dyDescent="0.25">
      <c r="A113" s="13">
        <v>133</v>
      </c>
      <c r="B113" t="s">
        <v>1714</v>
      </c>
      <c r="C113" t="s">
        <v>1716</v>
      </c>
      <c r="D113" t="s">
        <v>1715</v>
      </c>
      <c r="G113" s="3">
        <f>A113</f>
        <v>133</v>
      </c>
      <c r="J113" t="s">
        <v>4278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3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7" t="str">
        <f>IF(AK113&lt;&gt;"",VLOOKUP(AK113,'ESO zone constants'!$E$3:$L$5000,8,FALSE),"")</f>
        <v/>
      </c>
      <c r="AN113" s="27" t="str">
        <f>IF(AO113&lt;&gt;"",VLOOKUP(AO113,'ESO zone constants'!$E$3:$L$5000,8,FALSE),"")</f>
        <v/>
      </c>
      <c r="AR113" s="25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S113" s="25" t="str">
        <f>IF(A113&lt;&gt;"",IF(R113&lt;&gt;"",CONCATENATE(", zoneIds={",R113),"")&amp;IF(X113&lt;&gt;"",CONCATENATE(",",X113),"")&amp;IF(AN113&lt;&gt;"",CONCATENATE(",",AN113),"")&amp;IF(R113&lt;&gt;"",CONCATENATE("}",""),"")&amp;IF(OR(L113="true",L113="false",L113&lt;&gt;""), CONCATENATE(", veteran=", L113), ""),"")</f>
        <v>, zoneIds={181}, veteran=false</v>
      </c>
      <c r="AT113" s="25" t="str">
        <f>IF(A113&lt;&gt;"",IF(J113="Trial",", isTrial=true",IF(J113="Arena",", isArena=true", IF(J113="Monster",", isMonster=true",""))) &amp; IF(M113="true", CONCATENATE(", multiTrialSet=true"), ""),"")</f>
        <v/>
      </c>
      <c r="AU113" s="25" t="str">
        <f>IF(C113&lt;&gt;"",CONCATENATE(" --",C113," / ",B113),"")</f>
        <v xml:space="preserve"> --Buffer of the Swift / Dämpfer des Geschwinden</v>
      </c>
      <c r="AV113" s="25" t="str">
        <f>IF(A113&lt;&gt;"",IF(VALUE(Q113)&gt;0,CONCATENATE("[",A113,"] = true,        --",C113, " / ", B113), ""),"")</f>
        <v/>
      </c>
    </row>
    <row r="114" spans="1:48" hidden="1" x14ac:dyDescent="0.25">
      <c r="A114" s="13">
        <v>134</v>
      </c>
      <c r="B114" t="s">
        <v>1717</v>
      </c>
      <c r="C114" t="s">
        <v>1719</v>
      </c>
      <c r="D114" t="s">
        <v>1718</v>
      </c>
      <c r="G114" s="3">
        <f>A114</f>
        <v>134</v>
      </c>
      <c r="J114" t="s">
        <v>2550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3">
        <f>VLOOKUP(R114,'ESO zone constants'!$L$2:$N$9999,3,FALSE)</f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7" t="str">
        <f>IF(AK114&lt;&gt;"",VLOOKUP(AK114,'ESO zone constants'!$E$3:$L$1002,6,FALSE),"")</f>
        <v/>
      </c>
      <c r="AN114" s="27" t="str">
        <f>IF(AO114&lt;&gt;"",VLOOKUP(AO114,'ESO zone constants'!$E$3:$L$1002,6,FALSE),"")</f>
        <v/>
      </c>
      <c r="AR114" s="25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S114" s="25" t="str">
        <f>IF(A114&lt;&gt;"",IF(R114&lt;&gt;"",CONCATENATE(", zoneIds={",R114),"")&amp;IF(X114&lt;&gt;"",CONCATENATE(",",X114),"")&amp;IF(AN114&lt;&gt;"",CONCATENATE(",",AN114),"")&amp;IF(R114&lt;&gt;"",CONCATENATE("}",""),"")&amp;IF(OR(L114="true",L114="false",L114&lt;&gt;""), CONCATENATE(", veteran=", L114), ""),"")</f>
        <v>, zoneIds={130,932}, veteran=false</v>
      </c>
      <c r="AT114" s="25" t="str">
        <f>IF(A114&lt;&gt;"",IF(J114="Trial",", isTrial=true",IF(J114="Arena",", isArena=true", IF(J114="Monster",", isMonster=true",""))) &amp; IF(M114="true", CONCATENATE(", multiTrialSet=true"), ""),"")</f>
        <v/>
      </c>
      <c r="AU114" s="25" t="str">
        <f>IF(C114&lt;&gt;"",CONCATENATE(" --",C114," / ",B114),"")</f>
        <v xml:space="preserve"> --Shroud of the Lich / Tuch des Lich</v>
      </c>
      <c r="AV114" s="25" t="str">
        <f>IF(A114&lt;&gt;"",IF(VALUE(Q114)&gt;0,CONCATENATE("[",A114,"] = true,        --",C114, " / ", B114), ""),"")</f>
        <v/>
      </c>
    </row>
    <row r="115" spans="1:48" s="15" customFormat="1" hidden="1" x14ac:dyDescent="0.25">
      <c r="A115" s="13">
        <v>135</v>
      </c>
      <c r="B115" t="s">
        <v>1720</v>
      </c>
      <c r="C115" t="s">
        <v>1722</v>
      </c>
      <c r="D115" t="s">
        <v>1721</v>
      </c>
      <c r="E115"/>
      <c r="F115"/>
      <c r="G115" s="3">
        <f>A115</f>
        <v>135</v>
      </c>
      <c r="H115"/>
      <c r="I115"/>
      <c r="J115" t="s">
        <v>2535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3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7" t="str">
        <f>IF(AK115&lt;&gt;"",VLOOKUP(AK115,'ESO zone constants'!$E$3:$L$1002,6,FALSE),"")</f>
        <v/>
      </c>
      <c r="AK115"/>
      <c r="AL115"/>
      <c r="AM115"/>
      <c r="AN115" s="27" t="str">
        <f>IF(AO115&lt;&gt;"",VLOOKUP(AO115,'ESO zone constants'!$E$3:$L$1002,6,FALSE),"")</f>
        <v/>
      </c>
      <c r="AO115"/>
      <c r="AP115"/>
      <c r="AQ115"/>
      <c r="AR115" s="25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S115" s="25" t="str">
        <f>IF(A115&lt;&gt;"",IF(R115&lt;&gt;"",CONCATENATE(", zoneIds={",R115),"")&amp;IF(X115&lt;&gt;"",CONCATENATE(",",X115),"")&amp;IF(AN115&lt;&gt;"",CONCATENATE(",",AN115),"")&amp;IF(R115&lt;&gt;"",CONCATENATE("}",""),"")&amp;IF(OR(L115="true",L115="false",L115&lt;&gt;""), CONCATENATE(", veteran=", L115), ""),"")</f>
        <v>, zoneIds={103}, veteran=false</v>
      </c>
      <c r="AT115" s="25" t="str">
        <f>IF(A115&lt;&gt;"",IF(J115="Trial",", isTrial=true",IF(J115="Arena",", isArena=true", IF(J115="Monster",", isMonster=true",""))) &amp; IF(M115="true", CONCATENATE(", multiTrialSet=true"), ""),"")</f>
        <v/>
      </c>
      <c r="AU115" s="25" t="str">
        <f>IF(C115&lt;&gt;"",CONCATENATE(" --",C115," / ",B115),"")</f>
        <v xml:space="preserve"> --Draugr's Heritage / Erbe des Draugrs</v>
      </c>
      <c r="AV115" s="25" t="str">
        <f>IF(A115&lt;&gt;"",IF(VALUE(Q115)&gt;0,CONCATENATE("[",A115,"] = true,        --",C115, " / ", B115), ""),"")</f>
        <v/>
      </c>
    </row>
    <row r="116" spans="1:48" hidden="1" x14ac:dyDescent="0.25">
      <c r="A116" s="13">
        <v>136</v>
      </c>
      <c r="B116" t="s">
        <v>1723</v>
      </c>
      <c r="C116" t="s">
        <v>1725</v>
      </c>
      <c r="D116" t="s">
        <v>1724</v>
      </c>
      <c r="G116" s="3">
        <f>A116</f>
        <v>136</v>
      </c>
      <c r="J116" t="s">
        <v>2549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3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7" t="str">
        <f>IF(AK116&lt;&gt;"",VLOOKUP(AK116,'ESO zone constants'!$E$3:$L$5000,8,FALSE),"")</f>
        <v/>
      </c>
      <c r="AN116" s="27" t="str">
        <f>IF(AO116&lt;&gt;"",VLOOKUP(AO116,'ESO zone constants'!$E$3:$L$5000,8,FALSE),"")</f>
        <v/>
      </c>
      <c r="AR116" s="25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S116" s="25" t="str">
        <f>IF(A116&lt;&gt;"",IF(R116&lt;&gt;"",CONCATENATE(", zoneIds={",R116),"")&amp;IF(X116&lt;&gt;"",CONCATENATE(",",X116),"")&amp;IF(AN116&lt;&gt;"",CONCATENATE(",",AN116),"")&amp;IF(R116&lt;&gt;"",CONCATENATE("}",""),"")&amp;IF(OR(L116="true",L116="false",L116&lt;&gt;""), CONCATENATE(", veteran=", L116), ""),"")</f>
        <v>, zoneIds={639}, veteran=false</v>
      </c>
      <c r="AT116" s="25" t="str">
        <f>IF(A116&lt;&gt;"",IF(J116="Trial",", isTrial=true",IF(J116="Arena",", isArena=true", IF(J116="Monster",", isMonster=true",""))) &amp; IF(M116="true", CONCATENATE(", multiTrialSet=true"), ""),"")</f>
        <v>, isTrial=true</v>
      </c>
      <c r="AU116" s="25" t="str">
        <f>IF(C116&lt;&gt;"",CONCATENATE(" --",C116," / ",B116),"")</f>
        <v xml:space="preserve"> --Immortal Warrior / Unsterblicher Krieger</v>
      </c>
      <c r="AV116" s="25" t="str">
        <f>IF(A116&lt;&gt;"",IF(VALUE(Q116)&gt;0,CONCATENATE("[",A116,"] = true,        --",C116, " / ", B116), ""),"")</f>
        <v/>
      </c>
    </row>
    <row r="117" spans="1:48" hidden="1" x14ac:dyDescent="0.25">
      <c r="A117" s="13">
        <v>137</v>
      </c>
      <c r="B117" t="s">
        <v>1726</v>
      </c>
      <c r="C117" t="s">
        <v>1728</v>
      </c>
      <c r="D117" t="s">
        <v>1727</v>
      </c>
      <c r="G117" s="3">
        <f>A117</f>
        <v>137</v>
      </c>
      <c r="J117" t="s">
        <v>2549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3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7" t="str">
        <f>IF(AK117&lt;&gt;"",VLOOKUP(AK117,'ESO zone constants'!$E$3:$L$5000,8,FALSE),"")</f>
        <v/>
      </c>
      <c r="AN117" s="27" t="str">
        <f>IF(AO117&lt;&gt;"",VLOOKUP(AO117,'ESO zone constants'!$E$3:$L$5000,8,FALSE),"")</f>
        <v/>
      </c>
      <c r="AR117" s="25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S117" s="25" t="str">
        <f>IF(A117&lt;&gt;"",IF(R117&lt;&gt;"",CONCATENATE(", zoneIds={",R117),"")&amp;IF(X117&lt;&gt;"",CONCATENATE(",",X117),"")&amp;IF(AN117&lt;&gt;"",CONCATENATE(",",AN117),"")&amp;IF(R117&lt;&gt;"",CONCATENATE("}",""),"")&amp;IF(OR(L117="true",L117="false",L117&lt;&gt;""), CONCATENATE(", veteran=", L117), ""),"")</f>
        <v>, zoneIds={636}, veteran=false</v>
      </c>
      <c r="AT117" s="25" t="str">
        <f>IF(A117&lt;&gt;"",IF(J117="Trial",", isTrial=true",IF(J117="Arena",", isArena=true", IF(J117="Monster",", isMonster=true",""))) &amp; IF(M117="true", CONCATENATE(", multiTrialSet=true"), ""),"")</f>
        <v>, isTrial=true</v>
      </c>
      <c r="AU117" s="25" t="str">
        <f>IF(C117&lt;&gt;"",CONCATENATE(" --",C117," / ",B117),"")</f>
        <v xml:space="preserve"> --Berserking Warrior / Tobender Krieger</v>
      </c>
      <c r="AV117" s="25" t="str">
        <f>IF(A117&lt;&gt;"",IF(VALUE(Q117)&gt;0,CONCATENATE("[",A117,"] = true,        --",C117, " / ", B117), ""),"")</f>
        <v/>
      </c>
    </row>
    <row r="118" spans="1:48" hidden="1" x14ac:dyDescent="0.25">
      <c r="A118" s="13">
        <v>138</v>
      </c>
      <c r="B118" t="s">
        <v>1729</v>
      </c>
      <c r="C118" t="s">
        <v>1731</v>
      </c>
      <c r="D118" t="s">
        <v>1730</v>
      </c>
      <c r="G118" s="3">
        <f>A118</f>
        <v>138</v>
      </c>
      <c r="J118" t="s">
        <v>2549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3">
        <f>VLOOKUP(R118,'ESO zone constants'!$L$2:$N$9999,3,FALSE)</f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5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S118" s="25" t="str">
        <f>IF(A118&lt;&gt;"",IF(R118&lt;&gt;"",CONCATENATE(", zoneIds={",R118),"")&amp;IF(X118&lt;&gt;"",CONCATENATE(",",X118),"")&amp;IF(AN118&lt;&gt;"",CONCATENATE(",",AN118),"")&amp;IF(R118&lt;&gt;"",CONCATENATE("}",""),"")&amp;IF(OR(L118="true",L118="false",L118&lt;&gt;""), CONCATENATE(", veteran=", L118), ""),"")</f>
        <v>, zoneIds={638}, veteran=false</v>
      </c>
      <c r="AT118" s="25" t="str">
        <f>IF(A118&lt;&gt;"",IF(J118="Trial",", isTrial=true",IF(J118="Arena",", isArena=true", IF(J118="Monster",", isMonster=true",""))) &amp; IF(M118="true", CONCATENATE(", multiTrialSet=true"), ""),"")</f>
        <v>, isTrial=true</v>
      </c>
      <c r="AU118" s="25" t="str">
        <f>IF(C118&lt;&gt;"",CONCATENATE(" --",C118," / ",B118),"")</f>
        <v xml:space="preserve"> --Defending Warrior / Verteidigender Krieger</v>
      </c>
      <c r="AV118" s="25" t="str">
        <f>IF(A118&lt;&gt;"",IF(VALUE(Q118)&gt;0,CONCATENATE("[",A118,"] = true,        --",C118, " / ", B118), ""),"")</f>
        <v/>
      </c>
    </row>
    <row r="119" spans="1:48" hidden="1" x14ac:dyDescent="0.25">
      <c r="A119" s="13">
        <v>139</v>
      </c>
      <c r="B119" t="s">
        <v>1732</v>
      </c>
      <c r="C119" t="s">
        <v>1734</v>
      </c>
      <c r="D119" t="s">
        <v>1733</v>
      </c>
      <c r="G119" s="3">
        <f>A119</f>
        <v>139</v>
      </c>
      <c r="J119" t="s">
        <v>2549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3">
        <f>VLOOKUP(R119,'ESO zone constants'!$L$2:$N$9999,3,FALSE)</f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7" t="str">
        <f>IF(AK119&lt;&gt;"",VLOOKUP(AK119,'ESO zone constants'!$E$3:$L$5000,8,FALSE),"")</f>
        <v/>
      </c>
      <c r="AN119" s="27" t="str">
        <f>IF(AO119&lt;&gt;"",VLOOKUP(AO119,'ESO zone constants'!$E$3:$L$5000,8,FALSE),"")</f>
        <v/>
      </c>
      <c r="AR119" s="25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S119" s="25" t="str">
        <f>IF(A119&lt;&gt;"",IF(R119&lt;&gt;"",CONCATENATE(", zoneIds={",R119),"")&amp;IF(X119&lt;&gt;"",CONCATENATE(",",X119),"")&amp;IF(AN119&lt;&gt;"",CONCATENATE(",",AN119),"")&amp;IF(R119&lt;&gt;"",CONCATENATE("}",""),"")&amp;IF(OR(L119="true",L119="false",L119&lt;&gt;""), CONCATENATE(", veteran=", L119), ""),"")</f>
        <v>, zoneIds={639}, veteran=false</v>
      </c>
      <c r="AT119" s="25" t="str">
        <f>IF(A119&lt;&gt;"",IF(J119="Trial",", isTrial=true",IF(J119="Arena",", isArena=true", IF(J119="Monster",", isMonster=true",""))) &amp; IF(M119="true", CONCATENATE(", multiTrialSet=true"), ""),"")</f>
        <v>, isTrial=true</v>
      </c>
      <c r="AU119" s="25" t="str">
        <f>IF(C119&lt;&gt;"",CONCATENATE(" --",C119," / ",B119),"")</f>
        <v xml:space="preserve"> --Wise Mage / Weiser Magier</v>
      </c>
      <c r="AV119" s="25" t="str">
        <f>IF(A119&lt;&gt;"",IF(VALUE(Q119)&gt;0,CONCATENATE("[",A119,"] = true,        --",C119, " / ", B119), ""),"")</f>
        <v/>
      </c>
    </row>
    <row r="120" spans="1:48" hidden="1" x14ac:dyDescent="0.25">
      <c r="A120" s="13">
        <v>140</v>
      </c>
      <c r="B120" t="s">
        <v>1735</v>
      </c>
      <c r="C120" t="s">
        <v>1737</v>
      </c>
      <c r="D120" t="s">
        <v>1736</v>
      </c>
      <c r="G120" s="3">
        <f>A120</f>
        <v>140</v>
      </c>
      <c r="J120" t="s">
        <v>2549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3">
        <f>VLOOKUP(R120,'ESO zone constants'!$L$2:$N$9999,3,FALSE)</f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5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S120" s="25" t="str">
        <f>IF(A120&lt;&gt;"",IF(R120&lt;&gt;"",CONCATENATE(", zoneIds={",R120),"")&amp;IF(X120&lt;&gt;"",CONCATENATE(",",X120),"")&amp;IF(AN120&lt;&gt;"",CONCATENATE(",",AN120),"")&amp;IF(R120&lt;&gt;"",CONCATENATE("}",""),"")&amp;IF(OR(L120="true",L120="false",L120&lt;&gt;""), CONCATENATE(", veteran=", L120), ""),"")</f>
        <v>, zoneIds={636}, veteran=false</v>
      </c>
      <c r="AT120" s="25" t="str">
        <f>IF(A120&lt;&gt;"",IF(J120="Trial",", isTrial=true",IF(J120="Arena",", isArena=true", IF(J120="Monster",", isMonster=true",""))) &amp; IF(M120="true", CONCATENATE(", multiTrialSet=true"), ""),"")</f>
        <v>, isTrial=true</v>
      </c>
      <c r="AU120" s="25" t="str">
        <f>IF(C120&lt;&gt;"",CONCATENATE(" --",C120," / ",B120),"")</f>
        <v xml:space="preserve"> --Destructive Mage / Zerstörerischer Magier</v>
      </c>
      <c r="AV120" s="25" t="str">
        <f>IF(A120&lt;&gt;"",IF(VALUE(Q120)&gt;0,CONCATENATE("[",A120,"] = true,        --",C120, " / ", B120), ""),"")</f>
        <v/>
      </c>
    </row>
    <row r="121" spans="1:48" hidden="1" x14ac:dyDescent="0.25">
      <c r="A121" s="13">
        <v>141</v>
      </c>
      <c r="B121" t="s">
        <v>1738</v>
      </c>
      <c r="C121" t="s">
        <v>1740</v>
      </c>
      <c r="D121" t="s">
        <v>1739</v>
      </c>
      <c r="G121" s="3">
        <f>A121</f>
        <v>141</v>
      </c>
      <c r="J121" t="s">
        <v>2549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3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7" t="str">
        <f>IF(AK121&lt;&gt;"",VLOOKUP(AK121,'ESO zone constants'!$E$3:$L$5000,8,FALSE),"")</f>
        <v/>
      </c>
      <c r="AN121" s="27" t="str">
        <f>IF(AO121&lt;&gt;"",VLOOKUP(AO121,'ESO zone constants'!$E$3:$L$5000,8,FALSE),"")</f>
        <v/>
      </c>
      <c r="AR121" s="25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S121" s="25" t="str">
        <f>IF(A121&lt;&gt;"",IF(R121&lt;&gt;"",CONCATENATE(", zoneIds={",R121),"")&amp;IF(X121&lt;&gt;"",CONCATENATE(",",X121),"")&amp;IF(AN121&lt;&gt;"",CONCATENATE(",",AN121),"")&amp;IF(R121&lt;&gt;"",CONCATENATE("}",""),"")&amp;IF(OR(L121="true",L121="false",L121&lt;&gt;""), CONCATENATE(", veteran=", L121), ""),"")</f>
        <v>, zoneIds={638}, veteran=false</v>
      </c>
      <c r="AT121" s="25" t="str">
        <f>IF(A121&lt;&gt;"",IF(J121="Trial",", isTrial=true",IF(J121="Arena",", isArena=true", IF(J121="Monster",", isMonster=true",""))) &amp; IF(M121="true", CONCATENATE(", multiTrialSet=true"), ""),"")</f>
        <v>, isTrial=true</v>
      </c>
      <c r="AU121" s="25" t="str">
        <f>IF(C121&lt;&gt;"",CONCATENATE(" --",C121," / ",B121),"")</f>
        <v xml:space="preserve"> --Healing Mage / Heilender Magier</v>
      </c>
      <c r="AV121" s="25" t="str">
        <f>IF(A121&lt;&gt;"",IF(VALUE(Q121)&gt;0,CONCATENATE("[",A121,"] = true,        --",C121, " / ", B121), ""),"")</f>
        <v/>
      </c>
    </row>
    <row r="122" spans="1:48" hidden="1" x14ac:dyDescent="0.25">
      <c r="A122" s="13">
        <v>142</v>
      </c>
      <c r="B122" t="s">
        <v>1741</v>
      </c>
      <c r="C122" t="s">
        <v>1743</v>
      </c>
      <c r="D122" t="s">
        <v>1742</v>
      </c>
      <c r="G122" s="3">
        <f>A122</f>
        <v>142</v>
      </c>
      <c r="J122" t="s">
        <v>2549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3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7" t="str">
        <f>IF(AK122&lt;&gt;"",VLOOKUP(AK122,'ESO zone constants'!$E$3:$L$5000,8,FALSE),"")</f>
        <v/>
      </c>
      <c r="AN122" s="27" t="str">
        <f>IF(AO122&lt;&gt;"",VLOOKUP(AO122,'ESO zone constants'!$E$3:$L$5000,8,FALSE),"")</f>
        <v/>
      </c>
      <c r="AR122" s="25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S122" s="25" t="str">
        <f>IF(A122&lt;&gt;"",IF(R122&lt;&gt;"",CONCATENATE(", zoneIds={",R122),"")&amp;IF(X122&lt;&gt;"",CONCATENATE(",",X122),"")&amp;IF(AN122&lt;&gt;"",CONCATENATE(",",AN122),"")&amp;IF(R122&lt;&gt;"",CONCATENATE("}",""),"")&amp;IF(OR(L122="true",L122="false",L122&lt;&gt;""), CONCATENATE(", veteran=", L122), ""),"")</f>
        <v>, zoneIds={638}, veteran=false</v>
      </c>
      <c r="AT122" s="25" t="str">
        <f>IF(A122&lt;&gt;"",IF(J122="Trial",", isTrial=true",IF(J122="Arena",", isArena=true", IF(J122="Monster",", isMonster=true",""))) &amp; IF(M122="true", CONCATENATE(", multiTrialSet=true"), ""),"")</f>
        <v>, isTrial=true</v>
      </c>
      <c r="AU122" s="25" t="str">
        <f>IF(C122&lt;&gt;"",CONCATENATE(" --",C122," / ",B122),"")</f>
        <v xml:space="preserve"> --Quick Serpent / Flinke Schlange</v>
      </c>
      <c r="AV122" s="25" t="str">
        <f>IF(A122&lt;&gt;"",IF(VALUE(Q122)&gt;0,CONCATENATE("[",A122,"] = true,        --",C122, " / ", B122), ""),"")</f>
        <v/>
      </c>
    </row>
    <row r="123" spans="1:48" hidden="1" x14ac:dyDescent="0.25">
      <c r="A123" s="13">
        <v>143</v>
      </c>
      <c r="B123" t="s">
        <v>1744</v>
      </c>
      <c r="C123" t="s">
        <v>1746</v>
      </c>
      <c r="D123" t="s">
        <v>1745</v>
      </c>
      <c r="G123" s="3">
        <f>A123</f>
        <v>143</v>
      </c>
      <c r="J123" t="s">
        <v>2549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3">
        <f>VLOOKUP(R123,'ESO zone constants'!$L$2:$N$9999,3,FALSE)</f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27" t="str">
        <f>IF(AK123&lt;&gt;"",VLOOKUP(AK123,'ESO zone constants'!$E$3:$L$5000,8,FALSE),"")</f>
        <v/>
      </c>
      <c r="AN123" s="27" t="str">
        <f>IF(AO123&lt;&gt;"",VLOOKUP(AO123,'ESO zone constants'!$E$3:$L$5000,8,FALSE),"")</f>
        <v/>
      </c>
      <c r="AR123" s="25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S123" s="25" t="str">
        <f>IF(A123&lt;&gt;"",IF(R123&lt;&gt;"",CONCATENATE(", zoneIds={",R123),"")&amp;IF(X123&lt;&gt;"",CONCATENATE(",",X123),"")&amp;IF(AN123&lt;&gt;"",CONCATENATE(",",AN123),"")&amp;IF(R123&lt;&gt;"",CONCATENATE("}",""),"")&amp;IF(OR(L123="true",L123="false",L123&lt;&gt;""), CONCATENATE(", veteran=", L123), ""),"")</f>
        <v>, zoneIds={636}, veteran=false</v>
      </c>
      <c r="AT123" s="25" t="str">
        <f>IF(A123&lt;&gt;"",IF(J123="Trial",", isTrial=true",IF(J123="Arena",", isArena=true", IF(J123="Monster",", isMonster=true",""))) &amp; IF(M123="true", CONCATENATE(", multiTrialSet=true"), ""),"")</f>
        <v>, isTrial=true</v>
      </c>
      <c r="AU123" s="25" t="str">
        <f>IF(C123&lt;&gt;"",CONCATENATE(" --",C123," / ",B123),"")</f>
        <v xml:space="preserve"> --Poisonous Serpent / Giftschlange</v>
      </c>
      <c r="AV123" s="25" t="str">
        <f>IF(A123&lt;&gt;"",IF(VALUE(Q123)&gt;0,CONCATENATE("[",A123,"] = true,        --",C123, " / ", B123), ""),"")</f>
        <v/>
      </c>
    </row>
    <row r="124" spans="1:48" hidden="1" x14ac:dyDescent="0.25">
      <c r="A124" s="13">
        <v>144</v>
      </c>
      <c r="B124" t="s">
        <v>1747</v>
      </c>
      <c r="C124" t="s">
        <v>1749</v>
      </c>
      <c r="D124" t="s">
        <v>1748</v>
      </c>
      <c r="G124" s="3">
        <f>A124</f>
        <v>144</v>
      </c>
      <c r="J124" t="s">
        <v>2549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3">
        <f>VLOOKUP(R124,'ESO zone constants'!$L$2:$N$9999,3,FALSE)</f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27" t="str">
        <f>IF(AK124&lt;&gt;"",VLOOKUP(AK124,'ESO zone constants'!$E$3:$L$5000,8,FALSE),"")</f>
        <v/>
      </c>
      <c r="AN124" s="27" t="str">
        <f>IF(AO124&lt;&gt;"",VLOOKUP(AO124,'ESO zone constants'!$E$3:$L$5000,8,FALSE),"")</f>
        <v/>
      </c>
      <c r="AR124" s="25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S124" s="25" t="str">
        <f>IF(A124&lt;&gt;"",IF(R124&lt;&gt;"",CONCATENATE(", zoneIds={",R124),"")&amp;IF(X124&lt;&gt;"",CONCATENATE(",",X124),"")&amp;IF(AN124&lt;&gt;"",CONCATENATE(",",AN124),"")&amp;IF(R124&lt;&gt;"",CONCATENATE("}",""),"")&amp;IF(OR(L124="true",L124="false",L124&lt;&gt;""), CONCATENATE(", veteran=", L124), ""),"")</f>
        <v>, zoneIds={639}, veteran=false</v>
      </c>
      <c r="AT124" s="25" t="str">
        <f>IF(A124&lt;&gt;"",IF(J124="Trial",", isTrial=true",IF(J124="Arena",", isArena=true", IF(J124="Monster",", isMonster=true",""))) &amp; IF(M124="true", CONCATENATE(", multiTrialSet=true"), ""),"")</f>
        <v>, isTrial=true</v>
      </c>
      <c r="AU124" s="25" t="str">
        <f>IF(C124&lt;&gt;"",CONCATENATE(" --",C124," / ",B124),"")</f>
        <v xml:space="preserve"> --Twice-Fanged Serpent / Doppelzüngige Schlange</v>
      </c>
      <c r="AV124" s="25" t="str">
        <f>IF(A124&lt;&gt;"",IF(VALUE(Q124)&gt;0,CONCATENATE("[",A124,"] = true,        --",C124, " / ", B124), ""),"")</f>
        <v/>
      </c>
    </row>
    <row r="125" spans="1:48" hidden="1" x14ac:dyDescent="0.25">
      <c r="A125" s="13">
        <v>145</v>
      </c>
      <c r="B125" t="s">
        <v>1750</v>
      </c>
      <c r="C125" t="s">
        <v>1752</v>
      </c>
      <c r="D125" t="s">
        <v>1751</v>
      </c>
      <c r="G125" s="3">
        <f>A125</f>
        <v>145</v>
      </c>
      <c r="J125" t="s">
        <v>2535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3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7" t="str">
        <f>IF(AK125&lt;&gt;"",VLOOKUP(AK125,'ESO zone constants'!$E$3:$L$1002,6,FALSE),"")</f>
        <v/>
      </c>
      <c r="AN125" s="27" t="str">
        <f>IF(AO125&lt;&gt;"",VLOOKUP(AO125,'ESO zone constants'!$E$3:$L$1002,6,FALSE),"")</f>
        <v/>
      </c>
      <c r="AR125" s="25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S125" s="25" t="str">
        <f>IF(A125&lt;&gt;"",IF(R125&lt;&gt;"",CONCATENATE(", zoneIds={",R125),"")&amp;IF(X125&lt;&gt;"",CONCATENATE(",",X125),"")&amp;IF(AN125&lt;&gt;"",CONCATENATE(",",AN125),"")&amp;IF(R125&lt;&gt;"",CONCATENATE("}",""),"")&amp;IF(OR(L125="true",L125="false",L125&lt;&gt;""), CONCATENATE(", veteran=", L125), ""),"")</f>
        <v>, zoneIds={888}, veteran=false</v>
      </c>
      <c r="AT125" s="25" t="str">
        <f>IF(A125&lt;&gt;"",IF(J125="Trial",", isTrial=true",IF(J125="Arena",", isArena=true", IF(J125="Monster",", isMonster=true",""))) &amp; IF(M125="true", CONCATENATE(", multiTrialSet=true"), ""),"")</f>
        <v/>
      </c>
      <c r="AU125" s="25" t="str">
        <f>IF(C125&lt;&gt;"",CONCATENATE(" --",C125," / ",B125),"")</f>
        <v xml:space="preserve"> --Way of Fire / Weg des Feuers</v>
      </c>
      <c r="AV125" s="25" t="str">
        <f>IF(A125&lt;&gt;"",IF(VALUE(Q125)&gt;0,CONCATENATE("[",A125,"] = true,        --",C125, " / ", B125), ""),"")</f>
        <v/>
      </c>
    </row>
    <row r="126" spans="1:48" hidden="1" x14ac:dyDescent="0.25">
      <c r="A126" s="13">
        <v>146</v>
      </c>
      <c r="B126" t="s">
        <v>1753</v>
      </c>
      <c r="C126" t="s">
        <v>1755</v>
      </c>
      <c r="D126" t="s">
        <v>1754</v>
      </c>
      <c r="G126" s="3">
        <f>A126</f>
        <v>146</v>
      </c>
      <c r="J126" t="s">
        <v>2535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3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7" t="str">
        <f>IF(AK126&lt;&gt;"",VLOOKUP(AK126,'ESO zone constants'!$E$3:$L$1002,6,FALSE),"")</f>
        <v/>
      </c>
      <c r="AN126" s="27" t="str">
        <f>IF(AO126&lt;&gt;"",VLOOKUP(AO126,'ESO zone constants'!$E$3:$L$1002,6,FALSE),"")</f>
        <v/>
      </c>
      <c r="AR126" s="25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S126" s="25" t="str">
        <f>IF(A126&lt;&gt;"",IF(R126&lt;&gt;"",CONCATENATE(", zoneIds={",R126),"")&amp;IF(X126&lt;&gt;"",CONCATENATE(",",X126),"")&amp;IF(AN126&lt;&gt;"",CONCATENATE(",",AN126),"")&amp;IF(R126&lt;&gt;"",CONCATENATE("}",""),"")&amp;IF(OR(L126="true",L126="false",L126&lt;&gt;""), CONCATENATE(", veteran=", L126), ""),"")</f>
        <v>, zoneIds={888}, veteran=false</v>
      </c>
      <c r="AT126" s="25" t="str">
        <f>IF(A126&lt;&gt;"",IF(J126="Trial",", isTrial=true",IF(J126="Arena",", isArena=true", IF(J126="Monster",", isMonster=true",""))) &amp; IF(M126="true", CONCATENATE(", multiTrialSet=true"), ""),"")</f>
        <v/>
      </c>
      <c r="AU126" s="25" t="str">
        <f>IF(C126&lt;&gt;"",CONCATENATE(" --",C126," / ",B126),"")</f>
        <v xml:space="preserve"> --Way of Air / Weg der Luft</v>
      </c>
      <c r="AV126" s="25" t="str">
        <f>IF(A126&lt;&gt;"",IF(VALUE(Q126)&gt;0,CONCATENATE("[",A126,"] = true,        --",C126, " / ", B126), ""),"")</f>
        <v/>
      </c>
    </row>
    <row r="127" spans="1:48" hidden="1" x14ac:dyDescent="0.25">
      <c r="A127" s="13">
        <v>147</v>
      </c>
      <c r="B127" t="s">
        <v>1756</v>
      </c>
      <c r="C127" t="s">
        <v>1758</v>
      </c>
      <c r="D127" t="s">
        <v>1757</v>
      </c>
      <c r="G127" s="3">
        <f>A127</f>
        <v>147</v>
      </c>
      <c r="J127" t="s">
        <v>2535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3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7" t="str">
        <f>IF(AK127&lt;&gt;"",VLOOKUP(AK127,'ESO zone constants'!$E$3:$L$1002,6,FALSE),"")</f>
        <v/>
      </c>
      <c r="AN127" s="27" t="str">
        <f>IF(AO127&lt;&gt;"",VLOOKUP(AO127,'ESO zone constants'!$E$3:$L$1002,6,FALSE),"")</f>
        <v/>
      </c>
      <c r="AR127" s="25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S127" s="25" t="str">
        <f>IF(A127&lt;&gt;"",IF(R127&lt;&gt;"",CONCATENATE(", zoneIds={",R127),"")&amp;IF(X127&lt;&gt;"",CONCATENATE(",",X127),"")&amp;IF(AN127&lt;&gt;"",CONCATENATE(",",AN127),"")&amp;IF(R127&lt;&gt;"",CONCATENATE("}",""),"")&amp;IF(OR(L127="true",L127="false",L127&lt;&gt;""), CONCATENATE(", veteran=", L127), ""),"")</f>
        <v>, zoneIds={888}, veteran=false</v>
      </c>
      <c r="AT127" s="25" t="str">
        <f>IF(A127&lt;&gt;"",IF(J127="Trial",", isTrial=true",IF(J127="Arena",", isArena=true", IF(J127="Monster",", isMonster=true",""))) &amp; IF(M127="true", CONCATENATE(", multiTrialSet=true"), ""),"")</f>
        <v/>
      </c>
      <c r="AU127" s="25" t="str">
        <f>IF(C127&lt;&gt;"",CONCATENATE(" --",C127," / ",B127),"")</f>
        <v xml:space="preserve"> --Way of Martial Knowledge / Weg der Kampfkunst</v>
      </c>
      <c r="AV127" s="25" t="str">
        <f>IF(A127&lt;&gt;"",IF(VALUE(Q127)&gt;0,CONCATENATE("[",A127,"] = true,        --",C127, " / ", B127), ""),"")</f>
        <v/>
      </c>
    </row>
    <row r="128" spans="1:48" hidden="1" x14ac:dyDescent="0.25">
      <c r="A128" s="5">
        <v>148</v>
      </c>
      <c r="B128" t="s">
        <v>1759</v>
      </c>
      <c r="C128" t="s">
        <v>1761</v>
      </c>
      <c r="D128" t="s">
        <v>1760</v>
      </c>
      <c r="G128" s="3">
        <f>A128</f>
        <v>148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217</v>
      </c>
      <c r="O128">
        <v>217</v>
      </c>
      <c r="P128">
        <v>217</v>
      </c>
      <c r="Q128">
        <v>8</v>
      </c>
      <c r="R128" s="3">
        <f>IF(S128&lt;&gt;"",VLOOKUP(S128,'ESO zone constants'!$E$2:$L$5000,8,FALSE),"")</f>
        <v>888</v>
      </c>
      <c r="S128" t="str">
        <f>VLOOKUP(N128,'ESO wayshrine node constants'!$A$2:$E$10002,5,FALSE)</f>
        <v>Craglorn</v>
      </c>
      <c r="T128" s="23">
        <f>VLOOKUP(R128,'ESO zone constants'!$L$2:$N$9999,3,FALSE)</f>
        <v>0</v>
      </c>
      <c r="U128" s="3" t="str">
        <f>VLOOKUP(T128,'LibSets constants'!$A$2:$B$16,2,FALSE)</f>
        <v>Included in base game</v>
      </c>
      <c r="V128" s="19" t="s">
        <v>2586</v>
      </c>
      <c r="W128" t="s">
        <v>4283</v>
      </c>
      <c r="X128" s="3">
        <f>IF(Y128&lt;&gt;"",VLOOKUP(Y128,'ESO zone constants'!$E$3:$L$5000,8,FALSE),"")</f>
        <v>888</v>
      </c>
      <c r="Y128" t="str">
        <f>VLOOKUP(O128,'ESO wayshrine node constants'!$A$2:$E$10002,5,FALSE)</f>
        <v>Craglorn</v>
      </c>
      <c r="Z128" s="19" t="s">
        <v>2586</v>
      </c>
      <c r="AA128" t="s">
        <v>4283</v>
      </c>
      <c r="AB128" s="3">
        <f>IF(AC128&lt;&gt;"",VLOOKUP(AC128,'ESO zone constants'!$E$3:$L$5000,8,FALSE),"")</f>
        <v>888</v>
      </c>
      <c r="AC128" t="str">
        <f>VLOOKUP(P128,'ESO wayshrine node constants'!$A$2:$E$10002,5,FALSE)</f>
        <v>Craglorn</v>
      </c>
      <c r="AD128" s="19" t="s">
        <v>2586</v>
      </c>
      <c r="AE128" t="s">
        <v>4283</v>
      </c>
      <c r="AF128" s="3" t="str">
        <f>IF(AG128&lt;&gt;"",VLOOKUP(AG128,'ESO zone constants'!$E$3:$L$5000,8,FALSE),"")</f>
        <v/>
      </c>
      <c r="AH128" s="19" t="s">
        <v>2586</v>
      </c>
      <c r="AI128" t="s">
        <v>4283</v>
      </c>
      <c r="AJ128" s="27" t="str">
        <f>IF(AK128&lt;&gt;"",VLOOKUP(AK128,'ESO zone constants'!$E$3:$L$1002,6,FALSE),"")</f>
        <v/>
      </c>
      <c r="AL128" s="19" t="s">
        <v>2586</v>
      </c>
      <c r="AM128" t="s">
        <v>4283</v>
      </c>
      <c r="AN128" s="27" t="str">
        <f>IF(AO128&lt;&gt;"",VLOOKUP(AO128,'ESO zone constants'!$E$3:$L$1002,6,FALSE),"")</f>
        <v/>
      </c>
      <c r="AP128" s="19" t="s">
        <v>2586</v>
      </c>
      <c r="AQ128" t="s">
        <v>4283</v>
      </c>
      <c r="AR128" s="25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[148] = {wayshrines={217,217,217,}, traitsNeeded=8, dlcId=0</v>
      </c>
      <c r="AS128" s="25" t="str">
        <f>IF(A128&lt;&gt;"",IF(R128&lt;&gt;"",CONCATENATE(", zoneIds={",R128),"")&amp;IF(X128&lt;&gt;"",CONCATENATE(",",X128),"")&amp;IF(AN128&lt;&gt;"",CONCATENATE(",",AN128),"")&amp;IF(R128&lt;&gt;"",CONCATENATE("}",""),"")&amp;IF(OR(L128="true",L128="false",L128&lt;&gt;""), CONCATENATE(", veteran=", L128), ""),"")</f>
        <v>, zoneIds={888,888}, veteran=false</v>
      </c>
      <c r="AT128" s="25" t="str">
        <f>IF(A128&lt;&gt;"",IF(J128="Trial",", isTrial=true",IF(J128="Arena",", isArena=true", IF(J128="Monster",", isMonster=true",""))) &amp; IF(M128="true", CONCATENATE(", multiTrialSet=true"), ""),"")</f>
        <v/>
      </c>
      <c r="AU128" s="25" t="str">
        <f>IF(C128&lt;&gt;"",CONCATENATE(" --",C128," / ",B128),"")</f>
        <v xml:space="preserve"> --Way of the Arena / Weg der Arena</v>
      </c>
      <c r="AV128" s="25" t="str">
        <f>IF(A128&lt;&gt;"",IF(VALUE(Q128)&gt;0,CONCATENATE("[",A128,"] = true,        --",C128, " / ", B128), ""),"")</f>
        <v>[148] = true,        --Way of the Arena / Weg der Arena</v>
      </c>
    </row>
    <row r="129" spans="1:48" hidden="1" x14ac:dyDescent="0.25">
      <c r="A129" s="13">
        <v>155</v>
      </c>
      <c r="B129" t="s">
        <v>1762</v>
      </c>
      <c r="C129" t="s">
        <v>1764</v>
      </c>
      <c r="D129" t="s">
        <v>1763</v>
      </c>
      <c r="G129" s="3">
        <f>A129</f>
        <v>155</v>
      </c>
      <c r="J129" t="s">
        <v>2550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3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0" t="str">
        <f>IF(AK129&lt;&gt;"",VLOOKUP(AK129,'ESO zone constants'!$E$3:$L$1002,6,FALSE),"")</f>
        <v/>
      </c>
      <c r="AN129" s="30" t="str">
        <f>IF(AO129&lt;&gt;"",VLOOKUP(AO129,'ESO zone constants'!$E$3:$L$1002,6,FALSE),"")</f>
        <v/>
      </c>
      <c r="AR129" s="25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S129" s="25" t="str">
        <f>IF(A129&lt;&gt;"",IF(R129&lt;&gt;"",CONCATENATE(", zoneIds={",R129),"")&amp;IF(X129&lt;&gt;"",CONCATENATE(",",X129),"")&amp;IF(AN129&lt;&gt;"",CONCATENATE(",",AN129),"")&amp;IF(R129&lt;&gt;"",CONCATENATE("}",""),"")&amp;IF(OR(L129="true",L129="false",L129&lt;&gt;""), CONCATENATE(", veteran=", L129), ""),"")</f>
        <v>, zoneIds={126,931}, veteran=false</v>
      </c>
      <c r="AT129" s="25" t="str">
        <f>IF(A129&lt;&gt;"",IF(J129="Trial",", isTrial=true",IF(J129="Arena",", isArena=true", IF(J129="Monster",", isMonster=true",""))) &amp; IF(M129="true", CONCATENATE(", multiTrialSet=true"), ""),"")</f>
        <v/>
      </c>
      <c r="AU129" s="25" t="str">
        <f>IF(C129&lt;&gt;"",CONCATENATE(" --",C129," / ",B129),"")</f>
        <v xml:space="preserve"> --Undaunted Bastion / Unerschrockenen-Bastion</v>
      </c>
      <c r="AV129" s="25" t="str">
        <f>IF(A129&lt;&gt;"",IF(VALUE(Q129)&gt;0,CONCATENATE("[",A129,"] = true,        --",C129, " / ", B129), ""),"")</f>
        <v/>
      </c>
    </row>
    <row r="130" spans="1:48" hidden="1" x14ac:dyDescent="0.25">
      <c r="A130" s="13">
        <v>156</v>
      </c>
      <c r="B130" t="s">
        <v>1765</v>
      </c>
      <c r="C130" t="s">
        <v>1767</v>
      </c>
      <c r="D130" t="s">
        <v>1766</v>
      </c>
      <c r="G130" s="3">
        <f>A130</f>
        <v>156</v>
      </c>
      <c r="J130" t="s">
        <v>2550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3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7" t="str">
        <f>IF(AK130&lt;&gt;"",VLOOKUP(AK130,'ESO zone constants'!$E$3:$L$1002,6,FALSE),"")</f>
        <v/>
      </c>
      <c r="AN130" s="27" t="str">
        <f>IF(AO130&lt;&gt;"",VLOOKUP(AO130,'ESO zone constants'!$E$3:$L$1002,6,FALSE),"")</f>
        <v/>
      </c>
      <c r="AR130" s="25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S130" s="25" t="str">
        <f>IF(A130&lt;&gt;"",IF(R130&lt;&gt;"",CONCATENATE(", zoneIds={",R130),"")&amp;IF(X130&lt;&gt;"",CONCATENATE(",",X130),"")&amp;IF(AN130&lt;&gt;"",CONCATENATE(",",AN130),"")&amp;IF(R130&lt;&gt;"",CONCATENATE("}",""),"")&amp;IF(OR(L130="true",L130="false",L130&lt;&gt;""), CONCATENATE(", veteran=", L130), ""),"")</f>
        <v>, zoneIds={148}, veteran=false</v>
      </c>
      <c r="AT130" s="25" t="str">
        <f>IF(A130&lt;&gt;"",IF(J130="Trial",", isTrial=true",IF(J130="Arena",", isArena=true", IF(J130="Monster",", isMonster=true",""))) &amp; IF(M130="true", CONCATENATE(", multiTrialSet=true"), ""),"")</f>
        <v/>
      </c>
      <c r="AU130" s="25" t="str">
        <f>IF(C130&lt;&gt;"",CONCATENATE(" --",C130," / ",B130),"")</f>
        <v xml:space="preserve"> --Undaunted Infiltrator / Unerschrockener Infiltrator</v>
      </c>
      <c r="AV130" s="25" t="str">
        <f>IF(A130&lt;&gt;"",IF(VALUE(Q130)&gt;0,CONCATENATE("[",A130,"] = true,        --",C130, " / ", B130), ""),"")</f>
        <v/>
      </c>
    </row>
    <row r="131" spans="1:48" hidden="1" x14ac:dyDescent="0.25">
      <c r="A131" s="13">
        <v>157</v>
      </c>
      <c r="B131" t="s">
        <v>1768</v>
      </c>
      <c r="C131" t="s">
        <v>1770</v>
      </c>
      <c r="D131" t="s">
        <v>1769</v>
      </c>
      <c r="G131" s="3">
        <f>A131</f>
        <v>157</v>
      </c>
      <c r="J131" t="s">
        <v>2550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3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0" t="str">
        <f>IF(AK131&lt;&gt;"",VLOOKUP(AK131,'ESO zone constants'!$E$3:$L$1002,6,FALSE),"")</f>
        <v/>
      </c>
      <c r="AN131" s="30" t="str">
        <f>IF(AO131&lt;&gt;"",VLOOKUP(AO131,'ESO zone constants'!$E$3:$L$1002,6,FALSE),"")</f>
        <v/>
      </c>
      <c r="AR131" s="25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S131" s="25" t="str">
        <f>IF(A131&lt;&gt;"",IF(R131&lt;&gt;"",CONCATENATE(", zoneIds={",R131),"")&amp;IF(X131&lt;&gt;"",CONCATENATE(",",X131),"")&amp;IF(AN131&lt;&gt;"",CONCATENATE(",",AN131),"")&amp;IF(R131&lt;&gt;"",CONCATENATE("}",""),"")&amp;IF(OR(L131="true",L131="false",L131&lt;&gt;""), CONCATENATE(", veteran=", L131), ""),"")</f>
        <v>, zoneIds={38}, veteran=false</v>
      </c>
      <c r="AT131" s="25" t="str">
        <f>IF(A131&lt;&gt;"",IF(J131="Trial",", isTrial=true",IF(J131="Arena",", isArena=true", IF(J131="Monster",", isMonster=true",""))) &amp; IF(M131="true", CONCATENATE(", multiTrialSet=true"), ""),"")</f>
        <v/>
      </c>
      <c r="AU131" s="25" t="str">
        <f>IF(C131&lt;&gt;"",CONCATENATE(" --",C131," / ",B131),"")</f>
        <v xml:space="preserve"> --Undaunted Unweaver / Unerschrockener Entflechter</v>
      </c>
      <c r="AV131" s="25" t="str">
        <f>IF(A131&lt;&gt;"",IF(VALUE(Q131)&gt;0,CONCATENATE("[",A131,"] = true,        --",C131, " / ", B131), ""),"")</f>
        <v/>
      </c>
    </row>
    <row r="132" spans="1:48" hidden="1" x14ac:dyDescent="0.25">
      <c r="A132" s="13">
        <v>158</v>
      </c>
      <c r="B132" t="s">
        <v>1771</v>
      </c>
      <c r="C132" t="s">
        <v>1773</v>
      </c>
      <c r="D132" t="s">
        <v>1772</v>
      </c>
      <c r="G132" s="3">
        <f>A132</f>
        <v>158</v>
      </c>
      <c r="J132" t="s">
        <v>2550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3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7" t="str">
        <f>IF(AK132&lt;&gt;"",VLOOKUP(AK132,'ESO zone constants'!$E$3:$L$1002,6,FALSE),"")</f>
        <v/>
      </c>
      <c r="AN132" s="27" t="str">
        <f>IF(AO132&lt;&gt;"",VLOOKUP(AO132,'ESO zone constants'!$E$3:$L$1002,6,FALSE),"")</f>
        <v/>
      </c>
      <c r="AR132" s="25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S132" s="25" t="str">
        <f>IF(A132&lt;&gt;"",IF(R132&lt;&gt;"",CONCATENATE(", zoneIds={",R132),"")&amp;IF(X132&lt;&gt;"",CONCATENATE(",",X132),"")&amp;IF(AN132&lt;&gt;"",CONCATENATE(",",AN132),"")&amp;IF(R132&lt;&gt;"",CONCATENATE("}",""),"")&amp;IF(OR(L132="true",L132="false",L132&lt;&gt;""), CONCATENATE(", veteran=", L132), ""),"")</f>
        <v>, zoneIds={176,681}, veteran=false</v>
      </c>
      <c r="AT132" s="25" t="str">
        <f>IF(A132&lt;&gt;"",IF(J132="Trial",", isTrial=true",IF(J132="Arena",", isArena=true", IF(J132="Monster",", isMonster=true",""))) &amp; IF(M132="true", CONCATENATE(", multiTrialSet=true"), ""),"")</f>
        <v/>
      </c>
      <c r="AU132" s="25" t="str">
        <f>IF(C132&lt;&gt;"",CONCATENATE(" --",C132," / ",B132),"")</f>
        <v xml:space="preserve"> --Embershield / Glutschild</v>
      </c>
      <c r="AV132" s="25" t="str">
        <f>IF(A132&lt;&gt;"",IF(VALUE(Q132)&gt;0,CONCATENATE("[",A132,"] = true,        --",C132, " / ", B132), ""),"")</f>
        <v/>
      </c>
    </row>
    <row r="133" spans="1:48" hidden="1" x14ac:dyDescent="0.25">
      <c r="A133" s="13">
        <v>159</v>
      </c>
      <c r="B133" t="s">
        <v>1774</v>
      </c>
      <c r="C133" t="s">
        <v>1776</v>
      </c>
      <c r="D133" t="s">
        <v>1775</v>
      </c>
      <c r="G133" s="3">
        <f>A133</f>
        <v>159</v>
      </c>
      <c r="J133" t="s">
        <v>2550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3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7" t="str">
        <f>IF(AK133&lt;&gt;"",VLOOKUP(AK133,'ESO zone constants'!$E$3:$L$1002,6,FALSE),"")</f>
        <v/>
      </c>
      <c r="AN133" s="27" t="str">
        <f>IF(AO133&lt;&gt;"",VLOOKUP(AO133,'ESO zone constants'!$E$3:$L$1002,6,FALSE),"")</f>
        <v/>
      </c>
      <c r="AR133" s="25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S133" s="25" t="str">
        <f>IF(A133&lt;&gt;"",IF(R133&lt;&gt;"",CONCATENATE(", zoneIds={",R133),"")&amp;IF(X133&lt;&gt;"",CONCATENATE(",",X133),"")&amp;IF(AN133&lt;&gt;"",CONCATENATE(",",AN133),"")&amp;IF(R133&lt;&gt;"",CONCATENATE("}",""),"")&amp;IF(OR(L133="true",L133="false",L133&lt;&gt;""), CONCATENATE(", veteran=", L133), ""),"")</f>
        <v>, zoneIds={176,681}, veteran=false</v>
      </c>
      <c r="AT133" s="25" t="str">
        <f>IF(A133&lt;&gt;"",IF(J133="Trial",", isTrial=true",IF(J133="Arena",", isArena=true", IF(J133="Monster",", isMonster=true",""))) &amp; IF(M133="true", CONCATENATE(", multiTrialSet=true"), ""),"")</f>
        <v/>
      </c>
      <c r="AU133" s="25" t="str">
        <f>IF(C133&lt;&gt;"",CONCATENATE(" --",C133," / ",B133),"")</f>
        <v xml:space="preserve"> --Sunderflame / Trennflamme</v>
      </c>
      <c r="AV133" s="25" t="str">
        <f>IF(A133&lt;&gt;"",IF(VALUE(Q133)&gt;0,CONCATENATE("[",A133,"] = true,        --",C133, " / ", B133), ""),"")</f>
        <v/>
      </c>
    </row>
    <row r="134" spans="1:48" hidden="1" x14ac:dyDescent="0.25">
      <c r="A134" s="13">
        <v>160</v>
      </c>
      <c r="B134" t="s">
        <v>1777</v>
      </c>
      <c r="C134" t="s">
        <v>1779</v>
      </c>
      <c r="D134" t="s">
        <v>1778</v>
      </c>
      <c r="G134" s="3">
        <f>A134</f>
        <v>160</v>
      </c>
      <c r="J134" t="s">
        <v>2550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3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7" t="str">
        <f>IF(AK134&lt;&gt;"",VLOOKUP(AK134,'ESO zone constants'!$E$3:$L$5000,8,FALSE),"")</f>
        <v/>
      </c>
      <c r="AN134" s="27" t="str">
        <f>IF(AO134&lt;&gt;"",VLOOKUP(AO134,'ESO zone constants'!$E$3:$L$5000,8,FALSE),"")</f>
        <v/>
      </c>
      <c r="AR134" s="25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S134" s="25" t="str">
        <f>IF(A134&lt;&gt;"",IF(R134&lt;&gt;"",CONCATENATE(", zoneIds={",R134),"")&amp;IF(X134&lt;&gt;"",CONCATENATE(",",X134),"")&amp;IF(AN134&lt;&gt;"",CONCATENATE(",",AN134),"")&amp;IF(R134&lt;&gt;"",CONCATENATE("}",""),"")&amp;IF(OR(L134="true",L134="false",L134&lt;&gt;""), CONCATENATE(", veteran=", L134), ""),"")</f>
        <v>, zoneIds={176,681}, veteran=false</v>
      </c>
      <c r="AT134" s="25" t="str">
        <f>IF(A134&lt;&gt;"",IF(J134="Trial",", isTrial=true",IF(J134="Arena",", isArena=true", IF(J134="Monster",", isMonster=true",""))) &amp; IF(M134="true", CONCATENATE(", multiTrialSet=true"), ""),"")</f>
        <v/>
      </c>
      <c r="AU134" s="25" t="str">
        <f>IF(C134&lt;&gt;"",CONCATENATE(" --",C134," / ",B134),"")</f>
        <v xml:space="preserve"> --Burning Spellweave / Branntzauberweber</v>
      </c>
      <c r="AV134" s="25" t="str">
        <f>IF(A134&lt;&gt;"",IF(VALUE(Q134)&gt;0,CONCATENATE("[",A134,"] = true,        --",C134, " / ", B134), ""),"")</f>
        <v/>
      </c>
    </row>
    <row r="135" spans="1:48" hidden="1" x14ac:dyDescent="0.25">
      <c r="A135" s="5">
        <v>161</v>
      </c>
      <c r="B135" t="s">
        <v>1780</v>
      </c>
      <c r="C135" t="s">
        <v>1782</v>
      </c>
      <c r="D135" t="s">
        <v>1781</v>
      </c>
      <c r="G135" s="3">
        <f>A135</f>
        <v>161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234</v>
      </c>
      <c r="O135">
        <v>234</v>
      </c>
      <c r="P135">
        <v>234</v>
      </c>
      <c r="Q135">
        <v>9</v>
      </c>
      <c r="R135" s="3">
        <f>IF(S135&lt;&gt;"",VLOOKUP(S135,'ESO zone constants'!$E$2:$L$5000,8,FALSE),"")</f>
        <v>888</v>
      </c>
      <c r="S135" t="str">
        <f>VLOOKUP(N135,'ESO wayshrine node constants'!$A$2:$E$10002,5,FALSE)</f>
        <v>Craglorn</v>
      </c>
      <c r="T135" s="23">
        <f>VLOOKUP(R135,'ESO zone constants'!$L$2:$N$9999,3,FALSE)</f>
        <v>0</v>
      </c>
      <c r="U135" s="3" t="str">
        <f>VLOOKUP(T135,'LibSets constants'!$A$2:$B$16,2,FALSE)</f>
        <v>Included in base game</v>
      </c>
      <c r="V135" s="19" t="s">
        <v>2586</v>
      </c>
      <c r="W135" t="s">
        <v>4283</v>
      </c>
      <c r="X135" s="3">
        <f>IF(Y135&lt;&gt;"",VLOOKUP(Y135,'ESO zone constants'!$E$3:$L$5000,8,FALSE),"")</f>
        <v>888</v>
      </c>
      <c r="Y135" t="str">
        <f>VLOOKUP(O135,'ESO wayshrine node constants'!$A$2:$E$10002,5,FALSE)</f>
        <v>Craglorn</v>
      </c>
      <c r="Z135" s="19" t="s">
        <v>2586</v>
      </c>
      <c r="AA135" t="s">
        <v>4283</v>
      </c>
      <c r="AB135" s="3">
        <f>IF(AC135&lt;&gt;"",VLOOKUP(AC135,'ESO zone constants'!$E$3:$L$5000,8,FALSE),"")</f>
        <v>888</v>
      </c>
      <c r="AC135" t="str">
        <f>VLOOKUP(P135,'ESO wayshrine node constants'!$A$2:$E$10002,5,FALSE)</f>
        <v>Craglorn</v>
      </c>
      <c r="AD135" s="19" t="s">
        <v>2586</v>
      </c>
      <c r="AE135" t="s">
        <v>4283</v>
      </c>
      <c r="AF135" s="3" t="str">
        <f>IF(AG135&lt;&gt;"",VLOOKUP(AG135,'ESO zone constants'!$E$3:$L$5000,8,FALSE),"")</f>
        <v/>
      </c>
      <c r="AH135" s="19" t="s">
        <v>2586</v>
      </c>
      <c r="AI135" t="s">
        <v>4283</v>
      </c>
      <c r="AJ135" s="27" t="str">
        <f>IF(AK135&lt;&gt;"",VLOOKUP(AK135,'ESO zone constants'!$E$3:$L$1002,6,FALSE),"")</f>
        <v/>
      </c>
      <c r="AL135" s="19" t="s">
        <v>2586</v>
      </c>
      <c r="AM135" t="s">
        <v>4283</v>
      </c>
      <c r="AN135" s="27" t="str">
        <f>IF(AO135&lt;&gt;"",VLOOKUP(AO135,'ESO zone constants'!$E$3:$L$1002,6,FALSE),"")</f>
        <v/>
      </c>
      <c r="AP135" s="19" t="s">
        <v>2586</v>
      </c>
      <c r="AQ135" t="s">
        <v>4283</v>
      </c>
      <c r="AR135" s="25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[161] = {wayshrines={234,234,234,}, traitsNeeded=9, dlcId=0</v>
      </c>
      <c r="AS135" s="25" t="str">
        <f>IF(A135&lt;&gt;"",IF(R135&lt;&gt;"",CONCATENATE(", zoneIds={",R135),"")&amp;IF(X135&lt;&gt;"",CONCATENATE(",",X135),"")&amp;IF(AN135&lt;&gt;"",CONCATENATE(",",AN135),"")&amp;IF(R135&lt;&gt;"",CONCATENATE("}",""),"")&amp;IF(OR(L135="true",L135="false",L135&lt;&gt;""), CONCATENATE(", veteran=", L135), ""),"")</f>
        <v>, zoneIds={888,888}, veteran=false</v>
      </c>
      <c r="AT135" s="25" t="str">
        <f>IF(A135&lt;&gt;"",IF(J135="Trial",", isTrial=true",IF(J135="Arena",", isArena=true", IF(J135="Monster",", isMonster=true",""))) &amp; IF(M135="true", CONCATENATE(", multiTrialSet=true"), ""),"")</f>
        <v/>
      </c>
      <c r="AU135" s="25" t="str">
        <f>IF(C135&lt;&gt;"",CONCATENATE(" --",C135," / ",B135),"")</f>
        <v xml:space="preserve"> --Twice-Born Star / Doppelstern</v>
      </c>
      <c r="AV135" s="25" t="str">
        <f>IF(A135&lt;&gt;"",IF(VALUE(Q135)&gt;0,CONCATENATE("[",A135,"] = true,        --",C135, " / ", B135), ""),"")</f>
        <v>[161] = true,        --Twice-Born Star / Doppelstern</v>
      </c>
    </row>
    <row r="136" spans="1:48" hidden="1" x14ac:dyDescent="0.25">
      <c r="A136" s="5">
        <v>162</v>
      </c>
      <c r="B136" t="s">
        <v>1783</v>
      </c>
      <c r="C136" t="s">
        <v>24</v>
      </c>
      <c r="D136" t="s">
        <v>1784</v>
      </c>
      <c r="G136" s="3">
        <f>A136</f>
        <v>162</v>
      </c>
      <c r="J136" t="s">
        <v>2551</v>
      </c>
      <c r="K136">
        <v>2</v>
      </c>
      <c r="L136" t="s">
        <v>2462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3">
        <f>VLOOKUP(R136,'ESO zone constants'!$L$2:$N$9999,3,FALSE)</f>
        <v>0</v>
      </c>
      <c r="U136" s="3" t="str">
        <f>VLOOKUP(T136,'LibSets constants'!$A$2:$B$16,2,FALSE)</f>
        <v>Included in base game</v>
      </c>
      <c r="V136" t="s">
        <v>2573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1" t="str">
        <f>IF(AK136&lt;&gt;"",VLOOKUP(AK136,'ESO zone constants'!$E$3:$L$1002,6,FALSE),"")</f>
        <v/>
      </c>
      <c r="AN136" s="31" t="str">
        <f>IF(AO136&lt;&gt;"",VLOOKUP(AO136,'ESO zone constants'!$E$3:$L$1002,6,FALSE),"")</f>
        <v/>
      </c>
      <c r="AR136" s="25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S136" s="25" t="str">
        <f>IF(A136&lt;&gt;"",IF(R136&lt;&gt;"",CONCATENATE(", zoneIds={",R136),"")&amp;IF(X136&lt;&gt;"",CONCATENATE(",",X136),"")&amp;IF(AN136&lt;&gt;"",CONCATENATE(",",AN136),"")&amp;IF(R136&lt;&gt;"",CONCATENATE("}",""),"")&amp;IF(OR(L136="true",L136="false",L136&lt;&gt;""), CONCATENATE(", veteran=", L136), ""),"")</f>
        <v>, zoneIds={934}, veteran={EQUIP_TYPE_HEAD=true, EQUIP_TYPE_SHOULDERS=false}</v>
      </c>
      <c r="AT136" s="25" t="str">
        <f>IF(A136&lt;&gt;"",IF(J136="Trial",", isTrial=true",IF(J136="Arena",", isArena=true", IF(J136="Monster",", isMonster=true",""))) &amp; IF(M136="true", CONCATENATE(", multiTrialSet=true"), ""),"")</f>
        <v>, isMonster=true</v>
      </c>
      <c r="AU136" s="25" t="str">
        <f>IF(C136&lt;&gt;"",CONCATENATE(" --",C136," / ",B136),"")</f>
        <v xml:space="preserve"> --Spawn of Mephala / Mephalas Brut</v>
      </c>
      <c r="AV136" s="25" t="str">
        <f>IF(A136&lt;&gt;"",IF(VALUE(Q136)&gt;0,CONCATENATE("[",A136,"] = true,        --",C136, " / ", B136), ""),"")</f>
        <v/>
      </c>
    </row>
    <row r="137" spans="1:48" hidden="1" x14ac:dyDescent="0.25">
      <c r="A137" s="5">
        <v>163</v>
      </c>
      <c r="B137" t="s">
        <v>1785</v>
      </c>
      <c r="C137" t="s">
        <v>1</v>
      </c>
      <c r="D137" t="s">
        <v>1786</v>
      </c>
      <c r="G137" s="3">
        <f>A137</f>
        <v>163</v>
      </c>
      <c r="J137" t="s">
        <v>2551</v>
      </c>
      <c r="K137">
        <v>2</v>
      </c>
      <c r="L137" t="s">
        <v>2462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3">
        <f>VLOOKUP(R137,'ESO zone constants'!$L$2:$N$9999,3,FALSE)</f>
        <v>0</v>
      </c>
      <c r="U137" s="3" t="str">
        <f>VLOOKUP(T137,'LibSets constants'!$A$2:$B$16,2,FALSE)</f>
        <v>Included in base game</v>
      </c>
      <c r="V137" t="s">
        <v>2553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7" t="str">
        <f>IF(AK137&lt;&gt;"",VLOOKUP(AK137,'ESO zone constants'!$E$3:$L$5000,8,FALSE),"")</f>
        <v/>
      </c>
      <c r="AN137" s="27" t="str">
        <f>IF(AO137&lt;&gt;"",VLOOKUP(AO137,'ESO zone constants'!$E$3:$L$5000,8,FALSE),"")</f>
        <v/>
      </c>
      <c r="AR137" s="25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S137" s="25" t="str">
        <f>IF(A137&lt;&gt;"",IF(R137&lt;&gt;"",CONCATENATE(", zoneIds={",R137),"")&amp;IF(X137&lt;&gt;"",CONCATENATE(",",X137),"")&amp;IF(AN137&lt;&gt;"",CONCATENATE(",",AN137),"")&amp;IF(R137&lt;&gt;"",CONCATENATE("}",""),"")&amp;IF(OR(L137="true",L137="false",L137&lt;&gt;""), CONCATENATE(", veteran=", L137), ""),"")</f>
        <v>, zoneIds={936}, veteran={EQUIP_TYPE_HEAD=true, EQUIP_TYPE_SHOULDERS=false}</v>
      </c>
      <c r="AT137" s="25" t="str">
        <f>IF(A137&lt;&gt;"",IF(J137="Trial",", isTrial=true",IF(J137="Arena",", isArena=true", IF(J137="Monster",", isMonster=true",""))) &amp; IF(M137="true", CONCATENATE(", multiTrialSet=true"), ""),"")</f>
        <v>, isMonster=true</v>
      </c>
      <c r="AU137" s="25" t="str">
        <f>IF(C137&lt;&gt;"",CONCATENATE(" --",C137," / ",B137),"")</f>
        <v xml:space="preserve"> --Blood Spawn / Blutbrut</v>
      </c>
      <c r="AV137" s="25" t="str">
        <f>IF(A137&lt;&gt;"",IF(VALUE(Q137)&gt;0,CONCATENATE("[",A137,"] = true,        --",C137, " / ", B137), ""),"")</f>
        <v/>
      </c>
    </row>
    <row r="138" spans="1:48" hidden="1" x14ac:dyDescent="0.25">
      <c r="A138" s="5">
        <v>164</v>
      </c>
      <c r="B138" t="s">
        <v>1787</v>
      </c>
      <c r="C138" t="s">
        <v>11</v>
      </c>
      <c r="D138" t="s">
        <v>1788</v>
      </c>
      <c r="G138" s="3">
        <f>A138</f>
        <v>164</v>
      </c>
      <c r="J138" t="s">
        <v>2551</v>
      </c>
      <c r="K138">
        <v>3</v>
      </c>
      <c r="L138" t="s">
        <v>2462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3">
        <f>VLOOKUP(R138,'ESO zone constants'!$L$2:$N$9999,3,FALSE)</f>
        <v>1</v>
      </c>
      <c r="U138" s="3" t="str">
        <f>VLOOKUP(T138,'LibSets constants'!$A$2:$B$16,2,FALSE)</f>
        <v>Imperial City</v>
      </c>
      <c r="V138" t="s">
        <v>2563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1" t="str">
        <f>IF(AK138&lt;&gt;"",VLOOKUP(AK138,'ESO zone constants'!$E$3:$L$1002,6,FALSE),"")</f>
        <v/>
      </c>
      <c r="AN138" s="31" t="str">
        <f>IF(AO138&lt;&gt;"",VLOOKUP(AO138,'ESO zone constants'!$E$3:$L$1002,6,FALSE),"")</f>
        <v/>
      </c>
      <c r="AR138" s="25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S138" s="25" t="str">
        <f>IF(A138&lt;&gt;"",IF(R138&lt;&gt;"",CONCATENATE(", zoneIds={",R138),"")&amp;IF(X138&lt;&gt;"",CONCATENATE(",",X138),"")&amp;IF(AN138&lt;&gt;"",CONCATENATE(",",AN138),"")&amp;IF(R138&lt;&gt;"",CONCATENATE("}",""),"")&amp;IF(OR(L138="true",L138="false",L138&lt;&gt;""), CONCATENATE(", veteran=", L138), ""),"")</f>
        <v>, zoneIds={678}, veteran={EQUIP_TYPE_HEAD=true, EQUIP_TYPE_SHOULDERS=false}</v>
      </c>
      <c r="AT138" s="25" t="str">
        <f>IF(A138&lt;&gt;"",IF(J138="Trial",", isTrial=true",IF(J138="Arena",", isArena=true", IF(J138="Monster",", isMonster=true",""))) &amp; IF(M138="true", CONCATENATE(", multiTrialSet=true"), ""),"")</f>
        <v>, isMonster=true</v>
      </c>
      <c r="AU138" s="25" t="str">
        <f>IF(C138&lt;&gt;"",CONCATENATE(" --",C138," / ",B138),"")</f>
        <v xml:space="preserve"> --Lord Warden / Hochwärter</v>
      </c>
      <c r="AV138" s="25" t="str">
        <f>IF(A138&lt;&gt;"",IF(VALUE(Q138)&gt;0,CONCATENATE("[",A138,"] = true,        --",C138, " / ", B138), ""),"")</f>
        <v/>
      </c>
    </row>
    <row r="139" spans="1:48" hidden="1" x14ac:dyDescent="0.25">
      <c r="A139" s="5">
        <v>165</v>
      </c>
      <c r="B139" t="s">
        <v>1789</v>
      </c>
      <c r="C139" t="s">
        <v>18</v>
      </c>
      <c r="D139" t="s">
        <v>1790</v>
      </c>
      <c r="G139" s="3">
        <f>A139</f>
        <v>165</v>
      </c>
      <c r="J139" t="s">
        <v>2551</v>
      </c>
      <c r="K139">
        <v>2</v>
      </c>
      <c r="L139" t="s">
        <v>2462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3">
        <f>VLOOKUP(R139,'ESO zone constants'!$L$2:$N$9999,3,FALSE)</f>
        <v>0</v>
      </c>
      <c r="U139" s="3" t="str">
        <f>VLOOKUP(T139,'LibSets constants'!$A$2:$B$16,2,FALSE)</f>
        <v>Included in base game</v>
      </c>
      <c r="V139" t="s">
        <v>2570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1" t="str">
        <f>IF(AK139&lt;&gt;"",VLOOKUP(AK139,'ESO zone constants'!$E$3:$L$1002,6,FALSE),"")</f>
        <v/>
      </c>
      <c r="AN139" s="31" t="str">
        <f>IF(AO139&lt;&gt;"",VLOOKUP(AO139,'ESO zone constants'!$E$3:$L$1002,6,FALSE),"")</f>
        <v/>
      </c>
      <c r="AR139" s="25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S139" s="25" t="str">
        <f>IF(A139&lt;&gt;"",IF(R139&lt;&gt;"",CONCATENATE(", zoneIds={",R139),"")&amp;IF(X139&lt;&gt;"",CONCATENATE(",",X139),"")&amp;IF(AN139&lt;&gt;"",CONCATENATE(",",AN139),"")&amp;IF(R139&lt;&gt;"",CONCATENATE("}",""),"")&amp;IF(OR(L139="true",L139="false",L139&lt;&gt;""), CONCATENATE(", veteran=", L139), ""),"")</f>
        <v>, zoneIds={933}, veteran={EQUIP_TYPE_HEAD=true, EQUIP_TYPE_SHOULDERS=false}</v>
      </c>
      <c r="AT139" s="25" t="str">
        <f>IF(A139&lt;&gt;"",IF(J139="Trial",", isTrial=true",IF(J139="Arena",", isArena=true", IF(J139="Monster",", isMonster=true",""))) &amp; IF(M139="true", CONCATENATE(", multiTrialSet=true"), ""),"")</f>
        <v>, isMonster=true</v>
      </c>
      <c r="AU139" s="25" t="str">
        <f>IF(C139&lt;&gt;"",CONCATENATE(" --",C139," / ",B139),"")</f>
        <v xml:space="preserve"> --Scourge Harvester / Geißelernter</v>
      </c>
      <c r="AV139" s="25" t="str">
        <f>IF(A139&lt;&gt;"",IF(VALUE(Q139)&gt;0,CONCATENATE("[",A139,"] = true,        --",C139, " / ", B139), ""),"")</f>
        <v/>
      </c>
    </row>
    <row r="140" spans="1:48" hidden="1" x14ac:dyDescent="0.25">
      <c r="A140" s="5">
        <v>166</v>
      </c>
      <c r="B140" t="s">
        <v>1791</v>
      </c>
      <c r="C140" t="s">
        <v>5</v>
      </c>
      <c r="D140" t="s">
        <v>1792</v>
      </c>
      <c r="G140" s="3">
        <f>A140</f>
        <v>166</v>
      </c>
      <c r="J140" t="s">
        <v>2551</v>
      </c>
      <c r="K140">
        <v>2</v>
      </c>
      <c r="L140" t="s">
        <v>2462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3">
        <f>VLOOKUP(R140,'ESO zone constants'!$L$2:$N$9999,3,FALSE)</f>
        <v>0</v>
      </c>
      <c r="U140" s="3" t="str">
        <f>VLOOKUP(T140,'LibSets constants'!$A$2:$B$16,2,FALSE)</f>
        <v>Included in base game</v>
      </c>
      <c r="V140" t="s">
        <v>2557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1" t="str">
        <f>IF(AK140&lt;&gt;"",VLOOKUP(AK140,'ESO zone constants'!$E$3:$L$1002,6,FALSE),"")</f>
        <v/>
      </c>
      <c r="AN140" s="31" t="str">
        <f>IF(AO140&lt;&gt;"",VLOOKUP(AO140,'ESO zone constants'!$E$3:$L$1002,6,FALSE),"")</f>
        <v/>
      </c>
      <c r="AR140" s="25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S140" s="25" t="str">
        <f>IF(A140&lt;&gt;"",IF(R140&lt;&gt;"",CONCATENATE(", zoneIds={",R140),"")&amp;IF(X140&lt;&gt;"",CONCATENATE(",",X140),"")&amp;IF(AN140&lt;&gt;"",CONCATENATE(",",AN140),"")&amp;IF(R140&lt;&gt;"",CONCATENATE("}",""),"")&amp;IF(OR(L140="true",L140="false",L140&lt;&gt;""), CONCATENATE(", veteran=", L140), ""),"")</f>
        <v>, zoneIds={930}, veteran={EQUIP_TYPE_HEAD=true, EQUIP_TYPE_SHOULDERS=false}</v>
      </c>
      <c r="AT140" s="25" t="str">
        <f>IF(A140&lt;&gt;"",IF(J140="Trial",", isTrial=true",IF(J140="Arena",", isArena=true", IF(J140="Monster",", isMonster=true",""))) &amp; IF(M140="true", CONCATENATE(", multiTrialSet=true"), ""),"")</f>
        <v>, isMonster=true</v>
      </c>
      <c r="AU140" s="25" t="str">
        <f>IF(C140&lt;&gt;"",CONCATENATE(" --",C140," / ",B140),"")</f>
        <v xml:space="preserve"> --Engine Guardian / Maschinenwächter</v>
      </c>
      <c r="AV140" s="25" t="str">
        <f>IF(A140&lt;&gt;"",IF(VALUE(Q140)&gt;0,CONCATENATE("[",A140,"] = true,        --",C140, " / ", B140), ""),"")</f>
        <v/>
      </c>
    </row>
    <row r="141" spans="1:48" hidden="1" x14ac:dyDescent="0.25">
      <c r="A141" s="5">
        <v>167</v>
      </c>
      <c r="B141" t="s">
        <v>1793</v>
      </c>
      <c r="C141" t="s">
        <v>16</v>
      </c>
      <c r="D141" t="s">
        <v>1794</v>
      </c>
      <c r="G141" s="3">
        <f>A141</f>
        <v>167</v>
      </c>
      <c r="J141" t="s">
        <v>2551</v>
      </c>
      <c r="K141">
        <v>2</v>
      </c>
      <c r="L141" t="s">
        <v>2462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3">
        <f>VLOOKUP(R141,'ESO zone constants'!$L$2:$N$9999,3,FALSE)</f>
        <v>0</v>
      </c>
      <c r="U141" s="3" t="str">
        <f>VLOOKUP(T141,'LibSets constants'!$A$2:$B$16,2,FALSE)</f>
        <v>Included in base game</v>
      </c>
      <c r="V141" t="s">
        <v>2568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1" t="str">
        <f>IF(AK141&lt;&gt;"",VLOOKUP(AK141,'ESO zone constants'!$E$3:$L$1002,6,FALSE),"")</f>
        <v/>
      </c>
      <c r="AN141" s="31" t="str">
        <f>IF(AO141&lt;&gt;"",VLOOKUP(AO141,'ESO zone constants'!$E$3:$L$1002,6,FALSE),"")</f>
        <v/>
      </c>
      <c r="AR141" s="25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S141" s="25" t="str">
        <f>IF(A141&lt;&gt;"",IF(R141&lt;&gt;"",CONCATENATE(", zoneIds={",R141),"")&amp;IF(X141&lt;&gt;"",CONCATENATE(",",X141),"")&amp;IF(AN141&lt;&gt;"",CONCATENATE(",",AN141),"")&amp;IF(R141&lt;&gt;"",CONCATENATE("}",""),"")&amp;IF(OR(L141="true",L141="false",L141&lt;&gt;""), CONCATENATE(", veteran=", L141), ""),"")</f>
        <v>, zoneIds={931}, veteran={EQUIP_TYPE_HEAD=true, EQUIP_TYPE_SHOULDERS=false}</v>
      </c>
      <c r="AT141" s="25" t="str">
        <f>IF(A141&lt;&gt;"",IF(J141="Trial",", isTrial=true",IF(J141="Arena",", isArena=true", IF(J141="Monster",", isMonster=true",""))) &amp; IF(M141="true", CONCATENATE(", multiTrialSet=true"), ""),"")</f>
        <v>, isMonster=true</v>
      </c>
      <c r="AU141" s="25" t="str">
        <f>IF(C141&lt;&gt;"",CONCATENATE(" --",C141," / ",B141),"")</f>
        <v xml:space="preserve"> --Nightflame / Nachtflamme</v>
      </c>
      <c r="AV141" s="25" t="str">
        <f>IF(A141&lt;&gt;"",IF(VALUE(Q141)&gt;0,CONCATENATE("[",A141,"] = true,        --",C141, " / ", B141), ""),"")</f>
        <v/>
      </c>
    </row>
    <row r="142" spans="1:48" hidden="1" x14ac:dyDescent="0.25">
      <c r="A142" s="5">
        <v>168</v>
      </c>
      <c r="B142" t="s">
        <v>15</v>
      </c>
      <c r="C142" t="s">
        <v>15</v>
      </c>
      <c r="D142" t="s">
        <v>1795</v>
      </c>
      <c r="G142" s="3">
        <f>A142</f>
        <v>168</v>
      </c>
      <c r="J142" t="s">
        <v>2551</v>
      </c>
      <c r="K142">
        <v>1</v>
      </c>
      <c r="L142" t="s">
        <v>2462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3">
        <f>VLOOKUP(R142,'ESO zone constants'!$L$2:$N$9999,3,FALSE)</f>
        <v>0</v>
      </c>
      <c r="U142" s="3" t="str">
        <f>VLOOKUP(T142,'LibSets constants'!$A$2:$B$16,2,FALSE)</f>
        <v>Included in base game</v>
      </c>
      <c r="V142" t="s">
        <v>2567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6" t="str">
        <f>IF(AK142&lt;&gt;"",VLOOKUP(AK142,'ESO zone constants'!$E$3:$L$1002,6,FALSE),"")</f>
        <v/>
      </c>
      <c r="AN142" s="26" t="str">
        <f>IF(AO142&lt;&gt;"",VLOOKUP(AO142,'ESO zone constants'!$E$3:$L$1002,6,FALSE),"")</f>
        <v/>
      </c>
      <c r="AR142" s="25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S142" s="25" t="str">
        <f>IF(A142&lt;&gt;"",IF(R142&lt;&gt;"",CONCATENATE(", zoneIds={",R142),"")&amp;IF(X142&lt;&gt;"",CONCATENATE(",",X142),"")&amp;IF(AN142&lt;&gt;"",CONCATENATE(",",AN142),"")&amp;IF(R142&lt;&gt;"",CONCATENATE("}",""),"")&amp;IF(OR(L142="true",L142="false",L142&lt;&gt;""), CONCATENATE(", veteran=", L142), ""),"")</f>
        <v>, zoneIds={932}, veteran={EQUIP_TYPE_HEAD=true, EQUIP_TYPE_SHOULDERS=false}</v>
      </c>
      <c r="AT142" s="25" t="str">
        <f>IF(A142&lt;&gt;"",IF(J142="Trial",", isTrial=true",IF(J142="Arena",", isArena=true", IF(J142="Monster",", isMonster=true",""))) &amp; IF(M142="true", CONCATENATE(", multiTrialSet=true"), ""),"")</f>
        <v>, isMonster=true</v>
      </c>
      <c r="AU142" s="25" t="str">
        <f>IF(C142&lt;&gt;"",CONCATENATE(" --",C142," / ",B142),"")</f>
        <v xml:space="preserve"> --Nerien'eth / Nerien'eth</v>
      </c>
      <c r="AV142" s="25" t="str">
        <f>IF(A142&lt;&gt;"",IF(VALUE(Q142)&gt;0,CONCATENATE("[",A142,"] = true,        --",C142, " / ", B142), ""),"")</f>
        <v/>
      </c>
    </row>
    <row r="143" spans="1:48" hidden="1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2551</v>
      </c>
      <c r="K143">
        <v>1</v>
      </c>
      <c r="L143" t="s">
        <v>2462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3">
        <f>VLOOKUP(R143,'ESO zone constants'!$L$2:$N$9999,3,FALSE)</f>
        <v>0</v>
      </c>
      <c r="U143" s="3" t="str">
        <f>VLOOKUP(T143,'LibSets constants'!$A$2:$B$16,2,FALSE)</f>
        <v>Included in base game</v>
      </c>
      <c r="V143" t="s">
        <v>2581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6" t="str">
        <f>IF(AK143&lt;&gt;"",VLOOKUP(AK143,'ESO zone constants'!$E$3:$L$1002,6,FALSE),"")</f>
        <v/>
      </c>
      <c r="AN143" s="26" t="str">
        <f>IF(AO143&lt;&gt;"",VLOOKUP(AO143,'ESO zone constants'!$E$3:$L$1002,6,FALSE),"")</f>
        <v/>
      </c>
      <c r="AR143" s="25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S143" s="25" t="str">
        <f>IF(A143&lt;&gt;"",IF(R143&lt;&gt;"",CONCATENATE(", zoneIds={",R143),"")&amp;IF(X143&lt;&gt;"",CONCATENATE(",",X143),"")&amp;IF(AN143&lt;&gt;"",CONCATENATE(",",AN143),"")&amp;IF(R143&lt;&gt;"",CONCATENATE("}",""),"")&amp;IF(OR(L143="true",L143="false",L143&lt;&gt;""), CONCATENATE(", veteran=", L143), ""),"")</f>
        <v>, zoneIds={681}, veteran={EQUIP_TYPE_HEAD=true, EQUIP_TYPE_SHOULDERS=false}</v>
      </c>
      <c r="AT143" s="25" t="str">
        <f>IF(A143&lt;&gt;"",IF(J143="Trial",", isTrial=true",IF(J143="Arena",", isArena=true", IF(J143="Monster",", isMonster=true",""))) &amp; IF(M143="true", CONCATENATE(", multiTrialSet=true"), ""),"")</f>
        <v>, isMonster=true</v>
      </c>
      <c r="AU143" s="25" t="str">
        <f>IF(C143&lt;&gt;"",CONCATENATE(" --",C143," / ",B143),"")</f>
        <v xml:space="preserve"> --Valkyn Skoria / Valkyn Skoria</v>
      </c>
      <c r="AV143" s="25" t="str">
        <f>IF(A143&lt;&gt;"",IF(VALUE(Q143)&gt;0,CONCATENATE("[",A143,"] = true,        --",C143, " / ", B143), ""),"")</f>
        <v/>
      </c>
    </row>
    <row r="144" spans="1:48" hidden="1" x14ac:dyDescent="0.25">
      <c r="A144" s="5">
        <v>170</v>
      </c>
      <c r="B144" t="s">
        <v>1796</v>
      </c>
      <c r="C144" t="s">
        <v>12</v>
      </c>
      <c r="D144" t="s">
        <v>1797</v>
      </c>
      <c r="G144" s="3">
        <f>A144</f>
        <v>170</v>
      </c>
      <c r="J144" t="s">
        <v>2551</v>
      </c>
      <c r="K144">
        <v>2</v>
      </c>
      <c r="L144" t="s">
        <v>2462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3">
        <f>VLOOKUP(R144,'ESO zone constants'!$L$2:$N$9999,3,FALSE)</f>
        <v>0</v>
      </c>
      <c r="U144" s="3" t="str">
        <f>VLOOKUP(T144,'LibSets constants'!$A$2:$B$16,2,FALSE)</f>
        <v>Included in base game</v>
      </c>
      <c r="V144" t="s">
        <v>2564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6" t="str">
        <f>IF(AK144&lt;&gt;"",VLOOKUP(AK144,'ESO zone constants'!$E$3:$L$1002,6,FALSE),"")</f>
        <v/>
      </c>
      <c r="AN144" s="26" t="str">
        <f>IF(AO144&lt;&gt;"",VLOOKUP(AO144,'ESO zone constants'!$E$3:$L$1002,6,FALSE),"")</f>
        <v/>
      </c>
      <c r="AR144" s="25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S144" s="25" t="str">
        <f>IF(A144&lt;&gt;"",IF(R144&lt;&gt;"",CONCATENATE(", zoneIds={",R144),"")&amp;IF(X144&lt;&gt;"",CONCATENATE(",",X144),"")&amp;IF(AN144&lt;&gt;"",CONCATENATE(",",AN144),"")&amp;IF(R144&lt;&gt;"",CONCATENATE("}",""),"")&amp;IF(OR(L144="true",L144="false",L144&lt;&gt;""), CONCATENATE(", veteran=", L144), ""),"")</f>
        <v>, zoneIds={935}, veteran={EQUIP_TYPE_HEAD=true, EQUIP_TYPE_SHOULDERS=false}</v>
      </c>
      <c r="AT144" s="25" t="str">
        <f>IF(A144&lt;&gt;"",IF(J144="Trial",", isTrial=true",IF(J144="Arena",", isArena=true", IF(J144="Monster",", isMonster=true",""))) &amp; IF(M144="true", CONCATENATE(", multiTrialSet=true"), ""),"")</f>
        <v>, isMonster=true</v>
      </c>
      <c r="AU144" s="25" t="str">
        <f>IF(C144&lt;&gt;"",CONCATENATE(" --",C144," / ",B144),"")</f>
        <v xml:space="preserve"> --Maw of the Infernal / Schlund des Infernalen</v>
      </c>
      <c r="AV144" s="25" t="str">
        <f>IF(A144&lt;&gt;"",IF(VALUE(Q144)&gt;0,CONCATENATE("[",A144,"] = true,        --",C144, " / ", B144), ""),"")</f>
        <v/>
      </c>
    </row>
    <row r="145" spans="1:48" hidden="1" x14ac:dyDescent="0.25">
      <c r="A145" s="13">
        <v>171</v>
      </c>
      <c r="B145" t="s">
        <v>1798</v>
      </c>
      <c r="C145" t="s">
        <v>1800</v>
      </c>
      <c r="D145" t="s">
        <v>1799</v>
      </c>
      <c r="G145" s="3">
        <f>A145</f>
        <v>171</v>
      </c>
      <c r="I145" t="s">
        <v>4281</v>
      </c>
      <c r="J145" t="s">
        <v>2549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3">
        <f>VLOOKUP(R145,'ESO zone constants'!$L$2:$N$9999,3,FALSE)</f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5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S145" s="25" t="str">
        <f>IF(A145&lt;&gt;"",IF(R145&lt;&gt;"",CONCATENATE(", zoneIds={",R145),"")&amp;IF(X145&lt;&gt;"",CONCATENATE(",",X145),"")&amp;IF(AN145&lt;&gt;"",CONCATENATE(",",AN145),"")&amp;IF(R145&lt;&gt;"",CONCATENATE("}",""),"")&amp;IF(OR(L145="true",L145="false",L145&lt;&gt;""), CONCATENATE(", veteran=", L145), ""),"")</f>
        <v>, zoneIds={636,639}, veteran=false</v>
      </c>
      <c r="AT145" s="25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U145" s="25" t="str">
        <f>IF(C145&lt;&gt;"",CONCATENATE(" --",C145," / ",B145),"")</f>
        <v xml:space="preserve"> --Eternal Warrior / Ewiger Krieger</v>
      </c>
      <c r="AV145" s="25" t="str">
        <f>IF(A145&lt;&gt;"",IF(VALUE(Q145)&gt;0,CONCATENATE("[",A145,"] = true,        --",C145, " / ", B145), ""),"")</f>
        <v/>
      </c>
    </row>
    <row r="146" spans="1:48" hidden="1" x14ac:dyDescent="0.25">
      <c r="A146" s="13">
        <v>172</v>
      </c>
      <c r="B146" t="s">
        <v>1801</v>
      </c>
      <c r="C146" t="s">
        <v>1803</v>
      </c>
      <c r="D146" t="s">
        <v>1802</v>
      </c>
      <c r="G146" s="3">
        <f>A146</f>
        <v>172</v>
      </c>
      <c r="I146" t="s">
        <v>4281</v>
      </c>
      <c r="J146" t="s">
        <v>2549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3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5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S146" s="25" t="str">
        <f>IF(A146&lt;&gt;"",IF(R146&lt;&gt;"",CONCATENATE(", zoneIds={",R146),"")&amp;IF(X146&lt;&gt;"",CONCATENATE(",",X146),"")&amp;IF(AN146&lt;&gt;"",CONCATENATE(",",AN146),"")&amp;IF(R146&lt;&gt;"",CONCATENATE("}",""),"")&amp;IF(OR(L146="true",L146="false",L146&lt;&gt;""), CONCATENATE(", veteran=", L146), ""),"")</f>
        <v>, zoneIds={636,639}, veteran=false</v>
      </c>
      <c r="AT146" s="25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U146" s="25" t="str">
        <f>IF(C146&lt;&gt;"",CONCATENATE(" --",C146," / ",B146),"")</f>
        <v xml:space="preserve"> --Infallible Mage / Unfehlbare Magierin</v>
      </c>
      <c r="AV146" s="25" t="str">
        <f>IF(A146&lt;&gt;"",IF(VALUE(Q146)&gt;0,CONCATENATE("[",A146,"] = true,        --",C146, " / ", B146), ""),"")</f>
        <v/>
      </c>
    </row>
    <row r="147" spans="1:48" hidden="1" x14ac:dyDescent="0.25">
      <c r="A147" s="13">
        <v>173</v>
      </c>
      <c r="B147" t="s">
        <v>1804</v>
      </c>
      <c r="C147" t="s">
        <v>1806</v>
      </c>
      <c r="D147" t="s">
        <v>1805</v>
      </c>
      <c r="G147" s="3">
        <f>A147</f>
        <v>173</v>
      </c>
      <c r="I147" t="s">
        <v>4281</v>
      </c>
      <c r="J147" t="s">
        <v>2549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3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5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S147" s="25" t="str">
        <f>IF(A147&lt;&gt;"",IF(R147&lt;&gt;"",CONCATENATE(", zoneIds={",R147),"")&amp;IF(X147&lt;&gt;"",CONCATENATE(",",X147),"")&amp;IF(AN147&lt;&gt;"",CONCATENATE(",",AN147),"")&amp;IF(R147&lt;&gt;"",CONCATENATE("}",""),"")&amp;IF(OR(L147="true",L147="false",L147&lt;&gt;""), CONCATENATE(", veteran=", L147), ""),"")</f>
        <v>, zoneIds={636,639}, veteran=false</v>
      </c>
      <c r="AT147" s="25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U147" s="25" t="str">
        <f>IF(C147&lt;&gt;"",CONCATENATE(" --",C147," / ",B147),"")</f>
        <v xml:space="preserve"> --Vicious Serpent / Boshafte Schlange</v>
      </c>
      <c r="AV147" s="25" t="str">
        <f>IF(A147&lt;&gt;"",IF(VALUE(Q147)&gt;0,CONCATENATE("[",A147,"] = true,        --",C147, " / ", B147), ""),"")</f>
        <v/>
      </c>
    </row>
    <row r="148" spans="1:48" hidden="1" x14ac:dyDescent="0.25">
      <c r="A148" s="5">
        <v>176</v>
      </c>
      <c r="B148" t="s">
        <v>1807</v>
      </c>
      <c r="C148" t="s">
        <v>1809</v>
      </c>
      <c r="D148" t="s">
        <v>1808</v>
      </c>
      <c r="G148" s="3">
        <f>A148</f>
        <v>176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199</v>
      </c>
      <c r="O148">
        <v>201</v>
      </c>
      <c r="P148">
        <v>203</v>
      </c>
      <c r="Q148">
        <v>7</v>
      </c>
      <c r="R148" s="3">
        <f>IF(S148&lt;&gt;"",VLOOKUP(S148,'ESO zone constants'!$E$2:$L$5000,8,FALSE),"")</f>
        <v>584</v>
      </c>
      <c r="S148" t="str">
        <f>VLOOKUP(N148,'ESO wayshrine node constants'!$A$2:$E$10002,5,FALSE)</f>
        <v>Imperial City</v>
      </c>
      <c r="T148" s="23">
        <f>VLOOKUP(R148,'ESO zone constants'!$L$2:$N$9999,3,FALSE)</f>
        <v>1</v>
      </c>
      <c r="U148" s="3" t="str">
        <f>VLOOKUP(T148,'LibSets constants'!$A$2:$B$16,2,FALSE)</f>
        <v>Imperial City</v>
      </c>
      <c r="V148" s="19" t="s">
        <v>2586</v>
      </c>
      <c r="W148" t="s">
        <v>4283</v>
      </c>
      <c r="X148" s="3">
        <f>IF(Y148&lt;&gt;"",VLOOKUP(Y148,'ESO zone constants'!$E$3:$L$5000,8,FALSE),"")</f>
        <v>584</v>
      </c>
      <c r="Y148" t="str">
        <f>VLOOKUP(O148,'ESO wayshrine node constants'!$A$2:$E$10002,5,FALSE)</f>
        <v>Imperial City</v>
      </c>
      <c r="Z148" s="19" t="s">
        <v>2586</v>
      </c>
      <c r="AA148" t="s">
        <v>4283</v>
      </c>
      <c r="AB148" s="3">
        <f>IF(AC148&lt;&gt;"",VLOOKUP(AC148,'ESO zone constants'!$E$3:$L$5000,8,FALSE),"")</f>
        <v>584</v>
      </c>
      <c r="AC148" t="str">
        <f>VLOOKUP(P148,'ESO wayshrine node constants'!$A$2:$E$10002,5,FALSE)</f>
        <v>Imperial City</v>
      </c>
      <c r="AD148" s="19" t="s">
        <v>2586</v>
      </c>
      <c r="AE148" t="s">
        <v>4283</v>
      </c>
      <c r="AF148" s="3" t="str">
        <f>IF(AG148&lt;&gt;"",VLOOKUP(AG148,'ESO zone constants'!$E$3:$L$5000,8,FALSE),"")</f>
        <v/>
      </c>
      <c r="AH148" s="19" t="s">
        <v>2586</v>
      </c>
      <c r="AI148" t="s">
        <v>4283</v>
      </c>
      <c r="AJ148" s="3" t="str">
        <f>IF(AK148&lt;&gt;"",VLOOKUP(AK148,'ESO zone constants'!$E$3:$L$1002,6,FALSE),"")</f>
        <v/>
      </c>
      <c r="AL148" s="19" t="s">
        <v>2586</v>
      </c>
      <c r="AM148" t="s">
        <v>4283</v>
      </c>
      <c r="AN148" s="3" t="str">
        <f>IF(AO148&lt;&gt;"",VLOOKUP(AO148,'ESO zone constants'!$E$3:$L$1002,6,FALSE),"")</f>
        <v/>
      </c>
      <c r="AP148" s="19" t="s">
        <v>2586</v>
      </c>
      <c r="AQ148" t="s">
        <v>4283</v>
      </c>
      <c r="AR148" s="25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[176] = {wayshrines={199,201,203,}, traitsNeeded=7, dlcId=1</v>
      </c>
      <c r="AS148" s="25" t="str">
        <f>IF(A148&lt;&gt;"",IF(R148&lt;&gt;"",CONCATENATE(", zoneIds={",R148),"")&amp;IF(X148&lt;&gt;"",CONCATENATE(",",X148),"")&amp;IF(AN148&lt;&gt;"",CONCATENATE(",",AN148),"")&amp;IF(R148&lt;&gt;"",CONCATENATE("}",""),"")&amp;IF(OR(L148="true",L148="false",L148&lt;&gt;""), CONCATENATE(", veteran=", L148), ""),"")</f>
        <v>, zoneIds={584,584}, veteran=false</v>
      </c>
      <c r="AT148" s="25" t="str">
        <f>IF(A148&lt;&gt;"",IF(J148="Trial",", isTrial=true",IF(J148="Arena",", isArena=true", IF(J148="Monster",", isMonster=true",""))) &amp; IF(M148="true", CONCATENATE(", multiTrialSet=true"), ""),"")</f>
        <v/>
      </c>
      <c r="AU148" s="25" t="str">
        <f>IF(C148&lt;&gt;"",CONCATENATE(" --",C148," / ",B148),"")</f>
        <v xml:space="preserve"> --Noble's Conquest / Adelssieg</v>
      </c>
      <c r="AV148" s="25" t="str">
        <f>IF(A148&lt;&gt;"",IF(VALUE(Q148)&gt;0,CONCATENATE("[",A148,"] = true,        --",C148, " / ", B148), ""),"")</f>
        <v>[176] = true,        --Noble's Conquest / Adelssieg</v>
      </c>
    </row>
    <row r="149" spans="1:48" hidden="1" x14ac:dyDescent="0.25">
      <c r="A149" s="5">
        <v>177</v>
      </c>
      <c r="B149" t="s">
        <v>1810</v>
      </c>
      <c r="C149" t="s">
        <v>1812</v>
      </c>
      <c r="D149" t="s">
        <v>1811</v>
      </c>
      <c r="G149" s="3">
        <f>A149</f>
        <v>177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5</v>
      </c>
      <c r="R149" s="3">
        <f>IF(S149&lt;&gt;"",VLOOKUP(S149,'ESO zone constants'!$E$2:$L$5000,8,FALSE),"")</f>
        <v>584</v>
      </c>
      <c r="S149" t="str">
        <f>VLOOKUP(N149,'ESO wayshrine node constants'!$A$2:$E$10002,5,FALSE)</f>
        <v>Imperial City</v>
      </c>
      <c r="T149" s="23">
        <f>VLOOKUP(R149,'ESO zone constants'!$L$2:$N$9999,3,FALSE)</f>
        <v>1</v>
      </c>
      <c r="U149" s="3" t="str">
        <f>VLOOKUP(T149,'LibSets constants'!$A$2:$B$16,2,FALSE)</f>
        <v>Imperial City</v>
      </c>
      <c r="V149" s="19" t="s">
        <v>2586</v>
      </c>
      <c r="W149" t="s">
        <v>4283</v>
      </c>
      <c r="X149" s="3">
        <f>IF(Y149&lt;&gt;"",VLOOKUP(Y149,'ESO zone constants'!$E$3:$L$5000,8,FALSE),"")</f>
        <v>584</v>
      </c>
      <c r="Y149" t="str">
        <f>VLOOKUP(O149,'ESO wayshrine node constants'!$A$2:$E$10002,5,FALSE)</f>
        <v>Imperial City</v>
      </c>
      <c r="Z149" s="19" t="s">
        <v>2586</v>
      </c>
      <c r="AA149" t="s">
        <v>4283</v>
      </c>
      <c r="AB149" s="3">
        <f>IF(AC149&lt;&gt;"",VLOOKUP(AC149,'ESO zone constants'!$E$3:$L$5000,8,FALSE),"")</f>
        <v>584</v>
      </c>
      <c r="AC149" t="str">
        <f>VLOOKUP(P149,'ESO wayshrine node constants'!$A$2:$E$10002,5,FALSE)</f>
        <v>Imperial City</v>
      </c>
      <c r="AD149" s="19" t="s">
        <v>2586</v>
      </c>
      <c r="AE149" t="s">
        <v>4283</v>
      </c>
      <c r="AF149" s="3" t="str">
        <f>IF(AG149&lt;&gt;"",VLOOKUP(AG149,'ESO zone constants'!$E$3:$L$5000,8,FALSE),"")</f>
        <v/>
      </c>
      <c r="AH149" s="19" t="s">
        <v>2586</v>
      </c>
      <c r="AI149" t="s">
        <v>4283</v>
      </c>
      <c r="AJ149" s="3" t="str">
        <f>IF(AK149&lt;&gt;"",VLOOKUP(AK149,'ESO zone constants'!$E$3:$L$1002,6,FALSE),"")</f>
        <v/>
      </c>
      <c r="AL149" s="19" t="s">
        <v>2586</v>
      </c>
      <c r="AM149" t="s">
        <v>4283</v>
      </c>
      <c r="AN149" s="3" t="str">
        <f>IF(AO149&lt;&gt;"",VLOOKUP(AO149,'ESO zone constants'!$E$3:$L$1002,6,FALSE),"")</f>
        <v/>
      </c>
      <c r="AP149" s="19" t="s">
        <v>2586</v>
      </c>
      <c r="AQ149" t="s">
        <v>4283</v>
      </c>
      <c r="AR149" s="25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[177] = {wayshrines={199,201,203,}, traitsNeeded=5, dlcId=1</v>
      </c>
      <c r="AS149" s="25" t="str">
        <f>IF(A149&lt;&gt;"",IF(R149&lt;&gt;"",CONCATENATE(", zoneIds={",R149),"")&amp;IF(X149&lt;&gt;"",CONCATENATE(",",X149),"")&amp;IF(AN149&lt;&gt;"",CONCATENATE(",",AN149),"")&amp;IF(R149&lt;&gt;"",CONCATENATE("}",""),"")&amp;IF(OR(L149="true",L149="false",L149&lt;&gt;""), CONCATENATE(", veteran=", L149), ""),"")</f>
        <v>, zoneIds={584,584}, veteran=false</v>
      </c>
      <c r="AT149" s="25" t="str">
        <f>IF(A149&lt;&gt;"",IF(J149="Trial",", isTrial=true",IF(J149="Arena",", isArena=true", IF(J149="Monster",", isMonster=true",""))) &amp; IF(M149="true", CONCATENATE(", multiTrialSet=true"), ""),"")</f>
        <v/>
      </c>
      <c r="AU149" s="25" t="str">
        <f>IF(C149&lt;&gt;"",CONCATENATE(" --",C149," / ",B149),"")</f>
        <v xml:space="preserve"> --Redistributor / Umverteilung</v>
      </c>
      <c r="AV149" s="25" t="str">
        <f>IF(A149&lt;&gt;"",IF(VALUE(Q149)&gt;0,CONCATENATE("[",A149,"] = true,        --",C149, " / ", B149), ""),"")</f>
        <v>[177] = true,        --Redistributor / Umverteilung</v>
      </c>
    </row>
    <row r="150" spans="1:48" hidden="1" x14ac:dyDescent="0.25">
      <c r="A150" s="5">
        <v>178</v>
      </c>
      <c r="B150" t="s">
        <v>1813</v>
      </c>
      <c r="C150" t="s">
        <v>1815</v>
      </c>
      <c r="D150" t="s">
        <v>1814</v>
      </c>
      <c r="G150" s="3">
        <f>A150</f>
        <v>178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199</v>
      </c>
      <c r="O150">
        <v>201</v>
      </c>
      <c r="P150">
        <v>203</v>
      </c>
      <c r="Q150">
        <v>9</v>
      </c>
      <c r="R150" s="3">
        <f>IF(S150&lt;&gt;"",VLOOKUP(S150,'ESO zone constants'!$E$2:$L$5000,8,FALSE),"")</f>
        <v>584</v>
      </c>
      <c r="S150" t="str">
        <f>VLOOKUP(N150,'ESO wayshrine node constants'!$A$2:$E$10002,5,FALSE)</f>
        <v>Imperial City</v>
      </c>
      <c r="T150" s="23">
        <f>VLOOKUP(R150,'ESO zone constants'!$L$2:$N$9999,3,FALSE)</f>
        <v>1</v>
      </c>
      <c r="U150" s="3" t="str">
        <f>VLOOKUP(T150,'LibSets constants'!$A$2:$B$16,2,FALSE)</f>
        <v>Imperial City</v>
      </c>
      <c r="V150" s="19" t="s">
        <v>2586</v>
      </c>
      <c r="W150" t="s">
        <v>4283</v>
      </c>
      <c r="X150" s="3">
        <f>IF(Y150&lt;&gt;"",VLOOKUP(Y150,'ESO zone constants'!$E$3:$L$5000,8,FALSE),"")</f>
        <v>584</v>
      </c>
      <c r="Y150" t="str">
        <f>VLOOKUP(O150,'ESO wayshrine node constants'!$A$2:$E$10002,5,FALSE)</f>
        <v>Imperial City</v>
      </c>
      <c r="Z150" s="19" t="s">
        <v>2586</v>
      </c>
      <c r="AA150" t="s">
        <v>4283</v>
      </c>
      <c r="AB150" s="3">
        <f>IF(AC150&lt;&gt;"",VLOOKUP(AC150,'ESO zone constants'!$E$3:$L$5000,8,FALSE),"")</f>
        <v>584</v>
      </c>
      <c r="AC150" t="str">
        <f>VLOOKUP(P150,'ESO wayshrine node constants'!$A$2:$E$10002,5,FALSE)</f>
        <v>Imperial City</v>
      </c>
      <c r="AD150" s="19" t="s">
        <v>2586</v>
      </c>
      <c r="AE150" t="s">
        <v>4283</v>
      </c>
      <c r="AF150" s="3" t="str">
        <f>IF(AG150&lt;&gt;"",VLOOKUP(AG150,'ESO zone constants'!$E$3:$L$5000,8,FALSE),"")</f>
        <v/>
      </c>
      <c r="AH150" s="19" t="s">
        <v>2586</v>
      </c>
      <c r="AI150" t="s">
        <v>4283</v>
      </c>
      <c r="AJ150" s="3" t="str">
        <f>IF(AK150&lt;&gt;"",VLOOKUP(AK150,'ESO zone constants'!$E$3:$L$5000,8,FALSE),"")</f>
        <v/>
      </c>
      <c r="AL150" s="19" t="s">
        <v>2586</v>
      </c>
      <c r="AM150" t="s">
        <v>4283</v>
      </c>
      <c r="AN150" s="3" t="str">
        <f>IF(AO150&lt;&gt;"",VLOOKUP(AO150,'ESO zone constants'!$E$3:$L$5000,8,FALSE),"")</f>
        <v/>
      </c>
      <c r="AP150" s="19" t="s">
        <v>2586</v>
      </c>
      <c r="AQ150" t="s">
        <v>4283</v>
      </c>
      <c r="AR150" s="25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[178] = {wayshrines={199,201,203,}, traitsNeeded=9, dlcId=1</v>
      </c>
      <c r="AS150" s="25" t="str">
        <f>IF(A150&lt;&gt;"",IF(R150&lt;&gt;"",CONCATENATE(", zoneIds={",R150),"")&amp;IF(X150&lt;&gt;"",CONCATENATE(",",X150),"")&amp;IF(AN150&lt;&gt;"",CONCATENATE(",",AN150),"")&amp;IF(R150&lt;&gt;"",CONCATENATE("}",""),"")&amp;IF(OR(L150="true",L150="false",L150&lt;&gt;""), CONCATENATE(", veteran=", L150), ""),"")</f>
        <v>, zoneIds={584,584}, veteran=false</v>
      </c>
      <c r="AT150" s="25" t="str">
        <f>IF(A150&lt;&gt;"",IF(J150="Trial",", isTrial=true",IF(J150="Arena",", isArena=true", IF(J150="Monster",", isMonster=true",""))) &amp; IF(M150="true", CONCATENATE(", multiTrialSet=true"), ""),"")</f>
        <v/>
      </c>
      <c r="AU150" s="25" t="str">
        <f>IF(C150&lt;&gt;"",CONCATENATE(" --",C150," / ",B150),"")</f>
        <v xml:space="preserve"> --Armor Master / Rüstungsmeister</v>
      </c>
      <c r="AV150" s="25" t="str">
        <f>IF(A150&lt;&gt;"",IF(VALUE(Q150)&gt;0,CONCATENATE("[",A150,"] = true,        --",C150, " / ", B150), ""),"")</f>
        <v>[178] = true,        --Armor Master / Rüstungsmeister</v>
      </c>
    </row>
    <row r="151" spans="1:48" hidden="1" x14ac:dyDescent="0.25">
      <c r="A151" s="13">
        <v>179</v>
      </c>
      <c r="B151" t="s">
        <v>1816</v>
      </c>
      <c r="C151" t="s">
        <v>1818</v>
      </c>
      <c r="D151" t="s">
        <v>1817</v>
      </c>
      <c r="G151" s="3">
        <f>A151</f>
        <v>179</v>
      </c>
      <c r="I151" t="s">
        <v>39</v>
      </c>
      <c r="J151" t="s">
        <v>4279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3">
        <f>VLOOKUP(R151,'ESO zone constants'!$L$2:$N$9999,3,FALSE)</f>
        <v>1</v>
      </c>
      <c r="U151" s="3" t="str">
        <f>VLOOKUP(T151,'LibSets constants'!$A$2:$B$16,2,FALSE)</f>
        <v>Imperial City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5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dlcId=1</v>
      </c>
      <c r="AS151" s="25" t="str">
        <f>IF(A151&lt;&gt;"",IF(R151&lt;&gt;"",CONCATENATE(", zoneIds={",R151),"")&amp;IF(X151&lt;&gt;"",CONCATENATE(",",X151),"")&amp;IF(AN151&lt;&gt;"",CONCATENATE(",",AN151),"")&amp;IF(R151&lt;&gt;"",CONCATENATE("}",""),"")&amp;IF(OR(L151="true",L151="false",L151&lt;&gt;""), CONCATENATE(", veteran=", L151), ""),"")</f>
        <v>, zoneIds={584}, veteran=false</v>
      </c>
      <c r="AT151" s="25" t="str">
        <f>IF(A151&lt;&gt;"",IF(J151="Trial",", isTrial=true",IF(J151="Arena",", isArena=true", IF(J151="Monster",", isMonster=true",""))) &amp; IF(M151="true", CONCATENATE(", multiTrialSet=true"), ""),"")</f>
        <v/>
      </c>
      <c r="AU151" s="25" t="str">
        <f>IF(C151&lt;&gt;"",CONCATENATE(" --",C151," / ",B151),"")</f>
        <v xml:space="preserve"> --Black Rose / Schwarze Rose</v>
      </c>
      <c r="AV151" s="25" t="str">
        <f>IF(A151&lt;&gt;"",IF(VALUE(Q151)&gt;0,CONCATENATE("[",A151,"] = true,        --",C151, " / ", B151), ""),"")</f>
        <v/>
      </c>
    </row>
    <row r="152" spans="1:48" hidden="1" x14ac:dyDescent="0.25">
      <c r="A152" s="13">
        <v>180</v>
      </c>
      <c r="B152" t="s">
        <v>1819</v>
      </c>
      <c r="C152" t="s">
        <v>1821</v>
      </c>
      <c r="D152" t="s">
        <v>1820</v>
      </c>
      <c r="G152" s="3">
        <f>A152</f>
        <v>180</v>
      </c>
      <c r="I152" t="s">
        <v>39</v>
      </c>
      <c r="J152" t="s">
        <v>4279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3">
        <f>VLOOKUP(R152,'ESO zone constants'!$L$2:$N$9999,3,FALSE)</f>
        <v>1</v>
      </c>
      <c r="U152" s="3" t="str">
        <f>VLOOKUP(T152,'LibSets constants'!$A$2:$B$16,2,FALSE)</f>
        <v>Imperial City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5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dlcId=1</v>
      </c>
      <c r="AS152" s="25" t="str">
        <f>IF(A152&lt;&gt;"",IF(R152&lt;&gt;"",CONCATENATE(", zoneIds={",R152),"")&amp;IF(X152&lt;&gt;"",CONCATENATE(",",X152),"")&amp;IF(AN152&lt;&gt;"",CONCATENATE(",",AN152),"")&amp;IF(R152&lt;&gt;"",CONCATENATE("}",""),"")&amp;IF(OR(L152="true",L152="false",L152&lt;&gt;""), CONCATENATE(", veteran=", L152), ""),"")</f>
        <v>, zoneIds={584}, veteran=false</v>
      </c>
      <c r="AT152" s="25" t="str">
        <f>IF(A152&lt;&gt;"",IF(J152="Trial",", isTrial=true",IF(J152="Arena",", isArena=true", IF(J152="Monster",", isMonster=true",""))) &amp; IF(M152="true", CONCATENATE(", multiTrialSet=true"), ""),"")</f>
        <v/>
      </c>
      <c r="AU152" s="25" t="str">
        <f>IF(C152&lt;&gt;"",CONCATENATE(" --",C152," / ",B152),"")</f>
        <v xml:space="preserve"> --Powerful Assault / Kraftvoller Ansturm</v>
      </c>
      <c r="AV152" s="25" t="str">
        <f>IF(A152&lt;&gt;"",IF(VALUE(Q152)&gt;0,CONCATENATE("[",A152,"] = true,        --",C152, " / ", B152), ""),"")</f>
        <v/>
      </c>
    </row>
    <row r="153" spans="1:48" hidden="1" x14ac:dyDescent="0.25">
      <c r="A153" s="13">
        <v>181</v>
      </c>
      <c r="B153" t="s">
        <v>1822</v>
      </c>
      <c r="C153" t="s">
        <v>1824</v>
      </c>
      <c r="D153" t="s">
        <v>1823</v>
      </c>
      <c r="G153" s="3">
        <f>A153</f>
        <v>181</v>
      </c>
      <c r="I153" t="s">
        <v>39</v>
      </c>
      <c r="J153" t="s">
        <v>4279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3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5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dlcId=1</v>
      </c>
      <c r="AS153" s="25" t="str">
        <f>IF(A153&lt;&gt;"",IF(R153&lt;&gt;"",CONCATENATE(", zoneIds={",R153),"")&amp;IF(X153&lt;&gt;"",CONCATENATE(",",X153),"")&amp;IF(AN153&lt;&gt;"",CONCATENATE(",",AN153),"")&amp;IF(R153&lt;&gt;"",CONCATENATE("}",""),"")&amp;IF(OR(L153="true",L153="false",L153&lt;&gt;""), CONCATENATE(", veteran=", L153), ""),"")</f>
        <v>, zoneIds={584}, veteran=false</v>
      </c>
      <c r="AT153" s="25" t="str">
        <f>IF(A153&lt;&gt;"",IF(J153="Trial",", isTrial=true",IF(J153="Arena",", isArena=true", IF(J153="Monster",", isMonster=true",""))) &amp; IF(M153="true", CONCATENATE(", multiTrialSet=true"), ""),"")</f>
        <v/>
      </c>
      <c r="AU153" s="25" t="str">
        <f>IF(C153&lt;&gt;"",CONCATENATE(" --",C153," / ",B153),"")</f>
        <v xml:space="preserve"> --Meritorious Service / Meritorischer Dienst</v>
      </c>
      <c r="AV153" s="25" t="str">
        <f>IF(A153&lt;&gt;"",IF(VALUE(Q153)&gt;0,CONCATENATE("[",A153,"] = true,        --",C153, " / ", B153), ""),"")</f>
        <v/>
      </c>
    </row>
    <row r="154" spans="1:48" hidden="1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2551</v>
      </c>
      <c r="K154">
        <v>3</v>
      </c>
      <c r="L154" t="s">
        <v>2462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3">
        <f>VLOOKUP(R154,'ESO zone constants'!$L$2:$N$9999,3,FALSE)</f>
        <v>1</v>
      </c>
      <c r="U154" s="3" t="str">
        <f>VLOOKUP(T154,'LibSets constants'!$A$2:$B$16,2,FALSE)</f>
        <v>Imperial City</v>
      </c>
      <c r="V154" t="s">
        <v>2566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6" t="str">
        <f>IF(AK154&lt;&gt;"",VLOOKUP(AK154,'ESO zone constants'!$E$3:$L$1002,6,FALSE),"")</f>
        <v/>
      </c>
      <c r="AN154" s="26" t="str">
        <f>IF(AO154&lt;&gt;"",VLOOKUP(AO154,'ESO zone constants'!$E$3:$L$1002,6,FALSE),"")</f>
        <v/>
      </c>
      <c r="AR154" s="25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S154" s="25" t="str">
        <f>IF(A154&lt;&gt;"",IF(R154&lt;&gt;"",CONCATENATE(", zoneIds={",R154),"")&amp;IF(X154&lt;&gt;"",CONCATENATE(",",X154),"")&amp;IF(AN154&lt;&gt;"",CONCATENATE(",",AN154),"")&amp;IF(R154&lt;&gt;"",CONCATENATE("}",""),"")&amp;IF(OR(L154="true",L154="false",L154&lt;&gt;""), CONCATENATE(", veteran=", L154), ""),"")</f>
        <v>, zoneIds={688}, veteran={EQUIP_TYPE_HEAD=true, EQUIP_TYPE_SHOULDERS=false}</v>
      </c>
      <c r="AT154" s="25" t="str">
        <f>IF(A154&lt;&gt;"",IF(J154="Trial",", isTrial=true",IF(J154="Arena",", isArena=true", IF(J154="Monster",", isMonster=true",""))) &amp; IF(M154="true", CONCATENATE(", multiTrialSet=true"), ""),"")</f>
        <v>, isMonster=true</v>
      </c>
      <c r="AU154" s="25" t="str">
        <f>IF(C154&lt;&gt;"",CONCATENATE(" --",C154," / ",B154),"")</f>
        <v xml:space="preserve"> --Molag Kena / Molag Kena</v>
      </c>
      <c r="AV154" s="25" t="str">
        <f>IF(A154&lt;&gt;"",IF(VALUE(Q154)&gt;0,CONCATENATE("[",A154,"] = true,        --",C154, " / ", B154), ""),"")</f>
        <v/>
      </c>
    </row>
    <row r="155" spans="1:48" hidden="1" x14ac:dyDescent="0.25">
      <c r="A155" s="13">
        <v>184</v>
      </c>
      <c r="B155" t="s">
        <v>1825</v>
      </c>
      <c r="C155" t="s">
        <v>1827</v>
      </c>
      <c r="D155" t="s">
        <v>1826</v>
      </c>
      <c r="G155" s="3">
        <f>A155</f>
        <v>184</v>
      </c>
      <c r="J155" t="s">
        <v>2550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3">
        <f>VLOOKUP(R155,'ESO zone constants'!$L$2:$N$9999,3,FALSE)</f>
        <v>1</v>
      </c>
      <c r="U155" s="3" t="str">
        <f>VLOOKUP(T155,'LibSets constants'!$A$2:$B$16,2,FALSE)</f>
        <v>Imperial City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5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dlcId=1</v>
      </c>
      <c r="AS155" s="25" t="str">
        <f>IF(A155&lt;&gt;"",IF(R155&lt;&gt;"",CONCATENATE(", zoneIds={",R155),"")&amp;IF(X155&lt;&gt;"",CONCATENATE(",",X155),"")&amp;IF(AN155&lt;&gt;"",CONCATENATE(",",AN155),"")&amp;IF(R155&lt;&gt;"",CONCATENATE("}",""),"")&amp;IF(OR(L155="true",L155="false",L155&lt;&gt;""), CONCATENATE(", veteran=", L155), ""),"")</f>
        <v>, zoneIds={688}, veteran=false</v>
      </c>
      <c r="AT155" s="25" t="str">
        <f>IF(A155&lt;&gt;"",IF(J155="Trial",", isTrial=true",IF(J155="Arena",", isArena=true", IF(J155="Monster",", isMonster=true",""))) &amp; IF(M155="true", CONCATENATE(", multiTrialSet=true"), ""),"")</f>
        <v/>
      </c>
      <c r="AU155" s="25" t="str">
        <f>IF(C155&lt;&gt;"",CONCATENATE(" --",C155," / ",B155),"")</f>
        <v xml:space="preserve"> --Brands of Imperium / Male des Kaiserreichs</v>
      </c>
      <c r="AV155" s="25" t="str">
        <f>IF(A155&lt;&gt;"",IF(VALUE(Q155)&gt;0,CONCATENATE("[",A155,"] = true,        --",C155, " / ", B155), ""),"")</f>
        <v/>
      </c>
    </row>
    <row r="156" spans="1:48" hidden="1" x14ac:dyDescent="0.25">
      <c r="A156" s="13">
        <v>185</v>
      </c>
      <c r="B156" t="s">
        <v>1828</v>
      </c>
      <c r="C156" t="s">
        <v>1830</v>
      </c>
      <c r="D156" t="s">
        <v>1829</v>
      </c>
      <c r="G156" s="3">
        <f>A156</f>
        <v>185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3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3" t="str">
        <f>IF(AO156&lt;&gt;"",VLOOKUP(AO156,'ESO zone constants'!$E$3:$L$1002,6,FALSE),"")</f>
        <v/>
      </c>
      <c r="AR156" s="25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dlcId=1</v>
      </c>
      <c r="AS156" s="25" t="str">
        <f>IF(A156&lt;&gt;"",IF(R156&lt;&gt;"",CONCATENATE(", zoneIds={",R156),"")&amp;IF(X156&lt;&gt;"",CONCATENATE(",",X156),"")&amp;IF(AN156&lt;&gt;"",CONCATENATE(",",AN156),"")&amp;IF(R156&lt;&gt;"",CONCATENATE("}",""),"")&amp;IF(OR(L156="true",L156="false",L156&lt;&gt;""), CONCATENATE(", veteran=", L156), ""),"")</f>
        <v>, zoneIds={688}, veteran=false</v>
      </c>
      <c r="AT156" s="25" t="str">
        <f>IF(A156&lt;&gt;"",IF(J156="Trial",", isTrial=true",IF(J156="Arena",", isArena=true", IF(J156="Monster",", isMonster=true",""))) &amp; IF(M156="true", CONCATENATE(", multiTrialSet=true"), ""),"")</f>
        <v/>
      </c>
      <c r="AU156" s="25" t="str">
        <f>IF(C156&lt;&gt;"",CONCATENATE(" --",C156," / ",B156),"")</f>
        <v xml:space="preserve"> --Spell Power Cure / Magiekraftheilung</v>
      </c>
      <c r="AV156" s="25" t="str">
        <f>IF(A156&lt;&gt;"",IF(VALUE(Q156)&gt;0,CONCATENATE("[",A156,"] = true,        --",C156, " / ", B156), ""),"")</f>
        <v/>
      </c>
    </row>
    <row r="157" spans="1:48" hidden="1" x14ac:dyDescent="0.25">
      <c r="A157" s="13">
        <v>186</v>
      </c>
      <c r="B157" t="s">
        <v>1831</v>
      </c>
      <c r="C157" t="s">
        <v>1833</v>
      </c>
      <c r="D157" t="s">
        <v>1832</v>
      </c>
      <c r="G157" s="3">
        <f>A157</f>
        <v>186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3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5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S157" s="25" t="str">
        <f>IF(A157&lt;&gt;"",IF(R157&lt;&gt;"",CONCATENATE(", zoneIds={",R157),"")&amp;IF(X157&lt;&gt;"",CONCATENATE(",",X157),"")&amp;IF(AN157&lt;&gt;"",CONCATENATE(",",AN157),"")&amp;IF(R157&lt;&gt;"",CONCATENATE("}",""),"")&amp;IF(OR(L157="true",L157="false",L157&lt;&gt;""), CONCATENATE(", veteran=", L157), ""),"")</f>
        <v>, zoneIds={131}, veteran=false</v>
      </c>
      <c r="AT157" s="25" t="str">
        <f>IF(A157&lt;&gt;"",IF(J157="Trial",", isTrial=true",IF(J157="Arena",", isArena=true", IF(J157="Monster",", isMonster=true",""))) &amp; IF(M157="true", CONCATENATE(", multiTrialSet=true"), ""),"")</f>
        <v/>
      </c>
      <c r="AU157" s="25" t="str">
        <f>IF(C157&lt;&gt;"",CONCATENATE(" --",C157," / ",B157),"")</f>
        <v xml:space="preserve"> --Jolting Arms / Rüttelnde Rüstung</v>
      </c>
      <c r="AV157" s="25" t="str">
        <f>IF(A157&lt;&gt;"",IF(VALUE(Q157)&gt;0,CONCATENATE("[",A157,"] = true,        --",C157, " / ", B157), ""),"")</f>
        <v/>
      </c>
    </row>
    <row r="158" spans="1:48" hidden="1" x14ac:dyDescent="0.25">
      <c r="A158" s="13">
        <v>187</v>
      </c>
      <c r="B158" t="s">
        <v>1834</v>
      </c>
      <c r="C158" t="s">
        <v>1836</v>
      </c>
      <c r="D158" t="s">
        <v>1835</v>
      </c>
      <c r="G158" s="3">
        <f>A158</f>
        <v>187</v>
      </c>
      <c r="J158" t="s">
        <v>2535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3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5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S158" s="25" t="str">
        <f>IF(A158&lt;&gt;"",IF(R158&lt;&gt;"",CONCATENATE(", zoneIds={",R158),"")&amp;IF(X158&lt;&gt;"",CONCATENATE(",",X158),"")&amp;IF(AN158&lt;&gt;"",CONCATENATE(",",AN158),"")&amp;IF(R158&lt;&gt;"",CONCATENATE("}",""),"")&amp;IF(OR(L158="true",L158="false",L158&lt;&gt;""), CONCATENATE(", veteran=", L158), ""),"")</f>
        <v>, zoneIds={117}, veteran=false</v>
      </c>
      <c r="AT158" s="25" t="str">
        <f>IF(A158&lt;&gt;"",IF(J158="Trial",", isTrial=true",IF(J158="Arena",", isArena=true", IF(J158="Monster",", isMonster=true",""))) &amp; IF(M158="true", CONCATENATE(", multiTrialSet=true"), ""),"")</f>
        <v/>
      </c>
      <c r="AU158" s="25" t="str">
        <f>IF(C158&lt;&gt;"",CONCATENATE(" --",C158," / ",B158),"")</f>
        <v xml:space="preserve"> --Swamp Raider / Sumpfräuber</v>
      </c>
      <c r="AV158" s="25" t="str">
        <f>IF(A158&lt;&gt;"",IF(VALUE(Q158)&gt;0,CONCATENATE("[",A158,"] = true,        --",C158, " / ", B158), ""),"")</f>
        <v/>
      </c>
    </row>
    <row r="159" spans="1:48" hidden="1" x14ac:dyDescent="0.25">
      <c r="A159" s="13">
        <v>188</v>
      </c>
      <c r="B159" t="s">
        <v>1837</v>
      </c>
      <c r="C159" t="s">
        <v>1839</v>
      </c>
      <c r="D159" t="s">
        <v>1838</v>
      </c>
      <c r="G159" s="3">
        <f>A159</f>
        <v>188</v>
      </c>
      <c r="J159" t="s">
        <v>2550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3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3" t="str">
        <f>IF(AO159&lt;&gt;"",VLOOKUP(AO159,'ESO zone constants'!$E$3:$L$1002,6,FALSE),"")</f>
        <v/>
      </c>
      <c r="AR159" s="25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S159" s="25" t="str">
        <f>IF(A159&lt;&gt;"",IF(R159&lt;&gt;"",CONCATENATE(", zoneIds={",R159),"")&amp;IF(X159&lt;&gt;"",CONCATENATE(",",X159),"")&amp;IF(AN159&lt;&gt;"",CONCATENATE(",",AN159),"")&amp;IF(R159&lt;&gt;"",CONCATENATE("}",""),"")&amp;IF(OR(L159="true",L159="false",L159&lt;&gt;""), CONCATENATE(", veteran=", L159), ""),"")</f>
        <v>, zoneIds={131}, veteran=false</v>
      </c>
      <c r="AT159" s="25" t="str">
        <f>IF(A159&lt;&gt;"",IF(J159="Trial",", isTrial=true",IF(J159="Arena",", isArena=true", IF(J159="Monster",", isMonster=true",""))) &amp; IF(M159="true", CONCATENATE(", multiTrialSet=true"), ""),"")</f>
        <v/>
      </c>
      <c r="AU159" s="25" t="str">
        <f>IF(C159&lt;&gt;"",CONCATENATE(" --",C159," / ",B159),"")</f>
        <v xml:space="preserve"> --Storm Master / Sturmmeister</v>
      </c>
      <c r="AV159" s="25" t="str">
        <f>IF(A159&lt;&gt;"",IF(VALUE(Q159)&gt;0,CONCATENATE("[",A159,"] = true,        --",C159, " / ", B159), ""),"")</f>
        <v/>
      </c>
    </row>
    <row r="160" spans="1:48" hidden="1" x14ac:dyDescent="0.25">
      <c r="A160" s="13">
        <v>190</v>
      </c>
      <c r="B160" t="s">
        <v>1840</v>
      </c>
      <c r="C160" t="s">
        <v>1842</v>
      </c>
      <c r="D160" t="s">
        <v>1841</v>
      </c>
      <c r="G160" s="3">
        <f>A160</f>
        <v>190</v>
      </c>
      <c r="J160" t="s">
        <v>2550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3">
        <f>VLOOKUP(R160,'ESO zone constants'!$L$2:$N$9999,3,FALSE)</f>
        <v>1</v>
      </c>
      <c r="U160" s="3" t="str">
        <f>VLOOKUP(T160,'LibSets constants'!$A$2:$B$16,2,FALSE)</f>
        <v>Imperial City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3" t="str">
        <f>IF(AO160&lt;&gt;"",VLOOKUP(AO160,'ESO zone constants'!$E$3:$L$1002,6,FALSE),"")</f>
        <v/>
      </c>
      <c r="AR160" s="25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dlcId=1</v>
      </c>
      <c r="AS160" s="25" t="str">
        <f>IF(A160&lt;&gt;"",IF(R160&lt;&gt;"",CONCATENATE(", zoneIds={",R160),"")&amp;IF(X160&lt;&gt;"",CONCATENATE(",",X160),"")&amp;IF(AN160&lt;&gt;"",CONCATENATE(",",AN160),"")&amp;IF(R160&lt;&gt;"",CONCATENATE("}",""),"")&amp;IF(OR(L160="true",L160="false",L160&lt;&gt;""), CONCATENATE(", veteran=", L160), ""),"")</f>
        <v>, zoneIds={678}, veteran=false</v>
      </c>
      <c r="AT160" s="25" t="str">
        <f>IF(A160&lt;&gt;"",IF(J160="Trial",", isTrial=true",IF(J160="Arena",", isArena=true", IF(J160="Monster",", isMonster=true",""))) &amp; IF(M160="true", CONCATENATE(", multiTrialSet=true"), ""),"")</f>
        <v/>
      </c>
      <c r="AU160" s="25" t="str">
        <f>IF(C160&lt;&gt;"",CONCATENATE(" --",C160," / ",B160),"")</f>
        <v xml:space="preserve"> --Scathing Mage / Verletzender Magier</v>
      </c>
      <c r="AV160" s="25" t="str">
        <f>IF(A160&lt;&gt;"",IF(VALUE(Q160)&gt;0,CONCATENATE("[",A160,"] = true,        --",C160, " / ", B160), ""),"")</f>
        <v/>
      </c>
    </row>
    <row r="161" spans="1:48" hidden="1" x14ac:dyDescent="0.25">
      <c r="A161" s="13">
        <v>193</v>
      </c>
      <c r="B161" t="s">
        <v>1843</v>
      </c>
      <c r="C161" t="s">
        <v>1845</v>
      </c>
      <c r="D161" t="s">
        <v>1844</v>
      </c>
      <c r="G161" s="3">
        <f>A161</f>
        <v>193</v>
      </c>
      <c r="J161" t="s">
        <v>2550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3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5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S161" s="25" t="str">
        <f>IF(A161&lt;&gt;"",IF(R161&lt;&gt;"",CONCATENATE(", zoneIds={",R161),"")&amp;IF(X161&lt;&gt;"",CONCATENATE(",",X161),"")&amp;IF(AN161&lt;&gt;"",CONCATENATE(",",AN161),"")&amp;IF(R161&lt;&gt;"",CONCATENATE("}",""),"")&amp;IF(OR(L161="true",L161="false",L161&lt;&gt;""), CONCATENATE(", veteran=", L161), ""),"")</f>
        <v>, zoneIds={131}, veteran=false</v>
      </c>
      <c r="AT161" s="25" t="str">
        <f>IF(A161&lt;&gt;"",IF(J161="Trial",", isTrial=true",IF(J161="Arena",", isArena=true", IF(J161="Monster",", isMonster=true",""))) &amp; IF(M161="true", CONCATENATE(", multiTrialSet=true"), ""),"")</f>
        <v/>
      </c>
      <c r="AU161" s="25" t="str">
        <f>IF(C161&lt;&gt;"",CONCATENATE(" --",C161," / ",B161),"")</f>
        <v xml:space="preserve"> --Overwhelming Surge / Überwältigende Woge</v>
      </c>
      <c r="AV161" s="25" t="str">
        <f>IF(A161&lt;&gt;"",IF(VALUE(Q161)&gt;0,CONCATENATE("[",A161,"] = true,        --",C161, " / ", B161), ""),"")</f>
        <v/>
      </c>
    </row>
    <row r="162" spans="1:48" hidden="1" x14ac:dyDescent="0.25">
      <c r="A162" s="13">
        <v>194</v>
      </c>
      <c r="B162" t="s">
        <v>1846</v>
      </c>
      <c r="C162" t="s">
        <v>1848</v>
      </c>
      <c r="D162" t="s">
        <v>1847</v>
      </c>
      <c r="G162" s="3">
        <f>A162</f>
        <v>194</v>
      </c>
      <c r="J162" t="s">
        <v>2550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3">
        <f>VLOOKUP(R162,'ESO zone constants'!$L$2:$N$9999,3,FALSE)</f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5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S162" s="25" t="str">
        <f>IF(A162&lt;&gt;"",IF(R162&lt;&gt;"",CONCATENATE(", zoneIds={",R162),"")&amp;IF(X162&lt;&gt;"",CONCATENATE(",",X162),"")&amp;IF(AN162&lt;&gt;"",CONCATENATE(",",AN162),"")&amp;IF(R162&lt;&gt;"",CONCATENATE("}",""),"")&amp;IF(OR(L162="true",L162="false",L162&lt;&gt;""), CONCATENATE(", veteran=", L162), ""),"")</f>
        <v>, zoneIds={146,933}, veteran=false</v>
      </c>
      <c r="AT162" s="25" t="str">
        <f>IF(A162&lt;&gt;"",IF(J162="Trial",", isTrial=true",IF(J162="Arena",", isArena=true", IF(J162="Monster",", isMonster=true",""))) &amp; IF(M162="true", CONCATENATE(", multiTrialSet=true"), ""),"")</f>
        <v/>
      </c>
      <c r="AU162" s="25" t="str">
        <f>IF(C162&lt;&gt;"",CONCATENATE(" --",C162," / ",B162),"")</f>
        <v xml:space="preserve"> --Combat Physician / Feldarzt</v>
      </c>
      <c r="AV162" s="25" t="str">
        <f>IF(A162&lt;&gt;"",IF(VALUE(Q162)&gt;0,CONCATENATE("[",A162,"] = true,        --",C162, " / ", B162), ""),"")</f>
        <v/>
      </c>
    </row>
    <row r="163" spans="1:48" hidden="1" x14ac:dyDescent="0.25">
      <c r="A163" s="13">
        <v>195</v>
      </c>
      <c r="B163" t="s">
        <v>1849</v>
      </c>
      <c r="C163" t="s">
        <v>1851</v>
      </c>
      <c r="D163" t="s">
        <v>1850</v>
      </c>
      <c r="G163" s="3">
        <f>A163</f>
        <v>195</v>
      </c>
      <c r="J163" t="s">
        <v>2550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3">
        <f>VLOOKUP(R163,'ESO zone constants'!$L$2:$N$9999,3,FALSE)</f>
        <v>1</v>
      </c>
      <c r="U163" s="3" t="str">
        <f>VLOOKUP(T163,'LibSets constants'!$A$2:$B$16,2,FALSE)</f>
        <v>Imperial City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3" t="str">
        <f>IF(AO163&lt;&gt;"",VLOOKUP(AO163,'ESO zone constants'!$E$3:$L$1002,6,FALSE),"")</f>
        <v/>
      </c>
      <c r="AR163" s="25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dlcId=1</v>
      </c>
      <c r="AS163" s="25" t="str">
        <f>IF(A163&lt;&gt;"",IF(R163&lt;&gt;"",CONCATENATE(", zoneIds={",R163),"")&amp;IF(X163&lt;&gt;"",CONCATENATE(",",X163),"")&amp;IF(AN163&lt;&gt;"",CONCATENATE(",",AN163),"")&amp;IF(R163&lt;&gt;"",CONCATENATE("}",""),"")&amp;IF(OR(L163="true",L163="false",L163&lt;&gt;""), CONCATENATE(", veteran=", L163), ""),"")</f>
        <v>, zoneIds={678}, veteran=false</v>
      </c>
      <c r="AT163" s="25" t="str">
        <f>IF(A163&lt;&gt;"",IF(J163="Trial",", isTrial=true",IF(J163="Arena",", isArena=true", IF(J163="Monster",", isMonster=true",""))) &amp; IF(M163="true", CONCATENATE(", multiTrialSet=true"), ""),"")</f>
        <v/>
      </c>
      <c r="AU163" s="25" t="str">
        <f>IF(C163&lt;&gt;"",CONCATENATE(" --",C163," / ",B163),"")</f>
        <v xml:space="preserve"> --Sheer Venom / Reingift</v>
      </c>
      <c r="AV163" s="25" t="str">
        <f>IF(A163&lt;&gt;"",IF(VALUE(Q163)&gt;0,CONCATENATE("[",A163,"] = true,        --",C163, " / ", B163), ""),"")</f>
        <v/>
      </c>
    </row>
    <row r="164" spans="1:48" hidden="1" x14ac:dyDescent="0.25">
      <c r="A164" s="13">
        <v>196</v>
      </c>
      <c r="B164" t="s">
        <v>1852</v>
      </c>
      <c r="C164" t="s">
        <v>1854</v>
      </c>
      <c r="D164" t="s">
        <v>1853</v>
      </c>
      <c r="G164" s="3">
        <f>A164</f>
        <v>196</v>
      </c>
      <c r="J164" t="s">
        <v>2550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3">
        <f>VLOOKUP(R164,'ESO zone constants'!$L$2:$N$9999,3,FALSE)</f>
        <v>1</v>
      </c>
      <c r="U164" s="3" t="str">
        <f>VLOOKUP(T164,'LibSets constants'!$A$2:$B$16,2,FALSE)</f>
        <v>Imperial City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3" t="str">
        <f>IF(AO164&lt;&gt;"",VLOOKUP(AO164,'ESO zone constants'!$E$3:$L$1002,6,FALSE),"")</f>
        <v/>
      </c>
      <c r="AR164" s="25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dlcId=1</v>
      </c>
      <c r="AS164" s="25" t="str">
        <f>IF(A164&lt;&gt;"",IF(R164&lt;&gt;"",CONCATENATE(", zoneIds={",R164),"")&amp;IF(X164&lt;&gt;"",CONCATENATE(",",X164),"")&amp;IF(AN164&lt;&gt;"",CONCATENATE(",",AN164),"")&amp;IF(R164&lt;&gt;"",CONCATENATE("}",""),"")&amp;IF(OR(L164="true",L164="false",L164&lt;&gt;""), CONCATENATE(", veteran=", L164), ""),"")</f>
        <v>, zoneIds={678}, veteran=false</v>
      </c>
      <c r="AT164" s="25" t="str">
        <f>IF(A164&lt;&gt;"",IF(J164="Trial",", isTrial=true",IF(J164="Arena",", isArena=true", IF(J164="Monster",", isMonster=true",""))) &amp; IF(M164="true", CONCATENATE(", multiTrialSet=true"), ""),"")</f>
        <v/>
      </c>
      <c r="AU164" s="25" t="str">
        <f>IF(C164&lt;&gt;"",CONCATENATE(" --",C164," / ",B164),"")</f>
        <v xml:space="preserve"> --Leeching Plate / Auslaugende Rüstung</v>
      </c>
      <c r="AV164" s="25" t="str">
        <f>IF(A164&lt;&gt;"",IF(VALUE(Q164)&gt;0,CONCATENATE("[",A164,"] = true,        --",C164, " / ", B164), ""),"")</f>
        <v/>
      </c>
    </row>
    <row r="165" spans="1:48" hidden="1" x14ac:dyDescent="0.25">
      <c r="A165" s="13">
        <v>197</v>
      </c>
      <c r="B165" t="s">
        <v>1855</v>
      </c>
      <c r="C165" t="s">
        <v>1857</v>
      </c>
      <c r="D165" t="s">
        <v>1856</v>
      </c>
      <c r="G165" s="3">
        <f>A165</f>
        <v>197</v>
      </c>
      <c r="J165" t="s">
        <v>2550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3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3" t="str">
        <f>IF(AO165&lt;&gt;"",VLOOKUP(AO165,'ESO zone constants'!$E$3:$L$1002,6,FALSE),"")</f>
        <v/>
      </c>
      <c r="AR165" s="25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dlcId=0</v>
      </c>
      <c r="AS165" s="25" t="str">
        <f>IF(A165&lt;&gt;"",IF(R165&lt;&gt;"",CONCATENATE(", zoneIds={",R165),"")&amp;IF(X165&lt;&gt;"",CONCATENATE(",",X165),"")&amp;IF(AN165&lt;&gt;"",CONCATENATE(",",AN165),"")&amp;IF(R165&lt;&gt;"",CONCATENATE("}",""),"")&amp;IF(OR(L165="true",L165="false",L165&lt;&gt;""), CONCATENATE(", veteran=", L165), ""),"")</f>
        <v>, zoneIds={380,935}, veteran=false</v>
      </c>
      <c r="AT165" s="25" t="str">
        <f>IF(A165&lt;&gt;"",IF(J165="Trial",", isTrial=true",IF(J165="Arena",", isArena=true", IF(J165="Monster",", isMonster=true",""))) &amp; IF(M165="true", CONCATENATE(", multiTrialSet=true"), ""),"")</f>
        <v/>
      </c>
      <c r="AU165" s="25" t="str">
        <f>IF(C165&lt;&gt;"",CONCATENATE(" --",C165," / ",B165),"")</f>
        <v xml:space="preserve"> --Tormentor / Quälender</v>
      </c>
      <c r="AV165" s="25" t="str">
        <f>IF(A165&lt;&gt;"",IF(VALUE(Q165)&gt;0,CONCATENATE("[",A165,"] = true,        --",C165, " / ", B165), ""),"")</f>
        <v/>
      </c>
    </row>
    <row r="166" spans="1:48" hidden="1" x14ac:dyDescent="0.25">
      <c r="A166" s="13">
        <v>198</v>
      </c>
      <c r="B166" t="s">
        <v>1858</v>
      </c>
      <c r="C166" t="s">
        <v>1860</v>
      </c>
      <c r="D166" t="s">
        <v>1859</v>
      </c>
      <c r="G166" s="3">
        <f>A166</f>
        <v>198</v>
      </c>
      <c r="J166" t="s">
        <v>2550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3">
        <f>VLOOKUP(R166,'ESO zone constants'!$L$2:$N$9999,3,FALSE)</f>
        <v>1</v>
      </c>
      <c r="U166" s="3" t="str">
        <f>VLOOKUP(T166,'LibSets constants'!$A$2:$B$16,2,FALSE)</f>
        <v>Imperial City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0" t="str">
        <f>IF(AK166&lt;&gt;"",VLOOKUP(AK166,'ESO zone constants'!$E$3:$L$1002,6,FALSE),"")</f>
        <v/>
      </c>
      <c r="AN166" s="30" t="str">
        <f>IF(AO166&lt;&gt;"",VLOOKUP(AO166,'ESO zone constants'!$E$3:$L$1002,6,FALSE),"")</f>
        <v/>
      </c>
      <c r="AR166" s="25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dlcId=1</v>
      </c>
      <c r="AS166" s="25" t="str">
        <f>IF(A166&lt;&gt;"",IF(R166&lt;&gt;"",CONCATENATE(", zoneIds={",R166),"")&amp;IF(X166&lt;&gt;"",CONCATENATE(",",X166),"")&amp;IF(AN166&lt;&gt;"",CONCATENATE(",",AN166),"")&amp;IF(R166&lt;&gt;"",CONCATENATE("}",""),"")&amp;IF(OR(L166="true",L166="false",L166&lt;&gt;""), CONCATENATE(", veteran=", L166), ""),"")</f>
        <v>, zoneIds={688}, veteran=false</v>
      </c>
      <c r="AT166" s="25" t="str">
        <f>IF(A166&lt;&gt;"",IF(J166="Trial",", isTrial=true",IF(J166="Arena",", isArena=true", IF(J166="Monster",", isMonster=true",""))) &amp; IF(M166="true", CONCATENATE(", multiTrialSet=true"), ""),"")</f>
        <v/>
      </c>
      <c r="AU166" s="25" t="str">
        <f>IF(C166&lt;&gt;"",CONCATENATE(" --",C166," / ",B166),"")</f>
        <v xml:space="preserve"> --Essence Thief / Essenzdieb</v>
      </c>
      <c r="AV166" s="25" t="str">
        <f>IF(A166&lt;&gt;"",IF(VALUE(Q166)&gt;0,CONCATENATE("[",A166,"] = true,        --",C166, " / ", B166), ""),"")</f>
        <v/>
      </c>
    </row>
    <row r="167" spans="1:48" hidden="1" x14ac:dyDescent="0.25">
      <c r="A167" s="13">
        <v>199</v>
      </c>
      <c r="B167" t="s">
        <v>1861</v>
      </c>
      <c r="C167" t="s">
        <v>1863</v>
      </c>
      <c r="D167" t="s">
        <v>1862</v>
      </c>
      <c r="G167" s="3">
        <f>A167</f>
        <v>199</v>
      </c>
      <c r="I167" t="s">
        <v>39</v>
      </c>
      <c r="J167" t="s">
        <v>4279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3">
        <f>VLOOKUP(R167,'ESO zone constants'!$L$2:$N$9999,3,FALSE)</f>
        <v>1</v>
      </c>
      <c r="U167" s="3" t="str">
        <f>VLOOKUP(T167,'LibSets constants'!$A$2:$B$16,2,FALSE)</f>
        <v>Imperial City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5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dlcId=1</v>
      </c>
      <c r="AS167" s="25" t="str">
        <f>IF(A167&lt;&gt;"",IF(R167&lt;&gt;"",CONCATENATE(", zoneIds={",R167),"")&amp;IF(X167&lt;&gt;"",CONCATENATE(",",X167),"")&amp;IF(AN167&lt;&gt;"",CONCATENATE(",",AN167),"")&amp;IF(R167&lt;&gt;"",CONCATENATE("}",""),"")&amp;IF(OR(L167="true",L167="false",L167&lt;&gt;""), CONCATENATE(", veteran=", L167), ""),"")</f>
        <v>, zoneIds={584}, veteran=false</v>
      </c>
      <c r="AT167" s="25" t="str">
        <f>IF(A167&lt;&gt;"",IF(J167="Trial",", isTrial=true",IF(J167="Arena",", isArena=true", IF(J167="Monster",", isMonster=true",""))) &amp; IF(M167="true", CONCATENATE(", multiTrialSet=true"), ""),"")</f>
        <v/>
      </c>
      <c r="AU167" s="25" t="str">
        <f>IF(C167&lt;&gt;"",CONCATENATE(" --",C167," / ",B167),"")</f>
        <v xml:space="preserve"> --Shield Breaker / Schildbrecher</v>
      </c>
      <c r="AV167" s="25" t="str">
        <f>IF(A167&lt;&gt;"",IF(VALUE(Q167)&gt;0,CONCATENATE("[",A167,"] = true,        --",C167, " / ", B167), ""),"")</f>
        <v/>
      </c>
    </row>
    <row r="168" spans="1:48" hidden="1" x14ac:dyDescent="0.25">
      <c r="A168" s="13">
        <v>200</v>
      </c>
      <c r="B168" t="s">
        <v>1864</v>
      </c>
      <c r="C168" t="s">
        <v>1866</v>
      </c>
      <c r="D168" t="s">
        <v>1865</v>
      </c>
      <c r="G168" s="3">
        <f>A168</f>
        <v>200</v>
      </c>
      <c r="I168" t="s">
        <v>39</v>
      </c>
      <c r="J168" t="s">
        <v>4279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3">
        <f>VLOOKUP(R168,'ESO zone constants'!$L$2:$N$9999,3,FALSE)</f>
        <v>1</v>
      </c>
      <c r="U168" s="3" t="str">
        <f>VLOOKUP(T168,'LibSets constants'!$A$2:$B$16,2,FALSE)</f>
        <v>Imperial City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5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dlcId=1</v>
      </c>
      <c r="AS168" s="25" t="str">
        <f>IF(A168&lt;&gt;"",IF(R168&lt;&gt;"",CONCATENATE(", zoneIds={",R168),"")&amp;IF(X168&lt;&gt;"",CONCATENATE(",",X168),"")&amp;IF(AN168&lt;&gt;"",CONCATENATE(",",AN168),"")&amp;IF(R168&lt;&gt;"",CONCATENATE("}",""),"")&amp;IF(OR(L168="true",L168="false",L168&lt;&gt;""), CONCATENATE(", veteran=", L168), ""),"")</f>
        <v>, zoneIds={584}, veteran=false</v>
      </c>
      <c r="AT168" s="25" t="str">
        <f>IF(A168&lt;&gt;"",IF(J168="Trial",", isTrial=true",IF(J168="Arena",", isArena=true", IF(J168="Monster",", isMonster=true",""))) &amp; IF(M168="true", CONCATENATE(", multiTrialSet=true"), ""),"")</f>
        <v/>
      </c>
      <c r="AU168" s="25" t="str">
        <f>IF(C168&lt;&gt;"",CONCATENATE(" --",C168," / ",B168),"")</f>
        <v xml:space="preserve"> --Phoenix / Phönix</v>
      </c>
      <c r="AV168" s="25" t="str">
        <f>IF(A168&lt;&gt;"",IF(VALUE(Q168)&gt;0,CONCATENATE("[",A168,"] = true,        --",C168, " / ", B168), ""),"")</f>
        <v/>
      </c>
    </row>
    <row r="169" spans="1:48" hidden="1" x14ac:dyDescent="0.25">
      <c r="A169" s="13">
        <v>201</v>
      </c>
      <c r="B169" t="s">
        <v>1867</v>
      </c>
      <c r="C169" t="s">
        <v>1869</v>
      </c>
      <c r="D169" t="s">
        <v>1868</v>
      </c>
      <c r="G169" s="3">
        <f>A169</f>
        <v>201</v>
      </c>
      <c r="I169" t="s">
        <v>39</v>
      </c>
      <c r="J169" t="s">
        <v>4279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3">
        <f>VLOOKUP(R169,'ESO zone constants'!$L$2:$N$9999,3,FALSE)</f>
        <v>1</v>
      </c>
      <c r="U169" s="3" t="str">
        <f>VLOOKUP(T169,'LibSets constants'!$A$2:$B$16,2,FALSE)</f>
        <v>Imperial City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5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dlcId=1</v>
      </c>
      <c r="AS169" s="25" t="str">
        <f>IF(A169&lt;&gt;"",IF(R169&lt;&gt;"",CONCATENATE(", zoneIds={",R169),"")&amp;IF(X169&lt;&gt;"",CONCATENATE(",",X169),"")&amp;IF(AN169&lt;&gt;"",CONCATENATE(",",AN169),"")&amp;IF(R169&lt;&gt;"",CONCATENATE("}",""),"")&amp;IF(OR(L169="true",L169="false",L169&lt;&gt;""), CONCATENATE(", veteran=", L169), ""),"")</f>
        <v>, zoneIds={584}, veteran=false</v>
      </c>
      <c r="AT169" s="25" t="str">
        <f>IF(A169&lt;&gt;"",IF(J169="Trial",", isTrial=true",IF(J169="Arena",", isArena=true", IF(J169="Monster",", isMonster=true",""))) &amp; IF(M169="true", CONCATENATE(", multiTrialSet=true"), ""),"")</f>
        <v/>
      </c>
      <c r="AU169" s="25" t="str">
        <f>IF(C169&lt;&gt;"",CONCATENATE(" --",C169," / ",B169),"")</f>
        <v xml:space="preserve"> --Reactive Armor / Reaktive Rüstung</v>
      </c>
      <c r="AV169" s="25" t="str">
        <f>IF(A169&lt;&gt;"",IF(VALUE(Q169)&gt;0,CONCATENATE("[",A169,"] = true,        --",C169, " / ", B169), ""),"")</f>
        <v/>
      </c>
    </row>
    <row r="170" spans="1:48" hidden="1" x14ac:dyDescent="0.25">
      <c r="A170" s="13">
        <v>204</v>
      </c>
      <c r="B170" t="s">
        <v>1870</v>
      </c>
      <c r="C170" t="s">
        <v>1871</v>
      </c>
      <c r="D170" t="s">
        <v>1871</v>
      </c>
      <c r="G170" s="3">
        <f>A170</f>
        <v>204</v>
      </c>
      <c r="I170" t="s">
        <v>4280</v>
      </c>
      <c r="J170" t="s">
        <v>4280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3">
        <f>VLOOKUP(R170,'ESO zone constants'!$L$2:$N$9999,3,FALSE)</f>
        <v>1</v>
      </c>
      <c r="U170" s="3" t="str">
        <f>VLOOKUP(T170,'LibSets constants'!$A$2:$B$16,2,FALSE)</f>
        <v>Imperial City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5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dlcId=1</v>
      </c>
      <c r="AS170" s="25" t="str">
        <f>IF(A170&lt;&gt;"",IF(R170&lt;&gt;"",CONCATENATE(", zoneIds={",R170),"")&amp;IF(X170&lt;&gt;"",CONCATENATE(",",X170),"")&amp;IF(AN170&lt;&gt;"",CONCATENATE(",",AN170),"")&amp;IF(R170&lt;&gt;"",CONCATENATE("}",""),"")&amp;IF(OR(L170="true",L170="false",L170&lt;&gt;""), CONCATENATE(", veteran=", L170), ""),"")</f>
        <v>, zoneIds={584}, veteran=false</v>
      </c>
      <c r="AT170" s="25" t="str">
        <f>IF(A170&lt;&gt;"",IF(J170="Trial",", isTrial=true",IF(J170="Arena",", isArena=true", IF(J170="Monster",", isMonster=true",""))) &amp; IF(M170="true", CONCATENATE(", multiTrialSet=true"), ""),"")</f>
        <v/>
      </c>
      <c r="AU170" s="25" t="str">
        <f>IF(C170&lt;&gt;"",CONCATENATE(" --",C170," / ",B170),"")</f>
        <v xml:space="preserve"> --Endurance / Beständigkeit</v>
      </c>
      <c r="AV170" s="25" t="str">
        <f>IF(A170&lt;&gt;"",IF(VALUE(Q170)&gt;0,CONCATENATE("[",A170,"] = true,        --",C170, " / ", B170), ""),"")</f>
        <v/>
      </c>
    </row>
    <row r="171" spans="1:48" hidden="1" x14ac:dyDescent="0.25">
      <c r="A171" s="13">
        <v>205</v>
      </c>
      <c r="B171" t="s">
        <v>1872</v>
      </c>
      <c r="C171" t="s">
        <v>1874</v>
      </c>
      <c r="D171" t="s">
        <v>1873</v>
      </c>
      <c r="G171" s="3">
        <f>A171</f>
        <v>205</v>
      </c>
      <c r="I171" t="s">
        <v>4280</v>
      </c>
      <c r="J171" t="s">
        <v>4280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3">
        <f>VLOOKUP(R171,'ESO zone constants'!$L$2:$N$9999,3,FALSE)</f>
        <v>1</v>
      </c>
      <c r="U171" s="3" t="str">
        <f>VLOOKUP(T171,'LibSets constants'!$A$2:$B$16,2,FALSE)</f>
        <v>Imperial City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5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dlcId=1</v>
      </c>
      <c r="AS171" s="25" t="str">
        <f>IF(A171&lt;&gt;"",IF(R171&lt;&gt;"",CONCATENATE(", zoneIds={",R171),"")&amp;IF(X171&lt;&gt;"",CONCATENATE(",",X171),"")&amp;IF(AN171&lt;&gt;"",CONCATENATE(",",AN171),"")&amp;IF(R171&lt;&gt;"",CONCATENATE("}",""),"")&amp;IF(OR(L171="true",L171="false",L171&lt;&gt;""), CONCATENATE(", veteran=", L171), ""),"")</f>
        <v>, zoneIds={584}, veteran=false</v>
      </c>
      <c r="AT171" s="25" t="str">
        <f>IF(A171&lt;&gt;"",IF(J171="Trial",", isTrial=true",IF(J171="Arena",", isArena=true", IF(J171="Monster",", isMonster=true",""))) &amp; IF(M171="true", CONCATENATE(", multiTrialSet=true"), ""),"")</f>
        <v/>
      </c>
      <c r="AU171" s="25" t="str">
        <f>IF(C171&lt;&gt;"",CONCATENATE(" --",C171," / ",B171),"")</f>
        <v xml:space="preserve"> --Willpower / Willenskraft</v>
      </c>
      <c r="AV171" s="25" t="str">
        <f>IF(A171&lt;&gt;"",IF(VALUE(Q171)&gt;0,CONCATENATE("[",A171,"] = true,        --",C171, " / ", B171), ""),"")</f>
        <v/>
      </c>
    </row>
    <row r="172" spans="1:48" hidden="1" x14ac:dyDescent="0.25">
      <c r="A172" s="13">
        <v>206</v>
      </c>
      <c r="B172" t="s">
        <v>1875</v>
      </c>
      <c r="C172" t="s">
        <v>1877</v>
      </c>
      <c r="D172" t="s">
        <v>1876</v>
      </c>
      <c r="G172" s="3">
        <f>A172</f>
        <v>206</v>
      </c>
      <c r="I172" t="s">
        <v>4280</v>
      </c>
      <c r="J172" t="s">
        <v>4280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3">
        <f>VLOOKUP(R172,'ESO zone constants'!$L$2:$N$9999,3,FALSE)</f>
        <v>1</v>
      </c>
      <c r="U172" s="3" t="str">
        <f>VLOOKUP(T172,'LibSets constants'!$A$2:$B$16,2,FALSE)</f>
        <v>Imperial City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5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dlcId=1</v>
      </c>
      <c r="AS172" s="25" t="str">
        <f>IF(A172&lt;&gt;"",IF(R172&lt;&gt;"",CONCATENATE(", zoneIds={",R172),"")&amp;IF(X172&lt;&gt;"",CONCATENATE(",",X172),"")&amp;IF(AN172&lt;&gt;"",CONCATENATE(",",AN172),"")&amp;IF(R172&lt;&gt;"",CONCATENATE("}",""),"")&amp;IF(OR(L172="true",L172="false",L172&lt;&gt;""), CONCATENATE(", veteran=", L172), ""),"")</f>
        <v>, zoneIds={584}, veteran=false</v>
      </c>
      <c r="AT172" s="25" t="str">
        <f>IF(A172&lt;&gt;"",IF(J172="Trial",", isTrial=true",IF(J172="Arena",", isArena=true", IF(J172="Monster",", isMonster=true",""))) &amp; IF(M172="true", CONCATENATE(", multiTrialSet=true"), ""),"")</f>
        <v/>
      </c>
      <c r="AU172" s="25" t="str">
        <f>IF(C172&lt;&gt;"",CONCATENATE(" --",C172," / ",B172),"")</f>
        <v xml:space="preserve"> --Agility / Agilität</v>
      </c>
      <c r="AV172" s="25" t="str">
        <f>IF(A172&lt;&gt;"",IF(VALUE(Q172)&gt;0,CONCATENATE("[",A172,"] = true,        --",C172, " / ", B172), ""),"")</f>
        <v/>
      </c>
    </row>
    <row r="173" spans="1:48" hidden="1" x14ac:dyDescent="0.25">
      <c r="A173" s="5">
        <v>207</v>
      </c>
      <c r="B173" t="s">
        <v>1878</v>
      </c>
      <c r="C173" t="s">
        <v>1880</v>
      </c>
      <c r="D173" t="s">
        <v>1879</v>
      </c>
      <c r="G173" s="3">
        <f>A173</f>
        <v>207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241</v>
      </c>
      <c r="O173">
        <v>241</v>
      </c>
      <c r="P173">
        <v>241</v>
      </c>
      <c r="Q173">
        <v>6</v>
      </c>
      <c r="R173" s="3">
        <f>IF(S173&lt;&gt;"",VLOOKUP(S173,'ESO zone constants'!$E$2:$L$5000,8,FALSE),"")</f>
        <v>684</v>
      </c>
      <c r="S173" t="str">
        <f>VLOOKUP(N173,'ESO wayshrine node constants'!$A$2:$E$10002,5,FALSE)</f>
        <v>Wrothgar</v>
      </c>
      <c r="T173" s="23">
        <f>VLOOKUP(R173,'ESO zone constants'!$L$2:$N$9999,3,FALSE)</f>
        <v>2</v>
      </c>
      <c r="U173" s="3" t="str">
        <f>VLOOKUP(T173,'LibSets constants'!$A$2:$B$16,2,FALSE)</f>
        <v>Orsinium</v>
      </c>
      <c r="V173" s="19" t="s">
        <v>2586</v>
      </c>
      <c r="W173" t="s">
        <v>4283</v>
      </c>
      <c r="X173" s="3">
        <f>IF(Y173&lt;&gt;"",VLOOKUP(Y173,'ESO zone constants'!$E$3:$L$5000,8,FALSE),"")</f>
        <v>684</v>
      </c>
      <c r="Y173" t="str">
        <f>VLOOKUP(O173,'ESO wayshrine node constants'!$A$2:$E$10002,5,FALSE)</f>
        <v>Wrothgar</v>
      </c>
      <c r="Z173" s="19" t="s">
        <v>2586</v>
      </c>
      <c r="AA173" t="s">
        <v>4283</v>
      </c>
      <c r="AB173" s="3">
        <f>IF(AC173&lt;&gt;"",VLOOKUP(AC173,'ESO zone constants'!$E$3:$L$5000,8,FALSE),"")</f>
        <v>684</v>
      </c>
      <c r="AC173" t="str">
        <f>VLOOKUP(P173,'ESO wayshrine node constants'!$A$2:$E$10002,5,FALSE)</f>
        <v>Wrothgar</v>
      </c>
      <c r="AD173" s="19" t="s">
        <v>2586</v>
      </c>
      <c r="AE173" t="s">
        <v>4283</v>
      </c>
      <c r="AF173" s="3" t="str">
        <f>IF(AG173&lt;&gt;"",VLOOKUP(AG173,'ESO zone constants'!$E$3:$L$5000,8,FALSE),"")</f>
        <v/>
      </c>
      <c r="AH173" s="19" t="s">
        <v>2586</v>
      </c>
      <c r="AI173" t="s">
        <v>4283</v>
      </c>
      <c r="AJ173" s="3" t="str">
        <f>IF(AK173&lt;&gt;"",VLOOKUP(AK173,'ESO zone constants'!$E$3:$L$1002,6,FALSE),"")</f>
        <v/>
      </c>
      <c r="AL173" s="19" t="s">
        <v>2586</v>
      </c>
      <c r="AM173" t="s">
        <v>4283</v>
      </c>
      <c r="AN173" s="3" t="str">
        <f>IF(AO173&lt;&gt;"",VLOOKUP(AO173,'ESO zone constants'!$E$3:$L$1002,6,FALSE),"")</f>
        <v/>
      </c>
      <c r="AP173" s="19" t="s">
        <v>2586</v>
      </c>
      <c r="AQ173" t="s">
        <v>4283</v>
      </c>
      <c r="AR173" s="25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[207] = {wayshrines={241,241,241,}, traitsNeeded=6, dlcId=2</v>
      </c>
      <c r="AS173" s="25" t="str">
        <f>IF(A173&lt;&gt;"",IF(R173&lt;&gt;"",CONCATENATE(", zoneIds={",R173),"")&amp;IF(X173&lt;&gt;"",CONCATENATE(",",X173),"")&amp;IF(AN173&lt;&gt;"",CONCATENATE(",",AN173),"")&amp;IF(R173&lt;&gt;"",CONCATENATE("}",""),"")&amp;IF(OR(L173="true",L173="false",L173&lt;&gt;""), CONCATENATE(", veteran=", L173), ""),"")</f>
        <v>, zoneIds={684,684}, veteran=false</v>
      </c>
      <c r="AT173" s="25" t="str">
        <f>IF(A173&lt;&gt;"",IF(J173="Trial",", isTrial=true",IF(J173="Arena",", isArena=true", IF(J173="Monster",", isMonster=true",""))) &amp; IF(M173="true", CONCATENATE(", multiTrialSet=true"), ""),"")</f>
        <v/>
      </c>
      <c r="AU173" s="25" t="str">
        <f>IF(C173&lt;&gt;"",CONCATENATE(" --",C173," / ",B173),"")</f>
        <v xml:space="preserve"> --Law of Julianos / Gesetz von Julianos</v>
      </c>
      <c r="AV173" s="25" t="str">
        <f>IF(A173&lt;&gt;"",IF(VALUE(Q173)&gt;0,CONCATENATE("[",A173,"] = true,        --",C173, " / ", B173), ""),"")</f>
        <v>[207] = true,        --Law of Julianos / Gesetz von Julianos</v>
      </c>
    </row>
    <row r="174" spans="1:48" hidden="1" x14ac:dyDescent="0.25">
      <c r="A174" s="5">
        <v>208</v>
      </c>
      <c r="B174" t="s">
        <v>1881</v>
      </c>
      <c r="C174" t="s">
        <v>1883</v>
      </c>
      <c r="D174" t="s">
        <v>1882</v>
      </c>
      <c r="G174" s="3">
        <f>A174</f>
        <v>208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237</v>
      </c>
      <c r="O174">
        <v>237</v>
      </c>
      <c r="P174">
        <v>237</v>
      </c>
      <c r="Q174">
        <v>3</v>
      </c>
      <c r="R174" s="3">
        <f>IF(S174&lt;&gt;"",VLOOKUP(S174,'ESO zone constants'!$E$2:$L$5000,8,FALSE),"")</f>
        <v>684</v>
      </c>
      <c r="S174" t="str">
        <f>VLOOKUP(N174,'ESO wayshrine node constants'!$A$2:$E$10002,5,FALSE)</f>
        <v>Wrothgar</v>
      </c>
      <c r="T174" s="23">
        <f>VLOOKUP(R174,'ESO zone constants'!$L$2:$N$9999,3,FALSE)</f>
        <v>2</v>
      </c>
      <c r="U174" s="3" t="str">
        <f>VLOOKUP(T174,'LibSets constants'!$A$2:$B$16,2,FALSE)</f>
        <v>Orsinium</v>
      </c>
      <c r="V174" s="19" t="s">
        <v>2586</v>
      </c>
      <c r="W174" t="s">
        <v>4283</v>
      </c>
      <c r="X174" s="3">
        <f>IF(Y174&lt;&gt;"",VLOOKUP(Y174,'ESO zone constants'!$E$3:$L$5000,8,FALSE),"")</f>
        <v>684</v>
      </c>
      <c r="Y174" t="str">
        <f>VLOOKUP(O174,'ESO wayshrine node constants'!$A$2:$E$10002,5,FALSE)</f>
        <v>Wrothgar</v>
      </c>
      <c r="Z174" s="19" t="s">
        <v>2586</v>
      </c>
      <c r="AA174" t="s">
        <v>4283</v>
      </c>
      <c r="AB174" s="3">
        <f>IF(AC174&lt;&gt;"",VLOOKUP(AC174,'ESO zone constants'!$E$3:$L$5000,8,FALSE),"")</f>
        <v>684</v>
      </c>
      <c r="AC174" t="str">
        <f>VLOOKUP(P174,'ESO wayshrine node constants'!$A$2:$E$10002,5,FALSE)</f>
        <v>Wrothgar</v>
      </c>
      <c r="AD174" s="19" t="s">
        <v>2586</v>
      </c>
      <c r="AE174" t="s">
        <v>4283</v>
      </c>
      <c r="AF174" s="3" t="str">
        <f>IF(AG174&lt;&gt;"",VLOOKUP(AG174,'ESO zone constants'!$E$3:$L$5000,8,FALSE),"")</f>
        <v/>
      </c>
      <c r="AH174" s="19" t="s">
        <v>2586</v>
      </c>
      <c r="AI174" t="s">
        <v>4283</v>
      </c>
      <c r="AJ174" s="3" t="str">
        <f>IF(AK174&lt;&gt;"",VLOOKUP(AK174,'ESO zone constants'!$E$3:$L$1002,6,FALSE),"")</f>
        <v/>
      </c>
      <c r="AL174" s="19" t="s">
        <v>2586</v>
      </c>
      <c r="AM174" t="s">
        <v>4283</v>
      </c>
      <c r="AN174" s="3" t="str">
        <f>IF(AO174&lt;&gt;"",VLOOKUP(AO174,'ESO zone constants'!$E$3:$L$1002,6,FALSE),"")</f>
        <v/>
      </c>
      <c r="AP174" s="19" t="s">
        <v>2586</v>
      </c>
      <c r="AQ174" t="s">
        <v>4283</v>
      </c>
      <c r="AR174" s="25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[208] = {wayshrines={237,237,237,}, traitsNeeded=3, dlcId=2</v>
      </c>
      <c r="AS174" s="25" t="str">
        <f>IF(A174&lt;&gt;"",IF(R174&lt;&gt;"",CONCATENATE(", zoneIds={",R174),"")&amp;IF(X174&lt;&gt;"",CONCATENATE(",",X174),"")&amp;IF(AN174&lt;&gt;"",CONCATENATE(",",AN174),"")&amp;IF(R174&lt;&gt;"",CONCATENATE("}",""),"")&amp;IF(OR(L174="true",L174="false",L174&lt;&gt;""), CONCATENATE(", veteran=", L174), ""),"")</f>
        <v>, zoneIds={684,684}, veteran=false</v>
      </c>
      <c r="AT174" s="25" t="str">
        <f>IF(A174&lt;&gt;"",IF(J174="Trial",", isTrial=true",IF(J174="Arena",", isArena=true", IF(J174="Monster",", isMonster=true",""))) &amp; IF(M174="true", CONCATENATE(", multiTrialSet=true"), ""),"")</f>
        <v/>
      </c>
      <c r="AU174" s="25" t="str">
        <f>IF(C174&lt;&gt;"",CONCATENATE(" --",C174," / ",B174),"")</f>
        <v xml:space="preserve"> --Trial by Fire / Feuertaufe</v>
      </c>
      <c r="AV174" s="25" t="str">
        <f>IF(A174&lt;&gt;"",IF(VALUE(Q174)&gt;0,CONCATENATE("[",A174,"] = true,        --",C174, " / ", B174), ""),"")</f>
        <v>[208] = true,        --Trial by Fire / Feuertaufe</v>
      </c>
    </row>
    <row r="175" spans="1:48" hidden="1" x14ac:dyDescent="0.25">
      <c r="A175" s="13">
        <v>209</v>
      </c>
      <c r="B175" s="15" t="s">
        <v>1884</v>
      </c>
      <c r="C175" s="15" t="s">
        <v>1884</v>
      </c>
      <c r="D175" s="15" t="s">
        <v>1884</v>
      </c>
      <c r="E175" s="15"/>
      <c r="F175" s="15"/>
      <c r="G175" s="35">
        <f>A175</f>
        <v>209</v>
      </c>
      <c r="H175" s="15"/>
      <c r="I175" s="15" t="s">
        <v>4275</v>
      </c>
      <c r="J175" s="15" t="s">
        <v>2535</v>
      </c>
      <c r="K175" s="15"/>
      <c r="L175" s="15" t="s">
        <v>101</v>
      </c>
      <c r="M175" s="15" t="s">
        <v>101</v>
      </c>
      <c r="N175" s="15">
        <v>-1</v>
      </c>
      <c r="O175" s="15">
        <v>-1</v>
      </c>
      <c r="P175" s="15">
        <v>-1</v>
      </c>
      <c r="Q175" s="15">
        <v>0</v>
      </c>
      <c r="R175" s="35" t="s">
        <v>2531</v>
      </c>
      <c r="S175" s="15" t="s">
        <v>2531</v>
      </c>
      <c r="T175" s="23" t="e">
        <f>VLOOKUP(R175,'ESO zone constants'!$L$2:$N$9999,3,FALSE)</f>
        <v>#N/A</v>
      </c>
      <c r="U175" s="35" t="e">
        <f>VLOOKUP(T175,'LibSets constants'!$A$2:$B$16,2,FALSE)</f>
        <v>#N/A</v>
      </c>
      <c r="V175" s="15"/>
      <c r="W175" s="15"/>
      <c r="X175" s="35" t="str">
        <f>IF(Y175&lt;&gt;"",VLOOKUP(Y175,'ESO zone constants'!$E$3:$L$5000,8,FALSE),"")</f>
        <v/>
      </c>
      <c r="Y175" s="15"/>
      <c r="Z175" s="15"/>
      <c r="AA175" s="15"/>
      <c r="AB175" s="3" t="str">
        <f>IF(AC175&lt;&gt;"",VLOOKUP(AC175,'ESO zone constants'!$E$3:$L$5000,8,FALSE),"")</f>
        <v/>
      </c>
      <c r="AC175" s="15"/>
      <c r="AD175" s="15"/>
      <c r="AE175" s="15"/>
      <c r="AF175" s="3" t="str">
        <f>IF(AG175&lt;&gt;"",VLOOKUP(AG175,'ESO zone constants'!$E$3:$L$5000,8,FALSE),"")</f>
        <v/>
      </c>
      <c r="AG175" s="15"/>
      <c r="AH175" s="15"/>
      <c r="AI175" s="15"/>
      <c r="AJ175" s="3" t="str">
        <f>IF(AK175&lt;&gt;"",VLOOKUP(AK175,'ESO zone constants'!$E$3:$L$5000,8,FALSE),"")</f>
        <v/>
      </c>
      <c r="AK175" s="15"/>
      <c r="AL175" s="15"/>
      <c r="AM175" s="15"/>
      <c r="AN175" s="3" t="str">
        <f>IF(AO175&lt;&gt;"",VLOOKUP(AO175,'ESO zone constants'!$E$3:$L$5000,8,FALSE),"")</f>
        <v/>
      </c>
      <c r="AO175" s="15"/>
      <c r="AP175" s="15"/>
      <c r="AQ175" s="15"/>
      <c r="AR175" s="36" t="e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#N/A</v>
      </c>
      <c r="AS175" s="36" t="str">
        <f>IF(A175&lt;&gt;"",IF(R175&lt;&gt;"",CONCATENATE(", zoneIds={",R175),"")&amp;IF(X175&lt;&gt;"",CONCATENATE(",",X175),"")&amp;IF(AN175&lt;&gt;"",CONCATENATE(",",AN175),"")&amp;IF(R175&lt;&gt;"",CONCATENATE("}",""),"")&amp;IF(OR(L175="true",L175="false",L175&lt;&gt;""), CONCATENATE(", veteran=", L175), ""),"")</f>
        <v>, zoneIds={n/a}, veteran=false</v>
      </c>
      <c r="AT175" s="36" t="str">
        <f>IF(A175&lt;&gt;"",IF(J175="Trial",", isTrial=true",IF(J175="Arena",", isArena=true", IF(J175="Monster",", isMonster=true",""))) &amp; IF(M175="true", CONCATENATE(", multiTrialSet=true"), ""),"")</f>
        <v/>
      </c>
      <c r="AU175" s="36" t="str">
        <f>IF(C175&lt;&gt;"",CONCATENATE(" --",C175," / ",B175),"")</f>
        <v xml:space="preserve"> --Armor of the Code / Armor of the Code</v>
      </c>
      <c r="AV175" s="36" t="str">
        <f>IF(A175&lt;&gt;"",IF(VALUE(Q175)&gt;0,CONCATENATE("[",A175,"] = true,        --",C175, " / ", B175), ""),"")</f>
        <v/>
      </c>
    </row>
    <row r="176" spans="1:48" hidden="1" x14ac:dyDescent="0.25">
      <c r="A176" s="13">
        <v>210</v>
      </c>
      <c r="B176" t="s">
        <v>1885</v>
      </c>
      <c r="C176" t="s">
        <v>1887</v>
      </c>
      <c r="D176" t="s">
        <v>1886</v>
      </c>
      <c r="G176" s="3">
        <f>A176</f>
        <v>210</v>
      </c>
      <c r="J176" t="s">
        <v>2535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3">
        <f>VLOOKUP(R176,'ESO zone constants'!$L$2:$N$9999,3,FALSE)</f>
        <v>2</v>
      </c>
      <c r="U176" s="3" t="str">
        <f>VLOOKUP(T176,'LibSets constants'!$A$2:$B$16,2,FALSE)</f>
        <v>Orsinium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5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dlcId=2</v>
      </c>
      <c r="AS176" s="25" t="str">
        <f>IF(A176&lt;&gt;"",IF(R176&lt;&gt;"",CONCATENATE(", zoneIds={",R176),"")&amp;IF(X176&lt;&gt;"",CONCATENATE(",",X176),"")&amp;IF(AN176&lt;&gt;"",CONCATENATE(",",AN176),"")&amp;IF(R176&lt;&gt;"",CONCATENATE("}",""),"")&amp;IF(OR(L176="true",L176="false",L176&lt;&gt;""), CONCATENATE(", veteran=", L176), ""),"")</f>
        <v>, zoneIds={684}, veteran=false</v>
      </c>
      <c r="AT176" s="25" t="str">
        <f>IF(A176&lt;&gt;"",IF(J176="Trial",", isTrial=true",IF(J176="Arena",", isArena=true", IF(J176="Monster",", isMonster=true",""))) &amp; IF(M176="true", CONCATENATE(", multiTrialSet=true"), ""),"")</f>
        <v/>
      </c>
      <c r="AU176" s="25" t="str">
        <f>IF(C176&lt;&gt;"",CONCATENATE(" --",C176," / ",B176),"")</f>
        <v xml:space="preserve"> --Mark of the Pariah / Zeichen des Ausgestoßenen</v>
      </c>
      <c r="AV176" s="25" t="str">
        <f>IF(A176&lt;&gt;"",IF(VALUE(Q176)&gt;0,CONCATENATE("[",A176,"] = true,        --",C176, " / ", B176), ""),"")</f>
        <v/>
      </c>
    </row>
    <row r="177" spans="1:48" hidden="1" x14ac:dyDescent="0.25">
      <c r="A177" s="13">
        <v>211</v>
      </c>
      <c r="B177" t="s">
        <v>1888</v>
      </c>
      <c r="C177" t="s">
        <v>1888</v>
      </c>
      <c r="D177" t="s">
        <v>1889</v>
      </c>
      <c r="G177" s="3">
        <f>A177</f>
        <v>211</v>
      </c>
      <c r="J177" t="s">
        <v>2465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3">
        <f>VLOOKUP(R177,'ESO zone constants'!$L$2:$N$9999,3,FALSE)</f>
        <v>2</v>
      </c>
      <c r="U177" s="3" t="str">
        <f>VLOOKUP(T177,'LibSets constants'!$A$2:$B$16,2,FALSE)</f>
        <v>Orsinium</v>
      </c>
      <c r="V177" t="s">
        <v>2585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5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S177" s="25" t="str">
        <f>IF(A177&lt;&gt;"",IF(R177&lt;&gt;"",CONCATENATE(", zoneIds={",R177),"")&amp;IF(X177&lt;&gt;"",CONCATENATE(",",X177),"")&amp;IF(AN177&lt;&gt;"",CONCATENATE(",",AN177),"")&amp;IF(R177&lt;&gt;"",CONCATENATE("}",""),"")&amp;IF(OR(L177="true",L177="false",L177&lt;&gt;""), CONCATENATE(", veteran=", L177), ""),"")</f>
        <v>, zoneIds={677}, veteran=false</v>
      </c>
      <c r="AT177" s="25" t="str">
        <f>IF(A177&lt;&gt;"",IF(J177="Trial",", isTrial=true",IF(J177="Arena",", isArena=true", IF(J177="Monster",", isMonster=true",""))) &amp; IF(M177="true", CONCATENATE(", multiTrialSet=true"), ""),"")</f>
        <v>, isArena=true</v>
      </c>
      <c r="AU177" s="25" t="str">
        <f>IF(C177&lt;&gt;"",CONCATENATE(" --",C177," / ",B177),"")</f>
        <v xml:space="preserve"> --Permafrost / Permafrost</v>
      </c>
      <c r="AV177" s="25" t="str">
        <f>IF(A177&lt;&gt;"",IF(VALUE(Q177)&gt;0,CONCATENATE("[",A177,"] = true,        --",C177, " / ", B177), ""),"")</f>
        <v/>
      </c>
    </row>
    <row r="178" spans="1:48" hidden="1" x14ac:dyDescent="0.25">
      <c r="A178" s="13">
        <v>212</v>
      </c>
      <c r="B178" t="s">
        <v>1890</v>
      </c>
      <c r="C178" t="s">
        <v>1892</v>
      </c>
      <c r="D178" t="s">
        <v>1891</v>
      </c>
      <c r="G178" s="3">
        <f>A178</f>
        <v>212</v>
      </c>
      <c r="J178" t="s">
        <v>2535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3">
        <f>VLOOKUP(R178,'ESO zone constants'!$L$2:$N$9999,3,FALSE)</f>
        <v>2</v>
      </c>
      <c r="U178" s="3" t="str">
        <f>VLOOKUP(T178,'LibSets constants'!$A$2:$B$16,2,FALSE)</f>
        <v>Orsinium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5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dlcId=2</v>
      </c>
      <c r="AS178" s="25" t="str">
        <f>IF(A178&lt;&gt;"",IF(R178&lt;&gt;"",CONCATENATE(", zoneIds={",R178),"")&amp;IF(X178&lt;&gt;"",CONCATENATE(",",X178),"")&amp;IF(AN178&lt;&gt;"",CONCATENATE(",",AN178),"")&amp;IF(R178&lt;&gt;"",CONCATENATE("}",""),"")&amp;IF(OR(L178="true",L178="false",L178&lt;&gt;""), CONCATENATE(", veteran=", L178), ""),"")</f>
        <v>, zoneIds={684}, veteran=false</v>
      </c>
      <c r="AT178" s="25" t="str">
        <f>IF(A178&lt;&gt;"",IF(J178="Trial",", isTrial=true",IF(J178="Arena",", isArena=true", IF(J178="Monster",", isMonster=true",""))) &amp; IF(M178="true", CONCATENATE(", multiTrialSet=true"), ""),"")</f>
        <v/>
      </c>
      <c r="AU178" s="25" t="str">
        <f>IF(C178&lt;&gt;"",CONCATENATE(" --",C178," / ",B178),"")</f>
        <v xml:space="preserve"> --Briarheart / Dornenherz</v>
      </c>
      <c r="AV178" s="25" t="str">
        <f>IF(A178&lt;&gt;"",IF(VALUE(Q178)&gt;0,CONCATENATE("[",A178,"] = true,        --",C178, " / ", B178), ""),"")</f>
        <v/>
      </c>
    </row>
    <row r="179" spans="1:48" hidden="1" x14ac:dyDescent="0.25">
      <c r="A179" s="13">
        <v>213</v>
      </c>
      <c r="B179" t="s">
        <v>1893</v>
      </c>
      <c r="C179" t="s">
        <v>1895</v>
      </c>
      <c r="D179" t="s">
        <v>1894</v>
      </c>
      <c r="G179" s="3">
        <f>A179</f>
        <v>213</v>
      </c>
      <c r="J179" t="s">
        <v>2465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3">
        <f>VLOOKUP(R179,'ESO zone constants'!$L$2:$N$9999,3,FALSE)</f>
        <v>2</v>
      </c>
      <c r="U179" s="3" t="str">
        <f>VLOOKUP(T179,'LibSets constants'!$A$2:$B$16,2,FALSE)</f>
        <v>Orsinium</v>
      </c>
      <c r="V179" t="s">
        <v>2585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0" t="str">
        <f>IF(AK179&lt;&gt;"",VLOOKUP(AK179,'ESO zone constants'!$E$3:$L$1002,6,FALSE),"")</f>
        <v/>
      </c>
      <c r="AN179" s="30" t="str">
        <f>IF(AO179&lt;&gt;"",VLOOKUP(AO179,'ESO zone constants'!$E$3:$L$1002,6,FALSE),"")</f>
        <v/>
      </c>
      <c r="AR179" s="25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S179" s="25" t="str">
        <f>IF(A179&lt;&gt;"",IF(R179&lt;&gt;"",CONCATENATE(", zoneIds={",R179),"")&amp;IF(X179&lt;&gt;"",CONCATENATE(",",X179),"")&amp;IF(AN179&lt;&gt;"",CONCATENATE(",",AN179),"")&amp;IF(R179&lt;&gt;"",CONCATENATE("}",""),"")&amp;IF(OR(L179="true",L179="false",L179&lt;&gt;""), CONCATENATE(", veteran=", L179), ""),"")</f>
        <v>, zoneIds={677}, veteran=false</v>
      </c>
      <c r="AT179" s="25" t="str">
        <f>IF(A179&lt;&gt;"",IF(J179="Trial",", isTrial=true",IF(J179="Arena",", isArena=true", IF(J179="Monster",", isMonster=true",""))) &amp; IF(M179="true", CONCATENATE(", multiTrialSet=true"), ""),"")</f>
        <v>, isArena=true</v>
      </c>
      <c r="AU179" s="25" t="str">
        <f>IF(C179&lt;&gt;"",CONCATENATE(" --",C179," / ",B179),"")</f>
        <v xml:space="preserve"> --Glorious Defender / Ruhmreicher Verteidiger</v>
      </c>
      <c r="AV179" s="25" t="str">
        <f>IF(A179&lt;&gt;"",IF(VALUE(Q179)&gt;0,CONCATENATE("[",A179,"] = true,        --",C179, " / ", B179), ""),"")</f>
        <v/>
      </c>
    </row>
    <row r="180" spans="1:48" hidden="1" x14ac:dyDescent="0.25">
      <c r="A180" s="13">
        <v>214</v>
      </c>
      <c r="B180" t="s">
        <v>1896</v>
      </c>
      <c r="C180" t="s">
        <v>1896</v>
      </c>
      <c r="D180" t="s">
        <v>1896</v>
      </c>
      <c r="G180" s="3">
        <f>A180</f>
        <v>214</v>
      </c>
      <c r="J180" t="s">
        <v>2465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3">
        <f>VLOOKUP(R180,'ESO zone constants'!$L$2:$N$9999,3,FALSE)</f>
        <v>2</v>
      </c>
      <c r="U180" s="3" t="str">
        <f>VLOOKUP(T180,'LibSets constants'!$A$2:$B$16,2,FALSE)</f>
        <v>Orsinium</v>
      </c>
      <c r="V180" t="s">
        <v>2585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3" t="str">
        <f>IF(AO180&lt;&gt;"",VLOOKUP(AO180,'ESO zone constants'!$E$3:$L$1002,6,FALSE),"")</f>
        <v/>
      </c>
      <c r="AR180" s="25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S180" s="25" t="str">
        <f>IF(A180&lt;&gt;"",IF(R180&lt;&gt;"",CONCATENATE(", zoneIds={",R180),"")&amp;IF(X180&lt;&gt;"",CONCATENATE(",",X180),"")&amp;IF(AN180&lt;&gt;"",CONCATENATE(",",AN180),"")&amp;IF(R180&lt;&gt;"",CONCATENATE("}",""),"")&amp;IF(OR(L180="true",L180="false",L180&lt;&gt;""), CONCATENATE(", veteran=", L180), ""),"")</f>
        <v>, zoneIds={677}, veteran=false</v>
      </c>
      <c r="AT180" s="25" t="str">
        <f>IF(A180&lt;&gt;"",IF(J180="Trial",", isTrial=true",IF(J180="Arena",", isArena=true", IF(J180="Monster",", isMonster=true",""))) &amp; IF(M180="true", CONCATENATE(", multiTrialSet=true"), ""),"")</f>
        <v>, isArena=true</v>
      </c>
      <c r="AU180" s="25" t="str">
        <f>IF(C180&lt;&gt;"",CONCATENATE(" --",C180," / ",B180),"")</f>
        <v xml:space="preserve"> --Para Bellum / Para Bellum</v>
      </c>
      <c r="AV180" s="25" t="str">
        <f>IF(A180&lt;&gt;"",IF(VALUE(Q180)&gt;0,CONCATENATE("[",A180,"] = true,        --",C180, " / ", B180), ""),"")</f>
        <v/>
      </c>
    </row>
    <row r="181" spans="1:48" hidden="1" x14ac:dyDescent="0.25">
      <c r="A181" s="13">
        <v>215</v>
      </c>
      <c r="B181" t="s">
        <v>1897</v>
      </c>
      <c r="C181" t="s">
        <v>1899</v>
      </c>
      <c r="D181" t="s">
        <v>1898</v>
      </c>
      <c r="G181" s="3">
        <f>A181</f>
        <v>215</v>
      </c>
      <c r="J181" t="s">
        <v>2465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3">
        <f>VLOOKUP(R181,'ESO zone constants'!$L$2:$N$9999,3,FALSE)</f>
        <v>2</v>
      </c>
      <c r="U181" s="3" t="str">
        <f>VLOOKUP(T181,'LibSets constants'!$A$2:$B$16,2,FALSE)</f>
        <v>Orsinium</v>
      </c>
      <c r="V181" t="s">
        <v>2585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5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S181" s="25" t="str">
        <f>IF(A181&lt;&gt;"",IF(R181&lt;&gt;"",CONCATENATE(", zoneIds={",R181),"")&amp;IF(X181&lt;&gt;"",CONCATENATE(",",X181),"")&amp;IF(AN181&lt;&gt;"",CONCATENATE(",",AN181),"")&amp;IF(R181&lt;&gt;"",CONCATENATE("}",""),"")&amp;IF(OR(L181="true",L181="false",L181&lt;&gt;""), CONCATENATE(", veteran=", L181), ""),"")</f>
        <v>, zoneIds={677}, veteran=false</v>
      </c>
      <c r="AT181" s="25" t="str">
        <f>IF(A181&lt;&gt;"",IF(J181="Trial",", isTrial=true",IF(J181="Arena",", isArena=true", IF(J181="Monster",", isMonster=true",""))) &amp; IF(M181="true", CONCATENATE(", multiTrialSet=true"), ""),"")</f>
        <v>, isArena=true</v>
      </c>
      <c r="AU181" s="25" t="str">
        <f>IF(C181&lt;&gt;"",CONCATENATE(" --",C181," / ",B181),"")</f>
        <v xml:space="preserve"> --Elemental Succession / Elementarfolge</v>
      </c>
      <c r="AV181" s="25" t="str">
        <f>IF(A181&lt;&gt;"",IF(VALUE(Q181)&gt;0,CONCATENATE("[",A181,"] = true,        --",C181, " / ", B181), ""),"")</f>
        <v/>
      </c>
    </row>
    <row r="182" spans="1:48" hidden="1" x14ac:dyDescent="0.25">
      <c r="A182" s="13">
        <v>216</v>
      </c>
      <c r="B182" t="s">
        <v>1900</v>
      </c>
      <c r="C182" t="s">
        <v>1902</v>
      </c>
      <c r="D182" t="s">
        <v>1901</v>
      </c>
      <c r="G182" s="3">
        <f>A182</f>
        <v>216</v>
      </c>
      <c r="J182" t="s">
        <v>2465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3">
        <f>VLOOKUP(R182,'ESO zone constants'!$L$2:$N$9999,3,FALSE)</f>
        <v>2</v>
      </c>
      <c r="U182" s="3" t="str">
        <f>VLOOKUP(T182,'LibSets constants'!$A$2:$B$16,2,FALSE)</f>
        <v>Orsinium</v>
      </c>
      <c r="V182" t="s">
        <v>2585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0" t="str">
        <f>IF(AK182&lt;&gt;"",VLOOKUP(AK182,'ESO zone constants'!$E$3:$L$1002,6,FALSE),"")</f>
        <v/>
      </c>
      <c r="AN182" s="30" t="str">
        <f>IF(AO182&lt;&gt;"",VLOOKUP(AO182,'ESO zone constants'!$E$3:$L$1002,6,FALSE),"")</f>
        <v/>
      </c>
      <c r="AR182" s="25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S182" s="25" t="str">
        <f>IF(A182&lt;&gt;"",IF(R182&lt;&gt;"",CONCATENATE(", zoneIds={",R182),"")&amp;IF(X182&lt;&gt;"",CONCATENATE(",",X182),"")&amp;IF(AN182&lt;&gt;"",CONCATENATE(",",AN182),"")&amp;IF(R182&lt;&gt;"",CONCATENATE("}",""),"")&amp;IF(OR(L182="true",L182="false",L182&lt;&gt;""), CONCATENATE(", veteran=", L182), ""),"")</f>
        <v>, zoneIds={677}, veteran=false</v>
      </c>
      <c r="AT182" s="25" t="str">
        <f>IF(A182&lt;&gt;"",IF(J182="Trial",", isTrial=true",IF(J182="Arena",", isArena=true", IF(J182="Monster",", isMonster=true",""))) &amp; IF(M182="true", CONCATENATE(", multiTrialSet=true"), ""),"")</f>
        <v>, isArena=true</v>
      </c>
      <c r="AU182" s="25" t="str">
        <f>IF(C182&lt;&gt;"",CONCATENATE(" --",C182," / ",B182),"")</f>
        <v xml:space="preserve"> --Hunt Leader / Jagdleiter</v>
      </c>
      <c r="AV182" s="25" t="str">
        <f>IF(A182&lt;&gt;"",IF(VALUE(Q182)&gt;0,CONCATENATE("[",A182,"] = true,        --",C182, " / ", B182), ""),"")</f>
        <v/>
      </c>
    </row>
    <row r="183" spans="1:48" hidden="1" x14ac:dyDescent="0.25">
      <c r="A183" s="13">
        <v>217</v>
      </c>
      <c r="B183" t="s">
        <v>1903</v>
      </c>
      <c r="C183" t="s">
        <v>1905</v>
      </c>
      <c r="D183" t="s">
        <v>1904</v>
      </c>
      <c r="G183" s="3">
        <f>A183</f>
        <v>217</v>
      </c>
      <c r="J183" t="s">
        <v>2465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3">
        <f>VLOOKUP(R183,'ESO zone constants'!$L$2:$N$9999,3,FALSE)</f>
        <v>2</v>
      </c>
      <c r="U183" s="3" t="str">
        <f>VLOOKUP(T183,'LibSets constants'!$A$2:$B$16,2,FALSE)</f>
        <v>Orsinium</v>
      </c>
      <c r="V183" t="s">
        <v>2585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3" t="str">
        <f>IF(AO183&lt;&gt;"",VLOOKUP(AO183,'ESO zone constants'!$E$3:$L$1002,6,FALSE),"")</f>
        <v/>
      </c>
      <c r="AR183" s="25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S183" s="25" t="str">
        <f>IF(A183&lt;&gt;"",IF(R183&lt;&gt;"",CONCATENATE(", zoneIds={",R183),"")&amp;IF(X183&lt;&gt;"",CONCATENATE(",",X183),"")&amp;IF(AN183&lt;&gt;"",CONCATENATE(",",AN183),"")&amp;IF(R183&lt;&gt;"",CONCATENATE("}",""),"")&amp;IF(OR(L183="true",L183="false",L183&lt;&gt;""), CONCATENATE(", veteran=", L183), ""),"")</f>
        <v>, zoneIds={677}, veteran=false</v>
      </c>
      <c r="AT183" s="25" t="str">
        <f>IF(A183&lt;&gt;"",IF(J183="Trial",", isTrial=true",IF(J183="Arena",", isArena=true", IF(J183="Monster",", isMonster=true",""))) &amp; IF(M183="true", CONCATENATE(", multiTrialSet=true"), ""),"")</f>
        <v>, isArena=true</v>
      </c>
      <c r="AU183" s="25" t="str">
        <f>IF(C183&lt;&gt;"",CONCATENATE(" --",C183," / ",B183),"")</f>
        <v xml:space="preserve"> --Winterborn / Winterkind</v>
      </c>
      <c r="AV183" s="25" t="str">
        <f>IF(A183&lt;&gt;"",IF(VALUE(Q183)&gt;0,CONCATENATE("[",A183,"] = true,        --",C183, " / ", B183), ""),"")</f>
        <v/>
      </c>
    </row>
    <row r="184" spans="1:48" hidden="1" x14ac:dyDescent="0.25">
      <c r="A184" s="13">
        <v>218</v>
      </c>
      <c r="B184" t="s">
        <v>1906</v>
      </c>
      <c r="C184" t="s">
        <v>1908</v>
      </c>
      <c r="D184" t="s">
        <v>1907</v>
      </c>
      <c r="G184" s="3">
        <f>A184</f>
        <v>218</v>
      </c>
      <c r="J184" t="s">
        <v>2535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3">
        <f>VLOOKUP(R184,'ESO zone constants'!$L$2:$N$9999,3,FALSE)</f>
        <v>2</v>
      </c>
      <c r="U184" s="3" t="str">
        <f>VLOOKUP(T184,'LibSets constants'!$A$2:$B$16,2,FALSE)</f>
        <v>Orsinium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5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dlcId=2</v>
      </c>
      <c r="AS184" s="25" t="str">
        <f>IF(A184&lt;&gt;"",IF(R184&lt;&gt;"",CONCATENATE(", zoneIds={",R184),"")&amp;IF(X184&lt;&gt;"",CONCATENATE(",",X184),"")&amp;IF(AN184&lt;&gt;"",CONCATENATE(",",AN184),"")&amp;IF(R184&lt;&gt;"",CONCATENATE("}",""),"")&amp;IF(OR(L184="true",L184="false",L184&lt;&gt;""), CONCATENATE(", veteran=", L184), ""),"")</f>
        <v>, zoneIds={684}, veteran=false</v>
      </c>
      <c r="AT184" s="25" t="str">
        <f>IF(A184&lt;&gt;"",IF(J184="Trial",", isTrial=true",IF(J184="Arena",", isArena=true", IF(J184="Monster",", isMonster=true",""))) &amp; IF(M184="true", CONCATENATE(", multiTrialSet=true"), ""),"")</f>
        <v/>
      </c>
      <c r="AU184" s="25" t="str">
        <f>IF(C184&lt;&gt;"",CONCATENATE(" --",C184," / ",B184),"")</f>
        <v xml:space="preserve"> --Trinimac's Valor / Trinimacs Heldenmut</v>
      </c>
      <c r="AV184" s="25" t="str">
        <f>IF(A184&lt;&gt;"",IF(VALUE(Q184)&gt;0,CONCATENATE("[",A184,"] = true,        --",C184, " / ", B184), ""),"")</f>
        <v/>
      </c>
    </row>
    <row r="185" spans="1:48" hidden="1" x14ac:dyDescent="0.25">
      <c r="A185" s="5">
        <v>219</v>
      </c>
      <c r="B185" t="s">
        <v>1909</v>
      </c>
      <c r="C185" t="s">
        <v>1909</v>
      </c>
      <c r="D185" t="s">
        <v>1909</v>
      </c>
      <c r="G185" s="3">
        <f>A185</f>
        <v>219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>
        <v>237</v>
      </c>
      <c r="O185">
        <v>237</v>
      </c>
      <c r="P185">
        <v>237</v>
      </c>
      <c r="Q185">
        <v>9</v>
      </c>
      <c r="R185" s="3">
        <f>IF(S185&lt;&gt;"",VLOOKUP(S185,'ESO zone constants'!$E$2:$L$5000,8,FALSE),"")</f>
        <v>684</v>
      </c>
      <c r="S185" t="str">
        <f>VLOOKUP(N185,'ESO wayshrine node constants'!$A$2:$E$10002,5,FALSE)</f>
        <v>Wrothgar</v>
      </c>
      <c r="T185" s="23">
        <f>VLOOKUP(R185,'ESO zone constants'!$L$2:$N$9999,3,FALSE)</f>
        <v>2</v>
      </c>
      <c r="U185" s="3" t="str">
        <f>VLOOKUP(T185,'LibSets constants'!$A$2:$B$16,2,FALSE)</f>
        <v>Orsinium</v>
      </c>
      <c r="V185" s="19" t="s">
        <v>2586</v>
      </c>
      <c r="W185" t="s">
        <v>4283</v>
      </c>
      <c r="X185" s="3">
        <f>IF(Y185&lt;&gt;"",VLOOKUP(Y185,'ESO zone constants'!$E$3:$L$5000,8,FALSE),"")</f>
        <v>684</v>
      </c>
      <c r="Y185" t="str">
        <f>VLOOKUP(O185,'ESO wayshrine node constants'!$A$2:$E$10002,5,FALSE)</f>
        <v>Wrothgar</v>
      </c>
      <c r="Z185" s="19" t="s">
        <v>2586</v>
      </c>
      <c r="AA185" t="s">
        <v>4283</v>
      </c>
      <c r="AB185" s="3">
        <f>IF(AC185&lt;&gt;"",VLOOKUP(AC185,'ESO zone constants'!$E$3:$L$5000,8,FALSE),"")</f>
        <v>684</v>
      </c>
      <c r="AC185" t="str">
        <f>VLOOKUP(P185,'ESO wayshrine node constants'!$A$2:$E$10002,5,FALSE)</f>
        <v>Wrothgar</v>
      </c>
      <c r="AD185" s="19" t="s">
        <v>2586</v>
      </c>
      <c r="AE185" t="s">
        <v>4283</v>
      </c>
      <c r="AF185" s="3" t="str">
        <f>IF(AG185&lt;&gt;"",VLOOKUP(AG185,'ESO zone constants'!$E$3:$L$5000,8,FALSE),"")</f>
        <v/>
      </c>
      <c r="AH185" s="19" t="s">
        <v>2586</v>
      </c>
      <c r="AI185" t="s">
        <v>4283</v>
      </c>
      <c r="AJ185" s="30" t="str">
        <f>IF(AK185&lt;&gt;"",VLOOKUP(AK185,'ESO zone constants'!$E$3:$L$1002,6,FALSE),"")</f>
        <v/>
      </c>
      <c r="AL185" s="19" t="s">
        <v>2586</v>
      </c>
      <c r="AM185" t="s">
        <v>4283</v>
      </c>
      <c r="AN185" s="30" t="str">
        <f>IF(AO185&lt;&gt;"",VLOOKUP(AO185,'ESO zone constants'!$E$3:$L$1002,6,FALSE),"")</f>
        <v/>
      </c>
      <c r="AP185" s="19" t="s">
        <v>2586</v>
      </c>
      <c r="AQ185" t="s">
        <v>4283</v>
      </c>
      <c r="AR185" s="25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[219] = {wayshrines={237,237,237,}, traitsNeeded=9, dlcId=2</v>
      </c>
      <c r="AS185" s="25" t="str">
        <f>IF(A185&lt;&gt;"",IF(R185&lt;&gt;"",CONCATENATE(", zoneIds={",R185),"")&amp;IF(X185&lt;&gt;"",CONCATENATE(",",X185),"")&amp;IF(AN185&lt;&gt;"",CONCATENATE(",",AN185),"")&amp;IF(R185&lt;&gt;"",CONCATENATE("}",""),"")&amp;IF(OR(L185="true",L185="false",L185&lt;&gt;""), CONCATENATE(", veteran=", L185), ""),"")</f>
        <v>, zoneIds={684,684}, veteran=false</v>
      </c>
      <c r="AT185" s="25" t="str">
        <f>IF(A185&lt;&gt;"",IF(J185="Trial",", isTrial=true",IF(J185="Arena",", isArena=true", IF(J185="Monster",", isMonster=true",""))) &amp; IF(M185="true", CONCATENATE(", multiTrialSet=true"), ""),"")</f>
        <v/>
      </c>
      <c r="AU185" s="25" t="str">
        <f>IF(C185&lt;&gt;"",CONCATENATE(" --",C185," / ",B185),"")</f>
        <v xml:space="preserve"> --Morkuldin / Morkuldin</v>
      </c>
      <c r="AV185" s="25" t="str">
        <f>IF(A185&lt;&gt;"",IF(VALUE(Q185)&gt;0,CONCATENATE("[",A185,"] = true,        --",C185, " / ", B185), ""),"")</f>
        <v>[219] = true,        --Morkuldin / Morkuldin</v>
      </c>
    </row>
    <row r="186" spans="1:48" hidden="1" x14ac:dyDescent="0.25">
      <c r="A186" s="5">
        <v>224</v>
      </c>
      <c r="B186" t="s">
        <v>1910</v>
      </c>
      <c r="C186" t="s">
        <v>1912</v>
      </c>
      <c r="D186" t="s">
        <v>1911</v>
      </c>
      <c r="G186" s="3">
        <f>A186</f>
        <v>224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>
        <v>257</v>
      </c>
      <c r="O186">
        <v>257</v>
      </c>
      <c r="P186">
        <v>257</v>
      </c>
      <c r="Q186">
        <v>5</v>
      </c>
      <c r="R186" s="3">
        <f>IF(S186&lt;&gt;"",VLOOKUP(S186,'ESO zone constants'!$E$2:$L$5000,8,FALSE),"")</f>
        <v>816</v>
      </c>
      <c r="S186" t="str">
        <f>VLOOKUP(N186,'ESO wayshrine node constants'!$A$2:$E$10002,5,FALSE)</f>
        <v>Hew's Bane</v>
      </c>
      <c r="T186" s="23">
        <f>VLOOKUP(R186,'ESO zone constants'!$L$2:$N$9999,3,FALSE)</f>
        <v>3</v>
      </c>
      <c r="U186" s="3" t="str">
        <f>VLOOKUP(T186,'LibSets constants'!$A$2:$B$16,2,FALSE)</f>
        <v>Thieves Guild</v>
      </c>
      <c r="V186" s="19" t="s">
        <v>2586</v>
      </c>
      <c r="W186" t="s">
        <v>4283</v>
      </c>
      <c r="X186" s="3">
        <f>IF(Y186&lt;&gt;"",VLOOKUP(Y186,'ESO zone constants'!$E$3:$L$5000,8,FALSE),"")</f>
        <v>816</v>
      </c>
      <c r="Y186" t="str">
        <f>VLOOKUP(O186,'ESO wayshrine node constants'!$A$2:$E$10002,5,FALSE)</f>
        <v>Hew's Bane</v>
      </c>
      <c r="Z186" s="19" t="s">
        <v>2586</v>
      </c>
      <c r="AA186" t="s">
        <v>4283</v>
      </c>
      <c r="AB186" s="3">
        <f>IF(AC186&lt;&gt;"",VLOOKUP(AC186,'ESO zone constants'!$E$3:$L$5000,8,FALSE),"")</f>
        <v>816</v>
      </c>
      <c r="AC186" t="str">
        <f>VLOOKUP(P186,'ESO wayshrine node constants'!$A$2:$E$10002,5,FALSE)</f>
        <v>Hew's Bane</v>
      </c>
      <c r="AD186" s="19" t="s">
        <v>2586</v>
      </c>
      <c r="AE186" t="s">
        <v>4283</v>
      </c>
      <c r="AF186" s="3" t="str">
        <f>IF(AG186&lt;&gt;"",VLOOKUP(AG186,'ESO zone constants'!$E$3:$L$5000,8,FALSE),"")</f>
        <v/>
      </c>
      <c r="AH186" s="19" t="s">
        <v>2586</v>
      </c>
      <c r="AI186" t="s">
        <v>4283</v>
      </c>
      <c r="AJ186" s="3" t="str">
        <f>IF(AK186&lt;&gt;"",VLOOKUP(AK186,'ESO zone constants'!$E$3:$L$1002,6,FALSE),"")</f>
        <v/>
      </c>
      <c r="AL186" s="19" t="s">
        <v>2586</v>
      </c>
      <c r="AM186" t="s">
        <v>4283</v>
      </c>
      <c r="AN186" s="3" t="str">
        <f>IF(AO186&lt;&gt;"",VLOOKUP(AO186,'ESO zone constants'!$E$3:$L$1002,6,FALSE),"")</f>
        <v/>
      </c>
      <c r="AP186" s="19" t="s">
        <v>2586</v>
      </c>
      <c r="AQ186" t="s">
        <v>4283</v>
      </c>
      <c r="AR186" s="25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[224] = {wayshrines={257,257,257,}, traitsNeeded=5, dlcId=3</v>
      </c>
      <c r="AS186" s="25" t="str">
        <f>IF(A186&lt;&gt;"",IF(R186&lt;&gt;"",CONCATENATE(", zoneIds={",R186),"")&amp;IF(X186&lt;&gt;"",CONCATENATE(",",X186),"")&amp;IF(AN186&lt;&gt;"",CONCATENATE(",",AN186),"")&amp;IF(R186&lt;&gt;"",CONCATENATE("}",""),"")&amp;IF(OR(L186="true",L186="false",L186&lt;&gt;""), CONCATENATE(", veteran=", L186), ""),"")</f>
        <v>, zoneIds={816,816}, veteran=false</v>
      </c>
      <c r="AT186" s="25" t="str">
        <f>IF(A186&lt;&gt;"",IF(J186="Trial",", isTrial=true",IF(J186="Arena",", isArena=true", IF(J186="Monster",", isMonster=true",""))) &amp; IF(M186="true", CONCATENATE(", multiTrialSet=true"), ""),"")</f>
        <v/>
      </c>
      <c r="AU186" s="25" t="str">
        <f>IF(C186&lt;&gt;"",CONCATENATE(" --",C186," / ",B186),"")</f>
        <v xml:space="preserve"> --Tava's Favor / Tavas Gunst</v>
      </c>
      <c r="AV186" s="25" t="str">
        <f>IF(A186&lt;&gt;"",IF(VALUE(Q186)&gt;0,CONCATENATE("[",A186,"] = true,        --",C186, " / ", B186), ""),"")</f>
        <v>[224] = true,        --Tava's Favor / Tavas Gunst</v>
      </c>
    </row>
    <row r="187" spans="1:48" hidden="1" x14ac:dyDescent="0.25">
      <c r="A187" s="5">
        <v>225</v>
      </c>
      <c r="B187" t="s">
        <v>1913</v>
      </c>
      <c r="C187" t="s">
        <v>1915</v>
      </c>
      <c r="D187" t="s">
        <v>1914</v>
      </c>
      <c r="G187" s="3">
        <f>A187</f>
        <v>225</v>
      </c>
      <c r="J187" t="str">
        <f t="array" ref="J187">IF(VALUE(Q187)&gt;0,"Crafted",IF(OR(EXACT(A187,'LibSets constants'!#REF!)),"Monster",IF(OR(EXACT(A187,'LibSets constants'!#REF!)),"Trial",IF(OR(EXACT(A187,'LibSets constants'!#REF!)),"Arena",IF(OR(EXACT(A187,'LibSets constants'!#REF!)),"Overland","")))))</f>
        <v>Crafted</v>
      </c>
      <c r="L187" t="s">
        <v>101</v>
      </c>
      <c r="M187" t="s">
        <v>101</v>
      </c>
      <c r="N187">
        <v>257</v>
      </c>
      <c r="O187">
        <v>257</v>
      </c>
      <c r="P187">
        <v>257</v>
      </c>
      <c r="Q187">
        <v>7</v>
      </c>
      <c r="R187" s="3">
        <f>IF(S187&lt;&gt;"",VLOOKUP(S187,'ESO zone constants'!$E$2:$L$5000,8,FALSE),"")</f>
        <v>816</v>
      </c>
      <c r="S187" t="str">
        <f>VLOOKUP(N187,'ESO wayshrine node constants'!$A$2:$E$10002,5,FALSE)</f>
        <v>Hew's Bane</v>
      </c>
      <c r="T187" s="23">
        <f>VLOOKUP(R187,'ESO zone constants'!$L$2:$N$9999,3,FALSE)</f>
        <v>3</v>
      </c>
      <c r="U187" s="3" t="str">
        <f>VLOOKUP(T187,'LibSets constants'!$A$2:$B$16,2,FALSE)</f>
        <v>Thieves Guild</v>
      </c>
      <c r="V187" s="19" t="s">
        <v>2586</v>
      </c>
      <c r="W187" t="s">
        <v>4283</v>
      </c>
      <c r="X187" s="3">
        <f>IF(Y187&lt;&gt;"",VLOOKUP(Y187,'ESO zone constants'!$E$3:$L$5000,8,FALSE),"")</f>
        <v>816</v>
      </c>
      <c r="Y187" t="str">
        <f>VLOOKUP(O187,'ESO wayshrine node constants'!$A$2:$E$10002,5,FALSE)</f>
        <v>Hew's Bane</v>
      </c>
      <c r="Z187" s="19" t="s">
        <v>2586</v>
      </c>
      <c r="AA187" t="s">
        <v>4283</v>
      </c>
      <c r="AB187" s="3">
        <f>IF(AC187&lt;&gt;"",VLOOKUP(AC187,'ESO zone constants'!$E$3:$L$5000,8,FALSE),"")</f>
        <v>816</v>
      </c>
      <c r="AC187" t="str">
        <f>VLOOKUP(P187,'ESO wayshrine node constants'!$A$2:$E$10002,5,FALSE)</f>
        <v>Hew's Bane</v>
      </c>
      <c r="AD187" s="19" t="s">
        <v>2586</v>
      </c>
      <c r="AE187" t="s">
        <v>4283</v>
      </c>
      <c r="AF187" s="3" t="str">
        <f>IF(AG187&lt;&gt;"",VLOOKUP(AG187,'ESO zone constants'!$E$3:$L$5000,8,FALSE),"")</f>
        <v/>
      </c>
      <c r="AH187" s="19" t="s">
        <v>2586</v>
      </c>
      <c r="AI187" t="s">
        <v>4283</v>
      </c>
      <c r="AJ187" s="3" t="str">
        <f>IF(AK187&lt;&gt;"",VLOOKUP(AK187,'ESO zone constants'!$E$3:$L$1002,6,FALSE),"")</f>
        <v/>
      </c>
      <c r="AL187" s="19" t="s">
        <v>2586</v>
      </c>
      <c r="AM187" t="s">
        <v>4283</v>
      </c>
      <c r="AN187" s="3" t="str">
        <f>IF(AO187&lt;&gt;"",VLOOKUP(AO187,'ESO zone constants'!$E$3:$L$1002,6,FALSE),"")</f>
        <v/>
      </c>
      <c r="AP187" s="19" t="s">
        <v>2586</v>
      </c>
      <c r="AQ187" t="s">
        <v>4283</v>
      </c>
      <c r="AR187" s="25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[225] = {wayshrines={257,257,257,}, traitsNeeded=7, dlcId=3</v>
      </c>
      <c r="AS187" s="25" t="str">
        <f>IF(A187&lt;&gt;"",IF(R187&lt;&gt;"",CONCATENATE(", zoneIds={",R187),"")&amp;IF(X187&lt;&gt;"",CONCATENATE(",",X187),"")&amp;IF(AN187&lt;&gt;"",CONCATENATE(",",AN187),"")&amp;IF(R187&lt;&gt;"",CONCATENATE("}",""),"")&amp;IF(OR(L187="true",L187="false",L187&lt;&gt;""), CONCATENATE(", veteran=", L187), ""),"")</f>
        <v>, zoneIds={816,816}, veteran=false</v>
      </c>
      <c r="AT187" s="25" t="str">
        <f>IF(A187&lt;&gt;"",IF(J187="Trial",", isTrial=true",IF(J187="Arena",", isArena=true", IF(J187="Monster",", isMonster=true",""))) &amp; IF(M187="true", CONCATENATE(", multiTrialSet=true"), ""),"")</f>
        <v/>
      </c>
      <c r="AU187" s="25" t="str">
        <f>IF(C187&lt;&gt;"",CONCATENATE(" --",C187," / ",B187),"")</f>
        <v xml:space="preserve"> --Clever Alchemist / Schlauer Alchemist</v>
      </c>
      <c r="AV187" s="25" t="str">
        <f>IF(A187&lt;&gt;"",IF(VALUE(Q187)&gt;0,CONCATENATE("[",A187,"] = true,        --",C187, " / ", B187), ""),"")</f>
        <v>[225] = true,        --Clever Alchemist / Schlauer Alchemist</v>
      </c>
    </row>
    <row r="188" spans="1:48" hidden="1" x14ac:dyDescent="0.25">
      <c r="A188" s="5">
        <v>226</v>
      </c>
      <c r="B188" t="s">
        <v>1916</v>
      </c>
      <c r="C188" t="s">
        <v>1918</v>
      </c>
      <c r="D188" t="s">
        <v>1917</v>
      </c>
      <c r="G188" s="3">
        <f>A188</f>
        <v>226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>
        <v>255</v>
      </c>
      <c r="O188">
        <v>255</v>
      </c>
      <c r="P188">
        <v>255</v>
      </c>
      <c r="Q188">
        <v>9</v>
      </c>
      <c r="R188" s="3">
        <f>IF(S188&lt;&gt;"",VLOOKUP(S188,'ESO zone constants'!$E$2:$L$5000,8,FALSE),"")</f>
        <v>816</v>
      </c>
      <c r="S188" t="str">
        <f>VLOOKUP(N188,'ESO wayshrine node constants'!$A$2:$E$10002,5,FALSE)</f>
        <v>Hew's Bane</v>
      </c>
      <c r="T188" s="23">
        <f>VLOOKUP(R188,'ESO zone constants'!$L$2:$N$9999,3,FALSE)</f>
        <v>3</v>
      </c>
      <c r="U188" s="3" t="str">
        <f>VLOOKUP(T188,'LibSets constants'!$A$2:$B$16,2,FALSE)</f>
        <v>Thieves Guild</v>
      </c>
      <c r="V188" s="19" t="s">
        <v>2586</v>
      </c>
      <c r="W188" t="s">
        <v>4283</v>
      </c>
      <c r="X188" s="3">
        <f>IF(Y188&lt;&gt;"",VLOOKUP(Y188,'ESO zone constants'!$E$3:$L$5000,8,FALSE),"")</f>
        <v>816</v>
      </c>
      <c r="Y188" t="str">
        <f>VLOOKUP(O188,'ESO wayshrine node constants'!$A$2:$E$10002,5,FALSE)</f>
        <v>Hew's Bane</v>
      </c>
      <c r="Z188" s="19" t="s">
        <v>2586</v>
      </c>
      <c r="AA188" t="s">
        <v>4283</v>
      </c>
      <c r="AB188" s="3">
        <f>IF(AC188&lt;&gt;"",VLOOKUP(AC188,'ESO zone constants'!$E$3:$L$5000,8,FALSE),"")</f>
        <v>816</v>
      </c>
      <c r="AC188" t="str">
        <f>VLOOKUP(P188,'ESO wayshrine node constants'!$A$2:$E$10002,5,FALSE)</f>
        <v>Hew's Bane</v>
      </c>
      <c r="AD188" s="19" t="s">
        <v>2586</v>
      </c>
      <c r="AE188" t="s">
        <v>4283</v>
      </c>
      <c r="AF188" s="3" t="str">
        <f>IF(AG188&lt;&gt;"",VLOOKUP(AG188,'ESO zone constants'!$E$3:$L$5000,8,FALSE),"")</f>
        <v/>
      </c>
      <c r="AH188" s="19" t="s">
        <v>2586</v>
      </c>
      <c r="AI188" t="s">
        <v>4283</v>
      </c>
      <c r="AJ188" s="3" t="str">
        <f>IF(AK188&lt;&gt;"",VLOOKUP(AK188,'ESO zone constants'!$E$3:$L$1002,6,FALSE),"")</f>
        <v/>
      </c>
      <c r="AL188" s="19" t="s">
        <v>2586</v>
      </c>
      <c r="AM188" t="s">
        <v>4283</v>
      </c>
      <c r="AN188" s="3" t="str">
        <f>IF(AO188&lt;&gt;"",VLOOKUP(AO188,'ESO zone constants'!$E$3:$L$1002,6,FALSE),"")</f>
        <v/>
      </c>
      <c r="AP188" s="19" t="s">
        <v>2586</v>
      </c>
      <c r="AQ188" t="s">
        <v>4283</v>
      </c>
      <c r="AR188" s="25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[226] = {wayshrines={255,255,255,}, traitsNeeded=9, dlcId=3</v>
      </c>
      <c r="AS188" s="25" t="str">
        <f>IF(A188&lt;&gt;"",IF(R188&lt;&gt;"",CONCATENATE(", zoneIds={",R188),"")&amp;IF(X188&lt;&gt;"",CONCATENATE(",",X188),"")&amp;IF(AN188&lt;&gt;"",CONCATENATE(",",AN188),"")&amp;IF(R188&lt;&gt;"",CONCATENATE("}",""),"")&amp;IF(OR(L188="true",L188="false",L188&lt;&gt;""), CONCATENATE(", veteran=", L188), ""),"")</f>
        <v>, zoneIds={816,816}, veteran=false</v>
      </c>
      <c r="AT188" s="25" t="str">
        <f>IF(A188&lt;&gt;"",IF(J188="Trial",", isTrial=true",IF(J188="Arena",", isArena=true", IF(J188="Monster",", isMonster=true",""))) &amp; IF(M188="true", CONCATENATE(", multiTrialSet=true"), ""),"")</f>
        <v/>
      </c>
      <c r="AU188" s="25" t="str">
        <f>IF(C188&lt;&gt;"",CONCATENATE(" --",C188," / ",B188),"")</f>
        <v xml:space="preserve"> --Eternal Hunt / Ewige Jagd</v>
      </c>
      <c r="AV188" s="25" t="str">
        <f>IF(A188&lt;&gt;"",IF(VALUE(Q188)&gt;0,CONCATENATE("[",A188,"] = true,        --",C188, " / ", B188), ""),"")</f>
        <v>[226] = true,        --Eternal Hunt / Ewige Jagd</v>
      </c>
    </row>
    <row r="189" spans="1:48" hidden="1" x14ac:dyDescent="0.25">
      <c r="A189" s="13">
        <v>227</v>
      </c>
      <c r="B189" t="s">
        <v>1919</v>
      </c>
      <c r="C189" t="s">
        <v>1921</v>
      </c>
      <c r="D189" t="s">
        <v>1920</v>
      </c>
      <c r="G189" s="3">
        <f>A189</f>
        <v>227</v>
      </c>
      <c r="J189" t="s">
        <v>2535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3">
        <f>VLOOKUP(R189,'ESO zone constants'!$L$2:$N$9999,3,FALSE)</f>
        <v>3</v>
      </c>
      <c r="U189" s="3" t="str">
        <f>VLOOKUP(T189,'LibSets constants'!$A$2:$B$16,2,FALSE)</f>
        <v>Thieves Guild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5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dlcId=3</v>
      </c>
      <c r="AS189" s="25" t="str">
        <f>IF(A189&lt;&gt;"",IF(R189&lt;&gt;"",CONCATENATE(", zoneIds={",R189),"")&amp;IF(X189&lt;&gt;"",CONCATENATE(",",X189),"")&amp;IF(AN189&lt;&gt;"",CONCATENATE(",",AN189),"")&amp;IF(R189&lt;&gt;"",CONCATENATE("}",""),"")&amp;IF(OR(L189="true",L189="false",L189&lt;&gt;""), CONCATENATE(", veteran=", L189), ""),"")</f>
        <v>, zoneIds={816}, veteran=false</v>
      </c>
      <c r="AT189" s="25" t="str">
        <f>IF(A189&lt;&gt;"",IF(J189="Trial",", isTrial=true",IF(J189="Arena",", isArena=true", IF(J189="Monster",", isMonster=true",""))) &amp; IF(M189="true", CONCATENATE(", multiTrialSet=true"), ""),"")</f>
        <v/>
      </c>
      <c r="AU189" s="25" t="str">
        <f>IF(C189&lt;&gt;"",CONCATENATE(" --",C189," / ",B189),"")</f>
        <v xml:space="preserve"> --Bahraha's Curse / Bahrahas Fluch</v>
      </c>
      <c r="AV189" s="25" t="str">
        <f>IF(A189&lt;&gt;"",IF(VALUE(Q189)&gt;0,CONCATENATE("[",A189,"] = true,        --",C189, " / ", B189), ""),"")</f>
        <v/>
      </c>
    </row>
    <row r="190" spans="1:48" hidden="1" x14ac:dyDescent="0.25">
      <c r="A190" s="13">
        <v>228</v>
      </c>
      <c r="B190" t="s">
        <v>1922</v>
      </c>
      <c r="C190" t="s">
        <v>1924</v>
      </c>
      <c r="D190" t="s">
        <v>1923</v>
      </c>
      <c r="G190" s="3">
        <f>A190</f>
        <v>228</v>
      </c>
      <c r="J190" t="s">
        <v>2535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3">
        <f>VLOOKUP(R190,'ESO zone constants'!$L$2:$N$9999,3,FALSE)</f>
        <v>3</v>
      </c>
      <c r="U190" s="3" t="str">
        <f>VLOOKUP(T190,'LibSets constants'!$A$2:$B$16,2,FALSE)</f>
        <v>Thieves Guild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3" t="str">
        <f>IF(AO190&lt;&gt;"",VLOOKUP(AO190,'ESO zone constants'!$E$3:$L$1002,6,FALSE),"")</f>
        <v/>
      </c>
      <c r="AR190" s="25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dlcId=3</v>
      </c>
      <c r="AS190" s="25" t="str">
        <f>IF(A190&lt;&gt;"",IF(R190&lt;&gt;"",CONCATENATE(", zoneIds={",R190),"")&amp;IF(X190&lt;&gt;"",CONCATENATE(",",X190),"")&amp;IF(AN190&lt;&gt;"",CONCATENATE(",",AN190),"")&amp;IF(R190&lt;&gt;"",CONCATENATE("}",""),"")&amp;IF(OR(L190="true",L190="false",L190&lt;&gt;""), CONCATENATE(", veteran=", L190), ""),"")</f>
        <v>, zoneIds={816}, veteran=false</v>
      </c>
      <c r="AT190" s="25" t="str">
        <f>IF(A190&lt;&gt;"",IF(J190="Trial",", isTrial=true",IF(J190="Arena",", isArena=true", IF(J190="Monster",", isMonster=true",""))) &amp; IF(M190="true", CONCATENATE(", multiTrialSet=true"), ""),"")</f>
        <v/>
      </c>
      <c r="AU190" s="25" t="str">
        <f>IF(C190&lt;&gt;"",CONCATENATE(" --",C190," / ",B190),"")</f>
        <v xml:space="preserve"> --Syvarra's Scales / Syvarras Schuppen</v>
      </c>
      <c r="AV190" s="25" t="str">
        <f>IF(A190&lt;&gt;"",IF(VALUE(Q190)&gt;0,CONCATENATE("[",A190,"] = true,        --",C190, " / ", B190), ""),"")</f>
        <v/>
      </c>
    </row>
    <row r="191" spans="1:48" hidden="1" x14ac:dyDescent="0.25">
      <c r="A191" s="13">
        <v>229</v>
      </c>
      <c r="B191" t="s">
        <v>1925</v>
      </c>
      <c r="C191" t="s">
        <v>1927</v>
      </c>
      <c r="D191" t="s">
        <v>1926</v>
      </c>
      <c r="G191" s="3">
        <f>A191</f>
        <v>229</v>
      </c>
      <c r="J191" t="s">
        <v>2549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3">
        <f>VLOOKUP(R191,'ESO zone constants'!$L$2:$N$9999,3,FALSE)</f>
        <v>3</v>
      </c>
      <c r="U191" s="3" t="str">
        <f>VLOOKUP(T191,'LibSets constants'!$A$2:$B$16,2,FALSE)</f>
        <v>Thieves Guild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5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dlcId=3</v>
      </c>
      <c r="AS191" s="25" t="str">
        <f>IF(A191&lt;&gt;"",IF(R191&lt;&gt;"",CONCATENATE(", zoneIds={",R191),"")&amp;IF(X191&lt;&gt;"",CONCATENATE(",",X191),"")&amp;IF(AN191&lt;&gt;"",CONCATENATE(",",AN191),"")&amp;IF(R191&lt;&gt;"",CONCATENATE("}",""),"")&amp;IF(OR(L191="true",L191="false",L191&lt;&gt;""), CONCATENATE(", veteran=", L191), ""),"")</f>
        <v>, zoneIds={725}, veteran=false</v>
      </c>
      <c r="AT191" s="25" t="str">
        <f>IF(A191&lt;&gt;"",IF(J191="Trial",", isTrial=true",IF(J191="Arena",", isArena=true", IF(J191="Monster",", isMonster=true",""))) &amp; IF(M191="true", CONCATENATE(", multiTrialSet=true"), ""),"")</f>
        <v>, isTrial=true</v>
      </c>
      <c r="AU191" s="25" t="str">
        <f>IF(C191&lt;&gt;"",CONCATENATE(" --",C191," / ",B191),"")</f>
        <v xml:space="preserve"> --Twilight Remedy / Zwielichtgenesung</v>
      </c>
      <c r="AV191" s="25" t="str">
        <f>IF(A191&lt;&gt;"",IF(VALUE(Q191)&gt;0,CONCATENATE("[",A191,"] = true,        --",C191, " / ", B191), ""),"")</f>
        <v/>
      </c>
    </row>
    <row r="192" spans="1:48" hidden="1" x14ac:dyDescent="0.25">
      <c r="A192" s="13">
        <v>230</v>
      </c>
      <c r="B192" t="s">
        <v>1928</v>
      </c>
      <c r="C192" t="s">
        <v>1930</v>
      </c>
      <c r="D192" t="s">
        <v>1929</v>
      </c>
      <c r="G192" s="3">
        <f>A192</f>
        <v>230</v>
      </c>
      <c r="J192" t="s">
        <v>2549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3">
        <f>VLOOKUP(R192,'ESO zone constants'!$L$2:$N$9999,3,FALSE)</f>
        <v>3</v>
      </c>
      <c r="U192" s="3" t="str">
        <f>VLOOKUP(T192,'LibSets constants'!$A$2:$B$16,2,FALSE)</f>
        <v>Thieves Guild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5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dlcId=3</v>
      </c>
      <c r="AS192" s="25" t="str">
        <f>IF(A192&lt;&gt;"",IF(R192&lt;&gt;"",CONCATENATE(", zoneIds={",R192),"")&amp;IF(X192&lt;&gt;"",CONCATENATE(",",X192),"")&amp;IF(AN192&lt;&gt;"",CONCATENATE(",",AN192),"")&amp;IF(R192&lt;&gt;"",CONCATENATE("}",""),"")&amp;IF(OR(L192="true",L192="false",L192&lt;&gt;""), CONCATENATE(", veteran=", L192), ""),"")</f>
        <v>, zoneIds={725}, veteran=false</v>
      </c>
      <c r="AT192" s="25" t="str">
        <f>IF(A192&lt;&gt;"",IF(J192="Trial",", isTrial=true",IF(J192="Arena",", isArena=true", IF(J192="Monster",", isMonster=true",""))) &amp; IF(M192="true", CONCATENATE(", multiTrialSet=true"), ""),"")</f>
        <v>, isTrial=true</v>
      </c>
      <c r="AU192" s="25" t="str">
        <f>IF(C192&lt;&gt;"",CONCATENATE(" --",C192," / ",B192),"")</f>
        <v xml:space="preserve"> --Moondancer / Mondtänzer</v>
      </c>
      <c r="AV192" s="25" t="str">
        <f>IF(A192&lt;&gt;"",IF(VALUE(Q192)&gt;0,CONCATENATE("[",A192,"] = true,        --",C192, " / ", B192), ""),"")</f>
        <v/>
      </c>
    </row>
    <row r="193" spans="1:48" hidden="1" x14ac:dyDescent="0.25">
      <c r="A193" s="13">
        <v>231</v>
      </c>
      <c r="B193" t="s">
        <v>1931</v>
      </c>
      <c r="C193" t="s">
        <v>1933</v>
      </c>
      <c r="D193" t="s">
        <v>1932</v>
      </c>
      <c r="G193" s="3">
        <f>A193</f>
        <v>231</v>
      </c>
      <c r="J193" t="s">
        <v>2549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3">
        <f>VLOOKUP(R193,'ESO zone constants'!$L$2:$N$9999,3,FALSE)</f>
        <v>3</v>
      </c>
      <c r="U193" s="3" t="str">
        <f>VLOOKUP(T193,'LibSets constants'!$A$2:$B$16,2,FALSE)</f>
        <v>Thieves Guild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5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dlcId=3</v>
      </c>
      <c r="AS193" s="25" t="str">
        <f>IF(A193&lt;&gt;"",IF(R193&lt;&gt;"",CONCATENATE(", zoneIds={",R193),"")&amp;IF(X193&lt;&gt;"",CONCATENATE(",",X193),"")&amp;IF(AN193&lt;&gt;"",CONCATENATE(",",AN193),"")&amp;IF(R193&lt;&gt;"",CONCATENATE("}",""),"")&amp;IF(OR(L193="true",L193="false",L193&lt;&gt;""), CONCATENATE(", veteran=", L193), ""),"")</f>
        <v>, zoneIds={725}, veteran=false</v>
      </c>
      <c r="AT193" s="25" t="str">
        <f>IF(A193&lt;&gt;"",IF(J193="Trial",", isTrial=true",IF(J193="Arena",", isArena=true", IF(J193="Monster",", isMonster=true",""))) &amp; IF(M193="true", CONCATENATE(", multiTrialSet=true"), ""),"")</f>
        <v>, isTrial=true</v>
      </c>
      <c r="AU193" s="25" t="str">
        <f>IF(C193&lt;&gt;"",CONCATENATE(" --",C193," / ",B193),"")</f>
        <v xml:space="preserve"> --Lunar Bastion / Mondbastion</v>
      </c>
      <c r="AV193" s="25" t="str">
        <f>IF(A193&lt;&gt;"",IF(VALUE(Q193)&gt;0,CONCATENATE("[",A193,"] = true,        --",C193, " / ", B193), ""),"")</f>
        <v/>
      </c>
    </row>
    <row r="194" spans="1:48" hidden="1" x14ac:dyDescent="0.25">
      <c r="A194" s="13">
        <v>232</v>
      </c>
      <c r="B194" t="s">
        <v>1934</v>
      </c>
      <c r="C194" t="s">
        <v>1936</v>
      </c>
      <c r="D194" t="s">
        <v>1935</v>
      </c>
      <c r="G194" s="3">
        <f>A194</f>
        <v>232</v>
      </c>
      <c r="J194" t="s">
        <v>2549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3">
        <f>VLOOKUP(R194,'ESO zone constants'!$L$2:$N$9999,3,FALSE)</f>
        <v>3</v>
      </c>
      <c r="U194" s="3" t="str">
        <f>VLOOKUP(T194,'LibSets constants'!$A$2:$B$16,2,FALSE)</f>
        <v>Thieves Guild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5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dlcId=3</v>
      </c>
      <c r="AS194" s="25" t="str">
        <f>IF(A194&lt;&gt;"",IF(R194&lt;&gt;"",CONCATENATE(", zoneIds={",R194),"")&amp;IF(X194&lt;&gt;"",CONCATENATE(",",X194),"")&amp;IF(AN194&lt;&gt;"",CONCATENATE(",",AN194),"")&amp;IF(R194&lt;&gt;"",CONCATENATE("}",""),"")&amp;IF(OR(L194="true",L194="false",L194&lt;&gt;""), CONCATENATE(", veteran=", L194), ""),"")</f>
        <v>, zoneIds={725}, veteran=false</v>
      </c>
      <c r="AT194" s="25" t="str">
        <f>IF(A194&lt;&gt;"",IF(J194="Trial",", isTrial=true",IF(J194="Arena",", isArena=true", IF(J194="Monster",", isMonster=true",""))) &amp; IF(M194="true", CONCATENATE(", multiTrialSet=true"), ""),"")</f>
        <v>, isTrial=true</v>
      </c>
      <c r="AU194" s="25" t="str">
        <f>IF(C194&lt;&gt;"",CONCATENATE(" --",C194," / ",B194),"")</f>
        <v xml:space="preserve"> --Roar of Alkosh / Brüllen von Alkosh</v>
      </c>
      <c r="AV194" s="25" t="str">
        <f>IF(A194&lt;&gt;"",IF(VALUE(Q194)&gt;0,CONCATENATE("[",A194,"] = true,        --",C194, " / ", B194), ""),"")</f>
        <v/>
      </c>
    </row>
    <row r="195" spans="1:48" hidden="1" x14ac:dyDescent="0.25">
      <c r="A195" s="13">
        <v>234</v>
      </c>
      <c r="B195" t="s">
        <v>1937</v>
      </c>
      <c r="C195" t="s">
        <v>1939</v>
      </c>
      <c r="D195" t="s">
        <v>1938</v>
      </c>
      <c r="G195" s="3">
        <f>A195</f>
        <v>234</v>
      </c>
      <c r="I195" t="s">
        <v>4276</v>
      </c>
      <c r="J195" t="s">
        <v>4278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3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5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S195" s="25" t="str">
        <f>IF(A195&lt;&gt;"",IF(R195&lt;&gt;"",CONCATENATE(", zoneIds={",R195),"")&amp;IF(X195&lt;&gt;"",CONCATENATE(",",X195),"")&amp;IF(AN195&lt;&gt;"",CONCATENATE(",",AN195),"")&amp;IF(R195&lt;&gt;"",CONCATENATE("}",""),"")&amp;IF(OR(L195="true",L195="false",L195&lt;&gt;""), CONCATENATE(", veteran=", L195), ""),"")</f>
        <v>, zoneIds={181}, veteran=false</v>
      </c>
      <c r="AT195" s="25" t="str">
        <f>IF(A195&lt;&gt;"",IF(J195="Trial",", isTrial=true",IF(J195="Arena",", isArena=true", IF(J195="Monster",", isMonster=true",""))) &amp; IF(M195="true", CONCATENATE(", multiTrialSet=true"), ""),"")</f>
        <v/>
      </c>
      <c r="AU195" s="25" t="str">
        <f>IF(C195&lt;&gt;"",CONCATENATE(" --",C195," / ",B195),"")</f>
        <v xml:space="preserve"> --Marksman's Crest / Wappen des Meisterschützen</v>
      </c>
      <c r="AV195" s="25" t="str">
        <f>IF(A195&lt;&gt;"",IF(VALUE(Q195)&gt;0,CONCATENATE("[",A195,"] = true,        --",C195, " / ", B195), ""),"")</f>
        <v/>
      </c>
    </row>
    <row r="196" spans="1:48" hidden="1" x14ac:dyDescent="0.25">
      <c r="A196" s="13">
        <v>235</v>
      </c>
      <c r="B196" t="s">
        <v>1940</v>
      </c>
      <c r="C196" t="s">
        <v>1942</v>
      </c>
      <c r="D196" t="s">
        <v>1941</v>
      </c>
      <c r="G196" s="3">
        <f>A196</f>
        <v>235</v>
      </c>
      <c r="I196" t="s">
        <v>4276</v>
      </c>
      <c r="J196" t="s">
        <v>4278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3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5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S196" s="25" t="str">
        <f>IF(A196&lt;&gt;"",IF(R196&lt;&gt;"",CONCATENATE(", zoneIds={",R196),"")&amp;IF(X196&lt;&gt;"",CONCATENATE(",",X196),"")&amp;IF(AN196&lt;&gt;"",CONCATENATE(",",AN196),"")&amp;IF(R196&lt;&gt;"",CONCATENATE("}",""),"")&amp;IF(OR(L196="true",L196="false",L196&lt;&gt;""), CONCATENATE(", veteran=", L196), ""),"")</f>
        <v>, zoneIds={181}, veteran=false</v>
      </c>
      <c r="AT196" s="25" t="str">
        <f>IF(A196&lt;&gt;"",IF(J196="Trial",", isTrial=true",IF(J196="Arena",", isArena=true", IF(J196="Monster",", isMonster=true",""))) &amp; IF(M196="true", CONCATENATE(", multiTrialSet=true"), ""),"")</f>
        <v/>
      </c>
      <c r="AU196" s="25" t="str">
        <f>IF(C196&lt;&gt;"",CONCATENATE(" --",C196," / ",B196),"")</f>
        <v xml:space="preserve"> --Robes of Transmutation / Roben der Transmutation</v>
      </c>
      <c r="AV196" s="25" t="str">
        <f>IF(A196&lt;&gt;"",IF(VALUE(Q196)&gt;0,CONCATENATE("[",A196,"] = true,        --",C196, " / ", B196), ""),"")</f>
        <v/>
      </c>
    </row>
    <row r="197" spans="1:48" hidden="1" x14ac:dyDescent="0.25">
      <c r="A197" s="13">
        <v>236</v>
      </c>
      <c r="B197" t="s">
        <v>1943</v>
      </c>
      <c r="C197" t="s">
        <v>1945</v>
      </c>
      <c r="D197" t="s">
        <v>1944</v>
      </c>
      <c r="G197" s="3">
        <f>A197</f>
        <v>236</v>
      </c>
      <c r="I197" t="s">
        <v>4276</v>
      </c>
      <c r="J197" t="s">
        <v>4278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3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5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S197" s="25" t="str">
        <f>IF(A197&lt;&gt;"",IF(R197&lt;&gt;"",CONCATENATE(", zoneIds={",R197),"")&amp;IF(X197&lt;&gt;"",CONCATENATE(",",X197),"")&amp;IF(AN197&lt;&gt;"",CONCATENATE(",",AN197),"")&amp;IF(R197&lt;&gt;"",CONCATENATE("}",""),"")&amp;IF(OR(L197="true",L197="false",L197&lt;&gt;""), CONCATENATE(", veteran=", L197), ""),"")</f>
        <v>, zoneIds={181}, veteran=false</v>
      </c>
      <c r="AT197" s="25" t="str">
        <f>IF(A197&lt;&gt;"",IF(J197="Trial",", isTrial=true",IF(J197="Arena",", isArena=true", IF(J197="Monster",", isMonster=true",""))) &amp; IF(M197="true", CONCATENATE(", multiTrialSet=true"), ""),"")</f>
        <v/>
      </c>
      <c r="AU197" s="25" t="str">
        <f>IF(C197&lt;&gt;"",CONCATENATE(" --",C197," / ",B197),"")</f>
        <v xml:space="preserve"> --Vicious Death / Grausamer Tod</v>
      </c>
      <c r="AV197" s="25" t="str">
        <f>IF(A197&lt;&gt;"",IF(VALUE(Q197)&gt;0,CONCATENATE("[",A197,"] = true,        --",C197, " / ", B197), ""),"")</f>
        <v/>
      </c>
    </row>
    <row r="198" spans="1:48" hidden="1" x14ac:dyDescent="0.25">
      <c r="A198" s="13">
        <v>237</v>
      </c>
      <c r="B198" t="s">
        <v>1946</v>
      </c>
      <c r="C198" t="s">
        <v>1948</v>
      </c>
      <c r="D198" t="s">
        <v>1947</v>
      </c>
      <c r="G198" s="3">
        <f>A198</f>
        <v>237</v>
      </c>
      <c r="I198" t="s">
        <v>4276</v>
      </c>
      <c r="J198" t="s">
        <v>4278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3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5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S198" s="25" t="str">
        <f>IF(A198&lt;&gt;"",IF(R198&lt;&gt;"",CONCATENATE(", zoneIds={",R198),"")&amp;IF(X198&lt;&gt;"",CONCATENATE(",",X198),"")&amp;IF(AN198&lt;&gt;"",CONCATENATE(",",AN198),"")&amp;IF(R198&lt;&gt;"",CONCATENATE("}",""),"")&amp;IF(OR(L198="true",L198="false",L198&lt;&gt;""), CONCATENATE(", veteran=", L198), ""),"")</f>
        <v>, zoneIds={181}, veteran=false</v>
      </c>
      <c r="AT198" s="25" t="str">
        <f>IF(A198&lt;&gt;"",IF(J198="Trial",", isTrial=true",IF(J198="Arena",", isArena=true", IF(J198="Monster",", isMonster=true",""))) &amp; IF(M198="true", CONCATENATE(", multiTrialSet=true"), ""),"")</f>
        <v/>
      </c>
      <c r="AU198" s="25" t="str">
        <f>IF(C198&lt;&gt;"",CONCATENATE(" --",C198," / ",B198),"")</f>
        <v xml:space="preserve"> --Leki's Focus / Lekis Fokus</v>
      </c>
      <c r="AV198" s="25" t="str">
        <f>IF(A198&lt;&gt;"",IF(VALUE(Q198)&gt;0,CONCATENATE("[",A198,"] = true,        --",C198, " / ", B198), ""),"")</f>
        <v/>
      </c>
    </row>
    <row r="199" spans="1:48" hidden="1" x14ac:dyDescent="0.25">
      <c r="A199" s="13">
        <v>238</v>
      </c>
      <c r="B199" t="s">
        <v>1949</v>
      </c>
      <c r="C199" t="s">
        <v>1951</v>
      </c>
      <c r="D199" t="s">
        <v>1950</v>
      </c>
      <c r="G199" s="3">
        <f>A199</f>
        <v>238</v>
      </c>
      <c r="I199" t="s">
        <v>4276</v>
      </c>
      <c r="J199" t="s">
        <v>4278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3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5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S199" s="25" t="str">
        <f>IF(A199&lt;&gt;"",IF(R199&lt;&gt;"",CONCATENATE(", zoneIds={",R199),"")&amp;IF(X199&lt;&gt;"",CONCATENATE(",",X199),"")&amp;IF(AN199&lt;&gt;"",CONCATENATE(",",AN199),"")&amp;IF(R199&lt;&gt;"",CONCATENATE("}",""),"")&amp;IF(OR(L199="true",L199="false",L199&lt;&gt;""), CONCATENATE(", veteran=", L199), ""),"")</f>
        <v>, zoneIds={181}, veteran=false</v>
      </c>
      <c r="AT199" s="25" t="str">
        <f>IF(A199&lt;&gt;"",IF(J199="Trial",", isTrial=true",IF(J199="Arena",", isArena=true", IF(J199="Monster",", isMonster=true",""))) &amp; IF(M199="true", CONCATENATE(", multiTrialSet=true"), ""),"")</f>
        <v/>
      </c>
      <c r="AU199" s="25" t="str">
        <f>IF(C199&lt;&gt;"",CONCATENATE(" --",C199," / ",B199),"")</f>
        <v xml:space="preserve"> --Fasalla's Guile / Fasallas List</v>
      </c>
      <c r="AV199" s="25" t="str">
        <f>IF(A199&lt;&gt;"",IF(VALUE(Q199)&gt;0,CONCATENATE("[",A199,"] = true,        --",C199, " / ", B199), ""),"")</f>
        <v/>
      </c>
    </row>
    <row r="200" spans="1:48" hidden="1" x14ac:dyDescent="0.25">
      <c r="A200" s="13">
        <v>239</v>
      </c>
      <c r="B200" t="s">
        <v>1952</v>
      </c>
      <c r="C200" t="s">
        <v>1954</v>
      </c>
      <c r="D200" t="s">
        <v>1953</v>
      </c>
      <c r="G200" s="3">
        <f>A200</f>
        <v>239</v>
      </c>
      <c r="I200" t="s">
        <v>4276</v>
      </c>
      <c r="J200" t="s">
        <v>4278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3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5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S200" s="25" t="str">
        <f>IF(A200&lt;&gt;"",IF(R200&lt;&gt;"",CONCATENATE(", zoneIds={",R200),"")&amp;IF(X200&lt;&gt;"",CONCATENATE(",",X200),"")&amp;IF(AN200&lt;&gt;"",CONCATENATE(",",AN200),"")&amp;IF(R200&lt;&gt;"",CONCATENATE("}",""),"")&amp;IF(OR(L200="true",L200="false",L200&lt;&gt;""), CONCATENATE(", veteran=", L200), ""),"")</f>
        <v>, zoneIds={181}, veteran=false</v>
      </c>
      <c r="AT200" s="25" t="str">
        <f>IF(A200&lt;&gt;"",IF(J200="Trial",", isTrial=true",IF(J200="Arena",", isArena=true", IF(J200="Monster",", isMonster=true",""))) &amp; IF(M200="true", CONCATENATE(", multiTrialSet=true"), ""),"")</f>
        <v/>
      </c>
      <c r="AU200" s="25" t="str">
        <f>IF(C200&lt;&gt;"",CONCATENATE(" --",C200," / ",B200),"")</f>
        <v xml:space="preserve"> --Warrior's Fury / Raserei des Kriegers</v>
      </c>
      <c r="AV200" s="25" t="str">
        <f>IF(A200&lt;&gt;"",IF(VALUE(Q200)&gt;0,CONCATENATE("[",A200,"] = true,        --",C200, " / ", B200), ""),"")</f>
        <v/>
      </c>
    </row>
    <row r="201" spans="1:48" hidden="1" x14ac:dyDescent="0.25">
      <c r="A201" s="5">
        <v>240</v>
      </c>
      <c r="B201" t="s">
        <v>1955</v>
      </c>
      <c r="C201" t="s">
        <v>1957</v>
      </c>
      <c r="D201" t="s">
        <v>1956</v>
      </c>
      <c r="G201" s="3">
        <f>A201</f>
        <v>240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>
        <v>254</v>
      </c>
      <c r="O201">
        <v>254</v>
      </c>
      <c r="P201">
        <v>254</v>
      </c>
      <c r="Q201">
        <v>5</v>
      </c>
      <c r="R201" s="3">
        <f>IF(S201&lt;&gt;"",VLOOKUP(S201,'ESO zone constants'!$E$2:$L$5000,8,FALSE),"")</f>
        <v>823</v>
      </c>
      <c r="S201" t="str">
        <f>VLOOKUP(N201,'ESO wayshrine node constants'!$A$2:$E$10002,5,FALSE)</f>
        <v>Gold Coast</v>
      </c>
      <c r="T201" s="23">
        <f>VLOOKUP(R201,'ESO zone constants'!$L$2:$N$9999,3,FALSE)</f>
        <v>4</v>
      </c>
      <c r="U201" s="3" t="str">
        <f>VLOOKUP(T201,'LibSets constants'!$A$2:$B$16,2,FALSE)</f>
        <v>Dark Brotherhood</v>
      </c>
      <c r="V201" s="19" t="s">
        <v>2586</v>
      </c>
      <c r="W201" t="s">
        <v>4283</v>
      </c>
      <c r="X201" s="3">
        <f>IF(Y201&lt;&gt;"",VLOOKUP(Y201,'ESO zone constants'!$E$3:$L$5000,8,FALSE),"")</f>
        <v>823</v>
      </c>
      <c r="Y201" t="str">
        <f>VLOOKUP(O201,'ESO wayshrine node constants'!$A$2:$E$10002,5,FALSE)</f>
        <v>Gold Coast</v>
      </c>
      <c r="Z201" s="19" t="s">
        <v>2586</v>
      </c>
      <c r="AA201" t="s">
        <v>4283</v>
      </c>
      <c r="AB201" s="3">
        <f>IF(AC201&lt;&gt;"",VLOOKUP(AC201,'ESO zone constants'!$E$3:$L$5000,8,FALSE),"")</f>
        <v>823</v>
      </c>
      <c r="AC201" t="str">
        <f>VLOOKUP(P201,'ESO wayshrine node constants'!$A$2:$E$10002,5,FALSE)</f>
        <v>Gold Coast</v>
      </c>
      <c r="AD201" s="19" t="s">
        <v>2586</v>
      </c>
      <c r="AE201" t="s">
        <v>4283</v>
      </c>
      <c r="AF201" s="3" t="str">
        <f>IF(AG201&lt;&gt;"",VLOOKUP(AG201,'ESO zone constants'!$E$3:$L$5000,8,FALSE),"")</f>
        <v/>
      </c>
      <c r="AH201" s="19" t="s">
        <v>2586</v>
      </c>
      <c r="AI201" t="s">
        <v>4283</v>
      </c>
      <c r="AJ201" s="3" t="str">
        <f>IF(AK201&lt;&gt;"",VLOOKUP(AK201,'ESO zone constants'!$E$3:$L$1002,6,FALSE),"")</f>
        <v/>
      </c>
      <c r="AL201" s="19" t="s">
        <v>2586</v>
      </c>
      <c r="AM201" t="s">
        <v>4283</v>
      </c>
      <c r="AN201" s="3" t="str">
        <f>IF(AO201&lt;&gt;"",VLOOKUP(AO201,'ESO zone constants'!$E$3:$L$1002,6,FALSE),"")</f>
        <v/>
      </c>
      <c r="AP201" s="19" t="s">
        <v>2586</v>
      </c>
      <c r="AQ201" t="s">
        <v>4283</v>
      </c>
      <c r="AR201" s="25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[240] = {wayshrines={254,254,254,}, traitsNeeded=5, dlcId=4</v>
      </c>
      <c r="AS201" s="25" t="str">
        <f>IF(A201&lt;&gt;"",IF(R201&lt;&gt;"",CONCATENATE(", zoneIds={",R201),"")&amp;IF(X201&lt;&gt;"",CONCATENATE(",",X201),"")&amp;IF(AN201&lt;&gt;"",CONCATENATE(",",AN201),"")&amp;IF(R201&lt;&gt;"",CONCATENATE("}",""),"")&amp;IF(OR(L201="true",L201="false",L201&lt;&gt;""), CONCATENATE(", veteran=", L201), ""),"")</f>
        <v>, zoneIds={823,823}, veteran=false</v>
      </c>
      <c r="AT201" s="25" t="str">
        <f>IF(A201&lt;&gt;"",IF(J201="Trial",", isTrial=true",IF(J201="Arena",", isArena=true", IF(J201="Monster",", isMonster=true",""))) &amp; IF(M201="true", CONCATENATE(", multiTrialSet=true"), ""),"")</f>
        <v/>
      </c>
      <c r="AU201" s="25" t="str">
        <f>IF(C201&lt;&gt;"",CONCATENATE(" --",C201," / ",B201),"")</f>
        <v xml:space="preserve"> --Kvatch Gladiator / Gladiator von Kvatch</v>
      </c>
      <c r="AV201" s="25" t="str">
        <f>IF(A201&lt;&gt;"",IF(VALUE(Q201)&gt;0,CONCATENATE("[",A201,"] = true,        --",C201, " / ", B201), ""),"")</f>
        <v>[240] = true,        --Kvatch Gladiator / Gladiator von Kvatch</v>
      </c>
    </row>
    <row r="202" spans="1:48" hidden="1" x14ac:dyDescent="0.25">
      <c r="A202" s="5">
        <v>241</v>
      </c>
      <c r="B202" t="s">
        <v>1958</v>
      </c>
      <c r="C202" t="s">
        <v>1960</v>
      </c>
      <c r="D202" t="s">
        <v>1959</v>
      </c>
      <c r="G202" s="3">
        <f>A202</f>
        <v>241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251</v>
      </c>
      <c r="O202">
        <v>251</v>
      </c>
      <c r="P202">
        <v>251</v>
      </c>
      <c r="Q202">
        <v>7</v>
      </c>
      <c r="R202" s="3">
        <f>IF(S202&lt;&gt;"",VLOOKUP(S202,'ESO zone constants'!$E$2:$L$5000,8,FALSE),"")</f>
        <v>823</v>
      </c>
      <c r="S202" t="str">
        <f>VLOOKUP(N202,'ESO wayshrine node constants'!$A$2:$E$10002,5,FALSE)</f>
        <v>Gold Coast</v>
      </c>
      <c r="T202" s="23">
        <f>VLOOKUP(R202,'ESO zone constants'!$L$2:$N$9999,3,FALSE)</f>
        <v>4</v>
      </c>
      <c r="U202" s="3" t="str">
        <f>VLOOKUP(T202,'LibSets constants'!$A$2:$B$16,2,FALSE)</f>
        <v>Dark Brotherhood</v>
      </c>
      <c r="V202" s="19" t="s">
        <v>2586</v>
      </c>
      <c r="W202" t="s">
        <v>4283</v>
      </c>
      <c r="X202" s="3">
        <f>IF(Y202&lt;&gt;"",VLOOKUP(Y202,'ESO zone constants'!$E$3:$L$5000,8,FALSE),"")</f>
        <v>823</v>
      </c>
      <c r="Y202" t="str">
        <f>VLOOKUP(O202,'ESO wayshrine node constants'!$A$2:$E$10002,5,FALSE)</f>
        <v>Gold Coast</v>
      </c>
      <c r="Z202" s="19" t="s">
        <v>2586</v>
      </c>
      <c r="AA202" t="s">
        <v>4283</v>
      </c>
      <c r="AB202" s="3">
        <f>IF(AC202&lt;&gt;"",VLOOKUP(AC202,'ESO zone constants'!$E$3:$L$5000,8,FALSE),"")</f>
        <v>823</v>
      </c>
      <c r="AC202" t="str">
        <f>VLOOKUP(P202,'ESO wayshrine node constants'!$A$2:$E$10002,5,FALSE)</f>
        <v>Gold Coast</v>
      </c>
      <c r="AD202" s="19" t="s">
        <v>2586</v>
      </c>
      <c r="AE202" t="s">
        <v>4283</v>
      </c>
      <c r="AF202" s="3" t="str">
        <f>IF(AG202&lt;&gt;"",VLOOKUP(AG202,'ESO zone constants'!$E$3:$L$5000,8,FALSE),"")</f>
        <v/>
      </c>
      <c r="AH202" s="19" t="s">
        <v>2586</v>
      </c>
      <c r="AI202" t="s">
        <v>4283</v>
      </c>
      <c r="AJ202" s="3" t="str">
        <f>IF(AK202&lt;&gt;"",VLOOKUP(AK202,'ESO zone constants'!$E$3:$L$1002,6,FALSE),"")</f>
        <v/>
      </c>
      <c r="AL202" s="19" t="s">
        <v>2586</v>
      </c>
      <c r="AM202" t="s">
        <v>4283</v>
      </c>
      <c r="AN202" s="3" t="str">
        <f>IF(AO202&lt;&gt;"",VLOOKUP(AO202,'ESO zone constants'!$E$3:$L$1002,6,FALSE),"")</f>
        <v/>
      </c>
      <c r="AP202" s="19" t="s">
        <v>2586</v>
      </c>
      <c r="AQ202" t="s">
        <v>4283</v>
      </c>
      <c r="AR202" s="25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[241] = {wayshrines={251,251,251,}, traitsNeeded=7, dlcId=4</v>
      </c>
      <c r="AS202" s="25" t="str">
        <f>IF(A202&lt;&gt;"",IF(R202&lt;&gt;"",CONCATENATE(", zoneIds={",R202),"")&amp;IF(X202&lt;&gt;"",CONCATENATE(",",X202),"")&amp;IF(AN202&lt;&gt;"",CONCATENATE(",",AN202),"")&amp;IF(R202&lt;&gt;"",CONCATENATE("}",""),"")&amp;IF(OR(L202="true",L202="false",L202&lt;&gt;""), CONCATENATE(", veteran=", L202), ""),"")</f>
        <v>, zoneIds={823,823}, veteran=false</v>
      </c>
      <c r="AT202" s="25" t="str">
        <f>IF(A202&lt;&gt;"",IF(J202="Trial",", isTrial=true",IF(J202="Arena",", isArena=true", IF(J202="Monster",", isMonster=true",""))) &amp; IF(M202="true", CONCATENATE(", multiTrialSet=true"), ""),"")</f>
        <v/>
      </c>
      <c r="AU202" s="25" t="str">
        <f>IF(C202&lt;&gt;"",CONCATENATE(" --",C202," / ",B202),"")</f>
        <v xml:space="preserve"> --Varen's Legacy / Varens Erbe</v>
      </c>
      <c r="AV202" s="25" t="str">
        <f>IF(A202&lt;&gt;"",IF(VALUE(Q202)&gt;0,CONCATENATE("[",A202,"] = true,        --",C202, " / ", B202), ""),"")</f>
        <v>[241] = true,        --Varen's Legacy / Varens Erbe</v>
      </c>
    </row>
    <row r="203" spans="1:48" hidden="1" x14ac:dyDescent="0.25">
      <c r="A203" s="5">
        <v>242</v>
      </c>
      <c r="B203" t="s">
        <v>1961</v>
      </c>
      <c r="C203" t="s">
        <v>1963</v>
      </c>
      <c r="D203" t="s">
        <v>1962</v>
      </c>
      <c r="G203" s="3">
        <f>A203</f>
        <v>242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>
        <v>254</v>
      </c>
      <c r="O203">
        <v>254</v>
      </c>
      <c r="P203">
        <v>254</v>
      </c>
      <c r="Q203">
        <v>9</v>
      </c>
      <c r="R203" s="3">
        <f>IF(S203&lt;&gt;"",VLOOKUP(S203,'ESO zone constants'!$E$2:$L$5000,8,FALSE),"")</f>
        <v>823</v>
      </c>
      <c r="S203" t="str">
        <f>VLOOKUP(N203,'ESO wayshrine node constants'!$A$2:$E$10002,5,FALSE)</f>
        <v>Gold Coast</v>
      </c>
      <c r="T203" s="23">
        <f>VLOOKUP(R203,'ESO zone constants'!$L$2:$N$9999,3,FALSE)</f>
        <v>4</v>
      </c>
      <c r="U203" s="3" t="str">
        <f>VLOOKUP(T203,'LibSets constants'!$A$2:$B$16,2,FALSE)</f>
        <v>Dark Brotherhood</v>
      </c>
      <c r="V203" s="19" t="s">
        <v>2586</v>
      </c>
      <c r="W203" t="s">
        <v>4283</v>
      </c>
      <c r="X203" s="3">
        <f>IF(Y203&lt;&gt;"",VLOOKUP(Y203,'ESO zone constants'!$E$3:$L$5000,8,FALSE),"")</f>
        <v>823</v>
      </c>
      <c r="Y203" t="str">
        <f>VLOOKUP(O203,'ESO wayshrine node constants'!$A$2:$E$10002,5,FALSE)</f>
        <v>Gold Coast</v>
      </c>
      <c r="Z203" s="19" t="s">
        <v>2586</v>
      </c>
      <c r="AA203" t="s">
        <v>4283</v>
      </c>
      <c r="AB203" s="3">
        <f>IF(AC203&lt;&gt;"",VLOOKUP(AC203,'ESO zone constants'!$E$3:$L$5000,8,FALSE),"")</f>
        <v>823</v>
      </c>
      <c r="AC203" t="str">
        <f>VLOOKUP(P203,'ESO wayshrine node constants'!$A$2:$E$10002,5,FALSE)</f>
        <v>Gold Coast</v>
      </c>
      <c r="AD203" s="19" t="s">
        <v>2586</v>
      </c>
      <c r="AE203" t="s">
        <v>4283</v>
      </c>
      <c r="AF203" s="3" t="str">
        <f>IF(AG203&lt;&gt;"",VLOOKUP(AG203,'ESO zone constants'!$E$3:$L$5000,8,FALSE),"")</f>
        <v/>
      </c>
      <c r="AH203" s="19" t="s">
        <v>2586</v>
      </c>
      <c r="AI203" t="s">
        <v>4283</v>
      </c>
      <c r="AJ203" s="3" t="str">
        <f>IF(AK203&lt;&gt;"",VLOOKUP(AK203,'ESO zone constants'!$E$3:$L$1002,6,FALSE),"")</f>
        <v/>
      </c>
      <c r="AL203" s="19" t="s">
        <v>2586</v>
      </c>
      <c r="AM203" t="s">
        <v>4283</v>
      </c>
      <c r="AN203" s="3" t="str">
        <f>IF(AO203&lt;&gt;"",VLOOKUP(AO203,'ESO zone constants'!$E$3:$L$1002,6,FALSE),"")</f>
        <v/>
      </c>
      <c r="AP203" s="19" t="s">
        <v>2586</v>
      </c>
      <c r="AQ203" t="s">
        <v>4283</v>
      </c>
      <c r="AR203" s="25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[242] = {wayshrines={254,254,254,}, traitsNeeded=9, dlcId=4</v>
      </c>
      <c r="AS203" s="25" t="str">
        <f>IF(A203&lt;&gt;"",IF(R203&lt;&gt;"",CONCATENATE(", zoneIds={",R203),"")&amp;IF(X203&lt;&gt;"",CONCATENATE(",",X203),"")&amp;IF(AN203&lt;&gt;"",CONCATENATE(",",AN203),"")&amp;IF(R203&lt;&gt;"",CONCATENATE("}",""),"")&amp;IF(OR(L203="true",L203="false",L203&lt;&gt;""), CONCATENATE(", veteran=", L203), ""),"")</f>
        <v>, zoneIds={823,823}, veteran=false</v>
      </c>
      <c r="AT203" s="25" t="str">
        <f>IF(A203&lt;&gt;"",IF(J203="Trial",", isTrial=true",IF(J203="Arena",", isArena=true", IF(J203="Monster",", isMonster=true",""))) &amp; IF(M203="true", CONCATENATE(", multiTrialSet=true"), ""),"")</f>
        <v/>
      </c>
      <c r="AU203" s="25" t="str">
        <f>IF(C203&lt;&gt;"",CONCATENATE(" --",C203," / ",B203),"")</f>
        <v xml:space="preserve"> --Pelinal's Aptitude / Pelinals Talent</v>
      </c>
      <c r="AV203" s="25" t="str">
        <f>IF(A203&lt;&gt;"",IF(VALUE(Q203)&gt;0,CONCATENATE("[",A203,"] = true,        --",C203, " / ", B203), ""),"")</f>
        <v>[242] = true,        --Pelinal's Aptitude / Pelinals Talent</v>
      </c>
    </row>
    <row r="204" spans="1:48" hidden="1" x14ac:dyDescent="0.25">
      <c r="A204" s="13">
        <v>243</v>
      </c>
      <c r="B204" t="s">
        <v>1964</v>
      </c>
      <c r="C204" t="s">
        <v>1966</v>
      </c>
      <c r="D204" t="s">
        <v>1965</v>
      </c>
      <c r="G204" s="3">
        <f>A204</f>
        <v>243</v>
      </c>
      <c r="J204" t="s">
        <v>2535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3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0" t="str">
        <f>IF(AK204&lt;&gt;"",VLOOKUP(AK204,'ESO zone constants'!$E$3:$L$1002,6,FALSE),"")</f>
        <v/>
      </c>
      <c r="AN204" s="30" t="str">
        <f>IF(AO204&lt;&gt;"",VLOOKUP(AO204,'ESO zone constants'!$E$3:$L$1002,6,FALSE),"")</f>
        <v/>
      </c>
      <c r="AR204" s="25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dlcId=4</v>
      </c>
      <c r="AS204" s="25" t="str">
        <f>IF(A204&lt;&gt;"",IF(R204&lt;&gt;"",CONCATENATE(", zoneIds={",R204),"")&amp;IF(X204&lt;&gt;"",CONCATENATE(",",X204),"")&amp;IF(AN204&lt;&gt;"",CONCATENATE(",",AN204),"")&amp;IF(R204&lt;&gt;"",CONCATENATE("}",""),"")&amp;IF(OR(L204="true",L204="false",L204&lt;&gt;""), CONCATENATE(", veteran=", L204), ""),"")</f>
        <v>, zoneIds={823}, veteran=false</v>
      </c>
      <c r="AT204" s="25" t="str">
        <f>IF(A204&lt;&gt;"",IF(J204="Trial",", isTrial=true",IF(J204="Arena",", isArena=true", IF(J204="Monster",", isMonster=true",""))) &amp; IF(M204="true", CONCATENATE(", multiTrialSet=true"), ""),"")</f>
        <v/>
      </c>
      <c r="AU204" s="25" t="str">
        <f>IF(C204&lt;&gt;"",CONCATENATE(" --",C204," / ",B204),"")</f>
        <v xml:space="preserve"> --Hide of Morihaus / Haut von Morihaus</v>
      </c>
      <c r="AV204" s="25" t="str">
        <f>IF(A204&lt;&gt;"",IF(VALUE(Q204)&gt;0,CONCATENATE("[",A204,"] = true,        --",C204, " / ", B204), ""),"")</f>
        <v/>
      </c>
    </row>
    <row r="205" spans="1:48" hidden="1" x14ac:dyDescent="0.25">
      <c r="A205" s="13">
        <v>244</v>
      </c>
      <c r="B205" t="s">
        <v>1967</v>
      </c>
      <c r="C205" t="s">
        <v>1969</v>
      </c>
      <c r="D205" t="s">
        <v>1968</v>
      </c>
      <c r="G205" s="3">
        <f>A205</f>
        <v>244</v>
      </c>
      <c r="J205" t="s">
        <v>2535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3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3" t="str">
        <f>IF(AO205&lt;&gt;"",VLOOKUP(AO205,'ESO zone constants'!$E$3:$L$1002,6,FALSE),"")</f>
        <v/>
      </c>
      <c r="AR205" s="25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dlcId=4</v>
      </c>
      <c r="AS205" s="25" t="str">
        <f>IF(A205&lt;&gt;"",IF(R205&lt;&gt;"",CONCATENATE(", zoneIds={",R205),"")&amp;IF(X205&lt;&gt;"",CONCATENATE(",",X205),"")&amp;IF(AN205&lt;&gt;"",CONCATENATE(",",AN205),"")&amp;IF(R205&lt;&gt;"",CONCATENATE("}",""),"")&amp;IF(OR(L205="true",L205="false",L205&lt;&gt;""), CONCATENATE(", veteran=", L205), ""),"")</f>
        <v>, zoneIds={823}, veteran=false</v>
      </c>
      <c r="AT205" s="25" t="str">
        <f>IF(A205&lt;&gt;"",IF(J205="Trial",", isTrial=true",IF(J205="Arena",", isArena=true", IF(J205="Monster",", isMonster=true",""))) &amp; IF(M205="true", CONCATENATE(", multiTrialSet=true"), ""),"")</f>
        <v/>
      </c>
      <c r="AU205" s="25" t="str">
        <f>IF(C205&lt;&gt;"",CONCATENATE(" --",C205," / ",B205),"")</f>
        <v xml:space="preserve"> --Flanking Strategist / Flankierender Stratege</v>
      </c>
      <c r="AV205" s="25" t="str">
        <f>IF(A205&lt;&gt;"",IF(VALUE(Q205)&gt;0,CONCATENATE("[",A205,"] = true,        --",C205, " / ", B205), ""),"")</f>
        <v/>
      </c>
    </row>
    <row r="206" spans="1:48" hidden="1" x14ac:dyDescent="0.25">
      <c r="A206" s="13">
        <v>245</v>
      </c>
      <c r="B206" t="s">
        <v>1970</v>
      </c>
      <c r="C206" t="s">
        <v>1972</v>
      </c>
      <c r="D206" t="s">
        <v>1971</v>
      </c>
      <c r="G206" s="3">
        <f>A206</f>
        <v>245</v>
      </c>
      <c r="J206" t="s">
        <v>2535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3">
        <f>VLOOKUP(R206,'ESO zone constants'!$L$2:$N$9999,3,FALSE)</f>
        <v>4</v>
      </c>
      <c r="U206" s="3" t="str">
        <f>VLOOKUP(T206,'LibSets constants'!$A$2:$B$16,2,FALSE)</f>
        <v>Dark Brotherhood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3" t="str">
        <f>IF(AO206&lt;&gt;"",VLOOKUP(AO206,'ESO zone constants'!$E$3:$L$1002,6,FALSE),"")</f>
        <v/>
      </c>
      <c r="AR206" s="25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dlcId=4</v>
      </c>
      <c r="AS206" s="25" t="str">
        <f>IF(A206&lt;&gt;"",IF(R206&lt;&gt;"",CONCATENATE(", zoneIds={",R206),"")&amp;IF(X206&lt;&gt;"",CONCATENATE(",",X206),"")&amp;IF(AN206&lt;&gt;"",CONCATENATE(",",AN206),"")&amp;IF(R206&lt;&gt;"",CONCATENATE("}",""),"")&amp;IF(OR(L206="true",L206="false",L206&lt;&gt;""), CONCATENATE(", veteran=", L206), ""),"")</f>
        <v>, zoneIds={823}, veteran=false</v>
      </c>
      <c r="AT206" s="25" t="str">
        <f>IF(A206&lt;&gt;"",IF(J206="Trial",", isTrial=true",IF(J206="Arena",", isArena=true", IF(J206="Monster",", isMonster=true",""))) &amp; IF(M206="true", CONCATENATE(", multiTrialSet=true"), ""),"")</f>
        <v/>
      </c>
      <c r="AU206" s="25" t="str">
        <f>IF(C206&lt;&gt;"",CONCATENATE(" --",C206," / ",B206),"")</f>
        <v xml:space="preserve"> --Sithis' Touch / Sithis' Berührung</v>
      </c>
      <c r="AV206" s="25" t="str">
        <f>IF(A206&lt;&gt;"",IF(VALUE(Q206)&gt;0,CONCATENATE("[",A206,"] = true,        --",C206, " / ", B206), ""),"")</f>
        <v/>
      </c>
    </row>
    <row r="207" spans="1:48" hidden="1" x14ac:dyDescent="0.25">
      <c r="A207" s="13">
        <v>246</v>
      </c>
      <c r="B207" t="s">
        <v>1973</v>
      </c>
      <c r="C207" t="s">
        <v>1975</v>
      </c>
      <c r="D207" t="s">
        <v>1974</v>
      </c>
      <c r="G207" s="3">
        <f>A207</f>
        <v>246</v>
      </c>
      <c r="I207" t="s">
        <v>39</v>
      </c>
      <c r="J207" t="s">
        <v>4279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3">
        <f>VLOOKUP(R207,'ESO zone constants'!$L$2:$N$9999,3,FALSE)</f>
        <v>1</v>
      </c>
      <c r="U207" s="3" t="str">
        <f>VLOOKUP(T207,'LibSets constants'!$A$2:$B$16,2,FALSE)</f>
        <v>Imperial City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5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dlcId=1</v>
      </c>
      <c r="AS207" s="25" t="str">
        <f>IF(A207&lt;&gt;"",IF(R207&lt;&gt;"",CONCATENATE(", zoneIds={",R207),"")&amp;IF(X207&lt;&gt;"",CONCATENATE(",",X207),"")&amp;IF(AN207&lt;&gt;"",CONCATENATE(",",AN207),"")&amp;IF(R207&lt;&gt;"",CONCATENATE("}",""),"")&amp;IF(OR(L207="true",L207="false",L207&lt;&gt;""), CONCATENATE(", veteran=", L207), ""),"")</f>
        <v>, zoneIds={584}, veteran=false</v>
      </c>
      <c r="AT207" s="25" t="str">
        <f>IF(A207&lt;&gt;"",IF(J207="Trial",", isTrial=true",IF(J207="Arena",", isArena=true", IF(J207="Monster",", isMonster=true",""))) &amp; IF(M207="true", CONCATENATE(", multiTrialSet=true"), ""),"")</f>
        <v/>
      </c>
      <c r="AU207" s="25" t="str">
        <f>IF(C207&lt;&gt;"",CONCATENATE(" --",C207," / ",B207),"")</f>
        <v xml:space="preserve"> --Galerion's Revenge / Galerions Revanche</v>
      </c>
      <c r="AV207" s="25" t="str">
        <f>IF(A207&lt;&gt;"",IF(VALUE(Q207)&gt;0,CONCATENATE("[",A207,"] = true,        --",C207, " / ", B207), ""),"")</f>
        <v/>
      </c>
    </row>
    <row r="208" spans="1:48" hidden="1" x14ac:dyDescent="0.25">
      <c r="A208" s="13">
        <v>247</v>
      </c>
      <c r="B208" t="s">
        <v>1976</v>
      </c>
      <c r="C208" t="s">
        <v>1978</v>
      </c>
      <c r="D208" t="s">
        <v>1977</v>
      </c>
      <c r="G208" s="3">
        <f>A208</f>
        <v>247</v>
      </c>
      <c r="I208" t="s">
        <v>39</v>
      </c>
      <c r="J208" t="s">
        <v>4279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3">
        <f>VLOOKUP(R208,'ESO zone constants'!$L$2:$N$9999,3,FALSE)</f>
        <v>1</v>
      </c>
      <c r="U208" s="3" t="str">
        <f>VLOOKUP(T208,'LibSets constants'!$A$2:$B$16,2,FALSE)</f>
        <v>Imperial City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5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dlcId=1</v>
      </c>
      <c r="AS208" s="25" t="str">
        <f>IF(A208&lt;&gt;"",IF(R208&lt;&gt;"",CONCATENATE(", zoneIds={",R208),"")&amp;IF(X208&lt;&gt;"",CONCATENATE(",",X208),"")&amp;IF(AN208&lt;&gt;"",CONCATENATE(",",AN208),"")&amp;IF(R208&lt;&gt;"",CONCATENATE("}",""),"")&amp;IF(OR(L208="true",L208="false",L208&lt;&gt;""), CONCATENATE(", veteran=", L208), ""),"")</f>
        <v>, zoneIds={584}, veteran=false</v>
      </c>
      <c r="AT208" s="25" t="str">
        <f>IF(A208&lt;&gt;"",IF(J208="Trial",", isTrial=true",IF(J208="Arena",", isArena=true", IF(J208="Monster",", isMonster=true",""))) &amp; IF(M208="true", CONCATENATE(", multiTrialSet=true"), ""),"")</f>
        <v/>
      </c>
      <c r="AU208" s="25" t="str">
        <f>IF(C208&lt;&gt;"",CONCATENATE(" --",C208," / ",B208),"")</f>
        <v xml:space="preserve"> --Vicecanon of Venom / Vizekanoniker des Gifts</v>
      </c>
      <c r="AV208" s="25" t="str">
        <f>IF(A208&lt;&gt;"",IF(VALUE(Q208)&gt;0,CONCATENATE("[",A208,"] = true,        --",C208, " / ", B208), ""),"")</f>
        <v/>
      </c>
    </row>
    <row r="209" spans="1:48" hidden="1" x14ac:dyDescent="0.25">
      <c r="A209" s="13">
        <v>248</v>
      </c>
      <c r="B209" t="s">
        <v>1979</v>
      </c>
      <c r="C209" t="s">
        <v>1981</v>
      </c>
      <c r="D209" t="s">
        <v>1980</v>
      </c>
      <c r="G209" s="3">
        <f>A209</f>
        <v>248</v>
      </c>
      <c r="I209" t="s">
        <v>39</v>
      </c>
      <c r="J209" t="s">
        <v>4279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3">
        <f>VLOOKUP(R209,'ESO zone constants'!$L$2:$N$9999,3,FALSE)</f>
        <v>1</v>
      </c>
      <c r="U209" s="3" t="str">
        <f>VLOOKUP(T209,'LibSets constants'!$A$2:$B$16,2,FALSE)</f>
        <v>Imperial City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5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dlcId=1</v>
      </c>
      <c r="AS209" s="25" t="str">
        <f>IF(A209&lt;&gt;"",IF(R209&lt;&gt;"",CONCATENATE(", zoneIds={",R209),"")&amp;IF(X209&lt;&gt;"",CONCATENATE(",",X209),"")&amp;IF(AN209&lt;&gt;"",CONCATENATE(",",AN209),"")&amp;IF(R209&lt;&gt;"",CONCATENATE("}",""),"")&amp;IF(OR(L209="true",L209="false",L209&lt;&gt;""), CONCATENATE(", veteran=", L209), ""),"")</f>
        <v>, zoneIds={584}, veteran=false</v>
      </c>
      <c r="AT209" s="25" t="str">
        <f>IF(A209&lt;&gt;"",IF(J209="Trial",", isTrial=true",IF(J209="Arena",", isArena=true", IF(J209="Monster",", isMonster=true",""))) &amp; IF(M209="true", CONCATENATE(", multiTrialSet=true"), ""),"")</f>
        <v/>
      </c>
      <c r="AU209" s="25" t="str">
        <f>IF(C209&lt;&gt;"",CONCATENATE(" --",C209," / ",B209),"")</f>
        <v xml:space="preserve"> --Thews of the Harbinger / Muskeln des Vorboten</v>
      </c>
      <c r="AV209" s="25" t="str">
        <f>IF(A209&lt;&gt;"",IF(VALUE(Q209)&gt;0,CONCATENATE("[",A209,"] = true,        --",C209, " / ", B209), ""),"")</f>
        <v/>
      </c>
    </row>
    <row r="210" spans="1:48" hidden="1" x14ac:dyDescent="0.25">
      <c r="A210" s="13">
        <v>253</v>
      </c>
      <c r="B210" t="s">
        <v>1982</v>
      </c>
      <c r="C210" t="s">
        <v>1984</v>
      </c>
      <c r="D210" t="s">
        <v>1983</v>
      </c>
      <c r="G210" s="3">
        <f>A210</f>
        <v>253</v>
      </c>
      <c r="I210" t="s">
        <v>39</v>
      </c>
      <c r="J210" t="s">
        <v>4279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3">
        <f>VLOOKUP(R210,'ESO zone constants'!$L$2:$N$9999,3,FALSE)</f>
        <v>1</v>
      </c>
      <c r="U210" s="3" t="str">
        <f>VLOOKUP(T210,'LibSets constants'!$A$2:$B$16,2,FALSE)</f>
        <v>Imperial City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5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dlcId=1</v>
      </c>
      <c r="AS210" s="25" t="str">
        <f>IF(A210&lt;&gt;"",IF(R210&lt;&gt;"",CONCATENATE(", zoneIds={",R210),"")&amp;IF(X210&lt;&gt;"",CONCATENATE(",",X210),"")&amp;IF(AN210&lt;&gt;"",CONCATENATE(",",AN210),"")&amp;IF(R210&lt;&gt;"",CONCATENATE("}",""),"")&amp;IF(OR(L210="true",L210="false",L210&lt;&gt;""), CONCATENATE(", veteran=", L210), ""),"")</f>
        <v>, zoneIds={584}, veteran=false</v>
      </c>
      <c r="AT210" s="25" t="str">
        <f>IF(A210&lt;&gt;"",IF(J210="Trial",", isTrial=true",IF(J210="Arena",", isArena=true", IF(J210="Monster",", isMonster=true",""))) &amp; IF(M210="true", CONCATENATE(", multiTrialSet=true"), ""),"")</f>
        <v/>
      </c>
      <c r="AU210" s="25" t="str">
        <f>IF(C210&lt;&gt;"",CONCATENATE(" --",C210," / ",B210),"")</f>
        <v xml:space="preserve"> --Imperial Physique / Kaiserliche Physis</v>
      </c>
      <c r="AV210" s="25" t="str">
        <f>IF(A210&lt;&gt;"",IF(VALUE(Q210)&gt;0,CONCATENATE("[",A210,"] = true,        --",C210, " / ", B210), ""),"")</f>
        <v/>
      </c>
    </row>
    <row r="211" spans="1:48" hidden="1" x14ac:dyDescent="0.25">
      <c r="A211" s="5">
        <v>256</v>
      </c>
      <c r="B211" t="s">
        <v>1985</v>
      </c>
      <c r="C211" t="s">
        <v>13</v>
      </c>
      <c r="D211" t="s">
        <v>1986</v>
      </c>
      <c r="G211" s="3">
        <f>A211</f>
        <v>256</v>
      </c>
      <c r="J211" t="s">
        <v>2551</v>
      </c>
      <c r="K211">
        <v>3</v>
      </c>
      <c r="L211" t="s">
        <v>2462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3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2565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6" t="str">
        <f>IF(AK211&lt;&gt;"",VLOOKUP(AK211,'ESO zone constants'!$E$3:$L$1002,6,FALSE),"")</f>
        <v/>
      </c>
      <c r="AN211" s="26" t="str">
        <f>IF(AO211&lt;&gt;"",VLOOKUP(AO211,'ESO zone constants'!$E$3:$L$1002,6,FALSE),"")</f>
        <v/>
      </c>
      <c r="AR211" s="25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dlcId=0</v>
      </c>
      <c r="AS211" s="25" t="str">
        <f>IF(A211&lt;&gt;"",IF(R211&lt;&gt;"",CONCATENATE(", zoneIds={",R211),"")&amp;IF(X211&lt;&gt;"",CONCATENATE(",",X211),"")&amp;IF(AN211&lt;&gt;"",CONCATENATE(",",AN211),"")&amp;IF(R211&lt;&gt;"",CONCATENATE("}",""),"")&amp;IF(OR(L211="true",L211="false",L211&lt;&gt;""), CONCATENATE(", veteran=", L211), ""),"")</f>
        <v>, zoneIds={843}, veteran={EQUIP_TYPE_HEAD=true, EQUIP_TYPE_SHOULDERS=false}</v>
      </c>
      <c r="AT211" s="25" t="str">
        <f>IF(A211&lt;&gt;"",IF(J211="Trial",", isTrial=true",IF(J211="Arena",", isArena=true", IF(J211="Monster",", isMonster=true",""))) &amp; IF(M211="true", CONCATENATE(", multiTrialSet=true"), ""),"")</f>
        <v>, isMonster=true</v>
      </c>
      <c r="AU211" s="25" t="str">
        <f>IF(C211&lt;&gt;"",CONCATENATE(" --",C211," / ",B211),"")</f>
        <v xml:space="preserve"> --Mighty Chudan / Mächtiger Chudan</v>
      </c>
      <c r="AV211" s="25" t="str">
        <f>IF(A211&lt;&gt;"",IF(VALUE(Q211)&gt;0,CONCATENATE("[",A211,"] = true,        --",C211, " / ", B211), ""),"")</f>
        <v/>
      </c>
    </row>
    <row r="212" spans="1:48" hidden="1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2551</v>
      </c>
      <c r="K212">
        <v>3</v>
      </c>
      <c r="L212" t="s">
        <v>2462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3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2582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6" t="str">
        <f>IF(AK212&lt;&gt;"",VLOOKUP(AK212,'ESO zone constants'!$E$3:$L$1002,6,FALSE),"")</f>
        <v/>
      </c>
      <c r="AN212" s="26" t="str">
        <f>IF(AO212&lt;&gt;"",VLOOKUP(AO212,'ESO zone constants'!$E$3:$L$1002,6,FALSE),"")</f>
        <v/>
      </c>
      <c r="AR212" s="25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dlcId=0</v>
      </c>
      <c r="AS212" s="25" t="str">
        <f>IF(A212&lt;&gt;"",IF(R212&lt;&gt;"",CONCATENATE(", zoneIds={",R212),"")&amp;IF(X212&lt;&gt;"",CONCATENATE(",",X212),"")&amp;IF(AN212&lt;&gt;"",CONCATENATE(",",AN212),"")&amp;IF(R212&lt;&gt;"",CONCATENATE("}",""),"")&amp;IF(OR(L212="true",L212="false",L212&lt;&gt;""), CONCATENATE(", veteran=", L212), ""),"")</f>
        <v>, zoneIds={848}, veteran={EQUIP_TYPE_HEAD=true, EQUIP_TYPE_SHOULDERS=false}</v>
      </c>
      <c r="AT212" s="25" t="str">
        <f>IF(A212&lt;&gt;"",IF(J212="Trial",", isTrial=true",IF(J212="Arena",", isArena=true", IF(J212="Monster",", isMonster=true",""))) &amp; IF(M212="true", CONCATENATE(", multiTrialSet=true"), ""),"")</f>
        <v>, isMonster=true</v>
      </c>
      <c r="AU212" s="25" t="str">
        <f>IF(C212&lt;&gt;"",CONCATENATE(" --",C212," / ",B212),"")</f>
        <v xml:space="preserve"> --Velidreth / Velidreth</v>
      </c>
      <c r="AV212" s="25" t="str">
        <f>IF(A212&lt;&gt;"",IF(VALUE(Q212)&gt;0,CONCATENATE("[",A212,"] = true,        --",C212, " / ", B212), ""),"")</f>
        <v/>
      </c>
    </row>
    <row r="213" spans="1:48" hidden="1" x14ac:dyDescent="0.25">
      <c r="A213" s="13">
        <v>258</v>
      </c>
      <c r="B213" t="s">
        <v>1987</v>
      </c>
      <c r="C213" t="s">
        <v>1989</v>
      </c>
      <c r="D213" t="s">
        <v>1988</v>
      </c>
      <c r="G213" s="3">
        <f>A213</f>
        <v>258</v>
      </c>
      <c r="J213" t="s">
        <v>2550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3">
        <f>VLOOKUP(R213,'ESO zone constants'!$L$2:$N$9999,3,FALSE)</f>
        <v>0</v>
      </c>
      <c r="U213" s="3" t="str">
        <f>VLOOKUP(T213,'LibSets constants'!$A$2:$B$16,2,FALSE)</f>
        <v>Included in base game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5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dlcId=0</v>
      </c>
      <c r="AS213" s="25" t="e">
        <f>IF(A213&lt;&gt;"",IF(R213&lt;&gt;"",CONCATENATE(", zoneIds={",R213),"")&amp;IF(#REF!&lt;&gt;"",CONCATENATE(",",#REF!),"")&amp;IF(AN213&lt;&gt;"",CONCATENATE(",",AN213),"")&amp;IF(R213&lt;&gt;"",CONCATENATE("}",""),"")&amp;IF(OR(L213="true",L213="false",L213&lt;&gt;""), CONCATENATE(", veteran=", L213), ""),"")</f>
        <v>#REF!</v>
      </c>
      <c r="AT213" s="25" t="str">
        <f>IF(A213&lt;&gt;"",IF(J213="Trial",", isTrial=true",IF(J213="Arena",", isArena=true", IF(J213="Monster",", isMonster=true",""))) &amp; IF(M213="true", CONCATENATE(", multiTrialSet=true"), ""),"")</f>
        <v/>
      </c>
      <c r="AU213" s="25" t="str">
        <f>IF(C213&lt;&gt;"",CONCATENATE(" --",C213," / ",B213),"")</f>
        <v xml:space="preserve"> --Amber Plasm / Bernsteinplasma</v>
      </c>
      <c r="AV213" s="25" t="str">
        <f>IF(A213&lt;&gt;"",IF(VALUE(Q213)&gt;0,CONCATENATE("[",A213,"] = true,        --",C213, " / ", B213), ""),"")</f>
        <v/>
      </c>
    </row>
    <row r="214" spans="1:48" hidden="1" x14ac:dyDescent="0.25">
      <c r="A214" s="13">
        <v>259</v>
      </c>
      <c r="B214" t="s">
        <v>1990</v>
      </c>
      <c r="C214" t="s">
        <v>1992</v>
      </c>
      <c r="D214" t="s">
        <v>1991</v>
      </c>
      <c r="G214" s="3">
        <f>A214</f>
        <v>259</v>
      </c>
      <c r="J214" t="s">
        <v>2550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3">
        <f>VLOOKUP(R214,'ESO zone constants'!$L$2:$N$9999,3,FALSE)</f>
        <v>0</v>
      </c>
      <c r="U214" s="3" t="str">
        <f>VLOOKUP(T214,'LibSets constants'!$A$2:$B$16,2,FALSE)</f>
        <v>Included in base game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0" t="str">
        <f>IF(AK214&lt;&gt;"",VLOOKUP(AK214,'ESO zone constants'!$E$3:$L$1002,6,FALSE),"")</f>
        <v/>
      </c>
      <c r="AN214" s="30" t="str">
        <f>IF(AO214&lt;&gt;"",VLOOKUP(AO214,'ESO zone constants'!$E$3:$L$1002,6,FALSE),"")</f>
        <v/>
      </c>
      <c r="AR214" s="25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dlcId=0</v>
      </c>
      <c r="AS214" s="25" t="str">
        <f>IF(A214&lt;&gt;"",IF(R214&lt;&gt;"",CONCATENATE(", zoneIds={",R214),"")&amp;IF(X214&lt;&gt;"",CONCATENATE(",",X214),"")&amp;IF(AN214&lt;&gt;"",CONCATENATE(",",AN214),"")&amp;IF(R214&lt;&gt;"",CONCATENATE("}",""),"")&amp;IF(OR(L214="true",L214="false",L214&lt;&gt;""), CONCATENATE(", veteran=", L214), ""),"")</f>
        <v>, zoneIds={843}, veteran=false</v>
      </c>
      <c r="AT214" s="25" t="str">
        <f>IF(A214&lt;&gt;"",IF(J214="Trial",", isTrial=true",IF(J214="Arena",", isArena=true", IF(J214="Monster",", isMonster=true",""))) &amp; IF(M214="true", CONCATENATE(", multiTrialSet=true"), ""),"")</f>
        <v/>
      </c>
      <c r="AU214" s="25" t="str">
        <f>IF(C214&lt;&gt;"",CONCATENATE(" --",C214," / ",B214),"")</f>
        <v xml:space="preserve"> --Heem-Jas' Retribution / Heem-Jas' Vergeltung</v>
      </c>
      <c r="AV214" s="25" t="str">
        <f>IF(A214&lt;&gt;"",IF(VALUE(Q214)&gt;0,CONCATENATE("[",A214,"] = true,        --",C214, " / ", B214), ""),"")</f>
        <v/>
      </c>
    </row>
    <row r="215" spans="1:48" hidden="1" x14ac:dyDescent="0.25">
      <c r="A215" s="13">
        <v>260</v>
      </c>
      <c r="B215" t="s">
        <v>1993</v>
      </c>
      <c r="C215" t="s">
        <v>1995</v>
      </c>
      <c r="D215" t="s">
        <v>1994</v>
      </c>
      <c r="G215" s="3">
        <f>A215</f>
        <v>260</v>
      </c>
      <c r="J215" t="s">
        <v>2550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3">
        <f>VLOOKUP(R215,'ESO zone constants'!$L$2:$N$9999,3,FALSE)</f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5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S215" s="25" t="str">
        <f>IF(A215&lt;&gt;"",IF(R215&lt;&gt;"",CONCATENATE(", zoneIds={",R215),"")&amp;IF(X215&lt;&gt;"",CONCATENATE(",",X215),"")&amp;IF(AN215&lt;&gt;"",CONCATENATE(",",AN215),"")&amp;IF(R215&lt;&gt;"",CONCATENATE("}",""),"")&amp;IF(OR(L215="true",L215="false",L215&lt;&gt;""), CONCATENATE(", veteran=", L215), ""),"")</f>
        <v>, zoneIds={843}, veteran=false</v>
      </c>
      <c r="AT215" s="25" t="str">
        <f>IF(A215&lt;&gt;"",IF(J215="Trial",", isTrial=true",IF(J215="Arena",", isArena=true", IF(J215="Monster",", isMonster=true",""))) &amp; IF(M215="true", CONCATENATE(", multiTrialSet=true"), ""),"")</f>
        <v/>
      </c>
      <c r="AU215" s="25" t="str">
        <f>IF(C215&lt;&gt;"",CONCATENATE(" --",C215," / ",B215),"")</f>
        <v xml:space="preserve"> --Aspect of Mazzatun / Aspekt von Mazzatun</v>
      </c>
      <c r="AV215" s="25" t="str">
        <f>IF(A215&lt;&gt;"",IF(VALUE(Q215)&gt;0,CONCATENATE("[",A215,"] = true,        --",C215, " / ", B215), ""),"")</f>
        <v/>
      </c>
    </row>
    <row r="216" spans="1:48" hidden="1" x14ac:dyDescent="0.25">
      <c r="A216" s="13">
        <v>261</v>
      </c>
      <c r="B216" t="s">
        <v>1996</v>
      </c>
      <c r="C216" t="s">
        <v>1998</v>
      </c>
      <c r="D216" t="s">
        <v>1997</v>
      </c>
      <c r="G216" s="3">
        <f>A216</f>
        <v>261</v>
      </c>
      <c r="J216" t="s">
        <v>2550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3">
        <f>VLOOKUP(R216,'ESO zone constants'!$L$2:$N$9999,3,FALSE)</f>
        <v>0</v>
      </c>
      <c r="U216" s="3" t="str">
        <f>VLOOKUP(T216,'LibSets constants'!$A$2:$B$16,2,FALSE)</f>
        <v>Included in base game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0" t="str">
        <f>IF(AK216&lt;&gt;"",VLOOKUP(AK216,'ESO zone constants'!$E$3:$L$1002,6,FALSE),"")</f>
        <v/>
      </c>
      <c r="AN216" s="30" t="str">
        <f>IF(AO216&lt;&gt;"",VLOOKUP(AO216,'ESO zone constants'!$E$3:$L$1002,6,FALSE),"")</f>
        <v/>
      </c>
      <c r="AR216" s="25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dlcId=0</v>
      </c>
      <c r="AS216" s="25" t="str">
        <f>IF(A216&lt;&gt;"",IF(R216&lt;&gt;"",CONCATENATE(", zoneIds={",R216),"")&amp;IF(X216&lt;&gt;"",CONCATENATE(",",X216),"")&amp;IF(AN216&lt;&gt;"",CONCATENATE(",",AN216),"")&amp;IF(R216&lt;&gt;"",CONCATENATE("}",""),"")&amp;IF(OR(L216="true",L216="false",L216&lt;&gt;""), CONCATENATE(", veteran=", L216), ""),"")</f>
        <v>, zoneIds={848}, veteran=false</v>
      </c>
      <c r="AT216" s="25" t="str">
        <f>IF(A216&lt;&gt;"",IF(J216="Trial",", isTrial=true",IF(J216="Arena",", isArena=true", IF(J216="Monster",", isMonster=true",""))) &amp; IF(M216="true", CONCATENATE(", multiTrialSet=true"), ""),"")</f>
        <v/>
      </c>
      <c r="AU216" s="25" t="str">
        <f>IF(C216&lt;&gt;"",CONCATENATE(" --",C216," / ",B216),"")</f>
        <v xml:space="preserve"> --Gossamer / Gespinst</v>
      </c>
      <c r="AV216" s="25" t="str">
        <f>IF(A216&lt;&gt;"",IF(VALUE(Q216)&gt;0,CONCATENATE("[",A216,"] = true,        --",C216, " / ", B216), ""),"")</f>
        <v/>
      </c>
    </row>
    <row r="217" spans="1:48" hidden="1" x14ac:dyDescent="0.25">
      <c r="A217" s="13">
        <v>262</v>
      </c>
      <c r="B217" t="s">
        <v>1999</v>
      </c>
      <c r="C217" t="s">
        <v>2001</v>
      </c>
      <c r="D217" t="s">
        <v>2000</v>
      </c>
      <c r="G217" s="3">
        <f>A217</f>
        <v>262</v>
      </c>
      <c r="J217" t="s">
        <v>2550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3">
        <f>VLOOKUP(R217,'ESO zone constants'!$L$2:$N$9999,3,FALSE)</f>
        <v>0</v>
      </c>
      <c r="U217" s="3" t="str">
        <f>VLOOKUP(T217,'LibSets constants'!$A$2:$B$16,2,FALSE)</f>
        <v>Included in base game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3" t="str">
        <f>IF(AO217&lt;&gt;"",VLOOKUP(AO217,'ESO zone constants'!$E$3:$L$1002,6,FALSE),"")</f>
        <v/>
      </c>
      <c r="AR217" s="25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dlcId=0</v>
      </c>
      <c r="AS217" s="25" t="str">
        <f>IF(A217&lt;&gt;"",IF(R217&lt;&gt;"",CONCATENATE(", zoneIds={",R217),"")&amp;IF(X217&lt;&gt;"",CONCATENATE(",",X217),"")&amp;IF(AN217&lt;&gt;"",CONCATENATE(",",AN217),"")&amp;IF(R217&lt;&gt;"",CONCATENATE("}",""),"")&amp;IF(OR(L217="true",L217="false",L217&lt;&gt;""), CONCATENATE(", veteran=", L217), ""),"")</f>
        <v>, zoneIds={848}, veteran=false</v>
      </c>
      <c r="AT217" s="25" t="str">
        <f>IF(A217&lt;&gt;"",IF(J217="Trial",", isTrial=true",IF(J217="Arena",", isArena=true", IF(J217="Monster",", isMonster=true",""))) &amp; IF(M217="true", CONCATENATE(", multiTrialSet=true"), ""),"")</f>
        <v/>
      </c>
      <c r="AU217" s="25" t="str">
        <f>IF(C217&lt;&gt;"",CONCATENATE(" --",C217," / ",B217),"")</f>
        <v xml:space="preserve"> --Widowmaker / Witwenmacher</v>
      </c>
      <c r="AV217" s="25" t="str">
        <f>IF(A217&lt;&gt;"",IF(VALUE(Q217)&gt;0,CONCATENATE("[",A217,"] = true,        --",C217, " / ", B217), ""),"")</f>
        <v/>
      </c>
    </row>
    <row r="218" spans="1:48" hidden="1" x14ac:dyDescent="0.25">
      <c r="A218" s="13">
        <v>263</v>
      </c>
      <c r="B218" t="s">
        <v>2002</v>
      </c>
      <c r="C218" t="s">
        <v>2004</v>
      </c>
      <c r="D218" t="s">
        <v>2003</v>
      </c>
      <c r="G218" s="3">
        <f>A218</f>
        <v>263</v>
      </c>
      <c r="J218" t="s">
        <v>2550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3">
        <f>VLOOKUP(R218,'ESO zone constants'!$L$2:$N$9999,3,FALSE)</f>
        <v>0</v>
      </c>
      <c r="U218" s="3" t="str">
        <f>VLOOKUP(T218,'LibSets constants'!$A$2:$B$16,2,FALSE)</f>
        <v>Included in base game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0" t="str">
        <f>IF(AK218&lt;&gt;"",VLOOKUP(AK218,'ESO zone constants'!$E$3:$L$1002,6,FALSE),"")</f>
        <v/>
      </c>
      <c r="AN218" s="30" t="str">
        <f>IF(AO218&lt;&gt;"",VLOOKUP(AO218,'ESO zone constants'!$E$3:$L$1002,6,FALSE),"")</f>
        <v/>
      </c>
      <c r="AR218" s="25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dlcId=0</v>
      </c>
      <c r="AS218" s="25" t="str">
        <f>IF(A218&lt;&gt;"",IF(R218&lt;&gt;"",CONCATENATE(", zoneIds={",R218),"")&amp;IF(X218&lt;&gt;"",CONCATENATE(",",X218),"")&amp;IF(AN218&lt;&gt;"",CONCATENATE(",",AN218),"")&amp;IF(R218&lt;&gt;"",CONCATENATE("}",""),"")&amp;IF(OR(L218="true",L218="false",L218&lt;&gt;""), CONCATENATE(", veteran=", L218), ""),"")</f>
        <v>, zoneIds={848}, veteran=false</v>
      </c>
      <c r="AT218" s="25" t="str">
        <f>IF(A218&lt;&gt;"",IF(J218="Trial",", isTrial=true",IF(J218="Arena",", isArena=true", IF(J218="Monster",", isMonster=true",""))) &amp; IF(M218="true", CONCATENATE(", multiTrialSet=true"), ""),"")</f>
        <v/>
      </c>
      <c r="AU218" s="25" t="str">
        <f>IF(C218&lt;&gt;"",CONCATENATE(" --",C218," / ",B218),"")</f>
        <v xml:space="preserve"> --Hand of Mephala / Hand von Mephala</v>
      </c>
      <c r="AV218" s="25" t="str">
        <f>IF(A218&lt;&gt;"",IF(VALUE(Q218)&gt;0,CONCATENATE("[",A218,"] = true,        --",C218, " / ", B218), ""),"")</f>
        <v/>
      </c>
    </row>
    <row r="219" spans="1:48" hidden="1" x14ac:dyDescent="0.25">
      <c r="A219" s="5">
        <v>264</v>
      </c>
      <c r="B219" s="15" t="s">
        <v>2005</v>
      </c>
      <c r="C219" s="15" t="s">
        <v>2007</v>
      </c>
      <c r="D219" s="15" t="s">
        <v>2006</v>
      </c>
      <c r="E219" s="15"/>
      <c r="F219" s="15"/>
      <c r="G219" s="3">
        <f>A219</f>
        <v>264</v>
      </c>
      <c r="H219" s="15" t="s">
        <v>2461</v>
      </c>
      <c r="I219" s="15" t="s">
        <v>4275</v>
      </c>
      <c r="J219" s="15" t="s">
        <v>2551</v>
      </c>
      <c r="K219" s="15"/>
      <c r="L219" s="15" t="s">
        <v>2462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e">
        <f>IF(S219&lt;&gt;"",VLOOKUP(S219,'ESO zone constants'!$E$2:$L$5000,8,FALSE),"")</f>
        <v>#N/A</v>
      </c>
      <c r="S219" t="s">
        <v>2531</v>
      </c>
      <c r="T219" s="23" t="e">
        <f>VLOOKUP(R219,'ESO zone constants'!$L$2:$N$9999,3,FALSE)</f>
        <v>#N/A</v>
      </c>
      <c r="U219" s="3" t="e">
        <f>VLOOKUP(T219,'LibSets constants'!$A$2:$B$16,2,FALSE)</f>
        <v>#N/A</v>
      </c>
      <c r="V219" s="15" t="s">
        <v>2531</v>
      </c>
      <c r="W219" s="15"/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37" t="str">
        <f>IF(AK219&lt;&gt;"",VLOOKUP(AK219,'ESO zone constants'!$E$3:$L$1002,6,FALSE),"")</f>
        <v/>
      </c>
      <c r="AN219" s="37" t="str">
        <f>IF(AO219&lt;&gt;"",VLOOKUP(AO219,'ESO zone constants'!$E$3:$L$1002,6,FALSE),"")</f>
        <v/>
      </c>
      <c r="AR219" s="25" t="e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#N/A</v>
      </c>
      <c r="AS219" s="25" t="str">
        <f>IF(A219&lt;&gt;"",IF(R227&lt;&gt;"",CONCATENATE(", zoneIds={",R227),"")&amp;IF(X219&lt;&gt;"",CONCATENATE(",",X219),"")&amp;IF(AN219&lt;&gt;"",CONCATENATE(",",AN219),"")&amp;IF(R227&lt;&gt;"",CONCATENATE("}",""),"")&amp;IF(OR(L219="true",L219="false",L219&lt;&gt;""), CONCATENATE(", veteran=", L219), ""),"")</f>
        <v>, zoneIds={176}, veteran={EQUIP_TYPE_HEAD=true, EQUIP_TYPE_SHOULDERS=false}</v>
      </c>
      <c r="AT219" s="25" t="str">
        <f>IF(A219&lt;&gt;"",IF(J219="Trial",", isTrial=true",IF(J219="Arena",", isArena=true", IF(J219="Monster",", isMonster=true",""))) &amp; IF(M219="true", CONCATENATE(", multiTrialSet=true"), ""),"")</f>
        <v>, isMonster=true</v>
      </c>
      <c r="AU219" s="25" t="str">
        <f>IF(C219&lt;&gt;"",CONCATENATE(" --",C219," / ",B219),"")</f>
        <v xml:space="preserve"> --Giant Spider / Riesenspinne</v>
      </c>
      <c r="AV219" s="25" t="str">
        <f>IF(A219&lt;&gt;"",IF(VALUE(Q219)&gt;0,CONCATENATE("[",A219,"] = true,        --",C219, " / ", B219), ""),"")</f>
        <v/>
      </c>
    </row>
    <row r="220" spans="1:48" hidden="1" x14ac:dyDescent="0.25">
      <c r="A220" s="5">
        <v>265</v>
      </c>
      <c r="B220" t="s">
        <v>2008</v>
      </c>
      <c r="C220" t="s">
        <v>22</v>
      </c>
      <c r="D220" t="s">
        <v>2009</v>
      </c>
      <c r="G220" s="3">
        <f>A220</f>
        <v>265</v>
      </c>
      <c r="J220" t="s">
        <v>2551</v>
      </c>
      <c r="K220">
        <v>2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3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2564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6" t="str">
        <f>IF(AK220&lt;&gt;"",VLOOKUP(AK220,'ESO zone constants'!$E$3:$L$1002,6,FALSE),"")</f>
        <v/>
      </c>
      <c r="AN220" s="26" t="str">
        <f>IF(AO220&lt;&gt;"",VLOOKUP(AO220,'ESO zone constants'!$E$3:$L$1002,6,FALSE),"")</f>
        <v/>
      </c>
      <c r="AR220" s="25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S220" s="25" t="str">
        <f>IF(A220&lt;&gt;"",IF(R220&lt;&gt;"",CONCATENATE(", zoneIds={",R220),"")&amp;IF(X220&lt;&gt;"",CONCATENATE(",",X220),"")&amp;IF(AN220&lt;&gt;"",CONCATENATE(",",AN220),"")&amp;IF(R220&lt;&gt;"",CONCATENATE("}",""),"")&amp;IF(OR(L220="true",L220="false",L220&lt;&gt;""), CONCATENATE(", veteran=", L220), ""),"")</f>
        <v>, zoneIds={380}, veteran={EQUIP_TYPE_HEAD=true, EQUIP_TYPE_SHOULDERS=false}</v>
      </c>
      <c r="AT220" s="25" t="str">
        <f>IF(A220&lt;&gt;"",IF(J220="Trial",", isTrial=true",IF(J220="Arena",", isArena=true", IF(J220="Monster",", isMonster=true",""))) &amp; IF(M220="true", CONCATENATE(", multiTrialSet=true"), ""),"")</f>
        <v>, isMonster=true</v>
      </c>
      <c r="AU220" s="25" t="str">
        <f>IF(C220&lt;&gt;"",CONCATENATE(" --",C220," / ",B220),"")</f>
        <v xml:space="preserve"> --Shadowrend / Schattenriss</v>
      </c>
      <c r="AV220" s="25" t="str">
        <f>IF(A220&lt;&gt;"",IF(VALUE(Q220)&gt;0,CONCATENATE("[",A220,"] = true,        --",C220, " / ", B220), ""),"")</f>
        <v/>
      </c>
    </row>
    <row r="221" spans="1:48" hidden="1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2551</v>
      </c>
      <c r="K221">
        <v>2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3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2562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6" t="str">
        <f>IF(AK221&lt;&gt;"",VLOOKUP(AK221,'ESO zone constants'!$E$3:$L$1002,6,FALSE),"")</f>
        <v/>
      </c>
      <c r="AN221" s="26" t="str">
        <f>IF(AO221&lt;&gt;"",VLOOKUP(AO221,'ESO zone constants'!$E$3:$L$1002,6,FALSE),"")</f>
        <v/>
      </c>
      <c r="AR221" s="25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S221" s="25" t="str">
        <f>IF(A221&lt;&gt;"",IF(R221&lt;&gt;"",CONCATENATE(", zoneIds={",R221),"")&amp;IF(X221&lt;&gt;"",CONCATENATE(",",X221),"")&amp;IF(AN221&lt;&gt;"",CONCATENATE(",",AN221),"")&amp;IF(R221&lt;&gt;"",CONCATENATE("}",""),"")&amp;IF(OR(L221="true",L221="false",L221&lt;&gt;""), CONCATENATE(", veteran=", L221), ""),"")</f>
        <v>, zoneIds={283}, veteran={EQUIP_TYPE_HEAD=true, EQUIP_TYPE_SHOULDERS=false}</v>
      </c>
      <c r="AT221" s="25" t="str">
        <f>IF(A221&lt;&gt;"",IF(J221="Trial",", isTrial=true",IF(J221="Arena",", isArena=true", IF(J221="Monster",", isMonster=true",""))) &amp; IF(M221="true", CONCATENATE(", multiTrialSet=true"), ""),"")</f>
        <v>, isMonster=true</v>
      </c>
      <c r="AU221" s="25" t="str">
        <f>IF(C221&lt;&gt;"",CONCATENATE(" --",C221," / ",B221),"")</f>
        <v xml:space="preserve"> --Kra'gh / Kra'gh</v>
      </c>
      <c r="AV221" s="25" t="str">
        <f>IF(A221&lt;&gt;"",IF(VALUE(Q221)&gt;0,CONCATENATE("[",A221,"] = true,        --",C221, " / ", B221), ""),"")</f>
        <v/>
      </c>
    </row>
    <row r="222" spans="1:48" hidden="1" x14ac:dyDescent="0.25">
      <c r="A222" s="5">
        <v>267</v>
      </c>
      <c r="B222" t="s">
        <v>2010</v>
      </c>
      <c r="C222" t="s">
        <v>27</v>
      </c>
      <c r="D222" t="s">
        <v>2011</v>
      </c>
      <c r="G222" s="3">
        <f>A222</f>
        <v>267</v>
      </c>
      <c r="J222" t="s">
        <v>2551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3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2576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6" t="str">
        <f>IF(AK222&lt;&gt;"",VLOOKUP(AK222,'ESO zone constants'!$E$3:$L$1002,6,FALSE),"")</f>
        <v/>
      </c>
      <c r="AN222" s="26" t="str">
        <f>IF(AO222&lt;&gt;"",VLOOKUP(AO222,'ESO zone constants'!$E$3:$L$1002,6,FALSE),"")</f>
        <v/>
      </c>
      <c r="AR222" s="25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S222" s="25" t="str">
        <f>IF(A222&lt;&gt;"",IF(R222&lt;&gt;"",CONCATENATE(", zoneIds={",R222),"")&amp;IF(X222&lt;&gt;"",CONCATENATE(",",X222),"")&amp;IF(AN222&lt;&gt;"",CONCATENATE(",",AN222),"")&amp;IF(R222&lt;&gt;"",CONCATENATE("}",""),"")&amp;IF(OR(L222="true",L222="false",L222&lt;&gt;""), CONCATENATE(", veteran=", L222), ""),"")</f>
        <v>, zoneIds={144}, veteran={EQUIP_TYPE_HEAD=true, EQUIP_TYPE_SHOULDERS=false}</v>
      </c>
      <c r="AT222" s="25" t="str">
        <f>IF(A222&lt;&gt;"",IF(J222="Trial",", isTrial=true",IF(J222="Arena",", isArena=true", IF(J222="Monster",", isMonster=true",""))) &amp; IF(M222="true", CONCATENATE(", multiTrialSet=true"), ""),"")</f>
        <v>, isMonster=true</v>
      </c>
      <c r="AU222" s="25" t="str">
        <f>IF(C222&lt;&gt;"",CONCATENATE(" --",C222," / ",B222),"")</f>
        <v xml:space="preserve"> --Swarm Mother / Schwarmmutter</v>
      </c>
      <c r="AV222" s="25" t="str">
        <f>IF(A222&lt;&gt;"",IF(VALUE(Q222)&gt;0,CONCATENATE("[",A222,"] = true,        --",C222, " / ", B222), ""),"")</f>
        <v/>
      </c>
    </row>
    <row r="223" spans="1:48" hidden="1" x14ac:dyDescent="0.25">
      <c r="A223" s="5">
        <v>268</v>
      </c>
      <c r="B223" t="s">
        <v>2012</v>
      </c>
      <c r="C223" t="s">
        <v>21</v>
      </c>
      <c r="D223" t="s">
        <v>2013</v>
      </c>
      <c r="G223" s="3">
        <f>A223</f>
        <v>268</v>
      </c>
      <c r="J223" t="s">
        <v>2551</v>
      </c>
      <c r="K223">
        <v>2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3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6" t="str">
        <f>IF(AK223&lt;&gt;"",VLOOKUP(AK223,'ESO zone constants'!$E$3:$L$1002,6,FALSE),"")</f>
        <v/>
      </c>
      <c r="AN223" s="26" t="str">
        <f>IF(AO223&lt;&gt;"",VLOOKUP(AO223,'ESO zone constants'!$E$3:$L$1002,6,FALSE),"")</f>
        <v/>
      </c>
      <c r="AR223" s="25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S223" s="25" t="str">
        <f>IF(A223&lt;&gt;"",IF(R223&lt;&gt;"",CONCATENATE(", zoneIds={",R223),"")&amp;IF(X223&lt;&gt;"",CONCATENATE(",",X223),"")&amp;IF(AN223&lt;&gt;"",CONCATENATE(",",AN223),"")&amp;IF(R223&lt;&gt;"",CONCATENATE("}",""),"")&amp;IF(OR(L223="true",L223="false",L223&lt;&gt;""), CONCATENATE(", veteran=", L223), ""),"")</f>
        <v>, zoneIds={63}, veteran={EQUIP_TYPE_HEAD=true, EQUIP_TYPE_SHOULDERS=false}</v>
      </c>
      <c r="AT223" s="25" t="str">
        <f>IF(A223&lt;&gt;"",IF(J223="Trial",", isTrial=true",IF(J223="Arena",", isArena=true", IF(J223="Monster",", isMonster=true",""))) &amp; IF(M223="true", CONCATENATE(", multiTrialSet=true"), ""),"")</f>
        <v>, isMonster=true</v>
      </c>
      <c r="AU223" s="25" t="str">
        <f>IF(C223&lt;&gt;"",CONCATENATE(" --",C223," / ",B223),"")</f>
        <v xml:space="preserve"> --Sentinel of Rkugamz / Wachposten von Rkugamz</v>
      </c>
      <c r="AV223" s="25" t="str">
        <f>IF(A223&lt;&gt;"",IF(VALUE(Q223)&gt;0,CONCATENATE("[",A223,"] = true,        --",C223, " / ", B223), ""),"")</f>
        <v/>
      </c>
    </row>
    <row r="224" spans="1:48" hidden="1" x14ac:dyDescent="0.25">
      <c r="A224" s="5">
        <v>269</v>
      </c>
      <c r="B224" t="s">
        <v>2014</v>
      </c>
      <c r="C224" t="s">
        <v>2</v>
      </c>
      <c r="D224" t="s">
        <v>2015</v>
      </c>
      <c r="G224" s="3">
        <f>A224</f>
        <v>269</v>
      </c>
      <c r="J224" t="s">
        <v>2551</v>
      </c>
      <c r="K224">
        <v>2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3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2554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6" t="str">
        <f>IF(AK224&lt;&gt;"",VLOOKUP(AK224,'ESO zone constants'!$E$3:$L$1002,6,FALSE),"")</f>
        <v/>
      </c>
      <c r="AN224" s="26" t="str">
        <f>IF(AO224&lt;&gt;"",VLOOKUP(AO224,'ESO zone constants'!$E$3:$L$1002,6,FALSE),"")</f>
        <v/>
      </c>
      <c r="AR224" s="25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S224" s="25" t="str">
        <f>IF(A224&lt;&gt;"",IF(R224&lt;&gt;"",CONCATENATE(", zoneIds={",R224),"")&amp;IF(X224&lt;&gt;"",CONCATENATE(",",X224),"")&amp;IF(AN224&lt;&gt;"",CONCATENATE(",",AN224),"")&amp;IF(R224&lt;&gt;"",CONCATENATE("}",""),"")&amp;IF(OR(L224="true",L224="false",L224&lt;&gt;""), CONCATENATE(", veteran=", L224), ""),"")</f>
        <v>, zoneIds={126}, veteran={EQUIP_TYPE_HEAD=true, EQUIP_TYPE_SHOULDERS=false}</v>
      </c>
      <c r="AT224" s="25" t="str">
        <f>IF(A224&lt;&gt;"",IF(J224="Trial",", isTrial=true",IF(J224="Arena",", isArena=true", IF(J224="Monster",", isMonster=true",""))) &amp; IF(M224="true", CONCATENATE(", multiTrialSet=true"), ""),"")</f>
        <v>, isMonster=true</v>
      </c>
      <c r="AU224" s="25" t="str">
        <f>IF(C224&lt;&gt;"",CONCATENATE(" --",C224," / ",B224),"")</f>
        <v xml:space="preserve"> --Chokethorn / Würgedorn</v>
      </c>
      <c r="AV224" s="25" t="str">
        <f>IF(A224&lt;&gt;"",IF(VALUE(Q224)&gt;0,CONCATENATE("[",A224,"] = true,        --",C224, " / ", B224), ""),"")</f>
        <v/>
      </c>
    </row>
    <row r="225" spans="1:48" hidden="1" x14ac:dyDescent="0.25">
      <c r="A225" s="5">
        <v>270</v>
      </c>
      <c r="B225" t="s">
        <v>2016</v>
      </c>
      <c r="C225" t="s">
        <v>23</v>
      </c>
      <c r="D225" t="s">
        <v>2017</v>
      </c>
      <c r="G225" s="3">
        <f>A225</f>
        <v>270</v>
      </c>
      <c r="J225" t="s">
        <v>2551</v>
      </c>
      <c r="K225">
        <v>2</v>
      </c>
      <c r="L225" t="s">
        <v>2462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3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2570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6" t="str">
        <f>IF(AK225&lt;&gt;"",VLOOKUP(AK225,'ESO zone constants'!$E$3:$L$1002,6,FALSE),"")</f>
        <v/>
      </c>
      <c r="AN225" s="26" t="str">
        <f>IF(AO225&lt;&gt;"",VLOOKUP(AO225,'ESO zone constants'!$E$3:$L$1002,6,FALSE),"")</f>
        <v/>
      </c>
      <c r="AR225" s="25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S225" s="25" t="str">
        <f>IF(A225&lt;&gt;"",IF(R225&lt;&gt;"",CONCATENATE(", zoneIds={",R225),"")&amp;IF(X225&lt;&gt;"",CONCATENATE(",",X225),"")&amp;IF(AN225&lt;&gt;"",CONCATENATE(",",AN225),"")&amp;IF(R225&lt;&gt;"",CONCATENATE("}",""),"")&amp;IF(OR(L225="true",L225="false",L225&lt;&gt;""), CONCATENATE(", veteran=", L225), ""),"")</f>
        <v>, zoneIds={146}, veteran={EQUIP_TYPE_HEAD=true, EQUIP_TYPE_SHOULDERS=false}</v>
      </c>
      <c r="AT225" s="25" t="str">
        <f>IF(A225&lt;&gt;"",IF(J225="Trial",", isTrial=true",IF(J225="Arena",", isArena=true", IF(J225="Monster",", isMonster=true",""))) &amp; IF(M225="true", CONCATENATE(", multiTrialSet=true"), ""),"")</f>
        <v>, isMonster=true</v>
      </c>
      <c r="AU225" s="25" t="str">
        <f>IF(C225&lt;&gt;"",CONCATENATE(" --",C225," / ",B225),"")</f>
        <v xml:space="preserve"> --Slimecraw / Schleimkropf</v>
      </c>
      <c r="AV225" s="25" t="str">
        <f>IF(A225&lt;&gt;"",IF(VALUE(Q225)&gt;0,CONCATENATE("[",A225,"] = true,        --",C225, " / ", B225), ""),"")</f>
        <v/>
      </c>
    </row>
    <row r="226" spans="1:48" hidden="1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2551</v>
      </c>
      <c r="K226">
        <v>1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3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2572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6" t="str">
        <f>IF(AK226&lt;&gt;"",VLOOKUP(AK226,'ESO zone constants'!$E$3:$L$1002,6,FALSE),"")</f>
        <v/>
      </c>
      <c r="AN226" s="26" t="str">
        <f>IF(AO226&lt;&gt;"",VLOOKUP(AO226,'ESO zone constants'!$E$3:$L$1002,6,FALSE),"")</f>
        <v/>
      </c>
      <c r="AR226" s="25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S226" s="25" t="str">
        <f>IF(A226&lt;&gt;"",IF(R226&lt;&gt;"",CONCATENATE(", zoneIds={",R226),"")&amp;IF(X226&lt;&gt;"",CONCATENATE(",",X226),"")&amp;IF(AN226&lt;&gt;"",CONCATENATE(",",AN226),"")&amp;IF(R226&lt;&gt;"",CONCATENATE("}",""),"")&amp;IF(OR(L226="true",L226="false",L226&lt;&gt;""), CONCATENATE(", veteran=", L226), ""),"")</f>
        <v>, zoneIds={148}, veteran={EQUIP_TYPE_HEAD=true, EQUIP_TYPE_SHOULDERS=false}</v>
      </c>
      <c r="AT226" s="25" t="str">
        <f>IF(A226&lt;&gt;"",IF(J226="Trial",", isTrial=true",IF(J226="Arena",", isArena=true", IF(J226="Monster",", isMonster=true",""))) &amp; IF(M226="true", CONCATENATE(", multiTrialSet=true"), ""),"")</f>
        <v>, isMonster=true</v>
      </c>
      <c r="AU226" s="25" t="str">
        <f>IF(C226&lt;&gt;"",CONCATENATE(" --",C226," / ",B226),"")</f>
        <v xml:space="preserve"> --Sellistrix / Sellistrix</v>
      </c>
      <c r="AV226" s="25" t="str">
        <f>IF(A226&lt;&gt;"",IF(VALUE(Q226)&gt;0,CONCATENATE("[",A226,"] = true,        --",C226, " / ", B226), ""),"")</f>
        <v/>
      </c>
    </row>
    <row r="227" spans="1:48" hidden="1" x14ac:dyDescent="0.25">
      <c r="A227" s="5">
        <v>272</v>
      </c>
      <c r="B227" t="s">
        <v>2018</v>
      </c>
      <c r="C227" t="s">
        <v>9</v>
      </c>
      <c r="D227" t="s">
        <v>2019</v>
      </c>
      <c r="G227" s="3">
        <f>A227</f>
        <v>272</v>
      </c>
      <c r="J227" t="s">
        <v>2551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3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2561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6" t="str">
        <f>IF(AK227&lt;&gt;"",VLOOKUP(AK227,'ESO zone constants'!$E$3:$L$1002,6,FALSE),"")</f>
        <v/>
      </c>
      <c r="AN227" s="26" t="str">
        <f>IF(AO227&lt;&gt;"",VLOOKUP(AO227,'ESO zone constants'!$E$3:$L$1002,6,FALSE),"")</f>
        <v/>
      </c>
      <c r="AR227" s="25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S227" s="25" t="str">
        <f>IF(A227&lt;&gt;"",IF(R227&lt;&gt;"",CONCATENATE(", zoneIds={",R227),"")&amp;IF(X227&lt;&gt;"",CONCATENATE(",",X227),"")&amp;IF(AN227&lt;&gt;"",CONCATENATE(",",AN227),"")&amp;IF(R227&lt;&gt;"",CONCATENATE("}",""),"")&amp;IF(OR(L227="true",L227="false",L227&lt;&gt;""), CONCATENATE(", veteran=", L227), ""),"")</f>
        <v>, zoneIds={176}, veteran={EQUIP_TYPE_HEAD=true, EQUIP_TYPE_SHOULDERS=false}</v>
      </c>
      <c r="AT227" s="25" t="str">
        <f>IF(A227&lt;&gt;"",IF(J227="Trial",", isTrial=true",IF(J227="Arena",", isArena=true", IF(J227="Monster",", isMonster=true",""))) &amp; IF(M227="true", CONCATENATE(", multiTrialSet=true"), ""),"")</f>
        <v>, isMonster=true</v>
      </c>
      <c r="AU227" s="25" t="str">
        <f>IF(C227&lt;&gt;"",CONCATENATE(" --",C227," / ",B227),"")</f>
        <v xml:space="preserve"> --Infernal Guardian / Infernaler Wächter</v>
      </c>
      <c r="AV227" s="25" t="str">
        <f>IF(A227&lt;&gt;"",IF(VALUE(Q227)&gt;0,CONCATENATE("[",A227,"] = true,        --",C227, " / ", B227), ""),"")</f>
        <v/>
      </c>
    </row>
    <row r="228" spans="1:48" hidden="1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2551</v>
      </c>
      <c r="K228">
        <v>1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3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2560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6" t="str">
        <f>IF(AK228&lt;&gt;"",VLOOKUP(AK228,'ESO zone constants'!$E$3:$L$1002,6,FALSE),"")</f>
        <v/>
      </c>
      <c r="AN228" s="26" t="str">
        <f>IF(AO228&lt;&gt;"",VLOOKUP(AO228,'ESO zone constants'!$E$3:$L$1002,6,FALSE),"")</f>
        <v/>
      </c>
      <c r="AR228" s="25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S228" s="25" t="str">
        <f>IF(A228&lt;&gt;"",IF(R228&lt;&gt;"",CONCATENATE(", zoneIds={",R228),"")&amp;IF(X228&lt;&gt;"",CONCATENATE(",",X228),"")&amp;IF(AN228&lt;&gt;"",CONCATENATE(",",AN228),"")&amp;IF(R228&lt;&gt;"",CONCATENATE("}",""),"")&amp;IF(OR(L228="true",L228="false",L228&lt;&gt;""), CONCATENATE(", veteran=", L228), ""),"")</f>
        <v>, zoneIds={130}, veteran={EQUIP_TYPE_HEAD=true, EQUIP_TYPE_SHOULDERS=false}</v>
      </c>
      <c r="AT228" s="25" t="str">
        <f>IF(A228&lt;&gt;"",IF(J228="Trial",", isTrial=true",IF(J228="Arena",", isArena=true", IF(J228="Monster",", isMonster=true",""))) &amp; IF(M228="true", CONCATENATE(", multiTrialSet=true"), ""),"")</f>
        <v>, isMonster=true</v>
      </c>
      <c r="AU228" s="25" t="str">
        <f>IF(C228&lt;&gt;"",CONCATENATE(" --",C228," / ",B228),"")</f>
        <v xml:space="preserve"> --Ilambris / Ilambris</v>
      </c>
      <c r="AV228" s="25" t="str">
        <f>IF(A228&lt;&gt;"",IF(VALUE(Q228)&gt;0,CONCATENATE("[",A228,"] = true,        --",C228, " / ", B228), ""),"")</f>
        <v/>
      </c>
    </row>
    <row r="229" spans="1:48" hidden="1" x14ac:dyDescent="0.25">
      <c r="A229" s="5">
        <v>274</v>
      </c>
      <c r="B229" t="s">
        <v>2020</v>
      </c>
      <c r="C229" t="s">
        <v>7</v>
      </c>
      <c r="D229" t="s">
        <v>2021</v>
      </c>
      <c r="G229" s="3">
        <f>A229</f>
        <v>274</v>
      </c>
      <c r="J229" t="s">
        <v>2551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3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2559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6" t="str">
        <f>IF(AK229&lt;&gt;"",VLOOKUP(AK229,'ESO zone constants'!$E$3:$L$1002,6,FALSE),"")</f>
        <v/>
      </c>
      <c r="AN229" s="26" t="str">
        <f>IF(AO229&lt;&gt;"",VLOOKUP(AO229,'ESO zone constants'!$E$3:$L$1002,6,FALSE),"")</f>
        <v/>
      </c>
      <c r="AR229" s="25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S229" s="25" t="str">
        <f>IF(A229&lt;&gt;"",IF(R229&lt;&gt;"",CONCATENATE(", zoneIds={",R229),"")&amp;IF(X229&lt;&gt;"",CONCATENATE(",",X229),"")&amp;IF(AN229&lt;&gt;"",CONCATENATE(",",AN229),"")&amp;IF(R229&lt;&gt;"",CONCATENATE("}",""),"")&amp;IF(OR(L229="true",L229="false",L229&lt;&gt;""), CONCATENATE(", veteran=", L229), ""),"")</f>
        <v>, zoneIds={449}, veteran={EQUIP_TYPE_HEAD=true, EQUIP_TYPE_SHOULDERS=false}</v>
      </c>
      <c r="AT229" s="25" t="str">
        <f>IF(A229&lt;&gt;"",IF(J229="Trial",", isTrial=true",IF(J229="Arena",", isArena=true", IF(J229="Monster",", isMonster=true",""))) &amp; IF(M229="true", CONCATENATE(", multiTrialSet=true"), ""),"")</f>
        <v>, isMonster=true</v>
      </c>
      <c r="AU229" s="25" t="str">
        <f>IF(C229&lt;&gt;"",CONCATENATE(" --",C229," / ",B229),"")</f>
        <v xml:space="preserve"> --Iceheart / Eisherz</v>
      </c>
      <c r="AV229" s="25" t="str">
        <f>IF(A229&lt;&gt;"",IF(VALUE(Q229)&gt;0,CONCATENATE("[",A229,"] = true,        --",C229, " / ", B229), ""),"")</f>
        <v/>
      </c>
    </row>
    <row r="230" spans="1:48" hidden="1" x14ac:dyDescent="0.25">
      <c r="A230" s="5">
        <v>275</v>
      </c>
      <c r="B230" t="s">
        <v>2022</v>
      </c>
      <c r="C230" t="s">
        <v>26</v>
      </c>
      <c r="D230" t="s">
        <v>2023</v>
      </c>
      <c r="G230" s="3">
        <f>A230</f>
        <v>275</v>
      </c>
      <c r="J230" t="s">
        <v>2551</v>
      </c>
      <c r="K230">
        <v>1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3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2575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6" t="str">
        <f>IF(AK230&lt;&gt;"",VLOOKUP(AK230,'ESO zone constants'!$E$3:$L$1002,6,FALSE),"")</f>
        <v/>
      </c>
      <c r="AN230" s="26" t="str">
        <f>IF(AO230&lt;&gt;"",VLOOKUP(AO230,'ESO zone constants'!$E$3:$L$1002,6,FALSE),"")</f>
        <v/>
      </c>
      <c r="AR230" s="25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S230" s="25" t="str">
        <f>IF(A230&lt;&gt;"",IF(R230&lt;&gt;"",CONCATENATE(", zoneIds={",R230),"")&amp;IF(X230&lt;&gt;"",CONCATENATE(",",X230),"")&amp;IF(AN230&lt;&gt;"",CONCATENATE(",",AN230),"")&amp;IF(R230&lt;&gt;"",CONCATENATE("}",""),"")&amp;IF(OR(L230="true",L230="false",L230&lt;&gt;""), CONCATENATE(", veteran=", L230), ""),"")</f>
        <v>, zoneIds={131}, veteran={EQUIP_TYPE_HEAD=true, EQUIP_TYPE_SHOULDERS=false}</v>
      </c>
      <c r="AT230" s="25" t="str">
        <f>IF(A230&lt;&gt;"",IF(J230="Trial",", isTrial=true",IF(J230="Arena",", isArena=true", IF(J230="Monster",", isMonster=true",""))) &amp; IF(M230="true", CONCATENATE(", multiTrialSet=true"), ""),"")</f>
        <v>, isMonster=true</v>
      </c>
      <c r="AU230" s="25" t="str">
        <f>IF(C230&lt;&gt;"",CONCATENATE(" --",C230," / ",B230),"")</f>
        <v xml:space="preserve"> --Stormfist / Sturmfaust</v>
      </c>
      <c r="AV230" s="25" t="str">
        <f>IF(A230&lt;&gt;"",IF(VALUE(Q230)&gt;0,CONCATENATE("[",A230,"] = true,        --",C230, " / ", B230), ""),"")</f>
        <v/>
      </c>
    </row>
    <row r="231" spans="1:48" hidden="1" x14ac:dyDescent="0.25">
      <c r="A231" s="5">
        <v>276</v>
      </c>
      <c r="B231" t="s">
        <v>2024</v>
      </c>
      <c r="C231" t="s">
        <v>29</v>
      </c>
      <c r="D231" t="s">
        <v>2025</v>
      </c>
      <c r="G231" s="3">
        <f>A231</f>
        <v>276</v>
      </c>
      <c r="J231" t="s">
        <v>2551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3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2580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6" t="str">
        <f>IF(AK231&lt;&gt;"",VLOOKUP(AK231,'ESO zone constants'!$E$3:$L$1002,6,FALSE),"")</f>
        <v/>
      </c>
      <c r="AN231" s="26" t="str">
        <f>IF(AO231&lt;&gt;"",VLOOKUP(AO231,'ESO zone constants'!$E$3:$L$1002,6,FALSE),"")</f>
        <v/>
      </c>
      <c r="AR231" s="25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S231" s="25" t="str">
        <f>IF(A231&lt;&gt;"",IF(R231&lt;&gt;"",CONCATENATE(", zoneIds={",R231),"")&amp;IF(X231&lt;&gt;"",CONCATENATE(",",X231),"")&amp;IF(AN231&lt;&gt;"",CONCATENATE(",",AN231),"")&amp;IF(R231&lt;&gt;"",CONCATENATE("}",""),"")&amp;IF(OR(L231="true",L231="false",L231&lt;&gt;""), CONCATENATE(", veteran=", L231), ""),"")</f>
        <v>, zoneIds={1009}, veteran={EQUIP_TYPE_HEAD=true, EQUIP_TYPE_SHOULDERS=false}</v>
      </c>
      <c r="AT231" s="25" t="str">
        <f>IF(A231&lt;&gt;"",IF(J231="Trial",", isTrial=true",IF(J231="Arena",", isArena=true", IF(J231="Monster",", isMonster=true",""))) &amp; IF(M231="true", CONCATENATE(", multiTrialSet=true"), ""),"")</f>
        <v>, isMonster=true</v>
      </c>
      <c r="AU231" s="25" t="str">
        <f>IF(C231&lt;&gt;"",CONCATENATE(" --",C231," / ",B231),"")</f>
        <v xml:space="preserve"> --Tremorscale / Bebenschuppe</v>
      </c>
      <c r="AV231" s="25" t="str">
        <f>IF(A231&lt;&gt;"",IF(VALUE(Q231)&gt;0,CONCATENATE("[",A231,"] = true,        --",C231, " / ", B231), ""),"")</f>
        <v/>
      </c>
    </row>
    <row r="232" spans="1:48" hidden="1" x14ac:dyDescent="0.25">
      <c r="A232" s="5">
        <v>277</v>
      </c>
      <c r="B232" t="s">
        <v>2026</v>
      </c>
      <c r="C232" t="s">
        <v>17</v>
      </c>
      <c r="D232" t="s">
        <v>2027</v>
      </c>
      <c r="G232" s="3">
        <f>A232</f>
        <v>277</v>
      </c>
      <c r="J232" t="s">
        <v>2551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3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2569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6" t="str">
        <f>IF(AK232&lt;&gt;"",VLOOKUP(AK232,'ESO zone constants'!$E$3:$L$1002,6,FALSE),"")</f>
        <v/>
      </c>
      <c r="AN232" s="26" t="str">
        <f>IF(AO232&lt;&gt;"",VLOOKUP(AO232,'ESO zone constants'!$E$3:$L$1002,6,FALSE),"")</f>
        <v/>
      </c>
      <c r="AR232" s="25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S232" s="25" t="str">
        <f>IF(A232&lt;&gt;"",IF(R232&lt;&gt;"",CONCATENATE(", zoneIds={",R232),"")&amp;IF(X232&lt;&gt;"",CONCATENATE(",",X232),"")&amp;IF(AN232&lt;&gt;"",CONCATENATE(",",AN232),"")&amp;IF(R232&lt;&gt;"",CONCATENATE("}",""),"")&amp;IF(OR(L232="true",L232="false",L232&lt;&gt;""), CONCATENATE(", veteran=", L232), ""),"")</f>
        <v>, zoneIds={38}, veteran={EQUIP_TYPE_HEAD=true, EQUIP_TYPE_SHOULDERS=false}</v>
      </c>
      <c r="AT232" s="25" t="str">
        <f>IF(A232&lt;&gt;"",IF(J232="Trial",", isTrial=true",IF(J232="Arena",", isArena=true", IF(J232="Monster",", isMonster=true",""))) &amp; IF(M232="true", CONCATENATE(", multiTrialSet=true"), ""),"")</f>
        <v>, isMonster=true</v>
      </c>
      <c r="AU232" s="25" t="str">
        <f>IF(C232&lt;&gt;"",CONCATENATE(" --",C232," / ",B232),"")</f>
        <v xml:space="preserve"> --Pirate Skeleton / Piratenskelett</v>
      </c>
      <c r="AV232" s="25" t="str">
        <f>IF(A232&lt;&gt;"",IF(VALUE(Q232)&gt;0,CONCATENATE("[",A232,"] = true,        --",C232, " / ", B232), ""),"")</f>
        <v/>
      </c>
    </row>
    <row r="233" spans="1:48" hidden="1" x14ac:dyDescent="0.25">
      <c r="A233" s="5">
        <v>278</v>
      </c>
      <c r="B233" t="s">
        <v>2028</v>
      </c>
      <c r="C233" t="s">
        <v>2030</v>
      </c>
      <c r="D233" t="s">
        <v>2029</v>
      </c>
      <c r="G233" s="3">
        <f>A233</f>
        <v>278</v>
      </c>
      <c r="J233" t="s">
        <v>2551</v>
      </c>
      <c r="K233">
        <v>1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3">
        <f>VLOOKUP(R233,'ESO zone constants'!$L$2:$N$9999,3,FALSE)</f>
        <v>0</v>
      </c>
      <c r="U233" s="3" t="str">
        <f>VLOOKUP(T233,'LibSets constants'!$A$2:$B$16,2,FALSE)</f>
        <v>Included in base game</v>
      </c>
      <c r="V233" s="18" t="s">
        <v>2578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6" t="str">
        <f>IF(AK233&lt;&gt;"",VLOOKUP(AK233,'ESO zone constants'!$E$3:$L$1002,6,FALSE),"")</f>
        <v/>
      </c>
      <c r="AN233" s="26" t="str">
        <f>IF(AO233&lt;&gt;"",VLOOKUP(AO233,'ESO zone constants'!$E$3:$L$1002,6,FALSE),"")</f>
        <v/>
      </c>
      <c r="AR233" s="25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S233" s="25" t="str">
        <f>IF(A233&lt;&gt;"",IF(R233&lt;&gt;"",CONCATENATE(", zoneIds={",R233),"")&amp;IF(X233&lt;&gt;"",CONCATENATE(",",X233),"")&amp;IF(AN233&lt;&gt;"",CONCATENATE(",",AN233),"")&amp;IF(R233&lt;&gt;"",CONCATENATE("}",""),"")&amp;IF(OR(L233="true",L233="false",L233&lt;&gt;""), CONCATENATE(", veteran=", L233), ""),"")</f>
        <v>, zoneIds={22}, veteran={EQUIP_TYPE_HEAD=true, EQUIP_TYPE_SHOULDERS=false}</v>
      </c>
      <c r="AT233" s="25" t="str">
        <f>IF(A233&lt;&gt;"",IF(J233="Trial",", isTrial=true",IF(J233="Arena",", isArena=true", IF(J233="Monster",", isMonster=true",""))) &amp; IF(M233="true", CONCATENATE(", multiTrialSet=true"), ""),"")</f>
        <v>, isMonster=true</v>
      </c>
      <c r="AU233" s="25" t="str">
        <f>IF(C233&lt;&gt;"",CONCATENATE(" --",C233," / ",B233),"")</f>
        <v xml:space="preserve"> --The Troll King / Trollkönig</v>
      </c>
      <c r="AV233" s="25" t="str">
        <f>IF(A233&lt;&gt;"",IF(VALUE(Q233)&gt;0,CONCATENATE("[",A233,"] = true,        --",C233, " / ", B233), ""),"")</f>
        <v/>
      </c>
    </row>
    <row r="234" spans="1:48" hidden="1" x14ac:dyDescent="0.25">
      <c r="A234" s="5">
        <v>279</v>
      </c>
      <c r="B234" t="s">
        <v>19</v>
      </c>
      <c r="C234" t="s">
        <v>19</v>
      </c>
      <c r="D234" t="s">
        <v>2031</v>
      </c>
      <c r="G234" s="3">
        <f>A234</f>
        <v>279</v>
      </c>
      <c r="J234" t="s">
        <v>2551</v>
      </c>
      <c r="K234">
        <v>1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3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2571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6" t="str">
        <f>IF(AK234&lt;&gt;"",VLOOKUP(AK234,'ESO zone constants'!$E$3:$L$1002,6,FALSE),"")</f>
        <v/>
      </c>
      <c r="AN234" s="26" t="str">
        <f>IF(AO234&lt;&gt;"",VLOOKUP(AO234,'ESO zone constants'!$E$3:$L$1002,6,FALSE),"")</f>
        <v/>
      </c>
      <c r="AR234" s="25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S234" s="25" t="str">
        <f>IF(A234&lt;&gt;"",IF(R234&lt;&gt;"",CONCATENATE(", zoneIds={",R234),"")&amp;IF(X234&lt;&gt;"",CONCATENATE(",",X234),"")&amp;IF(AN234&lt;&gt;"",CONCATENATE(",",AN234),"")&amp;IF(R234&lt;&gt;"",CONCATENATE("}",""),"")&amp;IF(OR(L234="true",L234="false",L234&lt;&gt;""), CONCATENATE(", veteran=", L234), ""),"")</f>
        <v>, zoneIds={31}, veteran={EQUIP_TYPE_HEAD=true, EQUIP_TYPE_SHOULDERS=false}</v>
      </c>
      <c r="AT234" s="25" t="str">
        <f>IF(A234&lt;&gt;"",IF(J234="Trial",", isTrial=true",IF(J234="Arena",", isArena=true", IF(J234="Monster",", isMonster=true",""))) &amp; IF(M234="true", CONCATENATE(", multiTrialSet=true"), ""),"")</f>
        <v>, isMonster=true</v>
      </c>
      <c r="AU234" s="25" t="str">
        <f>IF(C234&lt;&gt;"",CONCATENATE(" --",C234," / ",B234),"")</f>
        <v xml:space="preserve"> --Selene / Selene</v>
      </c>
      <c r="AV234" s="25" t="str">
        <f>IF(A234&lt;&gt;"",IF(VALUE(Q234)&gt;0,CONCATENATE("[",A234,"] = true,        --",C234, " / ", B234), ""),"")</f>
        <v/>
      </c>
    </row>
    <row r="235" spans="1:48" hidden="1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2551</v>
      </c>
      <c r="K235">
        <v>1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3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2558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6" t="str">
        <f>IF(AK235&lt;&gt;"",VLOOKUP(AK235,'ESO zone constants'!$E$3:$L$1002,6,FALSE),"")</f>
        <v/>
      </c>
      <c r="AN235" s="26" t="str">
        <f>IF(AO235&lt;&gt;"",VLOOKUP(AO235,'ESO zone constants'!$E$3:$L$1002,6,FALSE),"")</f>
        <v/>
      </c>
      <c r="AR235" s="25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S235" s="25" t="e">
        <f>IF(A235&lt;&gt;"",IF(#REF!&lt;&gt;"",CONCATENATE(", zoneIds={",#REF!),"")&amp;IF(X235&lt;&gt;"",CONCATENATE(",",X235),"")&amp;IF(AN235&lt;&gt;"",CONCATENATE(",",AN235),"")&amp;IF(#REF!&lt;&gt;"",CONCATENATE("}",""),"")&amp;IF(OR(L235="true",L235="false",L235&lt;&gt;""), CONCATENATE(", veteran=", L235), ""),"")</f>
        <v>#REF!</v>
      </c>
      <c r="AT235" s="25" t="str">
        <f>IF(A235&lt;&gt;"",IF(J235="Trial",", isTrial=true",IF(J235="Arena",", isArena=true", IF(J235="Monster",", isMonster=true",""))) &amp; IF(M235="true", CONCATENATE(", multiTrialSet=true"), ""),"")</f>
        <v>, isMonster=true</v>
      </c>
      <c r="AU235" s="25" t="str">
        <f>IF(C235&lt;&gt;"",CONCATENATE(" --",C235," / ",B235),"")</f>
        <v xml:space="preserve"> --Grothdarr / Grothdarr</v>
      </c>
      <c r="AV235" s="25" t="str">
        <f>IF(A235&lt;&gt;"",IF(VALUE(Q235)&gt;0,CONCATENATE("[",A235,"] = true,        --",C235, " / ", B235), ""),"")</f>
        <v/>
      </c>
    </row>
    <row r="236" spans="1:48" hidden="1" x14ac:dyDescent="0.25">
      <c r="A236" s="13">
        <v>281</v>
      </c>
      <c r="B236" t="s">
        <v>2032</v>
      </c>
      <c r="C236" t="s">
        <v>2034</v>
      </c>
      <c r="D236" t="s">
        <v>2033</v>
      </c>
      <c r="G236" s="3">
        <f>A236</f>
        <v>281</v>
      </c>
      <c r="J236" t="s">
        <v>2535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3">
        <f>VLOOKUP(R236,'ESO zone constants'!$L$2:$N$9999,3,FALSE)</f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3">
        <f>IF(AO236&lt;&gt;"",VLOOKUP(AO236,'ESO zone constants'!$E$3:$L$5000,8,FALSE),"")</f>
        <v>280</v>
      </c>
      <c r="AO236" s="4" t="s">
        <v>244</v>
      </c>
      <c r="AR236" s="25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S236" s="25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T236" s="25" t="str">
        <f>IF(A236&lt;&gt;"",IF(J236="Trial",", isTrial=true",IF(J236="Arena",", isArena=true", IF(J236="Monster",", isMonster=true",""))) &amp; IF(M236="true", CONCATENATE(", multiTrialSet=true"), ""),"")</f>
        <v/>
      </c>
      <c r="AU236" s="25" t="str">
        <f>IF(C236&lt;&gt;"",CONCATENATE(" --",C236," / ",B236),"")</f>
        <v xml:space="preserve"> --Armor of the Trainee / Rüstung des Auszubildenden</v>
      </c>
      <c r="AV236" s="25" t="str">
        <f>IF(A236&lt;&gt;"",IF(VALUE(Q236)&gt;0,CONCATENATE("[",A236,"] = true,        --",C236, " / ", B236), ""),"")</f>
        <v/>
      </c>
    </row>
    <row r="237" spans="1:48" hidden="1" x14ac:dyDescent="0.25">
      <c r="A237" s="13">
        <v>282</v>
      </c>
      <c r="B237" t="s">
        <v>2035</v>
      </c>
      <c r="C237" t="s">
        <v>2037</v>
      </c>
      <c r="D237" t="s">
        <v>2036</v>
      </c>
      <c r="G237" s="3">
        <f>A237</f>
        <v>282</v>
      </c>
      <c r="J237" t="s">
        <v>2535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3">
        <f>VLOOKUP(R237,'ESO zone constants'!$L$2:$N$9999,3,FALSE)</f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3" t="str">
        <f>IF(AO237&lt;&gt;"",VLOOKUP(AO237,'ESO zone constants'!$E$3:$L$1002,6,FALSE),"")</f>
        <v/>
      </c>
      <c r="AR237" s="25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S237" s="25" t="str">
        <f>IF(A237&lt;&gt;"",IF(R237&lt;&gt;"",CONCATENATE(", zoneIds={",R237),"")&amp;IF(X237&lt;&gt;"",CONCATENATE(",",X237),"")&amp;IF(AN237&lt;&gt;"",CONCATENATE(",",AN237),"")&amp;IF(R237&lt;&gt;"",CONCATENATE("}",""),"")&amp;IF(OR(L237="true",L237="false",L237&lt;&gt;""), CONCATENATE(", veteran=", L237), ""),"")</f>
        <v>, zoneIds={20}, veteran=false</v>
      </c>
      <c r="AT237" s="25" t="str">
        <f>IF(A237&lt;&gt;"",IF(J237="Trial",", isTrial=true",IF(J237="Arena",", isArena=true", IF(J237="Monster",", isMonster=true",""))) &amp; IF(M237="true", CONCATENATE(", multiTrialSet=true"), ""),"")</f>
        <v/>
      </c>
      <c r="AU237" s="25" t="str">
        <f>IF(C237&lt;&gt;"",CONCATENATE(" --",C237," / ",B237),"")</f>
        <v xml:space="preserve"> --Vampire Cloak / Vampirumhang</v>
      </c>
      <c r="AV237" s="25" t="str">
        <f>IF(A237&lt;&gt;"",IF(VALUE(Q237)&gt;0,CONCATENATE("[",A237,"] = true,        --",C237, " / ", B237), ""),"")</f>
        <v/>
      </c>
    </row>
    <row r="238" spans="1:48" hidden="1" x14ac:dyDescent="0.25">
      <c r="A238" s="13">
        <v>283</v>
      </c>
      <c r="B238" t="s">
        <v>2038</v>
      </c>
      <c r="C238" t="s">
        <v>2040</v>
      </c>
      <c r="D238" t="s">
        <v>2039</v>
      </c>
      <c r="G238" s="3">
        <f>A238</f>
        <v>283</v>
      </c>
      <c r="J238" t="s">
        <v>2535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3">
        <f>VLOOKUP(R238,'ESO zone constants'!$L$2:$N$9999,3,FALSE)</f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3" t="str">
        <f>IF(AO238&lt;&gt;"",VLOOKUP(AO238,'ESO zone constants'!$E$3:$L$1002,6,FALSE),"")</f>
        <v/>
      </c>
      <c r="AR238" s="25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S238" s="25" t="str">
        <f>IF(A238&lt;&gt;"",IF(R238&lt;&gt;"",CONCATENATE(", zoneIds={",R238),"")&amp;IF(X238&lt;&gt;"",CONCATENATE(",",X238),"")&amp;IF(AN238&lt;&gt;"",CONCATENATE(",",AN238),"")&amp;IF(R238&lt;&gt;"",CONCATENATE("}",""),"")&amp;IF(OR(L238="true",L238="false",L238&lt;&gt;""), CONCATENATE(", veteran=", L238), ""),"")</f>
        <v>, zoneIds={104}, veteran=false</v>
      </c>
      <c r="AT238" s="25" t="str">
        <f>IF(A238&lt;&gt;"",IF(J238="Trial",", isTrial=true",IF(J238="Arena",", isArena=true", IF(J238="Monster",", isMonster=true",""))) &amp; IF(M238="true", CONCATENATE(", multiTrialSet=true"), ""),"")</f>
        <v/>
      </c>
      <c r="AU238" s="25" t="str">
        <f>IF(C238&lt;&gt;"",CONCATENATE(" --",C238," / ",B238),"")</f>
        <v xml:space="preserve"> --Sword-Singer / Schwertsänger</v>
      </c>
      <c r="AV238" s="25" t="str">
        <f>IF(A238&lt;&gt;"",IF(VALUE(Q238)&gt;0,CONCATENATE("[",A238,"] = true,        --",C238, " / ", B238), ""),"")</f>
        <v/>
      </c>
    </row>
    <row r="239" spans="1:48" hidden="1" x14ac:dyDescent="0.25">
      <c r="A239" s="13">
        <v>284</v>
      </c>
      <c r="B239" t="s">
        <v>2041</v>
      </c>
      <c r="C239" t="s">
        <v>2043</v>
      </c>
      <c r="D239" t="s">
        <v>2042</v>
      </c>
      <c r="G239" s="3">
        <f>A239</f>
        <v>284</v>
      </c>
      <c r="J239" t="s">
        <v>2535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3">
        <f>VLOOKUP(R239,'ESO zone constants'!$L$2:$N$9999,3,FALSE)</f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3" t="str">
        <f>IF(AO239&lt;&gt;"",VLOOKUP(AO239,'ESO zone constants'!$E$3:$L$1002,6,FALSE),"")</f>
        <v/>
      </c>
      <c r="AR239" s="25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S239" s="25" t="str">
        <f>IF(A239&lt;&gt;"",IF(R239&lt;&gt;"",CONCATENATE(", zoneIds={",R239),"")&amp;IF(X239&lt;&gt;"",CONCATENATE(",",X239),"")&amp;IF(AN239&lt;&gt;"",CONCATENATE(",",AN239),"")&amp;IF(R239&lt;&gt;"",CONCATENATE("}",""),"")&amp;IF(OR(L239="true",L239="false",L239&lt;&gt;""), CONCATENATE(", veteran=", L239), ""),"")</f>
        <v>, zoneIds={104}, veteran=false</v>
      </c>
      <c r="AT239" s="25" t="str">
        <f>IF(A239&lt;&gt;"",IF(J239="Trial",", isTrial=true",IF(J239="Arena",", isArena=true", IF(J239="Monster",", isMonster=true",""))) &amp; IF(M239="true", CONCATENATE(", multiTrialSet=true"), ""),"")</f>
        <v/>
      </c>
      <c r="AU239" s="25" t="str">
        <f>IF(C239&lt;&gt;"",CONCATENATE(" --",C239," / ",B239),"")</f>
        <v xml:space="preserve"> --Order of Diagna / Orden von Diagna</v>
      </c>
      <c r="AV239" s="25" t="str">
        <f>IF(A239&lt;&gt;"",IF(VALUE(Q239)&gt;0,CONCATENATE("[",A239,"] = true,        --",C239, " / ", B239), ""),"")</f>
        <v/>
      </c>
    </row>
    <row r="240" spans="1:48" hidden="1" x14ac:dyDescent="0.25">
      <c r="A240" s="13">
        <v>285</v>
      </c>
      <c r="B240" t="s">
        <v>2044</v>
      </c>
      <c r="C240" t="s">
        <v>2046</v>
      </c>
      <c r="D240" t="s">
        <v>2045</v>
      </c>
      <c r="G240" s="3">
        <f>A240</f>
        <v>285</v>
      </c>
      <c r="J240" t="s">
        <v>2535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3">
        <f>VLOOKUP(R240,'ESO zone constants'!$L$2:$N$9999,3,FALSE)</f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3" t="str">
        <f>IF(AO240&lt;&gt;"",VLOOKUP(AO240,'ESO zone constants'!$E$3:$L$1002,6,FALSE),"")</f>
        <v/>
      </c>
      <c r="AR240" s="25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S240" s="25" t="str">
        <f>IF(A240&lt;&gt;"",IF(R240&lt;&gt;"",CONCATENATE(", zoneIds={",R240),"")&amp;IF(X240&lt;&gt;"",CONCATENATE(",",X240),"")&amp;IF(AN240&lt;&gt;"",CONCATENATE(",",AN240),"")&amp;IF(R240&lt;&gt;"",CONCATENATE("}",""),"")&amp;IF(OR(L240="true",L240="false",L240&lt;&gt;""), CONCATENATE(", veteran=", L240), ""),"")</f>
        <v>, zoneIds={92}, veteran=false</v>
      </c>
      <c r="AT240" s="25" t="str">
        <f>IF(A240&lt;&gt;"",IF(J240="Trial",", isTrial=true",IF(J240="Arena",", isArena=true", IF(J240="Monster",", isMonster=true",""))) &amp; IF(M240="true", CONCATENATE(", multiTrialSet=true"), ""),"")</f>
        <v/>
      </c>
      <c r="AU240" s="25" t="str">
        <f>IF(C240&lt;&gt;"",CONCATENATE(" --",C240," / ",B240),"")</f>
        <v xml:space="preserve"> --Vampire Lord / Vampirfürst</v>
      </c>
      <c r="AV240" s="25" t="str">
        <f>IF(A240&lt;&gt;"",IF(VALUE(Q240)&gt;0,CONCATENATE("[",A240,"] = true,        --",C240, " / ", B240), ""),"")</f>
        <v/>
      </c>
    </row>
    <row r="241" spans="1:48" hidden="1" x14ac:dyDescent="0.25">
      <c r="A241" s="13">
        <v>286</v>
      </c>
      <c r="B241" t="s">
        <v>2047</v>
      </c>
      <c r="C241" t="s">
        <v>2049</v>
      </c>
      <c r="D241" t="s">
        <v>2048</v>
      </c>
      <c r="G241" s="3">
        <f>A241</f>
        <v>286</v>
      </c>
      <c r="J241" t="s">
        <v>2535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3">
        <f>VLOOKUP(R241,'ESO zone constants'!$L$2:$N$9999,3,FALSE)</f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3" t="str">
        <f>IF(AO241&lt;&gt;"",VLOOKUP(AO241,'ESO zone constants'!$E$3:$L$1002,6,FALSE),"")</f>
        <v/>
      </c>
      <c r="AR241" s="25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S241" s="25" t="str">
        <f>IF(A241&lt;&gt;"",IF(R241&lt;&gt;"",CONCATENATE(", zoneIds={",R241),"")&amp;IF(X241&lt;&gt;"",CONCATENATE(",",X241),"")&amp;IF(AN241&lt;&gt;"",CONCATENATE(",",AN241),"")&amp;IF(R241&lt;&gt;"",CONCATENATE("}",""),"")&amp;IF(OR(L241="true",L241="false",L241&lt;&gt;""), CONCATENATE(", veteran=", L241), ""),"")</f>
        <v>, zoneIds={92}, veteran=false</v>
      </c>
      <c r="AT241" s="25" t="str">
        <f>IF(A241&lt;&gt;"",IF(J241="Trial",", isTrial=true",IF(J241="Arena",", isArena=true", IF(J241="Monster",", isMonster=true",""))) &amp; IF(M241="true", CONCATENATE(", multiTrialSet=true"), ""),"")</f>
        <v/>
      </c>
      <c r="AU241" s="25" t="str">
        <f>IF(C241&lt;&gt;"",CONCATENATE(" --",C241," / ",B241),"")</f>
        <v xml:space="preserve"> --Spriggan's Thorns / Dornen des Zweiglings</v>
      </c>
      <c r="AV241" s="25" t="str">
        <f>IF(A241&lt;&gt;"",IF(VALUE(Q241)&gt;0,CONCATENATE("[",A241,"] = true,        --",C241, " / ", B241), ""),"")</f>
        <v/>
      </c>
    </row>
    <row r="242" spans="1:48" hidden="1" x14ac:dyDescent="0.25">
      <c r="A242" s="13">
        <v>287</v>
      </c>
      <c r="B242" t="s">
        <v>2050</v>
      </c>
      <c r="C242" t="s">
        <v>2052</v>
      </c>
      <c r="D242" t="s">
        <v>2051</v>
      </c>
      <c r="G242" s="3">
        <f>A242</f>
        <v>287</v>
      </c>
      <c r="J242" t="s">
        <v>2535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3">
        <f>VLOOKUP(R242,'ESO zone constants'!$L$2:$N$9999,3,FALSE)</f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0" t="str">
        <f>IF(AK242&lt;&gt;"",VLOOKUP(AK242,'ESO zone constants'!$E$3:$L$1002,6,FALSE),"")</f>
        <v/>
      </c>
      <c r="AN242" s="30" t="str">
        <f>IF(AO242&lt;&gt;"",VLOOKUP(AO242,'ESO zone constants'!$E$3:$L$1002,6,FALSE),"")</f>
        <v/>
      </c>
      <c r="AR242" s="25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S242" s="25" t="str">
        <f>IF(A242&lt;&gt;"",IF(R242&lt;&gt;"",CONCATENATE(", zoneIds={",R242),"")&amp;IF(X242&lt;&gt;"",CONCATENATE(",",X242),"")&amp;IF(AN242&lt;&gt;"",CONCATENATE(",",AN242),"")&amp;IF(R242&lt;&gt;"",CONCATENATE("}",""),"")&amp;IF(OR(L242="true",L242="false",L242&lt;&gt;""), CONCATENATE(", veteran=", L242), ""),"")</f>
        <v>, zoneIds={383}, veteran=false</v>
      </c>
      <c r="AT242" s="25" t="str">
        <f>IF(A242&lt;&gt;"",IF(J242="Trial",", isTrial=true",IF(J242="Arena",", isArena=true", IF(J242="Monster",", isMonster=true",""))) &amp; IF(M242="true", CONCATENATE(", multiTrialSet=true"), ""),"")</f>
        <v/>
      </c>
      <c r="AU242" s="25" t="str">
        <f>IF(C242&lt;&gt;"",CONCATENATE(" --",C242," / ",B242),"")</f>
        <v xml:space="preserve"> --Green Pact / Der Grüne Pakt</v>
      </c>
      <c r="AV242" s="25" t="str">
        <f>IF(A242&lt;&gt;"",IF(VALUE(Q242)&gt;0,CONCATENATE("[",A242,"] = true,        --",C242, " / ", B242), ""),"")</f>
        <v/>
      </c>
    </row>
    <row r="243" spans="1:48" s="15" customFormat="1" hidden="1" x14ac:dyDescent="0.25">
      <c r="A243" s="13">
        <v>288</v>
      </c>
      <c r="B243" t="s">
        <v>2053</v>
      </c>
      <c r="C243" t="s">
        <v>2055</v>
      </c>
      <c r="D243" t="s">
        <v>2054</v>
      </c>
      <c r="E243"/>
      <c r="F243"/>
      <c r="G243" s="3">
        <f>A243</f>
        <v>288</v>
      </c>
      <c r="H243"/>
      <c r="I243"/>
      <c r="J243" t="s">
        <v>2535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3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5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S243" s="25" t="str">
        <f>IF(A243&lt;&gt;"",IF(R243&lt;&gt;"",CONCATENATE(", zoneIds={",R243),"")&amp;IF(X243&lt;&gt;"",CONCATENATE(",",X243),"")&amp;IF(AN243&lt;&gt;"",CONCATENATE(",",AN243),"")&amp;IF(R243&lt;&gt;"",CONCATENATE("}",""),"")&amp;IF(OR(L243="true",L243="false",L243&lt;&gt;""), CONCATENATE(", veteran=", L243), ""),"")</f>
        <v>, zoneIds={108}, veteran=false</v>
      </c>
      <c r="AT243" s="25" t="str">
        <f>IF(A243&lt;&gt;"",IF(J243="Trial",", isTrial=true",IF(J243="Arena",", isArena=true", IF(J243="Monster",", isMonster=true",""))) &amp; IF(M243="true", CONCATENATE(", multiTrialSet=true"), ""),"")</f>
        <v/>
      </c>
      <c r="AU243" s="25" t="str">
        <f>IF(C243&lt;&gt;"",CONCATENATE(" --",C243," / ",B243),"")</f>
        <v xml:space="preserve"> --Beekeeper's Gear / Werkzeug des Bienenhüters</v>
      </c>
      <c r="AV243" s="25" t="str">
        <f>IF(A243&lt;&gt;"",IF(VALUE(Q243)&gt;0,CONCATENATE("[",A243,"] = true,        --",C243, " / ", B243), ""),"")</f>
        <v/>
      </c>
    </row>
    <row r="244" spans="1:48" hidden="1" x14ac:dyDescent="0.25">
      <c r="A244" s="13">
        <v>289</v>
      </c>
      <c r="B244" t="s">
        <v>2056</v>
      </c>
      <c r="C244" t="s">
        <v>2058</v>
      </c>
      <c r="D244" t="s">
        <v>2057</v>
      </c>
      <c r="G244" s="3">
        <f>A244</f>
        <v>289</v>
      </c>
      <c r="J244" t="s">
        <v>2535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3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3" t="str">
        <f>IF(AO244&lt;&gt;"",VLOOKUP(AO244,'ESO zone constants'!$E$3:$L$1002,6,FALSE),"")</f>
        <v/>
      </c>
      <c r="AR244" s="25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S244" s="25" t="str">
        <f>IF(A244&lt;&gt;"",IF(R244&lt;&gt;"",CONCATENATE(", zoneIds={",R244),"")&amp;IF(X244&lt;&gt;"",CONCATENATE(",",X244),"")&amp;IF(AN244&lt;&gt;"",CONCATENATE(",",AN244),"")&amp;IF(R244&lt;&gt;"",CONCATENATE("}",""),"")&amp;IF(OR(L244="true",L244="false",L244&lt;&gt;""), CONCATENATE(", veteran=", L244), ""),"")</f>
        <v>, zoneIds={58}, veteran=false</v>
      </c>
      <c r="AT244" s="25" t="str">
        <f>IF(A244&lt;&gt;"",IF(J244="Trial",", isTrial=true",IF(J244="Arena",", isArena=true", IF(J244="Monster",", isMonster=true",""))) &amp; IF(M244="true", CONCATENATE(", multiTrialSet=true"), ""),"")</f>
        <v/>
      </c>
      <c r="AU244" s="25" t="str">
        <f>IF(C244&lt;&gt;"",CONCATENATE(" --",C244," / ",B244),"")</f>
        <v xml:space="preserve"> --Spinner's Garments / Gewänder des Webers</v>
      </c>
      <c r="AV244" s="25" t="str">
        <f>IF(A244&lt;&gt;"",IF(VALUE(Q244)&gt;0,CONCATENATE("[",A244,"] = true,        --",C244, " / ", B244), ""),"")</f>
        <v/>
      </c>
    </row>
    <row r="245" spans="1:48" hidden="1" x14ac:dyDescent="0.25">
      <c r="A245" s="13">
        <v>290</v>
      </c>
      <c r="B245" t="s">
        <v>2059</v>
      </c>
      <c r="C245" t="s">
        <v>2061</v>
      </c>
      <c r="D245" t="s">
        <v>2060</v>
      </c>
      <c r="G245" s="3">
        <f>A245</f>
        <v>290</v>
      </c>
      <c r="J245" t="s">
        <v>2535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3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3" t="str">
        <f>IF(AO245&lt;&gt;"",VLOOKUP(AO245,'ESO zone constants'!$E$3:$L$1002,6,FALSE),"")</f>
        <v/>
      </c>
      <c r="AR245" s="25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S245" s="25" t="str">
        <f>IF(A245&lt;&gt;"",IF(R245&lt;&gt;"",CONCATENATE(", zoneIds={",R245),"")&amp;IF(X245&lt;&gt;"",CONCATENATE(",",X245),"")&amp;IF(AN245&lt;&gt;"",CONCATENATE(",",AN245),"")&amp;IF(R245&lt;&gt;"",CONCATENATE("}",""),"")&amp;IF(OR(L245="true",L245="false",L245&lt;&gt;""), CONCATENATE(", veteran=", L245), ""),"")</f>
        <v>, zoneIds={382}, veteran=false</v>
      </c>
      <c r="AT245" s="25" t="str">
        <f>IF(A245&lt;&gt;"",IF(J245="Trial",", isTrial=true",IF(J245="Arena",", isArena=true", IF(J245="Monster",", isMonster=true",""))) &amp; IF(M245="true", CONCATENATE(", multiTrialSet=true"), ""),"")</f>
        <v/>
      </c>
      <c r="AU245" s="25" t="str">
        <f>IF(C245&lt;&gt;"",CONCATENATE(" --",C245," / ",B245),"")</f>
        <v xml:space="preserve"> --Skooma Smuggler / Skoomaschmuggler</v>
      </c>
      <c r="AV245" s="25" t="str">
        <f>IF(A245&lt;&gt;"",IF(VALUE(Q245)&gt;0,CONCATENATE("[",A245,"] = true,        --",C245, " / ", B245), ""),"")</f>
        <v/>
      </c>
    </row>
    <row r="246" spans="1:48" hidden="1" x14ac:dyDescent="0.25">
      <c r="A246" s="13">
        <v>291</v>
      </c>
      <c r="B246" t="s">
        <v>2062</v>
      </c>
      <c r="C246" t="s">
        <v>2064</v>
      </c>
      <c r="D246" t="s">
        <v>2063</v>
      </c>
      <c r="G246" s="3">
        <f>A246</f>
        <v>291</v>
      </c>
      <c r="J246" t="s">
        <v>2535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3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3" t="str">
        <f>IF(AO246&lt;&gt;"",VLOOKUP(AO246,'ESO zone constants'!$E$3:$L$1002,6,FALSE),"")</f>
        <v/>
      </c>
      <c r="AR246" s="25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S246" s="25" t="str">
        <f>IF(A246&lt;&gt;"",IF(R246&lt;&gt;"",CONCATENATE(", zoneIds={",R246),"")&amp;IF(X246&lt;&gt;"",CONCATENATE(",",X246),"")&amp;IF(AN246&lt;&gt;"",CONCATENATE(",",AN246),"")&amp;IF(R246&lt;&gt;"",CONCATENATE("}",""),"")&amp;IF(OR(L246="true",L246="false",L246&lt;&gt;""), CONCATENATE(", veteran=", L246), ""),"")</f>
        <v>, zoneIds={41}, veteran=false</v>
      </c>
      <c r="AT246" s="25" t="str">
        <f>IF(A246&lt;&gt;"",IF(J246="Trial",", isTrial=true",IF(J246="Arena",", isArena=true", IF(J246="Monster",", isMonster=true",""))) &amp; IF(M246="true", CONCATENATE(", multiTrialSet=true"), ""),"")</f>
        <v/>
      </c>
      <c r="AU246" s="25" t="str">
        <f>IF(C246&lt;&gt;"",CONCATENATE(" --",C246," / ",B246),"")</f>
        <v xml:space="preserve"> --Shalk Exoskeleton / Schröterpanzer</v>
      </c>
      <c r="AV246" s="25" t="str">
        <f>IF(A246&lt;&gt;"",IF(VALUE(Q246)&gt;0,CONCATENATE("[",A246,"] = true,        --",C246, " / ", B246), ""),"")</f>
        <v/>
      </c>
    </row>
    <row r="247" spans="1:48" hidden="1" x14ac:dyDescent="0.25">
      <c r="A247" s="13">
        <v>292</v>
      </c>
      <c r="B247" t="s">
        <v>2065</v>
      </c>
      <c r="C247" t="s">
        <v>2067</v>
      </c>
      <c r="D247" t="s">
        <v>2066</v>
      </c>
      <c r="G247" s="3">
        <f>A247</f>
        <v>292</v>
      </c>
      <c r="J247" t="s">
        <v>2535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3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3" t="str">
        <f>IF(AO247&lt;&gt;"",VLOOKUP(AO247,'ESO zone constants'!$E$3:$L$1002,6,FALSE),"")</f>
        <v/>
      </c>
      <c r="AR247" s="25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S247" s="25" t="str">
        <f>IF(A247&lt;&gt;"",IF(R247&lt;&gt;"",CONCATENATE(", zoneIds={",R247),"")&amp;IF(X247&lt;&gt;"",CONCATENATE(",",X247),"")&amp;IF(AN247&lt;&gt;"",CONCATENATE(",",AN247),"")&amp;IF(R247&lt;&gt;"",CONCATENATE("}",""),"")&amp;IF(OR(L247="true",L247="false",L247&lt;&gt;""), CONCATENATE(", veteran=", L247), ""),"")</f>
        <v>, zoneIds={57}, veteran=false</v>
      </c>
      <c r="AT247" s="25" t="str">
        <f>IF(A247&lt;&gt;"",IF(J247="Trial",", isTrial=true",IF(J247="Arena",", isArena=true", IF(J247="Monster",", isMonster=true",""))) &amp; IF(M247="true", CONCATENATE(", multiTrialSet=true"), ""),"")</f>
        <v/>
      </c>
      <c r="AU247" s="25" t="str">
        <f>IF(C247&lt;&gt;"",CONCATENATE(" --",C247," / ",B247),"")</f>
        <v xml:space="preserve"> --Mother's Sorrow / Muttertränen</v>
      </c>
      <c r="AV247" s="25" t="str">
        <f>IF(A247&lt;&gt;"",IF(VALUE(Q247)&gt;0,CONCATENATE("[",A247,"] = true,        --",C247, " / ", B247), ""),"")</f>
        <v/>
      </c>
    </row>
    <row r="248" spans="1:48" hidden="1" x14ac:dyDescent="0.25">
      <c r="A248" s="13">
        <v>293</v>
      </c>
      <c r="B248" t="s">
        <v>2068</v>
      </c>
      <c r="C248" t="s">
        <v>2070</v>
      </c>
      <c r="D248" t="s">
        <v>2069</v>
      </c>
      <c r="G248" s="3">
        <f>A248</f>
        <v>293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3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3" t="str">
        <f>IF(AO248&lt;&gt;"",VLOOKUP(AO248,'ESO zone constants'!$E$3:$L$1002,6,FALSE),"")</f>
        <v/>
      </c>
      <c r="AR248" s="25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S248" s="25" t="str">
        <f>IF(A248&lt;&gt;"",IF(R248&lt;&gt;"",CONCATENATE(", zoneIds={",R248),"")&amp;IF(X248&lt;&gt;"",CONCATENATE(",",X248),"")&amp;IF(AN248&lt;&gt;"",CONCATENATE(",",AN248),"")&amp;IF(R248&lt;&gt;"",CONCATENATE("}",""),"")&amp;IF(OR(L248="true",L248="false",L248&lt;&gt;""), CONCATENATE(", veteran=", L248), ""),"")</f>
        <v>, zoneIds={57}, veteran=false</v>
      </c>
      <c r="AT248" s="25" t="str">
        <f>IF(A248&lt;&gt;"",IF(J248="Trial",", isTrial=true",IF(J248="Arena",", isArena=true", IF(J248="Monster",", isMonster=true",""))) &amp; IF(M248="true", CONCATENATE(", multiTrialSet=true"), ""),"")</f>
        <v/>
      </c>
      <c r="AU248" s="25" t="str">
        <f>IF(C248&lt;&gt;"",CONCATENATE(" --",C248," / ",B248),"")</f>
        <v xml:space="preserve"> --Plague Doctor / Seuchendoktor</v>
      </c>
      <c r="AV248" s="25" t="str">
        <f>IF(A248&lt;&gt;"",IF(VALUE(Q248)&gt;0,CONCATENATE("[",A248,"] = true,        --",C248, " / ", B248), ""),"")</f>
        <v/>
      </c>
    </row>
    <row r="249" spans="1:48" hidden="1" x14ac:dyDescent="0.25">
      <c r="A249" s="13">
        <v>294</v>
      </c>
      <c r="B249" t="s">
        <v>2071</v>
      </c>
      <c r="C249" t="s">
        <v>2073</v>
      </c>
      <c r="D249" t="s">
        <v>2072</v>
      </c>
      <c r="G249" s="3">
        <f>A249</f>
        <v>294</v>
      </c>
      <c r="J249" t="s">
        <v>2535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3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3" t="str">
        <f>IF(AO249&lt;&gt;"",VLOOKUP(AO249,'ESO zone constants'!$E$3:$L$1002,6,FALSE),"")</f>
        <v/>
      </c>
      <c r="AR249" s="25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S249" s="25" t="str">
        <f>IF(A249&lt;&gt;"",IF(R249&lt;&gt;"",CONCATENATE(", zoneIds={",R249),"")&amp;IF(X249&lt;&gt;"",CONCATENATE(",",X249),"")&amp;IF(AN249&lt;&gt;"",CONCATENATE(",",AN249),"")&amp;IF(R249&lt;&gt;"",CONCATENATE("}",""),"")&amp;IF(OR(L249="true",L249="false",L249&lt;&gt;""), CONCATENATE(", veteran=", L249), ""),"")</f>
        <v>, zoneIds={103}, veteran=false</v>
      </c>
      <c r="AT249" s="25" t="str">
        <f>IF(A249&lt;&gt;"",IF(J249="Trial",", isTrial=true",IF(J249="Arena",", isArena=true", IF(J249="Monster",", isMonster=true",""))) &amp; IF(M249="true", CONCATENATE(", multiTrialSet=true"), ""),"")</f>
        <v/>
      </c>
      <c r="AU249" s="25" t="str">
        <f>IF(C249&lt;&gt;"",CONCATENATE(" --",C249," / ",B249),"")</f>
        <v xml:space="preserve"> --Ysgramor's Birthright / Ysgramors Geburtsrecht</v>
      </c>
      <c r="AV249" s="25" t="str">
        <f>IF(A249&lt;&gt;"",IF(VALUE(Q249)&gt;0,CONCATENATE("[",A249,"] = true,        --",C249, " / ", B249), ""),"")</f>
        <v/>
      </c>
    </row>
    <row r="250" spans="1:48" hidden="1" x14ac:dyDescent="0.25">
      <c r="A250" s="13">
        <v>295</v>
      </c>
      <c r="B250" t="s">
        <v>2074</v>
      </c>
      <c r="C250" t="s">
        <v>2076</v>
      </c>
      <c r="D250" t="s">
        <v>2075</v>
      </c>
      <c r="G250" s="3">
        <f>A250</f>
        <v>295</v>
      </c>
      <c r="J250" t="s">
        <v>2550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3">
        <f>VLOOKUP(R250,'ESO zone constants'!$L$2:$N$9999,3,FALSE)</f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3" t="str">
        <f>IF(AO250&lt;&gt;"",VLOOKUP(AO250,'ESO zone constants'!$E$3:$L$1002,6,FALSE),"")</f>
        <v/>
      </c>
      <c r="AR250" s="25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S250" s="25" t="str">
        <f>IF(A250&lt;&gt;"",IF(R250&lt;&gt;"",CONCATENATE(", zoneIds={",R250),"")&amp;IF(X250&lt;&gt;"",CONCATENATE(",",X250),"")&amp;IF(AN250&lt;&gt;"",CONCATENATE(",",AN250),"")&amp;IF(R250&lt;&gt;"",CONCATENATE("}",""),"")&amp;IF(OR(L250="true",L250="false",L250&lt;&gt;""), CONCATENATE(", veteran=", L250), ""),"")</f>
        <v>, zoneIds={380,935}, veteran=false</v>
      </c>
      <c r="AT250" s="25" t="str">
        <f>IF(A250&lt;&gt;"",IF(J250="Trial",", isTrial=true",IF(J250="Arena",", isArena=true", IF(J250="Monster",", isMonster=true",""))) &amp; IF(M250="true", CONCATENATE(", multiTrialSet=true"), ""),"")</f>
        <v/>
      </c>
      <c r="AU250" s="25" t="str">
        <f>IF(C250&lt;&gt;"",CONCATENATE(" --",C250," / ",B250),"")</f>
        <v xml:space="preserve"> --Jailbreaker / Ausbrecher</v>
      </c>
      <c r="AV250" s="25" t="str">
        <f>IF(A250&lt;&gt;"",IF(VALUE(Q250)&gt;0,CONCATENATE("[",A250,"] = true,        --",C250, " / ", B250), ""),"")</f>
        <v/>
      </c>
    </row>
    <row r="251" spans="1:48" hidden="1" x14ac:dyDescent="0.25">
      <c r="A251" s="13">
        <v>296</v>
      </c>
      <c r="B251" t="s">
        <v>2077</v>
      </c>
      <c r="C251" t="s">
        <v>2079</v>
      </c>
      <c r="D251" t="s">
        <v>2078</v>
      </c>
      <c r="G251" s="3">
        <f>A251</f>
        <v>296</v>
      </c>
      <c r="J251" t="s">
        <v>2550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3">
        <f>VLOOKUP(R251,'ESO zone constants'!$L$2:$N$9999,3,FALSE)</f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3" t="str">
        <f>IF(AO251&lt;&gt;"",VLOOKUP(AO251,'ESO zone constants'!$E$3:$L$1002,6,FALSE),"")</f>
        <v/>
      </c>
      <c r="AR251" s="25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S251" s="25" t="str">
        <f>IF(A251&lt;&gt;"",IF(R251&lt;&gt;"",CONCATENATE(", zoneIds={",R251),"")&amp;IF(X251&lt;&gt;"",CONCATENATE(",",X251),"")&amp;IF(AN251&lt;&gt;"",CONCATENATE(",",AN251),"")&amp;IF(R251&lt;&gt;"",CONCATENATE("}",""),"")&amp;IF(OR(L251="true",L251="false",L251&lt;&gt;""), CONCATENATE(", veteran=", L251), ""),"")</f>
        <v>, zoneIds={144,936}, veteran=false</v>
      </c>
      <c r="AT251" s="25" t="str">
        <f>IF(A251&lt;&gt;"",IF(J251="Trial",", isTrial=true",IF(J251="Arena",", isArena=true", IF(J251="Monster",", isMonster=true",""))) &amp; IF(M251="true", CONCATENATE(", multiTrialSet=true"), ""),"")</f>
        <v/>
      </c>
      <c r="AU251" s="25" t="str">
        <f>IF(C251&lt;&gt;"",CONCATENATE(" --",C251," / ",B251),"")</f>
        <v xml:space="preserve"> --Spelunker / Höhlenforscher</v>
      </c>
      <c r="AV251" s="25" t="str">
        <f>IF(A251&lt;&gt;"",IF(VALUE(Q251)&gt;0,CONCATENATE("[",A251,"] = true,        --",C251, " / ", B251), ""),"")</f>
        <v/>
      </c>
    </row>
    <row r="252" spans="1:48" hidden="1" x14ac:dyDescent="0.25">
      <c r="A252" s="13">
        <v>297</v>
      </c>
      <c r="B252" t="s">
        <v>2080</v>
      </c>
      <c r="C252" t="s">
        <v>2082</v>
      </c>
      <c r="D252" t="s">
        <v>2081</v>
      </c>
      <c r="G252" s="3">
        <f>A252</f>
        <v>297</v>
      </c>
      <c r="J252" t="s">
        <v>2550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3">
        <f>VLOOKUP(R252,'ESO zone constants'!$L$2:$N$9999,3,FALSE)</f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3" t="str">
        <f>IF(AO252&lt;&gt;"",VLOOKUP(AO252,'ESO zone constants'!$E$3:$L$1002,6,FALSE),"")</f>
        <v/>
      </c>
      <c r="AR252" s="25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S252" s="25" t="str">
        <f>IF(A252&lt;&gt;"",IF(R252&lt;&gt;"",CONCATENATE(", zoneIds={",R252),"")&amp;IF(X252&lt;&gt;"",CONCATENATE(",",X252),"")&amp;IF(AN252&lt;&gt;"",CONCATENATE(",",AN252),"")&amp;IF(R252&lt;&gt;"",CONCATENATE("}",""),"")&amp;IF(OR(L252="true",L252="false",L252&lt;&gt;""), CONCATENATE(", veteran=", L252), ""),"")</f>
        <v>, zoneIds={283,934}, veteran=false</v>
      </c>
      <c r="AT252" s="25" t="str">
        <f>IF(A252&lt;&gt;"",IF(J252="Trial",", isTrial=true",IF(J252="Arena",", isArena=true", IF(J252="Monster",", isMonster=true",""))) &amp; IF(M252="true", CONCATENATE(", multiTrialSet=true"), ""),"")</f>
        <v/>
      </c>
      <c r="AU252" s="25" t="str">
        <f>IF(C252&lt;&gt;"",CONCATENATE(" --",C252," / ",B252),"")</f>
        <v xml:space="preserve"> --Spider Cultist Cowl / Spinnenkultistenkutte</v>
      </c>
      <c r="AV252" s="25" t="str">
        <f>IF(A252&lt;&gt;"",IF(VALUE(Q252)&gt;0,CONCATENATE("[",A252,"] = true,        --",C252, " / ", B252), ""),"")</f>
        <v/>
      </c>
    </row>
    <row r="253" spans="1:48" hidden="1" x14ac:dyDescent="0.25">
      <c r="A253" s="13">
        <v>298</v>
      </c>
      <c r="B253" t="s">
        <v>2083</v>
      </c>
      <c r="C253" t="s">
        <v>2085</v>
      </c>
      <c r="D253" t="s">
        <v>2084</v>
      </c>
      <c r="G253" s="3">
        <f>A253</f>
        <v>298</v>
      </c>
      <c r="J253" t="s">
        <v>2550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3">
        <f>VLOOKUP(R253,'ESO zone constants'!$L$2:$N$9999,3,FALSE)</f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3" t="str">
        <f>IF(AO253&lt;&gt;"",VLOOKUP(AO253,'ESO zone constants'!$E$3:$L$1002,6,FALSE),"")</f>
        <v/>
      </c>
      <c r="AR253" s="25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S253" s="25" t="str">
        <f>IF(A253&lt;&gt;"",IF(R253&lt;&gt;"",CONCATENATE(", zoneIds={",R253),"")&amp;IF(X253&lt;&gt;"",CONCATENATE(",",X253),"")&amp;IF(AN253&lt;&gt;"",CONCATENATE(",",AN253),"")&amp;IF(R253&lt;&gt;"",CONCATENATE("}",""),"")&amp;IF(OR(L253="true",L253="false",L253&lt;&gt;""), CONCATENATE(", veteran=", L253), ""),"")</f>
        <v>, zoneIds={126,931}, veteran=false</v>
      </c>
      <c r="AT253" s="25" t="str">
        <f>IF(A253&lt;&gt;"",IF(J253="Trial",", isTrial=true",IF(J253="Arena",", isArena=true", IF(J253="Monster",", isMonster=true",""))) &amp; IF(M253="true", CONCATENATE(", multiTrialSet=true"), ""),"")</f>
        <v/>
      </c>
      <c r="AU253" s="25" t="str">
        <f>IF(C253&lt;&gt;"",CONCATENATE(" --",C253," / ",B253),"")</f>
        <v xml:space="preserve"> --Light Speaker / Lichtsprecher</v>
      </c>
      <c r="AV253" s="25" t="str">
        <f>IF(A253&lt;&gt;"",IF(VALUE(Q253)&gt;0,CONCATENATE("[",A253,"] = true,        --",C253, " / ", B253), ""),"")</f>
        <v/>
      </c>
    </row>
    <row r="254" spans="1:48" hidden="1" x14ac:dyDescent="0.25">
      <c r="A254" s="13">
        <v>299</v>
      </c>
      <c r="B254" t="s">
        <v>2086</v>
      </c>
      <c r="C254" t="s">
        <v>2088</v>
      </c>
      <c r="D254" t="s">
        <v>2087</v>
      </c>
      <c r="G254" s="3">
        <f>A254</f>
        <v>299</v>
      </c>
      <c r="J254" t="s">
        <v>2550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3">
        <f>VLOOKUP(R254,'ESO zone constants'!$L$2:$N$9999,3,FALSE)</f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3" t="str">
        <f>IF(AO254&lt;&gt;"",VLOOKUP(AO254,'ESO zone constants'!$E$3:$L$1002,6,FALSE),"")</f>
        <v/>
      </c>
      <c r="AR254" s="25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S254" s="25" t="str">
        <f>IF(A254&lt;&gt;"",IF(R254&lt;&gt;"",CONCATENATE(", zoneIds={",R254),"")&amp;IF(X254&lt;&gt;"",CONCATENATE(",",X254),"")&amp;IF(AN254&lt;&gt;"",CONCATENATE(",",AN254),"")&amp;IF(R254&lt;&gt;"",CONCATENATE("}",""),"")&amp;IF(OR(L254="true",L254="false",L254&lt;&gt;""), CONCATENATE(", veteran=", L254), ""),"")</f>
        <v>, zoneIds={146,933}, veteran=false</v>
      </c>
      <c r="AT254" s="25" t="str">
        <f>IF(A254&lt;&gt;"",IF(J254="Trial",", isTrial=true",IF(J254="Arena",", isArena=true", IF(J254="Monster",", isMonster=true",""))) &amp; IF(M254="true", CONCATENATE(", multiTrialSet=true"), ""),"")</f>
        <v/>
      </c>
      <c r="AU254" s="25" t="str">
        <f>IF(C254&lt;&gt;"",CONCATENATE(" --",C254," / ",B254),"")</f>
        <v xml:space="preserve"> --Toothrow / Zahnreihe</v>
      </c>
      <c r="AV254" s="25" t="str">
        <f>IF(A254&lt;&gt;"",IF(VALUE(Q254)&gt;0,CONCATENATE("[",A254,"] = true,        --",C254, " / ", B254), ""),"")</f>
        <v/>
      </c>
    </row>
    <row r="255" spans="1:48" hidden="1" x14ac:dyDescent="0.25">
      <c r="A255" s="13">
        <v>300</v>
      </c>
      <c r="B255" t="s">
        <v>2089</v>
      </c>
      <c r="C255" t="s">
        <v>2091</v>
      </c>
      <c r="D255" t="s">
        <v>2090</v>
      </c>
      <c r="G255" s="3">
        <f>A255</f>
        <v>300</v>
      </c>
      <c r="J255" t="s">
        <v>2550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3">
        <f>VLOOKUP(R255,'ESO zone constants'!$L$2:$N$9999,3,FALSE)</f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3" t="str">
        <f>IF(AO255&lt;&gt;"",VLOOKUP(AO255,'ESO zone constants'!$E$3:$L$1002,6,FALSE),"")</f>
        <v/>
      </c>
      <c r="AR255" s="25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S255" s="25" t="str">
        <f>IF(A255&lt;&gt;"",IF(R255&lt;&gt;"",CONCATENATE(", zoneIds={",R255),"")&amp;IF(X255&lt;&gt;"",CONCATENATE(",",X255),"")&amp;IF(AN255&lt;&gt;"",CONCATENATE(",",AN255),"")&amp;IF(R255&lt;&gt;"",CONCATENATE("}",""),"")&amp;IF(OR(L255="true",L255="false",L255&lt;&gt;""), CONCATENATE(", veteran=", L255), ""),"")</f>
        <v>, zoneIds={63,930}, veteran=false</v>
      </c>
      <c r="AT255" s="25" t="str">
        <f>IF(A255&lt;&gt;"",IF(J255="Trial",", isTrial=true",IF(J255="Arena",", isArena=true", IF(J255="Monster",", isMonster=true",""))) &amp; IF(M255="true", CONCATENATE(", multiTrialSet=true"), ""),"")</f>
        <v/>
      </c>
      <c r="AU255" s="25" t="str">
        <f>IF(C255&lt;&gt;"",CONCATENATE(" --",C255," / ",B255),"")</f>
        <v xml:space="preserve"> --Netch's Touch / Berührung des Netch</v>
      </c>
      <c r="AV255" s="25" t="str">
        <f>IF(A255&lt;&gt;"",IF(VALUE(Q255)&gt;0,CONCATENATE("[",A255,"] = true,        --",C255, " / ", B255), ""),"")</f>
        <v/>
      </c>
    </row>
    <row r="256" spans="1:48" hidden="1" x14ac:dyDescent="0.25">
      <c r="A256" s="13">
        <v>301</v>
      </c>
      <c r="B256" t="s">
        <v>2092</v>
      </c>
      <c r="C256" t="s">
        <v>2094</v>
      </c>
      <c r="D256" t="s">
        <v>2093</v>
      </c>
      <c r="G256" s="3">
        <f>A256</f>
        <v>301</v>
      </c>
      <c r="J256" t="s">
        <v>2550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3">
        <f>VLOOKUP(R256,'ESO zone constants'!$L$2:$N$9999,3,FALSE)</f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3" t="str">
        <f>IF(AO256&lt;&gt;"",VLOOKUP(AO256,'ESO zone constants'!$E$3:$L$1002,6,FALSE),"")</f>
        <v/>
      </c>
      <c r="AR256" s="25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S256" s="25" t="str">
        <f>IF(A256&lt;&gt;"",IF(R256&lt;&gt;"",CONCATENATE(", zoneIds={",R256),"")&amp;IF(X256&lt;&gt;"",CONCATENATE(",",X256),"")&amp;IF(AN256&lt;&gt;"",CONCATENATE(",",AN256),"")&amp;IF(R256&lt;&gt;"",CONCATENATE("}",""),"")&amp;IF(OR(L256="true",L256="false",L256&lt;&gt;""), CONCATENATE(", veteran=", L256), ""),"")</f>
        <v>, zoneIds={63,930}, veteran=false</v>
      </c>
      <c r="AT256" s="25" t="str">
        <f>IF(A256&lt;&gt;"",IF(J256="Trial",", isTrial=true",IF(J256="Arena",", isArena=true", IF(J256="Monster",", isMonster=true",""))) &amp; IF(M256="true", CONCATENATE(", multiTrialSet=true"), ""),"")</f>
        <v/>
      </c>
      <c r="AU256" s="25" t="str">
        <f>IF(C256&lt;&gt;"",CONCATENATE(" --",C256," / ",B256),"")</f>
        <v xml:space="preserve"> --Strength of the Automaton / Stärke des Automaten</v>
      </c>
      <c r="AV256" s="25" t="str">
        <f>IF(A256&lt;&gt;"",IF(VALUE(Q256)&gt;0,CONCATENATE("[",A256,"] = true,        --",C256, " / ", B256), ""),"")</f>
        <v/>
      </c>
    </row>
    <row r="257" spans="1:48" hidden="1" x14ac:dyDescent="0.25">
      <c r="A257" s="13">
        <v>302</v>
      </c>
      <c r="B257" t="s">
        <v>2095</v>
      </c>
      <c r="C257" t="s">
        <v>2095</v>
      </c>
      <c r="D257" t="s">
        <v>2096</v>
      </c>
      <c r="G257" s="3">
        <f>A257</f>
        <v>302</v>
      </c>
      <c r="J257" t="s">
        <v>2550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3">
        <f>VLOOKUP(R257,'ESO zone constants'!$L$2:$N$9999,3,FALSE)</f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3" t="str">
        <f>IF(AO257&lt;&gt;"",VLOOKUP(AO257,'ESO zone constants'!$E$3:$L$1002,6,FALSE),"")</f>
        <v/>
      </c>
      <c r="AR257" s="25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S257" s="25" t="str">
        <f>IF(A257&lt;&gt;"",IF(R257&lt;&gt;"",CONCATENATE(", zoneIds={",R257),"")&amp;IF(X257&lt;&gt;"",CONCATENATE(",",X257),"")&amp;IF(AN257&lt;&gt;"",CONCATENATE(",",AN257),"")&amp;IF(R257&lt;&gt;"",CONCATENATE("}",""),"")&amp;IF(OR(L257="true",L257="false",L257&lt;&gt;""), CONCATENATE(", veteran=", L257), ""),"")</f>
        <v>, zoneIds={130,932}, veteran=false</v>
      </c>
      <c r="AT257" s="25" t="str">
        <f>IF(A257&lt;&gt;"",IF(J257="Trial",", isTrial=true",IF(J257="Arena",", isArena=true", IF(J257="Monster",", isMonster=true",""))) &amp; IF(M257="true", CONCATENATE(", multiTrialSet=true"), ""),"")</f>
        <v/>
      </c>
      <c r="AU257" s="25" t="str">
        <f>IF(C257&lt;&gt;"",CONCATENATE(" --",C257," / ",B257),"")</f>
        <v xml:space="preserve"> --Leviathan / Leviathan</v>
      </c>
      <c r="AV257" s="25" t="str">
        <f>IF(A257&lt;&gt;"",IF(VALUE(Q257)&gt;0,CONCATENATE("[",A257,"] = true,        --",C257, " / ", B257), ""),"")</f>
        <v/>
      </c>
    </row>
    <row r="258" spans="1:48" hidden="1" x14ac:dyDescent="0.25">
      <c r="A258" s="13">
        <v>303</v>
      </c>
      <c r="B258" t="s">
        <v>2097</v>
      </c>
      <c r="C258" t="s">
        <v>2099</v>
      </c>
      <c r="D258" t="s">
        <v>2098</v>
      </c>
      <c r="G258" s="3">
        <f>A258</f>
        <v>303</v>
      </c>
      <c r="J258" t="s">
        <v>2550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3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3" t="str">
        <f>IF(AO258&lt;&gt;"",VLOOKUP(AO258,'ESO zone constants'!$E$3:$L$1002,6,FALSE),"")</f>
        <v/>
      </c>
      <c r="AR258" s="25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S258" s="25" t="str">
        <f>IF(A258&lt;&gt;"",IF(R258&lt;&gt;"",CONCATENATE(", zoneIds={",R258),"")&amp;IF(X258&lt;&gt;"",CONCATENATE(",",X258),"")&amp;IF(AN258&lt;&gt;"",CONCATENATE(",",AN258),"")&amp;IF(R258&lt;&gt;"",CONCATENATE("}",""),"")&amp;IF(OR(L258="true",L258="false",L258&lt;&gt;""), CONCATENATE(", veteran=", L258), ""),"")</f>
        <v>, zoneIds={148}, veteran=false</v>
      </c>
      <c r="AT258" s="25" t="e">
        <f>IF(A258&lt;&gt;"",IF(#REF!="Trial",", isTrial=true",IF(#REF!="Arena",", isArena=true", IF(#REF!="Monster",", isMonster=true",""))) &amp; IF(M258="true", CONCATENATE(", multiTrialSet=true"), ""),"")</f>
        <v>#REF!</v>
      </c>
      <c r="AU258" s="25" t="str">
        <f>IF(C258&lt;&gt;"",CONCATENATE(" --",C258," / ",B258),"")</f>
        <v xml:space="preserve"> --Lamia's Song / Lied der Lamie</v>
      </c>
      <c r="AV258" s="25" t="str">
        <f>IF(A258&lt;&gt;"",IF(VALUE(Q258)&gt;0,CONCATENATE("[",A258,"] = true,        --",C258, " / ", B258), ""),"")</f>
        <v/>
      </c>
    </row>
    <row r="259" spans="1:48" hidden="1" x14ac:dyDescent="0.25">
      <c r="A259" s="13">
        <v>304</v>
      </c>
      <c r="B259" t="s">
        <v>2100</v>
      </c>
      <c r="C259" t="s">
        <v>2102</v>
      </c>
      <c r="D259" t="s">
        <v>2101</v>
      </c>
      <c r="G259" s="3">
        <f>A259</f>
        <v>304</v>
      </c>
      <c r="J259" t="s">
        <v>2550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3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3" t="str">
        <f>IF(AO259&lt;&gt;"",VLOOKUP(AO259,'ESO zone constants'!$E$3:$L$1002,6,FALSE),"")</f>
        <v/>
      </c>
      <c r="AR259" s="25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S259" s="25" t="str">
        <f>IF(A259&lt;&gt;"",IF(R259&lt;&gt;"",CONCATENATE(", zoneIds={",R259),"")&amp;IF(X259&lt;&gt;"",CONCATENATE(",",X259),"")&amp;IF(AN259&lt;&gt;"",CONCATENATE(",",AN259),"")&amp;IF(R259&lt;&gt;"",CONCATENATE("}",""),"")&amp;IF(OR(L259="true",L259="false",L259&lt;&gt;""), CONCATENATE(", veteran=", L259), ""),"")</f>
        <v>, zoneIds={148}, veteran=false</v>
      </c>
      <c r="AT259" s="25" t="str">
        <f>IF(A259&lt;&gt;"",IF(J259="Trial",", isTrial=true",IF(J259="Arena",", isArena=true", IF(J259="Monster",", isMonster=true",""))) &amp; IF(M259="true", CONCATENATE(", multiTrialSet=true"), ""),"")</f>
        <v/>
      </c>
      <c r="AU259" s="25" t="str">
        <f>IF(C259&lt;&gt;"",CONCATENATE(" --",C259," / ",B259),"")</f>
        <v xml:space="preserve"> --Medusa / Versteinernder Blick</v>
      </c>
      <c r="AV259" s="25" t="str">
        <f>IF(A259&lt;&gt;"",IF(VALUE(Q259)&gt;0,CONCATENATE("[",A259,"] = true,        --",C259, " / ", B259), ""),"")</f>
        <v/>
      </c>
    </row>
    <row r="260" spans="1:48" hidden="1" x14ac:dyDescent="0.25">
      <c r="A260" s="13">
        <v>305</v>
      </c>
      <c r="B260" t="s">
        <v>2103</v>
      </c>
      <c r="C260" t="s">
        <v>2105</v>
      </c>
      <c r="D260" t="s">
        <v>2104</v>
      </c>
      <c r="G260" s="3">
        <f>A260</f>
        <v>305</v>
      </c>
      <c r="J260" t="s">
        <v>2550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3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5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S260" s="25" t="str">
        <f>IF(A260&lt;&gt;"",IF(R260&lt;&gt;"",CONCATENATE(", zoneIds={",R260),"")&amp;IF(X260&lt;&gt;"",CONCATENATE(",",X260),"")&amp;IF(AN260&lt;&gt;"",CONCATENATE(",",AN260),"")&amp;IF(R260&lt;&gt;"",CONCATENATE("}",""),"")&amp;IF(OR(L260="true",L260="false",L260&lt;&gt;""), CONCATENATE(", veteran=", L260), ""),"")</f>
        <v>, zoneIds={22}, veteran=false</v>
      </c>
      <c r="AT260" s="25" t="str">
        <f>IF(A260&lt;&gt;"",IF(J260="Trial",", isTrial=true",IF(J260="Arena",", isArena=true", IF(J260="Monster",", isMonster=true",""))) &amp; IF(M260="true", CONCATENATE(", multiTrialSet=true"), ""),"")</f>
        <v/>
      </c>
      <c r="AU260" s="25" t="str">
        <f>IF(C260&lt;&gt;"",CONCATENATE(" --",C260," / ",B260),"")</f>
        <v xml:space="preserve"> --Treasure Hunter / Schatzjäger</v>
      </c>
      <c r="AV260" s="25" t="str">
        <f>IF(A260&lt;&gt;"",IF(VALUE(Q260)&gt;0,CONCATENATE("[",A260,"] = true,        --",C260, " / ", B260), ""),"")</f>
        <v/>
      </c>
    </row>
    <row r="261" spans="1:48" hidden="1" x14ac:dyDescent="0.25">
      <c r="A261" s="13">
        <v>307</v>
      </c>
      <c r="B261" t="s">
        <v>2106</v>
      </c>
      <c r="C261" t="s">
        <v>2108</v>
      </c>
      <c r="D261" t="s">
        <v>2107</v>
      </c>
      <c r="G261" s="3">
        <f>A261</f>
        <v>307</v>
      </c>
      <c r="J261" t="s">
        <v>2550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3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5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S261" s="25" t="str">
        <f>IF(A261&lt;&gt;"",IF(R261&lt;&gt;"",CONCATENATE(", zoneIds={",R261),"")&amp;IF(X261&lt;&gt;"",CONCATENATE(",",X261),"")&amp;IF(AN261&lt;&gt;"",CONCATENATE(",",AN261),"")&amp;IF(R261&lt;&gt;"",CONCATENATE("}",""),"")&amp;IF(OR(L261="true",L261="false",L261&lt;&gt;""), CONCATENATE(", veteran=", L261), ""),"")</f>
        <v>, zoneIds={449}, veteran=false</v>
      </c>
      <c r="AT261" s="25" t="str">
        <f>IF(A261&lt;&gt;"",IF(J261="Trial",", isTrial=true",IF(J261="Arena",", isArena=true", IF(J261="Monster",", isMonster=true",""))) &amp; IF(M261="true", CONCATENATE(", multiTrialSet=true"), ""),"")</f>
        <v/>
      </c>
      <c r="AU261" s="25" t="str">
        <f>IF(C261&lt;&gt;"",CONCATENATE(" --",C261," / ",B261),"")</f>
        <v xml:space="preserve"> --Draugr Hulk / Schwerfälliger Draugr</v>
      </c>
      <c r="AV261" s="25" t="str">
        <f>IF(A261&lt;&gt;"",IF(VALUE(Q261)&gt;0,CONCATENATE("[",A261,"] = true,        --",C261, " / ", B261), ""),"")</f>
        <v/>
      </c>
    </row>
    <row r="262" spans="1:48" hidden="1" x14ac:dyDescent="0.25">
      <c r="A262" s="13">
        <v>308</v>
      </c>
      <c r="B262" t="s">
        <v>2109</v>
      </c>
      <c r="C262" t="s">
        <v>2111</v>
      </c>
      <c r="D262" t="s">
        <v>2110</v>
      </c>
      <c r="G262" s="3">
        <f>A262</f>
        <v>308</v>
      </c>
      <c r="J262" t="s">
        <v>2550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3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5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S262" s="25" t="str">
        <f>IF(A262&lt;&gt;"",IF(R262&lt;&gt;"",CONCATENATE(", zoneIds={",R262),"")&amp;IF(X262&lt;&gt;"",CONCATENATE(",",X262),"")&amp;IF(AN262&lt;&gt;"",CONCATENATE(",",AN262),"")&amp;IF(R262&lt;&gt;"",CONCATENATE("}",""),"")&amp;IF(OR(L262="true",L262="false",L262&lt;&gt;""), CONCATENATE(", veteran=", L262), ""),"")</f>
        <v>, zoneIds={38}, veteran=false</v>
      </c>
      <c r="AT262" s="25" t="str">
        <f>IF(A262&lt;&gt;"",IF(J262="Trial",", isTrial=true",IF(J262="Arena",", isArena=true", IF(J262="Monster",", isMonster=true",""))) &amp; IF(M262="true", CONCATENATE(", multiTrialSet=true"), ""),"")</f>
        <v/>
      </c>
      <c r="AU262" s="25" t="str">
        <f>IF(C262&lt;&gt;"",CONCATENATE(" --",C262," / ",B262),"")</f>
        <v xml:space="preserve"> --Bone Pirate's Tatters / Lumpen des Knochenpiraten</v>
      </c>
      <c r="AV262" s="25" t="str">
        <f>IF(A262&lt;&gt;"",IF(VALUE(Q262)&gt;0,CONCATENATE("[",A262,"] = true,        --",C262, " / ", B262), ""),"")</f>
        <v/>
      </c>
    </row>
    <row r="263" spans="1:48" hidden="1" x14ac:dyDescent="0.25">
      <c r="A263" s="13">
        <v>309</v>
      </c>
      <c r="B263" t="s">
        <v>2112</v>
      </c>
      <c r="C263" t="s">
        <v>2114</v>
      </c>
      <c r="D263" t="s">
        <v>2113</v>
      </c>
      <c r="G263" s="3">
        <f>A263</f>
        <v>309</v>
      </c>
      <c r="J263" t="s">
        <v>2550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3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3" t="str">
        <f>IF(AO263&lt;&gt;"",VLOOKUP(AO263,'ESO zone constants'!$E$3:$L$1002,6,FALSE),"")</f>
        <v/>
      </c>
      <c r="AR263" s="25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S263" s="25" t="str">
        <f>IF(A263&lt;&gt;"",IF(R263&lt;&gt;"",CONCATENATE(", zoneIds={",R263),"")&amp;IF(X263&lt;&gt;"",CONCATENATE(",",X263),"")&amp;IF(AN263&lt;&gt;"",CONCATENATE(",",AN263),"")&amp;IF(R263&lt;&gt;"",CONCATENATE("}",""),"")&amp;IF(OR(L263="true",L263="false",L263&lt;&gt;""), CONCATENATE(", veteran=", L263), ""),"")</f>
        <v>, zoneIds={38}, veteran=false</v>
      </c>
      <c r="AT263" s="25" t="str">
        <f>IF(A263&lt;&gt;"",IF(J263="Trial",", isTrial=true",IF(J263="Arena",", isArena=true", IF(J263="Monster",", isMonster=true",""))) &amp; IF(M263="true", CONCATENATE(", multiTrialSet=true"), ""),"")</f>
        <v/>
      </c>
      <c r="AU263" s="25" t="str">
        <f>IF(C263&lt;&gt;"",CONCATENATE(" --",C263," / ",B263),"")</f>
        <v xml:space="preserve"> --Knight-errant's Mail / Platten des Wanderritters</v>
      </c>
      <c r="AV263" s="25" t="str">
        <f>IF(A263&lt;&gt;"",IF(VALUE(Q263)&gt;0,CONCATENATE("[",A263,"] = true,        --",C263, " / ", B263), ""),"")</f>
        <v/>
      </c>
    </row>
    <row r="264" spans="1:48" hidden="1" x14ac:dyDescent="0.25">
      <c r="A264" s="13">
        <v>310</v>
      </c>
      <c r="B264" t="s">
        <v>2115</v>
      </c>
      <c r="C264" t="s">
        <v>2117</v>
      </c>
      <c r="D264" t="s">
        <v>2116</v>
      </c>
      <c r="G264" s="3">
        <f>A264</f>
        <v>310</v>
      </c>
      <c r="J264" t="s">
        <v>2550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3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3" t="str">
        <f>IF(AO264&lt;&gt;"",VLOOKUP(AO264,'ESO zone constants'!$E$3:$L$1002,6,FALSE),"")</f>
        <v/>
      </c>
      <c r="AR264" s="25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S264" s="25" t="str">
        <f>IF(A264&lt;&gt;"",IF(R264&lt;&gt;"",CONCATENATE(", zoneIds={",R264),"")&amp;IF(X264&lt;&gt;"",CONCATENATE(",",X264),"")&amp;IF(AN264&lt;&gt;"",CONCATENATE(",",AN264),"")&amp;IF(R264&lt;&gt;"",CONCATENATE("}",""),"")&amp;IF(OR(L264="true",L264="false",L264&lt;&gt;""), CONCATENATE(", veteran=", L264), ""),"")</f>
        <v>, zoneIds={64}, veteran=false</v>
      </c>
      <c r="AT264" s="25" t="str">
        <f>IF(A264&lt;&gt;"",IF(J264="Trial",", isTrial=true",IF(J264="Arena",", isArena=true", IF(J264="Monster",", isMonster=true",""))) &amp; IF(M264="true", CONCATENATE(", multiTrialSet=true"), ""),"")</f>
        <v/>
      </c>
      <c r="AU264" s="25" t="str">
        <f>IF(C264&lt;&gt;"",CONCATENATE(" --",C264," / ",B264),"")</f>
        <v xml:space="preserve"> --Sword Dancer / Schwerttänzer</v>
      </c>
      <c r="AV264" s="25" t="str">
        <f>IF(A264&lt;&gt;"",IF(VALUE(Q264)&gt;0,CONCATENATE("[",A264,"] = true,        --",C264, " / ", B264), ""),"")</f>
        <v/>
      </c>
    </row>
    <row r="265" spans="1:48" hidden="1" x14ac:dyDescent="0.25">
      <c r="A265" s="13">
        <v>311</v>
      </c>
      <c r="B265" t="s">
        <v>2118</v>
      </c>
      <c r="C265" t="s">
        <v>2120</v>
      </c>
      <c r="D265" t="s">
        <v>2119</v>
      </c>
      <c r="G265" s="3">
        <f>A265</f>
        <v>311</v>
      </c>
      <c r="J265" t="s">
        <v>2550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3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3" t="str">
        <f>IF(AO265&lt;&gt;"",VLOOKUP(AO265,'ESO zone constants'!$E$3:$L$1002,6,FALSE),"")</f>
        <v/>
      </c>
      <c r="AR265" s="25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S265" s="25" t="str">
        <f>IF(A265&lt;&gt;"",IF(R265&lt;&gt;"",CONCATENATE(", zoneIds={",R265),"")&amp;IF(X265&lt;&gt;"",CONCATENATE(",",X265),"")&amp;IF(AN265&lt;&gt;"",CONCATENATE(",",AN265),"")&amp;IF(R265&lt;&gt;"",CONCATENATE("}",""),"")&amp;IF(OR(L265="true",L265="false",L265&lt;&gt;""), CONCATENATE(", veteran=", L265), ""),"")</f>
        <v>, zoneIds={11}, veteran=false</v>
      </c>
      <c r="AT265" s="25" t="str">
        <f>IF(A265&lt;&gt;"",IF(J265="Trial",", isTrial=true",IF(J265="Arena",", isArena=true", IF(J265="Monster",", isMonster=true",""))) &amp; IF(M265="true", CONCATENATE(", multiTrialSet=true"), ""),"")</f>
        <v/>
      </c>
      <c r="AU265" s="25" t="str">
        <f>IF(C265&lt;&gt;"",CONCATENATE(" --",C265," / ",B265),"")</f>
        <v xml:space="preserve"> --Rattlecage / Klapperkäfig</v>
      </c>
      <c r="AV265" s="25" t="str">
        <f>IF(A265&lt;&gt;"",IF(VALUE(Q265)&gt;0,CONCATENATE("[",A265,"] = true,        --",C265, " / ", B265), ""),"")</f>
        <v/>
      </c>
    </row>
    <row r="266" spans="1:48" hidden="1" x14ac:dyDescent="0.25">
      <c r="A266" s="13">
        <v>313</v>
      </c>
      <c r="B266" t="s">
        <v>2121</v>
      </c>
      <c r="C266" t="s">
        <v>2123</v>
      </c>
      <c r="D266" t="s">
        <v>2122</v>
      </c>
      <c r="G266" s="3">
        <f>A266</f>
        <v>313</v>
      </c>
      <c r="J266" t="s">
        <v>2465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3">
        <f>VLOOKUP(R266,'ESO zone constants'!$L$2:$N$9999,3,FALSE)</f>
        <v>0</v>
      </c>
      <c r="U266" s="3" t="str">
        <f>VLOOKUP(T266,'LibSets constants'!$A$2:$B$16,2,FALSE)</f>
        <v>Included in base game</v>
      </c>
      <c r="V266" t="s">
        <v>2585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3" t="str">
        <f>IF(AO266&lt;&gt;"",VLOOKUP(AO266,'ESO zone constants'!$E$3:$L$1002,6,FALSE),"")</f>
        <v/>
      </c>
      <c r="AR266" s="25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S266" s="25" t="str">
        <f>IF(A266&lt;&gt;"",IF(R266&lt;&gt;"",CONCATENATE(", zoneIds={",R266),"")&amp;IF(X266&lt;&gt;"",CONCATENATE(",",X266),"")&amp;IF(AN266&lt;&gt;"",CONCATENATE(",",AN266),"")&amp;IF(R266&lt;&gt;"",CONCATENATE("}",""),"")&amp;IF(OR(L266="true",L266="false",L266&lt;&gt;""), CONCATENATE(", veteran=", L266), ""),"")</f>
        <v>, zoneIds={635}, veteran=true</v>
      </c>
      <c r="AT266" s="25" t="str">
        <f>IF(A266&lt;&gt;"",IF(J266="Trial",", isTrial=true",IF(J266="Arena",", isArena=true", IF(J266="Monster",", isMonster=true",""))) &amp; IF(M266="true", CONCATENATE(", multiTrialSet=true"), ""),"")</f>
        <v>, isArena=true</v>
      </c>
      <c r="AU266" s="25" t="str">
        <f>IF(C266&lt;&gt;"",CONCATENATE(" --",C266," / ",B266),"")</f>
        <v xml:space="preserve"> --Titanic Cleave / Titanisches Trennen</v>
      </c>
      <c r="AV266" s="25" t="str">
        <f>IF(A266&lt;&gt;"",IF(VALUE(Q266)&gt;0,CONCATENATE("[",A266,"] = true,        --",C266, " / ", B266), ""),"")</f>
        <v/>
      </c>
    </row>
    <row r="267" spans="1:48" hidden="1" x14ac:dyDescent="0.25">
      <c r="A267" s="13">
        <v>314</v>
      </c>
      <c r="B267" t="s">
        <v>2124</v>
      </c>
      <c r="C267" t="s">
        <v>2126</v>
      </c>
      <c r="D267" t="s">
        <v>2125</v>
      </c>
      <c r="G267" s="3">
        <f>A267</f>
        <v>314</v>
      </c>
      <c r="J267" t="s">
        <v>2465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3">
        <f>VLOOKUP(R267,'ESO zone constants'!$L$2:$N$9999,3,FALSE)</f>
        <v>0</v>
      </c>
      <c r="U267" s="3" t="str">
        <f>VLOOKUP(T267,'LibSets constants'!$A$2:$B$16,2,FALSE)</f>
        <v>Included in base game</v>
      </c>
      <c r="V267" t="s">
        <v>2585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3" t="str">
        <f>IF(AO267&lt;&gt;"",VLOOKUP(AO267,'ESO zone constants'!$E$3:$L$1002,6,FALSE),"")</f>
        <v/>
      </c>
      <c r="AR267" s="25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S267" s="25" t="str">
        <f>IF(A267&lt;&gt;"",IF(R267&lt;&gt;"",CONCATENATE(", zoneIds={",R267),"")&amp;IF(X267&lt;&gt;"",CONCATENATE(",",X267),"")&amp;IF(AN267&lt;&gt;"",CONCATENATE(",",AN267),"")&amp;IF(R267&lt;&gt;"",CONCATENATE("}",""),"")&amp;IF(OR(L267="true",L267="false",L267&lt;&gt;""), CONCATENATE(", veteran=", L267), ""),"")</f>
        <v>, zoneIds={635}, veteran=true</v>
      </c>
      <c r="AT267" s="25" t="str">
        <f>IF(A267&lt;&gt;"",IF(J267="Trial",", isTrial=true",IF(J267="Arena",", isArena=true", IF(J267="Monster",", isMonster=true",""))) &amp; IF(M267="true", CONCATENATE(", multiTrialSet=true"), ""),"")</f>
        <v>, isArena=true</v>
      </c>
      <c r="AU267" s="25" t="str">
        <f>IF(C267&lt;&gt;"",CONCATENATE(" --",C267," / ",B267),"")</f>
        <v xml:space="preserve"> --Puncturing Remedy / Durchschlagende Genesung</v>
      </c>
      <c r="AV267" s="25" t="str">
        <f>IF(A267&lt;&gt;"",IF(VALUE(Q267)&gt;0,CONCATENATE("[",A267,"] = true,        --",C267, " / ", B267), ""),"")</f>
        <v/>
      </c>
    </row>
    <row r="268" spans="1:48" hidden="1" x14ac:dyDescent="0.25">
      <c r="A268" s="13">
        <v>315</v>
      </c>
      <c r="B268" t="s">
        <v>2127</v>
      </c>
      <c r="C268" t="s">
        <v>2129</v>
      </c>
      <c r="D268" t="s">
        <v>2128</v>
      </c>
      <c r="G268" s="3">
        <f>A268</f>
        <v>315</v>
      </c>
      <c r="J268" t="s">
        <v>2465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3">
        <f>VLOOKUP(R268,'ESO zone constants'!$L$2:$N$9999,3,FALSE)</f>
        <v>0</v>
      </c>
      <c r="U268" s="3" t="str">
        <f>VLOOKUP(T268,'LibSets constants'!$A$2:$B$16,2,FALSE)</f>
        <v>Included in base game</v>
      </c>
      <c r="V268" t="s">
        <v>2585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3" t="str">
        <f>IF(AO268&lt;&gt;"",VLOOKUP(AO268,'ESO zone constants'!$E$3:$L$1002,6,FALSE),"")</f>
        <v/>
      </c>
      <c r="AR268" s="25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S268" s="25" t="str">
        <f>IF(A268&lt;&gt;"",IF(R268&lt;&gt;"",CONCATENATE(", zoneIds={",R268),"")&amp;IF(X268&lt;&gt;"",CONCATENATE(",",X268),"")&amp;IF(AN268&lt;&gt;"",CONCATENATE(",",AN268),"")&amp;IF(R268&lt;&gt;"",CONCATENATE("}",""),"")&amp;IF(OR(L268="true",L268="false",L268&lt;&gt;""), CONCATENATE(", veteran=", L268), ""),"")</f>
        <v>, zoneIds={635}, veteran=true</v>
      </c>
      <c r="AT268" s="25" t="str">
        <f>IF(A268&lt;&gt;"",IF(J268="Trial",", isTrial=true",IF(J268="Arena",", isArena=true", IF(J268="Monster",", isMonster=true",""))) &amp; IF(M268="true", CONCATENATE(", multiTrialSet=true"), ""),"")</f>
        <v>, isArena=true</v>
      </c>
      <c r="AU268" s="25" t="str">
        <f>IF(C268&lt;&gt;"",CONCATENATE(" --",C268," / ",B268),"")</f>
        <v xml:space="preserve"> --Stinging Slashes / Stechende Schnitte</v>
      </c>
      <c r="AV268" s="25" t="str">
        <f>IF(A268&lt;&gt;"",IF(VALUE(Q268)&gt;0,CONCATENATE("[",A268,"] = true,        --",C268, " / ", B268), ""),"")</f>
        <v/>
      </c>
    </row>
    <row r="269" spans="1:48" hidden="1" x14ac:dyDescent="0.25">
      <c r="A269" s="13">
        <v>316</v>
      </c>
      <c r="B269" t="s">
        <v>2130</v>
      </c>
      <c r="C269" t="s">
        <v>2132</v>
      </c>
      <c r="D269" t="s">
        <v>2131</v>
      </c>
      <c r="G269" s="3">
        <f>A269</f>
        <v>316</v>
      </c>
      <c r="J269" t="s">
        <v>2465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3">
        <f>VLOOKUP(R269,'ESO zone constants'!$L$2:$N$9999,3,FALSE)</f>
        <v>0</v>
      </c>
      <c r="U269" s="3" t="str">
        <f>VLOOKUP(T269,'LibSets constants'!$A$2:$B$16,2,FALSE)</f>
        <v>Included in base game</v>
      </c>
      <c r="V269" t="s">
        <v>2585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3" t="str">
        <f>IF(AO269&lt;&gt;"",VLOOKUP(AO269,'ESO zone constants'!$E$3:$L$1002,6,FALSE),"")</f>
        <v/>
      </c>
      <c r="AR269" s="25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S269" s="25" t="str">
        <f>IF(A269&lt;&gt;"",IF(R269&lt;&gt;"",CONCATENATE(", zoneIds={",R269),"")&amp;IF(X269&lt;&gt;"",CONCATENATE(",",X269),"")&amp;IF(AN269&lt;&gt;"",CONCATENATE(",",AN269),"")&amp;IF(R269&lt;&gt;"",CONCATENATE("}",""),"")&amp;IF(OR(L269="true",L269="false",L269&lt;&gt;""), CONCATENATE(", veteran=", L269), ""),"")</f>
        <v>, zoneIds={635}, veteran=true</v>
      </c>
      <c r="AT269" s="25" t="str">
        <f>IF(A269&lt;&gt;"",IF(J269="Trial",", isTrial=true",IF(J269="Arena",", isArena=true", IF(J269="Monster",", isMonster=true",""))) &amp; IF(M269="true", CONCATENATE(", multiTrialSet=true"), ""),"")</f>
        <v>, isArena=true</v>
      </c>
      <c r="AU269" s="25" t="str">
        <f>IF(C269&lt;&gt;"",CONCATENATE(" --",C269," / ",B269),"")</f>
        <v xml:space="preserve"> --Caustic Arrow / Beißender Pfeil</v>
      </c>
      <c r="AV269" s="25" t="str">
        <f>IF(A269&lt;&gt;"",IF(VALUE(Q269)&gt;0,CONCATENATE("[",A269,"] = true,        --",C269, " / ", B269), ""),"")</f>
        <v/>
      </c>
    </row>
    <row r="270" spans="1:48" hidden="1" x14ac:dyDescent="0.25">
      <c r="A270" s="13">
        <v>317</v>
      </c>
      <c r="B270" t="s">
        <v>2133</v>
      </c>
      <c r="C270" t="s">
        <v>2135</v>
      </c>
      <c r="D270" t="s">
        <v>2134</v>
      </c>
      <c r="G270" s="3">
        <f>A270</f>
        <v>317</v>
      </c>
      <c r="J270" t="s">
        <v>2465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3">
        <f>VLOOKUP(R270,'ESO zone constants'!$L$2:$N$9999,3,FALSE)</f>
        <v>0</v>
      </c>
      <c r="U270" s="3" t="str">
        <f>VLOOKUP(T270,'LibSets constants'!$A$2:$B$16,2,FALSE)</f>
        <v>Included in base game</v>
      </c>
      <c r="V270" t="s">
        <v>2585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3" t="str">
        <f>IF(AO270&lt;&gt;"",VLOOKUP(AO270,'ESO zone constants'!$E$3:$L$1002,6,FALSE),"")</f>
        <v/>
      </c>
      <c r="AR270" s="25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S270" s="25" t="str">
        <f>IF(A270&lt;&gt;"",IF(R270&lt;&gt;"",CONCATENATE(", zoneIds={",R270),"")&amp;IF(X270&lt;&gt;"",CONCATENATE(",",X270),"")&amp;IF(AN270&lt;&gt;"",CONCATENATE(",",AN270),"")&amp;IF(R270&lt;&gt;"",CONCATENATE("}",""),"")&amp;IF(OR(L270="true",L270="false",L270&lt;&gt;""), CONCATENATE(", veteran=", L270), ""),"")</f>
        <v>, zoneIds={635}, veteran=true</v>
      </c>
      <c r="AT270" s="25" t="str">
        <f>IF(A270&lt;&gt;"",IF(J270="Trial",", isTrial=true",IF(J270="Arena",", isArena=true", IF(J270="Monster",", isMonster=true",""))) &amp; IF(M270="true", CONCATENATE(", multiTrialSet=true"), ""),"")</f>
        <v>, isArena=true</v>
      </c>
      <c r="AU270" s="25" t="str">
        <f>IF(C270&lt;&gt;"",CONCATENATE(" --",C270," / ",B270),"")</f>
        <v xml:space="preserve"> --Destructive Impact / Zerstörerischer Einschlag</v>
      </c>
      <c r="AV270" s="25" t="str">
        <f>IF(A270&lt;&gt;"",IF(VALUE(Q270)&gt;0,CONCATENATE("[",A270,"] = true,        --",C270, " / ", B270), ""),"")</f>
        <v/>
      </c>
    </row>
    <row r="271" spans="1:48" hidden="1" x14ac:dyDescent="0.25">
      <c r="A271" s="13">
        <v>318</v>
      </c>
      <c r="B271" t="s">
        <v>2136</v>
      </c>
      <c r="C271" t="s">
        <v>2138</v>
      </c>
      <c r="D271" t="s">
        <v>2137</v>
      </c>
      <c r="G271" s="3">
        <f>A271</f>
        <v>318</v>
      </c>
      <c r="J271" t="s">
        <v>2465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3">
        <f>VLOOKUP(R271,'ESO zone constants'!$L$2:$N$9999,3,FALSE)</f>
        <v>0</v>
      </c>
      <c r="U271" s="3" t="str">
        <f>VLOOKUP(T271,'LibSets constants'!$A$2:$B$16,2,FALSE)</f>
        <v>Included in base game</v>
      </c>
      <c r="V271" t="s">
        <v>2585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0" t="str">
        <f>IF(AK271&lt;&gt;"",VLOOKUP(AK271,'ESO zone constants'!$E$3:$L$1002,6,FALSE),"")</f>
        <v/>
      </c>
      <c r="AN271" s="30" t="str">
        <f>IF(AO271&lt;&gt;"",VLOOKUP(AO271,'ESO zone constants'!$E$3:$L$1002,6,FALSE),"")</f>
        <v/>
      </c>
      <c r="AR271" s="25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S271" s="25" t="str">
        <f>IF(A271&lt;&gt;"",IF(R271&lt;&gt;"",CONCATENATE(", zoneIds={",R271),"")&amp;IF(X271&lt;&gt;"",CONCATENATE(",",X271),"")&amp;IF(AN271&lt;&gt;"",CONCATENATE(",",AN271),"")&amp;IF(R271&lt;&gt;"",CONCATENATE("}",""),"")&amp;IF(OR(L271="true",L271="false",L271&lt;&gt;""), CONCATENATE(", veteran=", L271), ""),"")</f>
        <v>, zoneIds={635}, veteran=true</v>
      </c>
      <c r="AT271" s="25" t="str">
        <f>IF(A271&lt;&gt;"",IF(J271="Trial",", isTrial=true",IF(J271="Arena",", isArena=true", IF(J271="Monster",", isMonster=true",""))) &amp; IF(M271="true", CONCATENATE(", multiTrialSet=true"), ""),"")</f>
        <v>, isArena=true</v>
      </c>
      <c r="AU271" s="25" t="str">
        <f>IF(C271&lt;&gt;"",CONCATENATE(" --",C271," / ",B271),"")</f>
        <v xml:space="preserve"> --Grand Rejuvenation / Große Verjüngung</v>
      </c>
      <c r="AV271" s="25" t="str">
        <f>IF(A271&lt;&gt;"",IF(VALUE(Q271)&gt;0,CONCATENATE("[",A271,"] = true,        --",C271, " / ", B271), ""),"")</f>
        <v/>
      </c>
    </row>
    <row r="272" spans="1:48" hidden="1" x14ac:dyDescent="0.25">
      <c r="A272" s="13">
        <v>320</v>
      </c>
      <c r="B272" t="s">
        <v>2139</v>
      </c>
      <c r="C272" t="s">
        <v>2141</v>
      </c>
      <c r="D272" t="s">
        <v>2140</v>
      </c>
      <c r="G272" s="3">
        <f>A272</f>
        <v>320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3">
        <f>VLOOKUP(R272,'ESO zone constants'!$L$2:$N$9999,3,FALSE)</f>
        <v>6</v>
      </c>
      <c r="U272" s="3" t="str">
        <f>VLOOKUP(T272,'LibSets constants'!$A$2:$B$16,2,FALSE)</f>
        <v>Morrowind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3" t="str">
        <f>IF(AO272&lt;&gt;"",VLOOKUP(AO272,'ESO zone constants'!$E$3:$L$1002,6,FALSE),"")</f>
        <v/>
      </c>
      <c r="AR272" s="25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dlcId=6</v>
      </c>
      <c r="AS272" s="25" t="str">
        <f>IF(A272&lt;&gt;"",IF(R272&lt;&gt;"",CONCATENATE(", zoneIds={",R272),"")&amp;IF(X272&lt;&gt;"",CONCATENATE(",",X272),"")&amp;IF(AN272&lt;&gt;"",CONCATENATE(",",AN272),"")&amp;IF(R272&lt;&gt;"",CONCATENATE("}",""),"")&amp;IF(OR(L272="true",L272="false",L272&lt;&gt;""), CONCATENATE(", veteran=", L272), ""),"")</f>
        <v>, zoneIds={849}, veteran=false</v>
      </c>
      <c r="AT272" s="25" t="str">
        <f>IF(A272&lt;&gt;"",IF(J272="Trial",", isTrial=true",IF(J272="Arena",", isArena=true", IF(J272="Monster",", isMonster=true",""))) &amp; IF(M272="true", CONCATENATE(", multiTrialSet=true"), ""),"")</f>
        <v/>
      </c>
      <c r="AU272" s="25" t="str">
        <f>IF(C272&lt;&gt;"",CONCATENATE(" --",C272," / ",B272),"")</f>
        <v xml:space="preserve"> --War Maiden / Kriegsjungfer</v>
      </c>
      <c r="AV272" s="25" t="str">
        <f>IF(A272&lt;&gt;"",IF(VALUE(Q272)&gt;0,CONCATENATE("[",A272,"] = true,        --",C272, " / ", B272), ""),"")</f>
        <v/>
      </c>
    </row>
    <row r="273" spans="1:48" hidden="1" x14ac:dyDescent="0.25">
      <c r="A273" s="13">
        <v>321</v>
      </c>
      <c r="B273" t="s">
        <v>2142</v>
      </c>
      <c r="C273" t="s">
        <v>2144</v>
      </c>
      <c r="D273" t="s">
        <v>2143</v>
      </c>
      <c r="G273" s="3">
        <f>A273</f>
        <v>321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3">
        <f>VLOOKUP(R273,'ESO zone constants'!$L$2:$N$9999,3,FALSE)</f>
        <v>6</v>
      </c>
      <c r="U273" s="3" t="str">
        <f>VLOOKUP(T273,'LibSets constants'!$A$2:$B$16,2,FALSE)</f>
        <v>Morrowind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3" t="str">
        <f>IF(AO273&lt;&gt;"",VLOOKUP(AO273,'ESO zone constants'!$E$3:$L$1002,6,FALSE),"")</f>
        <v/>
      </c>
      <c r="AR273" s="25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dlcId=6</v>
      </c>
      <c r="AS273" s="25" t="str">
        <f>IF(A273&lt;&gt;"",IF(R273&lt;&gt;"",CONCATENATE(", zoneIds={",R273),"")&amp;IF(X273&lt;&gt;"",CONCATENATE(",",X273),"")&amp;IF(AN273&lt;&gt;"",CONCATENATE(",",AN273),"")&amp;IF(R273&lt;&gt;"",CONCATENATE("}",""),"")&amp;IF(OR(L273="true",L273="false",L273&lt;&gt;""), CONCATENATE(", veteran=", L273), ""),"")</f>
        <v>, zoneIds={849}, veteran=false</v>
      </c>
      <c r="AT273" s="25" t="str">
        <f>IF(A273&lt;&gt;"",IF(J273="Trial",", isTrial=true",IF(J273="Arena",", isArena=true", IF(J273="Monster",", isMonster=true",""))) &amp; IF(M273="true", CONCATENATE(", multiTrialSet=true"), ""),"")</f>
        <v/>
      </c>
      <c r="AU273" s="25" t="str">
        <f>IF(C273&lt;&gt;"",CONCATENATE(" --",C273," / ",B273),"")</f>
        <v xml:space="preserve"> --Defiler / Schänder</v>
      </c>
      <c r="AV273" s="25" t="str">
        <f>IF(A273&lt;&gt;"",IF(VALUE(Q273)&gt;0,CONCATENATE("[",A273,"] = true,        --",C273, " / ", B273), ""),"")</f>
        <v/>
      </c>
    </row>
    <row r="274" spans="1:48" hidden="1" x14ac:dyDescent="0.25">
      <c r="A274" s="13">
        <v>322</v>
      </c>
      <c r="B274" t="s">
        <v>2145</v>
      </c>
      <c r="C274" t="s">
        <v>2147</v>
      </c>
      <c r="D274" t="s">
        <v>2146</v>
      </c>
      <c r="G274" s="3">
        <f>A274</f>
        <v>322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3">
        <f>VLOOKUP(R274,'ESO zone constants'!$L$2:$N$9999,3,FALSE)</f>
        <v>6</v>
      </c>
      <c r="U274" s="3" t="str">
        <f>VLOOKUP(T274,'LibSets constants'!$A$2:$B$16,2,FALSE)</f>
        <v>Morrowind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3" t="str">
        <f>IF(AO274&lt;&gt;"",VLOOKUP(AO274,'ESO zone constants'!$E$3:$L$1002,6,FALSE),"")</f>
        <v/>
      </c>
      <c r="AR274" s="25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dlcId=6</v>
      </c>
      <c r="AS274" s="25" t="str">
        <f>IF(A274&lt;&gt;"",IF(R274&lt;&gt;"",CONCATENATE(", zoneIds={",R274),"")&amp;IF(X274&lt;&gt;"",CONCATENATE(",",X274),"")&amp;IF(AN274&lt;&gt;"",CONCATENATE(",",AN274),"")&amp;IF(R274&lt;&gt;"",CONCATENATE("}",""),"")&amp;IF(OR(L274="true",L274="false",L274&lt;&gt;""), CONCATENATE(", veteran=", L274), ""),"")</f>
        <v>, zoneIds={849}, veteran=false</v>
      </c>
      <c r="AT274" s="25" t="str">
        <f>IF(A274&lt;&gt;"",IF(J274="Trial",", isTrial=true",IF(J274="Arena",", isArena=true", IF(J274="Monster",", isMonster=true",""))) &amp; IF(M274="true", CONCATENATE(", multiTrialSet=true"), ""),"")</f>
        <v/>
      </c>
      <c r="AU274" s="25" t="str">
        <f>IF(C274&lt;&gt;"",CONCATENATE(" --",C274," / ",B274),"")</f>
        <v xml:space="preserve"> --Warrior-Poet / Kriegerpoet</v>
      </c>
      <c r="AV274" s="25" t="str">
        <f>IF(A274&lt;&gt;"",IF(VALUE(Q274)&gt;0,CONCATENATE("[",A274,"] = true,        --",C274, " / ", B274), ""),"")</f>
        <v/>
      </c>
    </row>
    <row r="275" spans="1:48" hidden="1" x14ac:dyDescent="0.25">
      <c r="A275" s="5">
        <v>323</v>
      </c>
      <c r="B275" t="s">
        <v>2148</v>
      </c>
      <c r="C275" t="s">
        <v>2150</v>
      </c>
      <c r="D275" t="s">
        <v>2149</v>
      </c>
      <c r="G275" s="3">
        <f>A275</f>
        <v>323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276</v>
      </c>
      <c r="O275">
        <v>276</v>
      </c>
      <c r="P275">
        <v>276</v>
      </c>
      <c r="Q275">
        <v>3</v>
      </c>
      <c r="R275" s="3">
        <f>IF(S275&lt;&gt;"",VLOOKUP(S275,'ESO zone constants'!$E$2:$L$5000,8,FALSE),"")</f>
        <v>849</v>
      </c>
      <c r="S275" t="str">
        <f>VLOOKUP(N275,'ESO wayshrine node constants'!$A$2:$E$10002,5,FALSE)</f>
        <v>Vvardenfell</v>
      </c>
      <c r="T275" s="23">
        <f>VLOOKUP(R275,'ESO zone constants'!$L$2:$N$9999,3,FALSE)</f>
        <v>6</v>
      </c>
      <c r="U275" s="3" t="str">
        <f>VLOOKUP(T275,'LibSets constants'!$A$2:$B$16,2,FALSE)</f>
        <v>Morrowind</v>
      </c>
      <c r="V275" s="19" t="s">
        <v>2586</v>
      </c>
      <c r="W275" t="s">
        <v>4283</v>
      </c>
      <c r="X275" s="3">
        <f>IF(Y275&lt;&gt;"",VLOOKUP(Y275,'ESO zone constants'!$E$3:$L$5000,8,FALSE),"")</f>
        <v>849</v>
      </c>
      <c r="Y275" t="str">
        <f>VLOOKUP(O275,'ESO wayshrine node constants'!$A$2:$E$10002,5,FALSE)</f>
        <v>Vvardenfell</v>
      </c>
      <c r="Z275" s="19" t="s">
        <v>2586</v>
      </c>
      <c r="AA275" t="s">
        <v>4283</v>
      </c>
      <c r="AB275" s="3">
        <f>IF(AC275&lt;&gt;"",VLOOKUP(AC275,'ESO zone constants'!$E$3:$L$5000,8,FALSE),"")</f>
        <v>849</v>
      </c>
      <c r="AC275" t="str">
        <f>VLOOKUP(P275,'ESO wayshrine node constants'!$A$2:$E$10002,5,FALSE)</f>
        <v>Vvardenfell</v>
      </c>
      <c r="AD275" s="19" t="s">
        <v>2586</v>
      </c>
      <c r="AE275" t="s">
        <v>4283</v>
      </c>
      <c r="AF275" s="3" t="str">
        <f>IF(AG275&lt;&gt;"",VLOOKUP(AG275,'ESO zone constants'!$E$3:$L$5000,8,FALSE),"")</f>
        <v/>
      </c>
      <c r="AH275" s="19" t="s">
        <v>2586</v>
      </c>
      <c r="AI275" t="s">
        <v>4283</v>
      </c>
      <c r="AJ275" s="3" t="str">
        <f>IF(AK275&lt;&gt;"",VLOOKUP(AK275,'ESO zone constants'!$E$3:$L$5000,8,FALSE),"")</f>
        <v/>
      </c>
      <c r="AL275" s="19" t="s">
        <v>2586</v>
      </c>
      <c r="AM275" t="s">
        <v>4283</v>
      </c>
      <c r="AN275" s="3" t="str">
        <f>IF(AO275&lt;&gt;"",VLOOKUP(AO275,'ESO zone constants'!$E$3:$L$5000,8,FALSE),"")</f>
        <v/>
      </c>
      <c r="AP275" s="19" t="s">
        <v>2586</v>
      </c>
      <c r="AQ275" t="s">
        <v>4283</v>
      </c>
      <c r="AR275" s="25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[323] = {wayshrines={276,276,276,}, traitsNeeded=3, dlcId=6</v>
      </c>
      <c r="AS275" s="25" t="str">
        <f>IF(A275&lt;&gt;"",IF(R275&lt;&gt;"",CONCATENATE(", zoneIds={",R275),"")&amp;IF(X275&lt;&gt;"",CONCATENATE(",",X275),"")&amp;IF(AN275&lt;&gt;"",CONCATENATE(",",AN275),"")&amp;IF(R275&lt;&gt;"",CONCATENATE("}",""),"")&amp;IF(OR(L275="true",L275="false",L275&lt;&gt;""), CONCATENATE(", veteran=", L275), ""),"")</f>
        <v>, zoneIds={849,849}, veteran=false</v>
      </c>
      <c r="AT275" s="25" t="str">
        <f>IF(A275&lt;&gt;"",IF(J275="Trial",", isTrial=true",IF(J275="Arena",", isArena=true", IF(J275="Monster",", isMonster=true",""))) &amp; IF(M275="true", CONCATENATE(", multiTrialSet=true"), ""),"")</f>
        <v/>
      </c>
      <c r="AU275" s="25" t="str">
        <f>IF(C275&lt;&gt;"",CONCATENATE(" --",C275," / ",B275),"")</f>
        <v xml:space="preserve"> --Assassin's Guile / Assassinenlist</v>
      </c>
      <c r="AV275" s="25" t="str">
        <f>IF(A275&lt;&gt;"",IF(VALUE(Q275)&gt;0,CONCATENATE("[",A275,"] = true,        --",C275, " / ", B275), ""),"")</f>
        <v>[323] = true,        --Assassin's Guile / Assassinenlist</v>
      </c>
    </row>
    <row r="276" spans="1:48" hidden="1" x14ac:dyDescent="0.25">
      <c r="A276" s="5">
        <v>324</v>
      </c>
      <c r="B276" t="s">
        <v>2151</v>
      </c>
      <c r="C276" t="s">
        <v>2153</v>
      </c>
      <c r="D276" t="s">
        <v>2152</v>
      </c>
      <c r="G276" s="3">
        <f>A276</f>
        <v>324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329</v>
      </c>
      <c r="O276">
        <v>329</v>
      </c>
      <c r="P276">
        <v>329</v>
      </c>
      <c r="Q276">
        <v>8</v>
      </c>
      <c r="R276" s="3">
        <f>IF(S276&lt;&gt;"",VLOOKUP(S276,'ESO zone constants'!$E$2:$L$5000,8,FALSE),"")</f>
        <v>849</v>
      </c>
      <c r="S276" t="str">
        <f>VLOOKUP(N276,'ESO wayshrine node constants'!$A$2:$E$10002,5,FALSE)</f>
        <v>Vvardenfell</v>
      </c>
      <c r="T276" s="23">
        <f>VLOOKUP(R276,'ESO zone constants'!$L$2:$N$9999,3,FALSE)</f>
        <v>6</v>
      </c>
      <c r="U276" s="3" t="str">
        <f>VLOOKUP(T276,'LibSets constants'!$A$2:$B$16,2,FALSE)</f>
        <v>Morrowind</v>
      </c>
      <c r="V276" s="19" t="s">
        <v>2586</v>
      </c>
      <c r="W276" t="s">
        <v>4283</v>
      </c>
      <c r="X276" s="3">
        <f>IF(Y276&lt;&gt;"",VLOOKUP(Y276,'ESO zone constants'!$E$3:$L$5000,8,FALSE),"")</f>
        <v>849</v>
      </c>
      <c r="Y276" t="str">
        <f>VLOOKUP(O276,'ESO wayshrine node constants'!$A$2:$E$10002,5,FALSE)</f>
        <v>Vvardenfell</v>
      </c>
      <c r="Z276" s="19" t="s">
        <v>2586</v>
      </c>
      <c r="AA276" t="s">
        <v>4283</v>
      </c>
      <c r="AB276" s="3">
        <f>IF(AC276&lt;&gt;"",VLOOKUP(AC276,'ESO zone constants'!$E$3:$L$5000,8,FALSE),"")</f>
        <v>849</v>
      </c>
      <c r="AC276" t="str">
        <f>VLOOKUP(P276,'ESO wayshrine node constants'!$A$2:$E$10002,5,FALSE)</f>
        <v>Vvardenfell</v>
      </c>
      <c r="AD276" s="19" t="s">
        <v>2586</v>
      </c>
      <c r="AE276" t="s">
        <v>4283</v>
      </c>
      <c r="AF276" s="3" t="str">
        <f>IF(AG276&lt;&gt;"",VLOOKUP(AG276,'ESO zone constants'!$E$3:$L$5000,8,FALSE),"")</f>
        <v/>
      </c>
      <c r="AH276" s="19" t="s">
        <v>2586</v>
      </c>
      <c r="AI276" t="s">
        <v>4283</v>
      </c>
      <c r="AJ276" s="3" t="str">
        <f>IF(AK276&lt;&gt;"",VLOOKUP(AK276,'ESO zone constants'!$E$3:$L$1002,6,FALSE),"")</f>
        <v/>
      </c>
      <c r="AL276" s="19" t="s">
        <v>2586</v>
      </c>
      <c r="AM276" t="s">
        <v>4283</v>
      </c>
      <c r="AN276" s="3" t="str">
        <f>IF(AO276&lt;&gt;"",VLOOKUP(AO276,'ESO zone constants'!$E$3:$L$1002,6,FALSE),"")</f>
        <v/>
      </c>
      <c r="AP276" s="19" t="s">
        <v>2586</v>
      </c>
      <c r="AQ276" t="s">
        <v>4283</v>
      </c>
      <c r="AR276" s="25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[324] = {wayshrines={329,329,329,}, traitsNeeded=8, dlcId=6</v>
      </c>
      <c r="AS276" s="25" t="str">
        <f>IF(A276&lt;&gt;"",IF(R276&lt;&gt;"",CONCATENATE(", zoneIds={",R276),"")&amp;IF(X276&lt;&gt;"",CONCATENATE(",",X276),"")&amp;IF(AN276&lt;&gt;"",CONCATENATE(",",AN276),"")&amp;IF(R276&lt;&gt;"",CONCATENATE("}",""),"")&amp;IF(OR(L276="true",L276="false",L276&lt;&gt;""), CONCATENATE(", veteran=", L276), ""),"")</f>
        <v>, zoneIds={849,849}, veteran=false</v>
      </c>
      <c r="AT276" s="25" t="str">
        <f>IF(A276&lt;&gt;"",IF(J276="Trial",", isTrial=true",IF(J276="Arena",", isArena=true", IF(J276="Monster",", isMonster=true",""))) &amp; IF(M276="true", CONCATENATE(", multiTrialSet=true"), ""),"")</f>
        <v/>
      </c>
      <c r="AU276" s="25" t="str">
        <f>IF(C276&lt;&gt;"",CONCATENATE(" --",C276," / ",B276),"")</f>
        <v xml:space="preserve"> --Daedric Trickery / Daedrische Gaunerei</v>
      </c>
      <c r="AV276" s="25" t="str">
        <f>IF(A276&lt;&gt;"",IF(VALUE(Q276)&gt;0,CONCATENATE("[",A276,"] = true,        --",C276, " / ", B276), ""),"")</f>
        <v>[324] = true,        --Daedric Trickery / Daedrische Gaunerei</v>
      </c>
    </row>
    <row r="277" spans="1:48" hidden="1" x14ac:dyDescent="0.25">
      <c r="A277" s="5">
        <v>325</v>
      </c>
      <c r="B277" t="s">
        <v>2154</v>
      </c>
      <c r="C277" t="s">
        <v>2156</v>
      </c>
      <c r="D277" t="s">
        <v>2155</v>
      </c>
      <c r="G277" s="3">
        <f>A277</f>
        <v>325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282</v>
      </c>
      <c r="O277">
        <v>282</v>
      </c>
      <c r="P277">
        <v>282</v>
      </c>
      <c r="Q277">
        <v>6</v>
      </c>
      <c r="R277" s="3">
        <f>IF(S277&lt;&gt;"",VLOOKUP(S277,'ESO zone constants'!$E$2:$L$5000,8,FALSE),"")</f>
        <v>849</v>
      </c>
      <c r="S277" t="str">
        <f>VLOOKUP(N277,'ESO wayshrine node constants'!$A$2:$E$10002,5,FALSE)</f>
        <v>Vvardenfell</v>
      </c>
      <c r="T277" s="23">
        <f>VLOOKUP(R277,'ESO zone constants'!$L$2:$N$9999,3,FALSE)</f>
        <v>6</v>
      </c>
      <c r="U277" s="3" t="str">
        <f>VLOOKUP(T277,'LibSets constants'!$A$2:$B$16,2,FALSE)</f>
        <v>Morrowind</v>
      </c>
      <c r="V277" s="19" t="s">
        <v>2586</v>
      </c>
      <c r="W277" t="s">
        <v>4283</v>
      </c>
      <c r="X277" s="3">
        <f>IF(Y277&lt;&gt;"",VLOOKUP(Y277,'ESO zone constants'!$E$3:$L$5000,8,FALSE),"")</f>
        <v>849</v>
      </c>
      <c r="Y277" t="str">
        <f>VLOOKUP(O277,'ESO wayshrine node constants'!$A$2:$E$10002,5,FALSE)</f>
        <v>Vvardenfell</v>
      </c>
      <c r="Z277" s="19" t="s">
        <v>2586</v>
      </c>
      <c r="AA277" t="s">
        <v>4283</v>
      </c>
      <c r="AB277" s="3">
        <f>IF(AC277&lt;&gt;"",VLOOKUP(AC277,'ESO zone constants'!$E$3:$L$5000,8,FALSE),"")</f>
        <v>849</v>
      </c>
      <c r="AC277" t="str">
        <f>VLOOKUP(P277,'ESO wayshrine node constants'!$A$2:$E$10002,5,FALSE)</f>
        <v>Vvardenfell</v>
      </c>
      <c r="AD277" s="19" t="s">
        <v>2586</v>
      </c>
      <c r="AE277" t="s">
        <v>4283</v>
      </c>
      <c r="AF277" s="3" t="str">
        <f>IF(AG277&lt;&gt;"",VLOOKUP(AG277,'ESO zone constants'!$E$3:$L$5000,8,FALSE),"")</f>
        <v/>
      </c>
      <c r="AH277" s="19" t="s">
        <v>2586</v>
      </c>
      <c r="AI277" t="s">
        <v>4283</v>
      </c>
      <c r="AJ277" s="3" t="str">
        <f>IF(AK277&lt;&gt;"",VLOOKUP(AK277,'ESO zone constants'!$E$3:$L$1002,6,FALSE),"")</f>
        <v/>
      </c>
      <c r="AL277" s="19" t="s">
        <v>2586</v>
      </c>
      <c r="AM277" t="s">
        <v>4283</v>
      </c>
      <c r="AN277" s="3" t="str">
        <f>IF(AO277&lt;&gt;"",VLOOKUP(AO277,'ESO zone constants'!$E$3:$L$1002,6,FALSE),"")</f>
        <v/>
      </c>
      <c r="AP277" s="19" t="s">
        <v>2586</v>
      </c>
      <c r="AQ277" t="s">
        <v>4283</v>
      </c>
      <c r="AR277" s="25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[325] = {wayshrines={282,282,282,}, traitsNeeded=6, dlcId=6</v>
      </c>
      <c r="AS277" s="25" t="str">
        <f>IF(A277&lt;&gt;"",IF(R277&lt;&gt;"",CONCATENATE(", zoneIds={",R277),"")&amp;IF(X277&lt;&gt;"",CONCATENATE(",",X277),"")&amp;IF(AN277&lt;&gt;"",CONCATENATE(",",AN277),"")&amp;IF(R277&lt;&gt;"",CONCATENATE("}",""),"")&amp;IF(OR(L277="true",L277="false",L277&lt;&gt;""), CONCATENATE(", veteran=", L277), ""),"")</f>
        <v>, zoneIds={849,849}, veteran=false</v>
      </c>
      <c r="AT277" s="25" t="str">
        <f>IF(A277&lt;&gt;"",IF(J277="Trial",", isTrial=true",IF(J277="Arena",", isArena=true", IF(J277="Monster",", isMonster=true",""))) &amp; IF(M277="true", CONCATENATE(", multiTrialSet=true"), ""),"")</f>
        <v/>
      </c>
      <c r="AU277" s="25" t="str">
        <f>IF(C277&lt;&gt;"",CONCATENATE(" --",C277," / ",B277),"")</f>
        <v xml:space="preserve"> --Shacklebreaker / Kettensprenger</v>
      </c>
      <c r="AV277" s="25" t="str">
        <f>IF(A277&lt;&gt;"",IF(VALUE(Q277)&gt;0,CONCATENATE("[",A277,"] = true,        --",C277, " / ", B277), ""),"")</f>
        <v>[325] = true,        --Shacklebreaker / Kettensprenger</v>
      </c>
    </row>
    <row r="278" spans="1:48" hidden="1" x14ac:dyDescent="0.25">
      <c r="A278" s="13">
        <v>326</v>
      </c>
      <c r="B278" t="s">
        <v>2157</v>
      </c>
      <c r="C278" t="s">
        <v>2159</v>
      </c>
      <c r="D278" t="s">
        <v>2158</v>
      </c>
      <c r="G278" s="3">
        <f>A278</f>
        <v>326</v>
      </c>
      <c r="J278" t="s">
        <v>4277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4265</v>
      </c>
      <c r="T278" s="23">
        <f>VLOOKUP(R278,'ESO zone constants'!$L$2:$N$9999,3,FALSE)</f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5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S278" s="25" t="str">
        <f>IF(A278&lt;&gt;"",IF(R278&lt;&gt;"",CONCATENATE(", zoneIds={",R278),"")&amp;IF(X278&lt;&gt;"",CONCATENATE(",",X278),"")&amp;IF(AN278&lt;&gt;"",CONCATENATE(",",AN278),"")&amp;IF(R278&lt;&gt;"",CONCATENATE("}",""),"")&amp;IF(OR(L278="true",L278="false",L278&lt;&gt;""), CONCATENATE(", veteran=", L278), ""),"")</f>
        <v>, zoneIds={1}, veteran=false</v>
      </c>
      <c r="AT278" s="25" t="str">
        <f>IF(A278&lt;&gt;"",IF(J278="Trial",", isTrial=true",IF(J278="Arena",", isArena=true", IF(J278="Monster",", isMonster=true",""))) &amp; IF(M278="true", CONCATENATE(", multiTrialSet=true"), ""),"")</f>
        <v/>
      </c>
      <c r="AU278" s="25" t="str">
        <f>IF(C278&lt;&gt;"",CONCATENATE(" --",C278," / ",B278),"")</f>
        <v xml:space="preserve"> --Vanguard's Challenge / Vorhutdisput</v>
      </c>
      <c r="AV278" s="25" t="str">
        <f>IF(A278&lt;&gt;"",IF(VALUE(Q278)&gt;0,CONCATENATE("[",A278,"] = true,        --",C278, " / ", B278), ""),"")</f>
        <v/>
      </c>
    </row>
    <row r="279" spans="1:48" hidden="1" x14ac:dyDescent="0.25">
      <c r="A279" s="13">
        <v>327</v>
      </c>
      <c r="B279" t="s">
        <v>2160</v>
      </c>
      <c r="C279" t="s">
        <v>2162</v>
      </c>
      <c r="D279" t="s">
        <v>2161</v>
      </c>
      <c r="G279" s="3">
        <f>A279</f>
        <v>327</v>
      </c>
      <c r="J279" t="s">
        <v>4277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4265</v>
      </c>
      <c r="T279" s="23">
        <f>VLOOKUP(R279,'ESO zone constants'!$L$2:$N$9999,3,FALSE)</f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5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S279" s="25" t="str">
        <f>IF(A279&lt;&gt;"",IF(R279&lt;&gt;"",CONCATENATE(", zoneIds={",R279),"")&amp;IF(X279&lt;&gt;"",CONCATENATE(",",X279),"")&amp;IF(AN279&lt;&gt;"",CONCATENATE(",",AN279),"")&amp;IF(R279&lt;&gt;"",CONCATENATE("}",""),"")&amp;IF(OR(L279="true",L279="false",L279&lt;&gt;""), CONCATENATE(", veteran=", L279), ""),"")</f>
        <v>, zoneIds={1}, veteran=false</v>
      </c>
      <c r="AT279" s="25" t="str">
        <f>IF(A279&lt;&gt;"",IF(J279="Trial",", isTrial=true",IF(J279="Arena",", isArena=true", IF(J279="Monster",", isMonster=true",""))) &amp; IF(M279="true", CONCATENATE(", multiTrialSet=true"), ""),"")</f>
        <v/>
      </c>
      <c r="AU279" s="25" t="str">
        <f>IF(C279&lt;&gt;"",CONCATENATE(" --",C279," / ",B279),"")</f>
        <v xml:space="preserve"> --Coward's Gear / Feiglingstracht</v>
      </c>
      <c r="AV279" s="25" t="str">
        <f>IF(A279&lt;&gt;"",IF(VALUE(Q279)&gt;0,CONCATENATE("[",A279,"] = true,        --",C279, " / ", B279), ""),"")</f>
        <v/>
      </c>
    </row>
    <row r="280" spans="1:48" hidden="1" x14ac:dyDescent="0.25">
      <c r="A280" s="13">
        <v>328</v>
      </c>
      <c r="B280" t="s">
        <v>2163</v>
      </c>
      <c r="C280" t="s">
        <v>2165</v>
      </c>
      <c r="D280" t="s">
        <v>2164</v>
      </c>
      <c r="G280" s="3">
        <f>A280</f>
        <v>328</v>
      </c>
      <c r="J280" t="s">
        <v>4277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4265</v>
      </c>
      <c r="T280" s="23">
        <f>VLOOKUP(R280,'ESO zone constants'!$L$2:$N$9999,3,FALSE)</f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5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S280" s="25" t="str">
        <f>IF(A280&lt;&gt;"",IF(R280&lt;&gt;"",CONCATENATE(", zoneIds={",R280),"")&amp;IF(X280&lt;&gt;"",CONCATENATE(",",X280),"")&amp;IF(AN280&lt;&gt;"",CONCATENATE(",",AN280),"")&amp;IF(R280&lt;&gt;"",CONCATENATE("}",""),"")&amp;IF(OR(L280="true",L280="false",L280&lt;&gt;""), CONCATENATE(", veteran=", L280), ""),"")</f>
        <v>, zoneIds={1}, veteran=false</v>
      </c>
      <c r="AT280" s="25" t="str">
        <f>IF(A280&lt;&gt;"",IF(J280="Trial",", isTrial=true",IF(J280="Arena",", isArena=true", IF(J280="Monster",", isMonster=true",""))) &amp; IF(M280="true", CONCATENATE(", multiTrialSet=true"), ""),"")</f>
        <v/>
      </c>
      <c r="AU280" s="25" t="str">
        <f>IF(C280&lt;&gt;"",CONCATENATE(" --",C280," / ",B280),"")</f>
        <v xml:space="preserve"> --Knight Slayer / Ritterschlächter</v>
      </c>
      <c r="AV280" s="25" t="str">
        <f>IF(A280&lt;&gt;"",IF(VALUE(Q280)&gt;0,CONCATENATE("[",A280,"] = true,        --",C280, " / ", B280), ""),"")</f>
        <v/>
      </c>
    </row>
    <row r="281" spans="1:48" hidden="1" x14ac:dyDescent="0.25">
      <c r="A281" s="13">
        <v>329</v>
      </c>
      <c r="B281" t="s">
        <v>2166</v>
      </c>
      <c r="C281" t="s">
        <v>2168</v>
      </c>
      <c r="D281" t="s">
        <v>2167</v>
      </c>
      <c r="G281" s="3">
        <f>A281</f>
        <v>329</v>
      </c>
      <c r="J281" t="s">
        <v>4277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4265</v>
      </c>
      <c r="T281" s="23">
        <f>VLOOKUP(R281,'ESO zone constants'!$L$2:$N$9999,3,FALSE)</f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5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S281" s="25" t="str">
        <f>IF(A281&lt;&gt;"",IF(R281&lt;&gt;"",CONCATENATE(", zoneIds={",R281),"")&amp;IF(X281&lt;&gt;"",CONCATENATE(",",X281),"")&amp;IF(AN281&lt;&gt;"",CONCATENATE(",",AN281),"")&amp;IF(R281&lt;&gt;"",CONCATENATE("}",""),"")&amp;IF(OR(L281="true",L281="false",L281&lt;&gt;""), CONCATENATE(", veteran=", L281), ""),"")</f>
        <v>, zoneIds={1}, veteran=false</v>
      </c>
      <c r="AT281" s="25" t="str">
        <f>IF(A281&lt;&gt;"",IF(J281="Trial",", isTrial=true",IF(J281="Arena",", isArena=true", IF(J281="Monster",", isMonster=true",""))) &amp; IF(M281="true", CONCATENATE(", multiTrialSet=true"), ""),"")</f>
        <v/>
      </c>
      <c r="AU281" s="25" t="str">
        <f>IF(C281&lt;&gt;"",CONCATENATE(" --",C281," / ",B281),"")</f>
        <v xml:space="preserve"> --Wizard's Riposte / Zaubererreplik</v>
      </c>
      <c r="AV281" s="25" t="str">
        <f>IF(A281&lt;&gt;"",IF(VALUE(Q281)&gt;0,CONCATENATE("[",A281,"] = true,        --",C281, " / ", B281), ""),"")</f>
        <v/>
      </c>
    </row>
    <row r="282" spans="1:48" hidden="1" x14ac:dyDescent="0.25">
      <c r="A282" s="13">
        <v>330</v>
      </c>
      <c r="B282" t="s">
        <v>2169</v>
      </c>
      <c r="C282" t="s">
        <v>2171</v>
      </c>
      <c r="D282" t="s">
        <v>2170</v>
      </c>
      <c r="G282" s="3">
        <f>A282</f>
        <v>330</v>
      </c>
      <c r="J282" t="s">
        <v>2549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3">
        <f>VLOOKUP(R282,'ESO zone constants'!$L$2:$N$9999,3,FALSE)</f>
        <v>6</v>
      </c>
      <c r="U282" s="3" t="str">
        <f>VLOOKUP(T282,'LibSets constants'!$A$2:$B$16,2,FALSE)</f>
        <v>Morrowind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5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dlcId=6</v>
      </c>
      <c r="AS282" s="25" t="str">
        <f>IF(A282&lt;&gt;"",IF(R282&lt;&gt;"",CONCATENATE(", zoneIds={",R282),"")&amp;IF(X282&lt;&gt;"",CONCATENATE(",",X282),"")&amp;IF(AN282&lt;&gt;"",CONCATENATE(",",AN282),"")&amp;IF(R282&lt;&gt;"",CONCATENATE("}",""),"")&amp;IF(OR(L282="true",L282="false",L282&lt;&gt;""), CONCATENATE(", veteran=", L282), ""),"")</f>
        <v>, zoneIds={975}, veteran=false</v>
      </c>
      <c r="AT282" s="25" t="str">
        <f>IF(A282&lt;&gt;"",IF(J282="Trial",", isTrial=true",IF(J282="Arena",", isArena=true", IF(J282="Monster",", isMonster=true",""))) &amp; IF(M282="true", CONCATENATE(", multiTrialSet=true"), ""),"")</f>
        <v>, isTrial=true</v>
      </c>
      <c r="AU282" s="25" t="str">
        <f>IF(C282&lt;&gt;"",CONCATENATE(" --",C282," / ",B282),"")</f>
        <v xml:space="preserve"> --Automated Defense / Automatisierte Verteidigung</v>
      </c>
      <c r="AV282" s="25" t="str">
        <f>IF(A282&lt;&gt;"",IF(VALUE(Q282)&gt;0,CONCATENATE("[",A282,"] = true,        --",C282, " / ", B282), ""),"")</f>
        <v/>
      </c>
    </row>
    <row r="283" spans="1:48" hidden="1" x14ac:dyDescent="0.25">
      <c r="A283" s="13">
        <v>331</v>
      </c>
      <c r="B283" t="s">
        <v>2172</v>
      </c>
      <c r="C283" t="s">
        <v>2174</v>
      </c>
      <c r="D283" t="s">
        <v>2173</v>
      </c>
      <c r="G283" s="3">
        <f>A283</f>
        <v>331</v>
      </c>
      <c r="J283" t="s">
        <v>2549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3">
        <f>VLOOKUP(R283,'ESO zone constants'!$L$2:$N$9999,3,FALSE)</f>
        <v>6</v>
      </c>
      <c r="U283" s="3" t="str">
        <f>VLOOKUP(T283,'LibSets constants'!$A$2:$B$16,2,FALSE)</f>
        <v>Morrowind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5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dlcId=6</v>
      </c>
      <c r="AS283" s="25" t="str">
        <f>IF(A283&lt;&gt;"",IF(R283&lt;&gt;"",CONCATENATE(", zoneIds={",R283),"")&amp;IF(X283&lt;&gt;"",CONCATENATE(",",X283),"")&amp;IF(AN283&lt;&gt;"",CONCATENATE(",",AN283),"")&amp;IF(R283&lt;&gt;"",CONCATENATE("}",""),"")&amp;IF(OR(L283="true",L283="false",L283&lt;&gt;""), CONCATENATE(", veteran=", L283), ""),"")</f>
        <v>, zoneIds={975}, veteran=false</v>
      </c>
      <c r="AT283" s="25" t="str">
        <f>IF(A283&lt;&gt;"",IF(J283="Trial",", isTrial=true",IF(J283="Arena",", isArena=true", IF(J283="Monster",", isMonster=true",""))) &amp; IF(M283="true", CONCATENATE(", multiTrialSet=true"), ""),"")</f>
        <v>, isTrial=true</v>
      </c>
      <c r="AU283" s="25" t="str">
        <f>IF(C283&lt;&gt;"",CONCATENATE(" --",C283," / ",B283),"")</f>
        <v xml:space="preserve"> --War Machine / Kriegsmaschine</v>
      </c>
      <c r="AV283" s="25" t="str">
        <f>IF(A283&lt;&gt;"",IF(VALUE(Q283)&gt;0,CONCATENATE("[",A283,"] = true,        --",C283, " / ", B283), ""),"")</f>
        <v/>
      </c>
    </row>
    <row r="284" spans="1:48" hidden="1" x14ac:dyDescent="0.25">
      <c r="A284" s="13">
        <v>332</v>
      </c>
      <c r="B284" t="s">
        <v>2175</v>
      </c>
      <c r="C284" t="s">
        <v>2177</v>
      </c>
      <c r="D284" t="s">
        <v>2176</v>
      </c>
      <c r="G284" s="3">
        <f>A284</f>
        <v>332</v>
      </c>
      <c r="J284" t="s">
        <v>2549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3">
        <f>VLOOKUP(R284,'ESO zone constants'!$L$2:$N$9999,3,FALSE)</f>
        <v>6</v>
      </c>
      <c r="U284" s="3" t="str">
        <f>VLOOKUP(T284,'LibSets constants'!$A$2:$B$16,2,FALSE)</f>
        <v>Morrowind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5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dlcId=6</v>
      </c>
      <c r="AS284" s="25" t="str">
        <f>IF(A284&lt;&gt;"",IF(R284&lt;&gt;"",CONCATENATE(", zoneIds={",R284),"")&amp;IF(X284&lt;&gt;"",CONCATENATE(",",X284),"")&amp;IF(AN284&lt;&gt;"",CONCATENATE(",",AN284),"")&amp;IF(R284&lt;&gt;"",CONCATENATE("}",""),"")&amp;IF(OR(L284="true",L284="false",L284&lt;&gt;""), CONCATENATE(", veteran=", L284), ""),"")</f>
        <v>, zoneIds={975}, veteran=false</v>
      </c>
      <c r="AT284" s="25" t="str">
        <f>IF(A284&lt;&gt;"",IF(J284="Trial",", isTrial=true",IF(J284="Arena",", isArena=true", IF(J284="Monster",", isMonster=true",""))) &amp; IF(M284="true", CONCATENATE(", multiTrialSet=true"), ""),"")</f>
        <v>, isTrial=true</v>
      </c>
      <c r="AU284" s="25" t="str">
        <f>IF(C284&lt;&gt;"",CONCATENATE(" --",C284," / ",B284),"")</f>
        <v xml:space="preserve"> --Master Architect / Meisterarchitekt</v>
      </c>
      <c r="AV284" s="25" t="str">
        <f>IF(A284&lt;&gt;"",IF(VALUE(Q284)&gt;0,CONCATENATE("[",A284,"] = true,        --",C284, " / ", B284), ""),"")</f>
        <v/>
      </c>
    </row>
    <row r="285" spans="1:48" hidden="1" x14ac:dyDescent="0.25">
      <c r="A285" s="13">
        <v>333</v>
      </c>
      <c r="B285" t="s">
        <v>2178</v>
      </c>
      <c r="C285" t="s">
        <v>2180</v>
      </c>
      <c r="D285" t="s">
        <v>2179</v>
      </c>
      <c r="G285" s="3">
        <f>A285</f>
        <v>333</v>
      </c>
      <c r="J285" t="s">
        <v>2549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3">
        <f>VLOOKUP(R285,'ESO zone constants'!$L$2:$N$9999,3,FALSE)</f>
        <v>6</v>
      </c>
      <c r="U285" s="3" t="str">
        <f>VLOOKUP(T285,'LibSets constants'!$A$2:$B$16,2,FALSE)</f>
        <v>Morrowind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5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dlcId=6</v>
      </c>
      <c r="AS285" s="25" t="str">
        <f>IF(A285&lt;&gt;"",IF(R285&lt;&gt;"",CONCATENATE(", zoneIds={",R285),"")&amp;IF(X285&lt;&gt;"",CONCATENATE(",",X285),"")&amp;IF(AN285&lt;&gt;"",CONCATENATE(",",AN285),"")&amp;IF(R285&lt;&gt;"",CONCATENATE("}",""),"")&amp;IF(OR(L285="true",L285="false",L285&lt;&gt;""), CONCATENATE(", veteran=", L285), ""),"")</f>
        <v>, zoneIds={975}, veteran=false</v>
      </c>
      <c r="AT285" s="25" t="str">
        <f>IF(A285&lt;&gt;"",IF(J285="Trial",", isTrial=true",IF(J285="Arena",", isArena=true", IF(J285="Monster",", isMonster=true",""))) &amp; IF(M285="true", CONCATENATE(", multiTrialSet=true"), ""),"")</f>
        <v>, isTrial=true</v>
      </c>
      <c r="AU285" s="25" t="str">
        <f>IF(C285&lt;&gt;"",CONCATENATE(" --",C285," / ",B285),"")</f>
        <v xml:space="preserve"> --Inventor's Guard / Erfindergarde</v>
      </c>
      <c r="AV285" s="25" t="str">
        <f>IF(A285&lt;&gt;"",IF(VALUE(Q285)&gt;0,CONCATENATE("[",A285,"] = true,        --",C285, " / ", B285), ""),"")</f>
        <v/>
      </c>
    </row>
    <row r="286" spans="1:48" hidden="1" x14ac:dyDescent="0.25">
      <c r="A286" s="13">
        <v>334</v>
      </c>
      <c r="B286" t="s">
        <v>2181</v>
      </c>
      <c r="C286" t="s">
        <v>2183</v>
      </c>
      <c r="D286" t="s">
        <v>2182</v>
      </c>
      <c r="G286" s="3">
        <f>A286</f>
        <v>334</v>
      </c>
      <c r="J286" t="s">
        <v>4277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4265</v>
      </c>
      <c r="T286" s="23">
        <f>VLOOKUP(R286,'ESO zone constants'!$L$2:$N$9999,3,FALSE)</f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5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S286" s="25" t="str">
        <f>IF(A286&lt;&gt;"",IF(R286&lt;&gt;"",CONCATENATE(", zoneIds={",R286),"")&amp;IF(X286&lt;&gt;"",CONCATENATE(",",X286),"")&amp;IF(AN286&lt;&gt;"",CONCATENATE(",",AN286),"")&amp;IF(R286&lt;&gt;"",CONCATENATE("}",""),"")&amp;IF(OR(L286="true",L286="false",L286&lt;&gt;""), CONCATENATE(", veteran=", L286), ""),"")</f>
        <v>, zoneIds={1}, veteran=false</v>
      </c>
      <c r="AT286" s="25" t="str">
        <f>IF(A286&lt;&gt;"",IF(J286="Trial",", isTrial=true",IF(J286="Arena",", isArena=true", IF(J286="Monster",", isMonster=true",""))) &amp; IF(M286="true", CONCATENATE(", multiTrialSet=true"), ""),"")</f>
        <v/>
      </c>
      <c r="AU286" s="25" t="str">
        <f>IF(C286&lt;&gt;"",CONCATENATE(" --",C286," / ",B286),"")</f>
        <v xml:space="preserve"> --Impregnable Armor / Unüberwindliche Rüstung</v>
      </c>
      <c r="AV286" s="25" t="str">
        <f>IF(A286&lt;&gt;"",IF(VALUE(Q286)&gt;0,CONCATENATE("[",A286,"] = true,        --",C286, " / ", B286), ""),"")</f>
        <v/>
      </c>
    </row>
    <row r="287" spans="1:48" hidden="1" x14ac:dyDescent="0.25">
      <c r="A287" s="13">
        <v>335</v>
      </c>
      <c r="B287" t="s">
        <v>2184</v>
      </c>
      <c r="C287" t="s">
        <v>2186</v>
      </c>
      <c r="D287" t="s">
        <v>2185</v>
      </c>
      <c r="G287" s="3">
        <f>A287</f>
        <v>335</v>
      </c>
      <c r="J287" t="s">
        <v>2550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3">
        <f>VLOOKUP(R287,'ESO zone constants'!$L$2:$N$9999,3,FALSE)</f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5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dlcId=0</v>
      </c>
      <c r="AS287" s="25" t="str">
        <f>IF(A287&lt;&gt;"",IF(R287&lt;&gt;"",CONCATENATE(", zoneIds={",R287),"")&amp;IF(X287&lt;&gt;"",CONCATENATE(",",X287),"")&amp;IF(AN287&lt;&gt;"",CONCATENATE(",",AN287),"")&amp;IF(R287&lt;&gt;"",CONCATENATE("}",""),"")&amp;IF(OR(L287="true",L287="false",L287&lt;&gt;""), CONCATENATE(", veteran=", L287), ""),"")</f>
        <v>, zoneIds={974}, veteran=false</v>
      </c>
      <c r="AT287" s="25" t="str">
        <f>IF(A287&lt;&gt;"",IF(J287="Trial",", isTrial=true",IF(J287="Arena",", isArena=true", IF(J287="Monster",", isMonster=true",""))) &amp; IF(M287="true", CONCATENATE(", multiTrialSet=true"), ""),"")</f>
        <v/>
      </c>
      <c r="AU287" s="25" t="str">
        <f>IF(C287&lt;&gt;"",CONCATENATE(" --",C287," / ",B287),"")</f>
        <v xml:space="preserve"> --Draugr's Rest / Draugrruhe</v>
      </c>
      <c r="AV287" s="25" t="str">
        <f>IF(A287&lt;&gt;"",IF(VALUE(Q287)&gt;0,CONCATENATE("[",A287,"] = true,        --",C287, " / ", B287), ""),"")</f>
        <v/>
      </c>
    </row>
    <row r="288" spans="1:48" hidden="1" x14ac:dyDescent="0.25">
      <c r="A288" s="13">
        <v>336</v>
      </c>
      <c r="B288" t="s">
        <v>2187</v>
      </c>
      <c r="C288" t="s">
        <v>2189</v>
      </c>
      <c r="D288" t="s">
        <v>2188</v>
      </c>
      <c r="G288" s="3">
        <f>A288</f>
        <v>336</v>
      </c>
      <c r="J288" t="s">
        <v>2550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3">
        <f>VLOOKUP(R288,'ESO zone constants'!$L$2:$N$9999,3,FALSE)</f>
        <v>0</v>
      </c>
      <c r="U288" s="3" t="str">
        <f>VLOOKUP(T288,'LibSets constants'!$A$2:$B$16,2,FALSE)</f>
        <v>Included in base game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3" t="str">
        <f>IF(AO288&lt;&gt;"",VLOOKUP(AO288,'ESO zone constants'!$E$3:$L$1002,6,FALSE),"")</f>
        <v/>
      </c>
      <c r="AR288" s="25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dlcId=0</v>
      </c>
      <c r="AS288" s="25" t="str">
        <f>IF(A288&lt;&gt;"",IF(R288&lt;&gt;"",CONCATENATE(", zoneIds={",R288),"")&amp;IF(X288&lt;&gt;"",CONCATENATE(",",X288),"")&amp;IF(AN288&lt;&gt;"",CONCATENATE(",",AN288),"")&amp;IF(R288&lt;&gt;"",CONCATENATE("}",""),"")&amp;IF(OR(L288="true",L288="false",L288&lt;&gt;""), CONCATENATE(", veteran=", L288), ""),"")</f>
        <v>, zoneIds={974}, veteran=false</v>
      </c>
      <c r="AT288" s="25" t="str">
        <f>IF(A288&lt;&gt;"",IF(J288="Trial",", isTrial=true",IF(J288="Arena",", isArena=true", IF(J288="Monster",", isMonster=true",""))) &amp; IF(M288="true", CONCATENATE(", multiTrialSet=true"), ""),"")</f>
        <v/>
      </c>
      <c r="AU288" s="25" t="str">
        <f>IF(C288&lt;&gt;"",CONCATENATE(" --",C288," / ",B288),"")</f>
        <v xml:space="preserve"> --Pillar of Nirn / Säulen von Nirn</v>
      </c>
      <c r="AV288" s="25" t="str">
        <f>IF(A288&lt;&gt;"",IF(VALUE(Q288)&gt;0,CONCATENATE("[",A288,"] = true,        --",C288, " / ", B288), ""),"")</f>
        <v/>
      </c>
    </row>
    <row r="289" spans="1:48" hidden="1" x14ac:dyDescent="0.25">
      <c r="A289" s="13">
        <v>337</v>
      </c>
      <c r="B289" t="s">
        <v>2190</v>
      </c>
      <c r="C289" t="s">
        <v>2192</v>
      </c>
      <c r="D289" t="s">
        <v>2191</v>
      </c>
      <c r="G289" s="3">
        <f>A289</f>
        <v>337</v>
      </c>
      <c r="J289" t="s">
        <v>2550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3">
        <f>VLOOKUP(R289,'ESO zone constants'!$L$2:$N$9999,3,FALSE)</f>
        <v>0</v>
      </c>
      <c r="U289" s="3" t="str">
        <f>VLOOKUP(T289,'LibSets constants'!$A$2:$B$16,2,FALSE)</f>
        <v>Included in base game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5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dlcId=0</v>
      </c>
      <c r="AS289" s="25" t="str">
        <f>IF(A289&lt;&gt;"",IF(R289&lt;&gt;"",CONCATENATE(", zoneIds={",R289),"")&amp;IF(X289&lt;&gt;"",CONCATENATE(",",X289),"")&amp;IF(AN289&lt;&gt;"",CONCATENATE(",",AN289),"")&amp;IF(R289&lt;&gt;"",CONCATENATE("}",""),"")&amp;IF(OR(L289="true",L289="false",L289&lt;&gt;""), CONCATENATE(", veteran=", L289), ""),"")</f>
        <v>, zoneIds={974}, veteran=false</v>
      </c>
      <c r="AT289" s="25" t="str">
        <f>IF(A289&lt;&gt;"",IF(J289="Trial",", isTrial=true",IF(J289="Arena",", isArena=true", IF(J289="Monster",", isMonster=true",""))) &amp; IF(M289="true", CONCATENATE(", multiTrialSet=true"), ""),"")</f>
        <v/>
      </c>
      <c r="AU289" s="25" t="str">
        <f>IF(C289&lt;&gt;"",CONCATENATE(" --",C289," / ",B289),"")</f>
        <v xml:space="preserve"> --Ironblood / Eisenblut</v>
      </c>
      <c r="AV289" s="25" t="str">
        <f>IF(A289&lt;&gt;"",IF(VALUE(Q289)&gt;0,CONCATENATE("[",A289,"] = true,        --",C289, " / ", B289), ""),"")</f>
        <v/>
      </c>
    </row>
    <row r="290" spans="1:48" hidden="1" x14ac:dyDescent="0.25">
      <c r="A290" s="13">
        <v>338</v>
      </c>
      <c r="B290" t="s">
        <v>2193</v>
      </c>
      <c r="C290" t="s">
        <v>2195</v>
      </c>
      <c r="D290" t="s">
        <v>2194</v>
      </c>
      <c r="G290" s="3">
        <f>A290</f>
        <v>338</v>
      </c>
      <c r="J290" t="s">
        <v>2550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3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0" t="str">
        <f>IF(AK290&lt;&gt;"",VLOOKUP(AK290,'ESO zone constants'!$E$3:$L$1002,6,FALSE),"")</f>
        <v/>
      </c>
      <c r="AN290" s="30" t="str">
        <f>IF(AO290&lt;&gt;"",VLOOKUP(AO290,'ESO zone constants'!$E$3:$L$1002,6,FALSE),"")</f>
        <v/>
      </c>
      <c r="AR290" s="25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dlcId=0</v>
      </c>
      <c r="AS290" s="25" t="str">
        <f>IF(A290&lt;&gt;"",IF(R290&lt;&gt;"",CONCATENATE(", zoneIds={",R290),"")&amp;IF(X290&lt;&gt;"",CONCATENATE(",",X290),"")&amp;IF(AN290&lt;&gt;"",CONCATENATE(",",AN290),"")&amp;IF(R290&lt;&gt;"",CONCATENATE("}",""),"")&amp;IF(OR(L290="true",L290="false",L290&lt;&gt;""), CONCATENATE(", veteran=", L290), ""),"")</f>
        <v>, zoneIds={973}, veteran=false</v>
      </c>
      <c r="AT290" s="25" t="str">
        <f>IF(A290&lt;&gt;"",IF(J290="Trial",", isTrial=true",IF(J290="Arena",", isArena=true", IF(J290="Monster",", isMonster=true",""))) &amp; IF(M290="true", CONCATENATE(", multiTrialSet=true"), ""),"")</f>
        <v/>
      </c>
      <c r="AU290" s="25" t="str">
        <f>IF(C290&lt;&gt;"",CONCATENATE(" --",C290," / ",B290),"")</f>
        <v xml:space="preserve"> --Flame Blossom / Flammenblüte</v>
      </c>
      <c r="AV290" s="25" t="str">
        <f>IF(A290&lt;&gt;"",IF(VALUE(Q290)&gt;0,CONCATENATE("[",A290,"] = true,        --",C290, " / ", B290), ""),"")</f>
        <v/>
      </c>
    </row>
    <row r="291" spans="1:48" hidden="1" x14ac:dyDescent="0.25">
      <c r="A291" s="13">
        <v>339</v>
      </c>
      <c r="B291" t="s">
        <v>2196</v>
      </c>
      <c r="C291" t="s">
        <v>2198</v>
      </c>
      <c r="D291" t="s">
        <v>2197</v>
      </c>
      <c r="G291" s="3">
        <f>A291</f>
        <v>339</v>
      </c>
      <c r="J291" t="s">
        <v>2550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3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5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dlcId=0</v>
      </c>
      <c r="AS291" s="25" t="str">
        <f>IF(A291&lt;&gt;"",IF(R291&lt;&gt;"",CONCATENATE(", zoneIds={",R291),"")&amp;IF(X291&lt;&gt;"",CONCATENATE(",",X291),"")&amp;IF(AN291&lt;&gt;"",CONCATENATE(",",AN291),"")&amp;IF(R291&lt;&gt;"",CONCATENATE("}",""),"")&amp;IF(OR(L291="true",L291="false",L291&lt;&gt;""), CONCATENATE(", veteran=", L291), ""),"")</f>
        <v>, zoneIds={973}, veteran=false</v>
      </c>
      <c r="AT291" s="25" t="str">
        <f>IF(A291&lt;&gt;"",IF(J291="Trial",", isTrial=true",IF(J291="Arena",", isArena=true", IF(J291="Monster",", isMonster=true",""))) &amp; IF(M291="true", CONCATENATE(", multiTrialSet=true"), ""),"")</f>
        <v/>
      </c>
      <c r="AU291" s="25" t="str">
        <f>IF(C291&lt;&gt;"",CONCATENATE(" --",C291," / ",B291),"")</f>
        <v xml:space="preserve"> --Blooddrinker / Bluttrinker</v>
      </c>
      <c r="AV291" s="25" t="str">
        <f>IF(A291&lt;&gt;"",IF(VALUE(Q291)&gt;0,CONCATENATE("[",A291,"] = true,        --",C291, " / ", B291), ""),"")</f>
        <v/>
      </c>
    </row>
    <row r="292" spans="1:48" hidden="1" x14ac:dyDescent="0.25">
      <c r="A292" s="13">
        <v>340</v>
      </c>
      <c r="B292" t="s">
        <v>2199</v>
      </c>
      <c r="C292" t="s">
        <v>2201</v>
      </c>
      <c r="D292" t="s">
        <v>2200</v>
      </c>
      <c r="G292" s="3">
        <f>A292</f>
        <v>340</v>
      </c>
      <c r="J292" t="s">
        <v>2550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3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0" t="str">
        <f>IF(AK292&lt;&gt;"",VLOOKUP(AK292,'ESO zone constants'!$E$3:$L$1002,6,FALSE),"")</f>
        <v/>
      </c>
      <c r="AN292" s="30" t="str">
        <f>IF(AO292&lt;&gt;"",VLOOKUP(AO292,'ESO zone constants'!$E$3:$L$1002,6,FALSE),"")</f>
        <v/>
      </c>
      <c r="AR292" s="25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dlcId=0</v>
      </c>
      <c r="AS292" s="25" t="str">
        <f>IF(A292&lt;&gt;"",IF(R292&lt;&gt;"",CONCATENATE(", zoneIds={",R292),"")&amp;IF(X292&lt;&gt;"",CONCATENATE(",",X292),"")&amp;IF(AN292&lt;&gt;"",CONCATENATE(",",AN292),"")&amp;IF(R292&lt;&gt;"",CONCATENATE("}",""),"")&amp;IF(OR(L292="true",L292="false",L292&lt;&gt;""), CONCATENATE(", veteran=", L292), ""),"")</f>
        <v>, zoneIds={973}, veteran=false</v>
      </c>
      <c r="AT292" s="25" t="str">
        <f>IF(A292&lt;&gt;"",IF(J292="Trial",", isTrial=true",IF(J292="Arena",", isArena=true", IF(J292="Monster",", isMonster=true",""))) &amp; IF(M292="true", CONCATENATE(", multiTrialSet=true"), ""),"")</f>
        <v/>
      </c>
      <c r="AU292" s="25" t="str">
        <f>IF(C292&lt;&gt;"",CONCATENATE(" --",C292," / ",B292),"")</f>
        <v xml:space="preserve"> --Hagraven's Garden / Vettelgarten</v>
      </c>
      <c r="AV292" s="25" t="str">
        <f>IF(A292&lt;&gt;"",IF(VALUE(Q292)&gt;0,CONCATENATE("[",A292,"] = true,        --",C292, " / ", B292), ""),"")</f>
        <v/>
      </c>
    </row>
    <row r="293" spans="1:48" hidden="1" x14ac:dyDescent="0.25">
      <c r="A293" s="5">
        <v>341</v>
      </c>
      <c r="B293" t="s">
        <v>2202</v>
      </c>
      <c r="C293" t="s">
        <v>4</v>
      </c>
      <c r="D293" t="s">
        <v>2203</v>
      </c>
      <c r="G293" s="3">
        <f>A293</f>
        <v>341</v>
      </c>
      <c r="J293" t="s">
        <v>2551</v>
      </c>
      <c r="K293">
        <v>3</v>
      </c>
      <c r="L293" t="s">
        <v>2462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3">
        <f>VLOOKUP(R293,'ESO zone constants'!$L$2:$N$9999,3,FALSE)</f>
        <v>0</v>
      </c>
      <c r="U293" s="3" t="str">
        <f>VLOOKUP(T293,'LibSets constants'!$A$2:$B$16,2,FALSE)</f>
        <v>Included in base game</v>
      </c>
      <c r="V293" t="s">
        <v>2556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6" t="str">
        <f>IF(AK293&lt;&gt;"",VLOOKUP(AK293,'ESO zone constants'!$E$3:$L$1002,6,FALSE),"")</f>
        <v/>
      </c>
      <c r="AN293" s="26" t="str">
        <f>IF(AO293&lt;&gt;"",VLOOKUP(AO293,'ESO zone constants'!$E$3:$L$1002,6,FALSE),"")</f>
        <v/>
      </c>
      <c r="AR293" s="25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dlcId=0</v>
      </c>
      <c r="AS293" s="25" t="str">
        <f>IF(A293&lt;&gt;"",IF(R293&lt;&gt;"",CONCATENATE(", zoneIds={",R293),"")&amp;IF(X293&lt;&gt;"",CONCATENATE(",",X293),"")&amp;IF(AN293&lt;&gt;"",CONCATENATE(",",AN293),"")&amp;IF(R293&lt;&gt;"",CONCATENATE("}",""),"")&amp;IF(OR(L293="true",L293="false",L293&lt;&gt;""), CONCATENATE(", veteran=", L293), ""),"")</f>
        <v>, zoneIds={973}, veteran={EQUIP_TYPE_HEAD=true, EQUIP_TYPE_SHOULDERS=false}</v>
      </c>
      <c r="AT293" s="25" t="str">
        <f>IF(A293&lt;&gt;"",IF(J293="Trial",", isTrial=true",IF(J293="Arena",", isArena=true", IF(J293="Monster",", isMonster=true",""))) &amp; IF(M293="true", CONCATENATE(", multiTrialSet=true"), ""),"")</f>
        <v>, isMonster=true</v>
      </c>
      <c r="AU293" s="25" t="str">
        <f>IF(C293&lt;&gt;"",CONCATENATE(" --",C293," / ",B293),"")</f>
        <v xml:space="preserve"> --Earthgore / Erdbluter</v>
      </c>
      <c r="AV293" s="25" t="str">
        <f>IF(A293&lt;&gt;"",IF(VALUE(Q293)&gt;0,CONCATENATE("[",A293,"] = true,        --",C293, " / ", B293), ""),"")</f>
        <v/>
      </c>
    </row>
    <row r="294" spans="1:48" hidden="1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2551</v>
      </c>
      <c r="K294">
        <v>3</v>
      </c>
      <c r="L294" t="s">
        <v>2462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3">
        <f>VLOOKUP(R294,'ESO zone constants'!$L$2:$N$9999,3,FALSE)</f>
        <v>0</v>
      </c>
      <c r="U294" s="3" t="str">
        <f>VLOOKUP(T294,'LibSets constants'!$A$2:$B$16,2,FALSE)</f>
        <v>Included in base game</v>
      </c>
      <c r="V294" t="s">
        <v>2555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6" t="str">
        <f>IF(AK294&lt;&gt;"",VLOOKUP(AK294,'ESO zone constants'!$E$3:$L$1002,6,FALSE),"")</f>
        <v/>
      </c>
      <c r="AN294" s="26" t="str">
        <f>IF(AO294&lt;&gt;"",VLOOKUP(AO294,'ESO zone constants'!$E$3:$L$1002,6,FALSE),"")</f>
        <v/>
      </c>
      <c r="AR294" s="25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dlcId=0</v>
      </c>
      <c r="AS294" s="25" t="str">
        <f>IF(A294&lt;&gt;"",IF(R294&lt;&gt;"",CONCATENATE(", zoneIds={",R294),"")&amp;IF(X294&lt;&gt;"",CONCATENATE(",",X294),"")&amp;IF(AN294&lt;&gt;"",CONCATENATE(",",AN294),"")&amp;IF(R294&lt;&gt;"",CONCATENATE("}",""),"")&amp;IF(OR(L294="true",L294="false",L294&lt;&gt;""), CONCATENATE(", veteran=", L294), ""),"")</f>
        <v>, zoneIds={974}, veteran={EQUIP_TYPE_HEAD=true, EQUIP_TYPE_SHOULDERS=false}</v>
      </c>
      <c r="AT294" s="25" t="str">
        <f>IF(A294&lt;&gt;"",IF(J294="Trial",", isTrial=true",IF(J294="Arena",", isArena=true", IF(J294="Monster",", isMonster=true",""))) &amp; IF(M294="true", CONCATENATE(", multiTrialSet=true"), ""),"")</f>
        <v>, isMonster=true</v>
      </c>
      <c r="AU294" s="25" t="str">
        <f>IF(C294&lt;&gt;"",CONCATENATE(" --",C294," / ",B294),"")</f>
        <v xml:space="preserve"> --Domihaus / Domihaus</v>
      </c>
      <c r="AV294" s="25" t="str">
        <f>IF(A294&lt;&gt;"",IF(VALUE(Q294)&gt;0,CONCATENATE("[",A294,"] = true,        --",C294, " / ", B294), ""),"")</f>
        <v/>
      </c>
    </row>
    <row r="295" spans="1:48" hidden="1" x14ac:dyDescent="0.25">
      <c r="A295" s="13">
        <v>343</v>
      </c>
      <c r="B295" t="s">
        <v>2204</v>
      </c>
      <c r="C295" t="s">
        <v>2206</v>
      </c>
      <c r="D295" t="s">
        <v>2205</v>
      </c>
      <c r="G295" s="3">
        <f>A295</f>
        <v>343</v>
      </c>
      <c r="J295" t="s">
        <v>2550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3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3" t="str">
        <f>IF(AO295&lt;&gt;"",VLOOKUP(AO295,'ESO zone constants'!$E$3:$L$1002,6,FALSE),"")</f>
        <v/>
      </c>
      <c r="AR295" s="25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dlcId=0</v>
      </c>
      <c r="AS295" s="25" t="str">
        <f>IF(A295&lt;&gt;"",IF(R295&lt;&gt;"",CONCATENATE(", zoneIds={",R295),"")&amp;IF(X295&lt;&gt;"",CONCATENATE(",",X295),"")&amp;IF(AN295&lt;&gt;"",CONCATENATE(",",AN295),"")&amp;IF(R295&lt;&gt;"",CONCATENATE("}",""),"")&amp;IF(OR(L295="true",L295="false",L295&lt;&gt;""), CONCATENATE(", veteran=", L295), ""),"")</f>
        <v>, zoneIds={1009}, veteran=false</v>
      </c>
      <c r="AT295" s="25" t="str">
        <f>IF(A295&lt;&gt;"",IF(J295="Trial",", isTrial=true",IF(J295="Arena",", isArena=true", IF(J295="Monster",", isMonster=true",""))) &amp; IF(M295="true", CONCATENATE(", multiTrialSet=true"), ""),"")</f>
        <v/>
      </c>
      <c r="AU295" s="25" t="str">
        <f>IF(C295&lt;&gt;"",CONCATENATE(" --",C295," / ",B295),"")</f>
        <v xml:space="preserve"> --Caluurion's Legacy / Caluurions Erbe</v>
      </c>
      <c r="AV295" s="25" t="str">
        <f>IF(A295&lt;&gt;"",IF(VALUE(Q295)&gt;0,CONCATENATE("[",A295,"] = true,        --",C295, " / ", B295), ""),"")</f>
        <v/>
      </c>
    </row>
    <row r="296" spans="1:48" hidden="1" x14ac:dyDescent="0.25">
      <c r="A296" s="13">
        <v>344</v>
      </c>
      <c r="B296" t="s">
        <v>2207</v>
      </c>
      <c r="C296" t="s">
        <v>2209</v>
      </c>
      <c r="D296" t="s">
        <v>2208</v>
      </c>
      <c r="G296" s="3">
        <f>A296</f>
        <v>344</v>
      </c>
      <c r="J296" t="s">
        <v>2550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3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3" t="str">
        <f>IF(AO296&lt;&gt;"",VLOOKUP(AO296,'ESO zone constants'!$E$3:$L$1002,6,FALSE),"")</f>
        <v/>
      </c>
      <c r="AR296" s="25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dlcId=0</v>
      </c>
      <c r="AS296" s="25" t="str">
        <f>IF(A296&lt;&gt;"",IF(R296&lt;&gt;"",CONCATENATE(", zoneIds={",R296),"")&amp;IF(X296&lt;&gt;"",CONCATENATE(",",X296),"")&amp;IF(AN296&lt;&gt;"",CONCATENATE(",",AN296),"")&amp;IF(R296&lt;&gt;"",CONCATENATE("}",""),"")&amp;IF(OR(L296="true",L296="false",L296&lt;&gt;""), CONCATENATE(", veteran=", L296), ""),"")</f>
        <v>, zoneIds={1009}, veteran=false</v>
      </c>
      <c r="AT296" s="25" t="str">
        <f>IF(A296&lt;&gt;"",IF(J296="Trial",", isTrial=true",IF(J296="Arena",", isArena=true", IF(J296="Monster",", isMonster=true",""))) &amp; IF(M296="true", CONCATENATE(", multiTrialSet=true"), ""),"")</f>
        <v/>
      </c>
      <c r="AU296" s="25" t="str">
        <f>IF(C296&lt;&gt;"",CONCATENATE(" --",C296," / ",B296),"")</f>
        <v xml:space="preserve"> --Trappings of Invigoration / Stärkungsprunk</v>
      </c>
      <c r="AV296" s="25" t="str">
        <f>IF(A296&lt;&gt;"",IF(VALUE(Q296)&gt;0,CONCATENATE("[",A296,"] = true,        --",C296, " / ", B296), ""),"")</f>
        <v/>
      </c>
    </row>
    <row r="297" spans="1:48" hidden="1" x14ac:dyDescent="0.25">
      <c r="A297" s="13">
        <v>345</v>
      </c>
      <c r="B297" t="s">
        <v>2210</v>
      </c>
      <c r="C297" t="s">
        <v>2212</v>
      </c>
      <c r="D297" t="s">
        <v>2211</v>
      </c>
      <c r="G297" s="3">
        <f>A297</f>
        <v>345</v>
      </c>
      <c r="J297" t="s">
        <v>2550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3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3" t="str">
        <f>IF(AO297&lt;&gt;"",VLOOKUP(AO297,'ESO zone constants'!$E$3:$L$1002,6,FALSE),"")</f>
        <v/>
      </c>
      <c r="AR297" s="25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dlcId=0</v>
      </c>
      <c r="AS297" s="25" t="str">
        <f>IF(A297&lt;&gt;"",IF(R297&lt;&gt;"",CONCATENATE(", zoneIds={",R297),"")&amp;IF(X297&lt;&gt;"",CONCATENATE(",",X297),"")&amp;IF(AN297&lt;&gt;"",CONCATENATE(",",AN297),"")&amp;IF(R297&lt;&gt;"",CONCATENATE("}",""),"")&amp;IF(OR(L297="true",L297="false",L297&lt;&gt;""), CONCATENATE(", veteran=", L297), ""),"")</f>
        <v>, zoneIds={1009}, veteran=false</v>
      </c>
      <c r="AT297" s="25" t="str">
        <f>IF(A297&lt;&gt;"",IF(J297="Trial",", isTrial=true",IF(J297="Arena",", isArena=true", IF(J297="Monster",", isMonster=true",""))) &amp; IF(M297="true", CONCATENATE(", multiTrialSet=true"), ""),"")</f>
        <v/>
      </c>
      <c r="AU297" s="25" t="str">
        <f>IF(C297&lt;&gt;"",CONCATENATE(" --",C297," / ",B297),"")</f>
        <v xml:space="preserve"> --Ulfnor's Favor / Ulfnors Gunst</v>
      </c>
      <c r="AV297" s="25" t="str">
        <f>IF(A297&lt;&gt;"",IF(VALUE(Q297)&gt;0,CONCATENATE("[",A297,"] = true,        --",C297, " / ", B297), ""),"")</f>
        <v/>
      </c>
    </row>
    <row r="298" spans="1:48" hidden="1" x14ac:dyDescent="0.25">
      <c r="A298" s="13">
        <v>346</v>
      </c>
      <c r="B298" t="s">
        <v>2213</v>
      </c>
      <c r="C298" t="s">
        <v>2215</v>
      </c>
      <c r="D298" t="s">
        <v>2214</v>
      </c>
      <c r="G298" s="3">
        <f>A298</f>
        <v>346</v>
      </c>
      <c r="J298" t="s">
        <v>2550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3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3" t="str">
        <f>IF(AO298&lt;&gt;"",VLOOKUP(AO298,'ESO zone constants'!$E$3:$L$1002,6,FALSE),"")</f>
        <v/>
      </c>
      <c r="AR298" s="25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dlcId=0</v>
      </c>
      <c r="AS298" s="25" t="str">
        <f>IF(A298&lt;&gt;"",IF(R298&lt;&gt;"",CONCATENATE(", zoneIds={",R298),"")&amp;IF(X298&lt;&gt;"",CONCATENATE(",",X298),"")&amp;IF(AN298&lt;&gt;"",CONCATENATE(",",AN298),"")&amp;IF(R298&lt;&gt;"",CONCATENATE("}",""),"")&amp;IF(OR(L298="true",L298="false",L298&lt;&gt;""), CONCATENATE(", veteran=", L298), ""),"")</f>
        <v>, zoneIds={1010}, veteran=false</v>
      </c>
      <c r="AT298" s="25" t="str">
        <f>IF(A298&lt;&gt;"",IF(J298="Trial",", isTrial=true",IF(J298="Arena",", isArena=true", IF(J298="Monster",", isMonster=true",""))) &amp; IF(M298="true", CONCATENATE(", multiTrialSet=true"), ""),"")</f>
        <v/>
      </c>
      <c r="AU298" s="25" t="str">
        <f>IF(C298&lt;&gt;"",CONCATENATE(" --",C298," / ",B298),"")</f>
        <v xml:space="preserve"> --Jorvuld's Guidance / Jorvulds Führung</v>
      </c>
      <c r="AV298" s="25" t="str">
        <f>IF(A298&lt;&gt;"",IF(VALUE(Q298)&gt;0,CONCATENATE("[",A298,"] = true,        --",C298, " / ", B298), ""),"")</f>
        <v/>
      </c>
    </row>
    <row r="299" spans="1:48" hidden="1" x14ac:dyDescent="0.25">
      <c r="A299" s="13">
        <v>347</v>
      </c>
      <c r="B299" t="s">
        <v>2216</v>
      </c>
      <c r="C299" t="s">
        <v>2218</v>
      </c>
      <c r="D299" t="s">
        <v>2217</v>
      </c>
      <c r="G299" s="3">
        <f>A299</f>
        <v>347</v>
      </c>
      <c r="J299" t="s">
        <v>2550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3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3" t="str">
        <f>IF(AO299&lt;&gt;"",VLOOKUP(AO299,'ESO zone constants'!$E$3:$L$1002,6,FALSE),"")</f>
        <v/>
      </c>
      <c r="AR299" s="25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dlcId=0</v>
      </c>
      <c r="AS299" s="25" t="str">
        <f>IF(A299&lt;&gt;"",IF(R299&lt;&gt;"",CONCATENATE(", zoneIds={",R299),"")&amp;IF(X299&lt;&gt;"",CONCATENATE(",",X299),"")&amp;IF(AN299&lt;&gt;"",CONCATENATE(",",AN299),"")&amp;IF(R299&lt;&gt;"",CONCATENATE("}",""),"")&amp;IF(OR(L299="true",L299="false",L299&lt;&gt;""), CONCATENATE(", veteran=", L299), ""),"")</f>
        <v>, zoneIds={1010}, veteran=false</v>
      </c>
      <c r="AT299" s="25" t="str">
        <f>IF(A299&lt;&gt;"",IF(J299="Trial",", isTrial=true",IF(J299="Arena",", isArena=true", IF(J299="Monster",", isMonster=true",""))) &amp; IF(M299="true", CONCATENATE(", multiTrialSet=true"), ""),"")</f>
        <v/>
      </c>
      <c r="AU299" s="25" t="str">
        <f>IF(C299&lt;&gt;"",CONCATENATE(" --",C299," / ",B299),"")</f>
        <v xml:space="preserve"> --Plague Slinger / Seuchenschleuder</v>
      </c>
      <c r="AV299" s="25" t="str">
        <f>IF(A299&lt;&gt;"",IF(VALUE(Q299)&gt;0,CONCATENATE("[",A299,"] = true,        --",C299, " / ", B299), ""),"")</f>
        <v/>
      </c>
    </row>
    <row r="300" spans="1:48" hidden="1" x14ac:dyDescent="0.25">
      <c r="A300" s="13">
        <v>348</v>
      </c>
      <c r="B300" t="s">
        <v>2219</v>
      </c>
      <c r="C300" t="s">
        <v>2221</v>
      </c>
      <c r="D300" t="s">
        <v>2220</v>
      </c>
      <c r="G300" s="3">
        <f>A300</f>
        <v>348</v>
      </c>
      <c r="J300" t="s">
        <v>2550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3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3" t="str">
        <f>IF(AO300&lt;&gt;"",VLOOKUP(AO300,'ESO zone constants'!$E$3:$L$1002,6,FALSE),"")</f>
        <v/>
      </c>
      <c r="AR300" s="25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dlcId=0</v>
      </c>
      <c r="AS300" s="25" t="str">
        <f>IF(A300&lt;&gt;"",IF(R300&lt;&gt;"",CONCATENATE(", zoneIds={",R300),"")&amp;IF(X300&lt;&gt;"",CONCATENATE(",",X300),"")&amp;IF(AN300&lt;&gt;"",CONCATENATE(",",AN300),"")&amp;IF(R300&lt;&gt;"",CONCATENATE("}",""),"")&amp;IF(OR(L300="true",L300="false",L300&lt;&gt;""), CONCATENATE(", veteran=", L300), ""),"")</f>
        <v>, zoneIds={1010}, veteran=false</v>
      </c>
      <c r="AT300" s="25" t="str">
        <f>IF(A300&lt;&gt;"",IF(J300="Trial",", isTrial=true",IF(J300="Arena",", isArena=true", IF(J300="Monster",", isMonster=true",""))) &amp; IF(M300="true", CONCATENATE(", multiTrialSet=true"), ""),"")</f>
        <v/>
      </c>
      <c r="AU300" s="25" t="str">
        <f>IF(C300&lt;&gt;"",CONCATENATE(" --",C300," / ",B300),"")</f>
        <v xml:space="preserve"> --Curse of Doylemish / Fluch von Doylemish</v>
      </c>
      <c r="AV300" s="25" t="str">
        <f>IF(A300&lt;&gt;"",IF(VALUE(Q300)&gt;0,CONCATENATE("[",A300,"] = true,        --",C300, " / ", B300), ""),"")</f>
        <v/>
      </c>
    </row>
    <row r="301" spans="1:48" hidden="1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2551</v>
      </c>
      <c r="K301">
        <v>3</v>
      </c>
      <c r="L301" t="s">
        <v>2462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3">
        <f>VLOOKUP(R301,'ESO zone constants'!$L$2:$N$9999,3,FALSE)</f>
        <v>0</v>
      </c>
      <c r="U301" s="3" t="str">
        <f>VLOOKUP(T301,'LibSets constants'!$A$2:$B$16,2,FALSE)</f>
        <v>Included in base game</v>
      </c>
      <c r="V301" t="s">
        <v>2579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6" t="str">
        <f>IF(AK301&lt;&gt;"",VLOOKUP(AK301,'ESO zone constants'!$E$3:$L$1002,6,FALSE),"")</f>
        <v/>
      </c>
      <c r="AN301" s="26" t="str">
        <f>IF(AO301&lt;&gt;"",VLOOKUP(AO301,'ESO zone constants'!$E$3:$L$1002,6,FALSE),"")</f>
        <v/>
      </c>
      <c r="AR301" s="25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dlcId=0</v>
      </c>
      <c r="AS301" s="25" t="str">
        <f>IF(A301&lt;&gt;"",IF(R301&lt;&gt;"",CONCATENATE(", zoneIds={",R301),"")&amp;IF(X301&lt;&gt;"",CONCATENATE(",",X301),"")&amp;IF(AN301&lt;&gt;"",CONCATENATE(",",AN301),"")&amp;IF(R301&lt;&gt;"",CONCATENATE("}",""),"")&amp;IF(OR(L301="true",L301="false",L301&lt;&gt;""), CONCATENATE(", veteran=", L301), ""),"")</f>
        <v>, zoneIds={64}, veteran={EQUIP_TYPE_HEAD=true, EQUIP_TYPE_SHOULDERS=false}</v>
      </c>
      <c r="AT301" s="25" t="str">
        <f>IF(A301&lt;&gt;"",IF(J301="Trial",", isTrial=true",IF(J301="Arena",", isArena=true", IF(J301="Monster",", isMonster=true",""))) &amp; IF(M301="true", CONCATENATE(", multiTrialSet=true"), ""),"")</f>
        <v>, isMonster=true</v>
      </c>
      <c r="AU301" s="25" t="str">
        <f>IF(C301&lt;&gt;"",CONCATENATE(" --",C301," / ",B301),"")</f>
        <v xml:space="preserve"> --Thurvokun / Thurvokun</v>
      </c>
      <c r="AV301" s="25" t="str">
        <f>IF(A301&lt;&gt;"",IF(VALUE(Q301)&gt;0,CONCATENATE("[",A301,"] = true,        --",C301, " / ", B301), ""),"")</f>
        <v/>
      </c>
    </row>
    <row r="302" spans="1:48" hidden="1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2551</v>
      </c>
      <c r="K302">
        <v>3</v>
      </c>
      <c r="L302" t="s">
        <v>2462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3">
        <f>VLOOKUP(R302,'ESO zone constants'!$L$2:$N$9999,3,FALSE)</f>
        <v>0</v>
      </c>
      <c r="U302" s="3" t="str">
        <f>VLOOKUP(T302,'LibSets constants'!$A$2:$B$16,2,FALSE)</f>
        <v>Included in base game</v>
      </c>
      <c r="V302" t="s">
        <v>2584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6" t="str">
        <f>IF(AK302&lt;&gt;"",VLOOKUP(AK302,'ESO zone constants'!$E$3:$L$1002,6,FALSE),"")</f>
        <v/>
      </c>
      <c r="AN302" s="26" t="str">
        <f>IF(AO302&lt;&gt;"",VLOOKUP(AO302,'ESO zone constants'!$E$3:$L$1002,6,FALSE),"")</f>
        <v/>
      </c>
      <c r="AR302" s="25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dlcId=0</v>
      </c>
      <c r="AS302" s="25" t="str">
        <f>IF(A302&lt;&gt;"",IF(R302&lt;&gt;"",CONCATENATE(", zoneIds={",R302),"")&amp;IF(X302&lt;&gt;"",CONCATENATE(",",X302),"")&amp;IF(AN302&lt;&gt;"",CONCATENATE(",",AN302),"")&amp;IF(R302&lt;&gt;"",CONCATENATE("}",""),"")&amp;IF(OR(L302="true",L302="false",L302&lt;&gt;""), CONCATENATE(", veteran=", L302), ""),"")</f>
        <v>, zoneIds={1010}, veteran={EQUIP_TYPE_HEAD=true, EQUIP_TYPE_SHOULDERS=false}</v>
      </c>
      <c r="AT302" s="25" t="str">
        <f>IF(A302&lt;&gt;"",IF(J302="Trial",", isTrial=true",IF(J302="Arena",", isArena=true", IF(J302="Monster",", isMonster=true",""))) &amp; IF(M302="true", CONCATENATE(", multiTrialSet=true"), ""),"")</f>
        <v>, isMonster=true</v>
      </c>
      <c r="AU302" s="25" t="str">
        <f>IF(C302&lt;&gt;"",CONCATENATE(" --",C302," / ",B302),"")</f>
        <v xml:space="preserve"> --Zaan / Zaan</v>
      </c>
      <c r="AV302" s="25" t="str">
        <f>IF(A302&lt;&gt;"",IF(VALUE(Q302)&gt;0,CONCATENATE("[",A302,"] = true,        --",C302, " / ", B302), ""),"")</f>
        <v/>
      </c>
    </row>
    <row r="303" spans="1:48" hidden="1" x14ac:dyDescent="0.25">
      <c r="A303" s="5">
        <v>351</v>
      </c>
      <c r="B303" t="s">
        <v>2222</v>
      </c>
      <c r="C303" t="s">
        <v>2224</v>
      </c>
      <c r="D303" t="s">
        <v>2223</v>
      </c>
      <c r="G303" s="3">
        <f>A303</f>
        <v>351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339</v>
      </c>
      <c r="O303">
        <v>339</v>
      </c>
      <c r="P303">
        <v>339</v>
      </c>
      <c r="Q303">
        <v>6</v>
      </c>
      <c r="R303" s="3">
        <f>IF(S303&lt;&gt;"",VLOOKUP(S303,'ESO zone constants'!$E$2:$L$5000,8,FALSE),"")</f>
        <v>980</v>
      </c>
      <c r="S303" t="str">
        <f>VLOOKUP(N303,'ESO wayshrine node constants'!$A$2:$E$10002,5,FALSE)</f>
        <v>Clockwork City</v>
      </c>
      <c r="T303" s="23">
        <f>VLOOKUP(R303,'ESO zone constants'!$L$2:$N$9999,3,FALSE)</f>
        <v>8</v>
      </c>
      <c r="U303" s="3" t="str">
        <f>VLOOKUP(T303,'LibSets constants'!$A$2:$B$16,2,FALSE)</f>
        <v>Clockwork City</v>
      </c>
      <c r="V303" s="19" t="s">
        <v>2586</v>
      </c>
      <c r="W303" t="s">
        <v>4283</v>
      </c>
      <c r="X303" s="3">
        <f>IF(Y303&lt;&gt;"",VLOOKUP(Y303,'ESO zone constants'!$E$3:$L$5000,8,FALSE),"")</f>
        <v>980</v>
      </c>
      <c r="Y303" t="str">
        <f>VLOOKUP(O303,'ESO wayshrine node constants'!$A$2:$E$10002,5,FALSE)</f>
        <v>Clockwork City</v>
      </c>
      <c r="Z303" s="19" t="s">
        <v>2586</v>
      </c>
      <c r="AA303" t="s">
        <v>4283</v>
      </c>
      <c r="AB303" s="3">
        <f>IF(AC303&lt;&gt;"",VLOOKUP(AC303,'ESO zone constants'!$E$3:$L$5000,8,FALSE),"")</f>
        <v>980</v>
      </c>
      <c r="AC303" t="str">
        <f>VLOOKUP(P303,'ESO wayshrine node constants'!$A$2:$E$10002,5,FALSE)</f>
        <v>Clockwork City</v>
      </c>
      <c r="AD303" s="19" t="s">
        <v>2586</v>
      </c>
      <c r="AE303" t="s">
        <v>4283</v>
      </c>
      <c r="AF303" s="3" t="str">
        <f>IF(AG303&lt;&gt;"",VLOOKUP(AG303,'ESO zone constants'!$E$3:$L$5000,8,FALSE),"")</f>
        <v/>
      </c>
      <c r="AH303" s="19" t="s">
        <v>2586</v>
      </c>
      <c r="AI303" t="s">
        <v>4283</v>
      </c>
      <c r="AJ303" s="3" t="str">
        <f>IF(AK303&lt;&gt;"",VLOOKUP(AK303,'ESO zone constants'!$E$3:$L$1002,6,FALSE),"")</f>
        <v/>
      </c>
      <c r="AL303" s="19" t="s">
        <v>2586</v>
      </c>
      <c r="AM303" t="s">
        <v>4283</v>
      </c>
      <c r="AN303" s="3" t="str">
        <f>IF(AO303&lt;&gt;"",VLOOKUP(AO303,'ESO zone constants'!$E$3:$L$1002,6,FALSE),"")</f>
        <v/>
      </c>
      <c r="AP303" s="19" t="s">
        <v>2586</v>
      </c>
      <c r="AQ303" t="s">
        <v>4283</v>
      </c>
      <c r="AR303" s="25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[351] = {wayshrines={339,339,339,}, traitsNeeded=6, dlcId=8</v>
      </c>
      <c r="AS303" s="25" t="str">
        <f>IF(A303&lt;&gt;"",IF(R303&lt;&gt;"",CONCATENATE(", zoneIds={",R303),"")&amp;IF(X303&lt;&gt;"",CONCATENATE(",",X303),"")&amp;IF(AN303&lt;&gt;"",CONCATENATE(",",AN303),"")&amp;IF(R303&lt;&gt;"",CONCATENATE("}",""),"")&amp;IF(OR(L303="true",L303="false",L303&lt;&gt;""), CONCATENATE(", veteran=", L303), ""),"")</f>
        <v>, zoneIds={980,980}, veteran=false</v>
      </c>
      <c r="AT303" s="25" t="str">
        <f>IF(A303&lt;&gt;"",IF(J303="Trial",", isTrial=true",IF(J303="Arena",", isArena=true", IF(J303="Monster",", isMonster=true",""))) &amp; IF(M303="true", CONCATENATE(", multiTrialSet=true"), ""),"")</f>
        <v/>
      </c>
      <c r="AU303" s="25" t="str">
        <f>IF(C303&lt;&gt;"",CONCATENATE(" --",C303," / ",B303),"")</f>
        <v xml:space="preserve"> --Innate Axiom / Kernaxiom</v>
      </c>
      <c r="AV303" s="25" t="str">
        <f>IF(A303&lt;&gt;"",IF(VALUE(Q303)&gt;0,CONCATENATE("[",A303,"] = true,        --",C303, " / ", B303), ""),"")</f>
        <v>[351] = true,        --Innate Axiom / Kernaxiom</v>
      </c>
    </row>
    <row r="304" spans="1:48" hidden="1" x14ac:dyDescent="0.25">
      <c r="A304" s="5">
        <v>352</v>
      </c>
      <c r="B304" t="s">
        <v>2225</v>
      </c>
      <c r="C304" t="s">
        <v>2227</v>
      </c>
      <c r="D304" t="s">
        <v>2226</v>
      </c>
      <c r="G304" s="3">
        <f>A304</f>
        <v>352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337</v>
      </c>
      <c r="O304">
        <v>337</v>
      </c>
      <c r="P304">
        <v>337</v>
      </c>
      <c r="Q304">
        <v>2</v>
      </c>
      <c r="R304" s="3">
        <f>IF(S304&lt;&gt;"",VLOOKUP(S304,'ESO zone constants'!$E$2:$L$5000,8,FALSE),"")</f>
        <v>980</v>
      </c>
      <c r="S304" t="str">
        <f>VLOOKUP(N304,'ESO wayshrine node constants'!$A$2:$E$10002,5,FALSE)</f>
        <v>Clockwork City</v>
      </c>
      <c r="T304" s="23">
        <f>VLOOKUP(R304,'ESO zone constants'!$L$2:$N$9999,3,FALSE)</f>
        <v>8</v>
      </c>
      <c r="U304" s="3" t="str">
        <f>VLOOKUP(T304,'LibSets constants'!$A$2:$B$16,2,FALSE)</f>
        <v>Clockwork City</v>
      </c>
      <c r="V304" s="19" t="s">
        <v>2586</v>
      </c>
      <c r="W304" t="s">
        <v>4283</v>
      </c>
      <c r="X304" s="3">
        <f>IF(Y304&lt;&gt;"",VLOOKUP(Y304,'ESO zone constants'!$E$3:$L$5000,8,FALSE),"")</f>
        <v>980</v>
      </c>
      <c r="Y304" t="str">
        <f>VLOOKUP(O304,'ESO wayshrine node constants'!$A$2:$E$10002,5,FALSE)</f>
        <v>Clockwork City</v>
      </c>
      <c r="Z304" s="19" t="s">
        <v>2586</v>
      </c>
      <c r="AA304" t="s">
        <v>4283</v>
      </c>
      <c r="AB304" s="3">
        <f>IF(AC304&lt;&gt;"",VLOOKUP(AC304,'ESO zone constants'!$E$3:$L$5000,8,FALSE),"")</f>
        <v>980</v>
      </c>
      <c r="AC304" t="str">
        <f>VLOOKUP(P304,'ESO wayshrine node constants'!$A$2:$E$10002,5,FALSE)</f>
        <v>Clockwork City</v>
      </c>
      <c r="AD304" s="19" t="s">
        <v>2586</v>
      </c>
      <c r="AE304" t="s">
        <v>4283</v>
      </c>
      <c r="AF304" s="3" t="str">
        <f>IF(AG304&lt;&gt;"",VLOOKUP(AG304,'ESO zone constants'!$E$3:$L$5000,8,FALSE),"")</f>
        <v/>
      </c>
      <c r="AH304" s="19" t="s">
        <v>2586</v>
      </c>
      <c r="AI304" t="s">
        <v>4283</v>
      </c>
      <c r="AJ304" s="30" t="str">
        <f>IF(AK304&lt;&gt;"",VLOOKUP(AK304,'ESO zone constants'!$E$3:$L$1002,6,FALSE),"")</f>
        <v/>
      </c>
      <c r="AL304" s="19" t="s">
        <v>2586</v>
      </c>
      <c r="AM304" t="s">
        <v>4283</v>
      </c>
      <c r="AN304" s="30" t="str">
        <f>IF(AO304&lt;&gt;"",VLOOKUP(AO304,'ESO zone constants'!$E$3:$L$1002,6,FALSE),"")</f>
        <v/>
      </c>
      <c r="AP304" s="19" t="s">
        <v>2586</v>
      </c>
      <c r="AQ304" t="s">
        <v>4283</v>
      </c>
      <c r="AR304" s="25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[352] = {wayshrines={337,337,337,}, traitsNeeded=2, dlcId=8</v>
      </c>
      <c r="AS304" s="25" t="str">
        <f>IF(A304&lt;&gt;"",IF(R304&lt;&gt;"",CONCATENATE(", zoneIds={",R304),"")&amp;IF(X304&lt;&gt;"",CONCATENATE(",",X304),"")&amp;IF(AN304&lt;&gt;"",CONCATENATE(",",AN304),"")&amp;IF(R304&lt;&gt;"",CONCATENATE("}",""),"")&amp;IF(OR(L304="true",L304="false",L304&lt;&gt;""), CONCATENATE(", veteran=", L304), ""),"")</f>
        <v>, zoneIds={980,980}, veteran=false</v>
      </c>
      <c r="AT304" s="25" t="str">
        <f>IF(A304&lt;&gt;"",IF(J304="Trial",", isTrial=true",IF(J304="Arena",", isArena=true", IF(J304="Monster",", isMonster=true",""))) &amp; IF(M304="true", CONCATENATE(", multiTrialSet=true"), ""),"")</f>
        <v/>
      </c>
      <c r="AU304" s="25" t="str">
        <f>IF(C304&lt;&gt;"",CONCATENATE(" --",C304," / ",B304),"")</f>
        <v xml:space="preserve"> --Fortified Brass / Messingpanzer</v>
      </c>
      <c r="AV304" s="25" t="str">
        <f>IF(A304&lt;&gt;"",IF(VALUE(Q304)&gt;0,CONCATENATE("[",A304,"] = true,        --",C304, " / ", B304), ""),"")</f>
        <v>[352] = true,        --Fortified Brass / Messingpanzer</v>
      </c>
    </row>
    <row r="305" spans="1:48" hidden="1" x14ac:dyDescent="0.25">
      <c r="A305" s="5">
        <v>353</v>
      </c>
      <c r="B305" t="s">
        <v>2228</v>
      </c>
      <c r="C305" t="s">
        <v>2230</v>
      </c>
      <c r="D305" t="s">
        <v>2229</v>
      </c>
      <c r="G305" s="3">
        <f>A305</f>
        <v>353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338</v>
      </c>
      <c r="O305">
        <v>338</v>
      </c>
      <c r="P305">
        <v>338</v>
      </c>
      <c r="Q305">
        <v>4</v>
      </c>
      <c r="R305" s="3">
        <f>IF(S305&lt;&gt;"",VLOOKUP(S305,'ESO zone constants'!$E$2:$L$5000,8,FALSE),"")</f>
        <v>980</v>
      </c>
      <c r="S305" t="str">
        <f>VLOOKUP(N305,'ESO wayshrine node constants'!$A$2:$E$10002,5,FALSE)</f>
        <v>Clockwork City</v>
      </c>
      <c r="T305" s="23">
        <f>VLOOKUP(R305,'ESO zone constants'!$L$2:$N$9999,3,FALSE)</f>
        <v>8</v>
      </c>
      <c r="U305" s="3" t="str">
        <f>VLOOKUP(T305,'LibSets constants'!$A$2:$B$16,2,FALSE)</f>
        <v>Clockwork City</v>
      </c>
      <c r="V305" s="19" t="s">
        <v>2586</v>
      </c>
      <c r="W305" t="s">
        <v>4283</v>
      </c>
      <c r="X305" s="3">
        <f>IF(Y305&lt;&gt;"",VLOOKUP(Y305,'ESO zone constants'!$E$3:$L$5000,8,FALSE),"")</f>
        <v>980</v>
      </c>
      <c r="Y305" t="str">
        <f>VLOOKUP(O305,'ESO wayshrine node constants'!$A$2:$E$10002,5,FALSE)</f>
        <v>Clockwork City</v>
      </c>
      <c r="Z305" s="19" t="s">
        <v>2586</v>
      </c>
      <c r="AA305" t="s">
        <v>4283</v>
      </c>
      <c r="AB305" s="3">
        <f>IF(AC305&lt;&gt;"",VLOOKUP(AC305,'ESO zone constants'!$E$3:$L$5000,8,FALSE),"")</f>
        <v>980</v>
      </c>
      <c r="AC305" t="str">
        <f>VLOOKUP(P305,'ESO wayshrine node constants'!$A$2:$E$10002,5,FALSE)</f>
        <v>Clockwork City</v>
      </c>
      <c r="AD305" s="19" t="s">
        <v>2586</v>
      </c>
      <c r="AE305" t="s">
        <v>4283</v>
      </c>
      <c r="AF305" s="3" t="str">
        <f>IF(AG305&lt;&gt;"",VLOOKUP(AG305,'ESO zone constants'!$E$3:$L$5000,8,FALSE),"")</f>
        <v/>
      </c>
      <c r="AH305" s="19" t="s">
        <v>2586</v>
      </c>
      <c r="AI305" t="s">
        <v>4283</v>
      </c>
      <c r="AJ305" s="3" t="str">
        <f>IF(AK305&lt;&gt;"",VLOOKUP(AK305,'ESO zone constants'!$E$3:$L$1002,6,FALSE),"")</f>
        <v/>
      </c>
      <c r="AL305" s="19" t="s">
        <v>2586</v>
      </c>
      <c r="AM305" t="s">
        <v>4283</v>
      </c>
      <c r="AN305" s="3" t="str">
        <f>IF(AO305&lt;&gt;"",VLOOKUP(AO305,'ESO zone constants'!$E$3:$L$1002,6,FALSE),"")</f>
        <v/>
      </c>
      <c r="AP305" s="19" t="s">
        <v>2586</v>
      </c>
      <c r="AQ305" t="s">
        <v>4283</v>
      </c>
      <c r="AR305" s="25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[353] = {wayshrines={338,338,338,}, traitsNeeded=4, dlcId=8</v>
      </c>
      <c r="AS305" s="25" t="str">
        <f>IF(A305&lt;&gt;"",IF(R305&lt;&gt;"",CONCATENATE(", zoneIds={",R305),"")&amp;IF(X305&lt;&gt;"",CONCATENATE(",",X305),"")&amp;IF(AN305&lt;&gt;"",CONCATENATE(",",AN305),"")&amp;IF(R305&lt;&gt;"",CONCATENATE("}",""),"")&amp;IF(OR(L305="true",L305="false",L305&lt;&gt;""), CONCATENATE(", veteran=", L305), ""),"")</f>
        <v>, zoneIds={980,980}, veteran=false</v>
      </c>
      <c r="AT305" s="25" t="str">
        <f>IF(A305&lt;&gt;"",IF(J305="Trial",", isTrial=true",IF(J305="Arena",", isArena=true", IF(J305="Monster",", isMonster=true",""))) &amp; IF(M305="true", CONCATENATE(", multiTrialSet=true"), ""),"")</f>
        <v/>
      </c>
      <c r="AU305" s="25" t="str">
        <f>IF(C305&lt;&gt;"",CONCATENATE(" --",C305," / ",B305),"")</f>
        <v xml:space="preserve"> --Mechanical Acuity / Mechanikblick</v>
      </c>
      <c r="AV305" s="25" t="str">
        <f>IF(A305&lt;&gt;"",IF(VALUE(Q305)&gt;0,CONCATENATE("[",A305,"] = true,        --",C305, " / ", B305), ""),"")</f>
        <v>[353] = true,        --Mechanical Acuity / Mechanikblick</v>
      </c>
    </row>
    <row r="306" spans="1:48" hidden="1" x14ac:dyDescent="0.25">
      <c r="A306" s="13">
        <v>354</v>
      </c>
      <c r="B306" t="s">
        <v>2231</v>
      </c>
      <c r="C306" t="s">
        <v>2233</v>
      </c>
      <c r="D306" t="s">
        <v>2232</v>
      </c>
      <c r="G306" s="3">
        <f>A306</f>
        <v>354</v>
      </c>
      <c r="J306" t="s">
        <v>2535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3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3" t="str">
        <f>IF(AO306&lt;&gt;"",VLOOKUP(AO306,'ESO zone constants'!$E$3:$L$1002,6,FALSE),"")</f>
        <v/>
      </c>
      <c r="AR306" s="25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dlcId=8</v>
      </c>
      <c r="AS306" s="25" t="str">
        <f>IF(A306&lt;&gt;"",IF(R306&lt;&gt;"",CONCATENATE(", zoneIds={",R306),"")&amp;IF(X306&lt;&gt;"",CONCATENATE(",",X306),"")&amp;IF(AN306&lt;&gt;"",CONCATENATE(",",AN306),"")&amp;IF(R306&lt;&gt;"",CONCATENATE("}",""),"")&amp;IF(OR(L306="true",L306="false",L306&lt;&gt;""), CONCATENATE(", veteran=", L306), ""),"")</f>
        <v>, zoneIds={980}, veteran=false</v>
      </c>
      <c r="AT306" s="25" t="str">
        <f>IF(A306&lt;&gt;"",IF(J306="Trial",", isTrial=true",IF(J306="Arena",", isArena=true", IF(J306="Monster",", isMonster=true",""))) &amp; IF(M306="true", CONCATENATE(", multiTrialSet=true"), ""),"")</f>
        <v/>
      </c>
      <c r="AU306" s="25" t="str">
        <f>IF(C306&lt;&gt;"",CONCATENATE(" --",C306," / ",B306),"")</f>
        <v xml:space="preserve"> --Mad Tinkerer / Wahntüftler</v>
      </c>
      <c r="AV306" s="25" t="str">
        <f>IF(A306&lt;&gt;"",IF(VALUE(Q306)&gt;0,CONCATENATE("[",A306,"] = true,        --",C306, " / ", B306), ""),"")</f>
        <v/>
      </c>
    </row>
    <row r="307" spans="1:48" hidden="1" x14ac:dyDescent="0.25">
      <c r="A307" s="13">
        <v>355</v>
      </c>
      <c r="B307" t="s">
        <v>2234</v>
      </c>
      <c r="C307" t="s">
        <v>2236</v>
      </c>
      <c r="D307" t="s">
        <v>2235</v>
      </c>
      <c r="G307" s="3">
        <f>A307</f>
        <v>355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3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3" t="str">
        <f>IF(AO307&lt;&gt;"",VLOOKUP(AO307,'ESO zone constants'!$E$3:$L$1002,6,FALSE),"")</f>
        <v/>
      </c>
      <c r="AR307" s="25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dlcId=8</v>
      </c>
      <c r="AS307" s="25" t="str">
        <f>IF(A307&lt;&gt;"",IF(R307&lt;&gt;"",CONCATENATE(", zoneIds={",R307),"")&amp;IF(X307&lt;&gt;"",CONCATENATE(",",X307),"")&amp;IF(AN307&lt;&gt;"",CONCATENATE(",",AN307),"")&amp;IF(R307&lt;&gt;"",CONCATENATE("}",""),"")&amp;IF(OR(L307="true",L307="false",L307&lt;&gt;""), CONCATENATE(", veteran=", L307), ""),"")</f>
        <v>, zoneIds={980}, veteran=false</v>
      </c>
      <c r="AT307" s="25" t="str">
        <f>IF(A307&lt;&gt;"",IF(J307="Trial",", isTrial=true",IF(J307="Arena",", isArena=true", IF(J307="Monster",", isMonster=true",""))) &amp; IF(M307="true", CONCATENATE(", multiTrialSet=true"), ""),"")</f>
        <v/>
      </c>
      <c r="AU307" s="25" t="str">
        <f>IF(C307&lt;&gt;"",CONCATENATE(" --",C307," / ",B307),"")</f>
        <v xml:space="preserve"> --Unfathomable Darkness / Unermessliche Dunkelheit</v>
      </c>
      <c r="AV307" s="25" t="str">
        <f>IF(A307&lt;&gt;"",IF(VALUE(Q307)&gt;0,CONCATENATE("[",A307,"] = true,        --",C307, " / ", B307), ""),"")</f>
        <v/>
      </c>
    </row>
    <row r="308" spans="1:48" hidden="1" x14ac:dyDescent="0.25">
      <c r="A308" s="13">
        <v>356</v>
      </c>
      <c r="B308" t="s">
        <v>2237</v>
      </c>
      <c r="C308" t="s">
        <v>2239</v>
      </c>
      <c r="D308" t="s">
        <v>2238</v>
      </c>
      <c r="G308" s="3">
        <f>A308</f>
        <v>356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3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3" t="str">
        <f>IF(AO308&lt;&gt;"",VLOOKUP(AO308,'ESO zone constants'!$E$3:$L$1002,6,FALSE),"")</f>
        <v/>
      </c>
      <c r="AR308" s="25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dlcId=8</v>
      </c>
      <c r="AS308" s="25" t="str">
        <f>IF(A308&lt;&gt;"",IF(R308&lt;&gt;"",CONCATENATE(", zoneIds={",R308),"")&amp;IF(X308&lt;&gt;"",CONCATENATE(",",X308),"")&amp;IF(AN308&lt;&gt;"",CONCATENATE(",",AN308),"")&amp;IF(R308&lt;&gt;"",CONCATENATE("}",""),"")&amp;IF(OR(L308="true",L308="false",L308&lt;&gt;""), CONCATENATE(", veteran=", L308), ""),"")</f>
        <v>, zoneIds={980}, veteran=false</v>
      </c>
      <c r="AT308" s="25" t="str">
        <f>IF(A308&lt;&gt;"",IF(J308="Trial",", isTrial=true",IF(J308="Arena",", isArena=true", IF(J308="Monster",", isMonster=true",""))) &amp; IF(M308="true", CONCATENATE(", multiTrialSet=true"), ""),"")</f>
        <v/>
      </c>
      <c r="AU308" s="25" t="str">
        <f>IF(C308&lt;&gt;"",CONCATENATE(" --",C308," / ",B308),"")</f>
        <v xml:space="preserve"> --Livewire / Stromschlag</v>
      </c>
      <c r="AV308" s="25" t="str">
        <f>IF(A308&lt;&gt;"",IF(VALUE(Q308)&gt;0,CONCATENATE("[",A308,"] = true,        --",C308, " / ", B308), ""),"")</f>
        <v/>
      </c>
    </row>
    <row r="309" spans="1:48" x14ac:dyDescent="0.25">
      <c r="A309" s="13">
        <v>357</v>
      </c>
      <c r="B309" t="s">
        <v>2240</v>
      </c>
      <c r="C309" t="s">
        <v>2242</v>
      </c>
      <c r="D309" t="s">
        <v>2241</v>
      </c>
      <c r="G309" s="3">
        <f>A309</f>
        <v>357</v>
      </c>
      <c r="J309" t="s">
        <v>2549</v>
      </c>
      <c r="L309" t="s">
        <v>102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1000</v>
      </c>
      <c r="S309" t="s">
        <v>743</v>
      </c>
      <c r="T309" s="23">
        <f>VLOOKUP(R309,'ESO zone constants'!$L$2:$N$9999,3,FALSE)</f>
        <v>8</v>
      </c>
      <c r="U309" s="3" t="str">
        <f>VLOOKUP(T309,'LibSets constants'!$A$2:$B$16,2,FALSE)</f>
        <v>Clockwork City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5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dlcId=8</v>
      </c>
      <c r="AS309" s="25" t="str">
        <f>IF(A309&lt;&gt;"",IF(R309&lt;&gt;"",CONCATENATE(", zoneIds={",R309),"")&amp;IF(X309&lt;&gt;"",CONCATENATE(",",X309),"")&amp;IF(AN309&lt;&gt;"",CONCATENATE(",",AN309),"")&amp;IF(R309&lt;&gt;"",CONCATENATE("}",""),"")&amp;IF(OR(L309="true",L309="false",L309&lt;&gt;""), CONCATENATE(", veteran=", L309), ""),"")</f>
        <v>, zoneIds={1000}, veteran=true</v>
      </c>
      <c r="AT309" s="25" t="str">
        <f>IF(A309&lt;&gt;"",IF(J309="Trial",", isTrial=true",IF(J309="Arena",", isArena=true", IF(J309="Monster",", isMonster=true",""))) &amp; IF(M309="true", CONCATENATE(", multiTrialSet=true"), ""),"")</f>
        <v>, isTrial=true</v>
      </c>
      <c r="AU309" s="25" t="str">
        <f>IF(C309&lt;&gt;"",CONCATENATE(" --",C309," / ",B309),"")</f>
        <v xml:space="preserve"> --Disciplined Slash (Perfected) / Disziplinierter Schnitt (vollendet)</v>
      </c>
      <c r="AV309" s="25" t="str">
        <f>IF(A309&lt;&gt;"",IF(VALUE(Q309)&gt;0,CONCATENATE("[",A309,"] = true,        --",C309, " / ", B309), ""),"")</f>
        <v/>
      </c>
    </row>
    <row r="310" spans="1:48" x14ac:dyDescent="0.25">
      <c r="A310" s="13">
        <v>358</v>
      </c>
      <c r="B310" t="s">
        <v>2243</v>
      </c>
      <c r="C310" t="s">
        <v>2245</v>
      </c>
      <c r="D310" t="s">
        <v>2244</v>
      </c>
      <c r="G310" s="3">
        <f>A310</f>
        <v>358</v>
      </c>
      <c r="J310" t="s">
        <v>2549</v>
      </c>
      <c r="L310" t="s">
        <v>102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1000</v>
      </c>
      <c r="S310" t="s">
        <v>743</v>
      </c>
      <c r="T310" s="23">
        <f>VLOOKUP(R310,'ESO zone constants'!$L$2:$N$9999,3,FALSE)</f>
        <v>8</v>
      </c>
      <c r="U310" s="3" t="str">
        <f>VLOOKUP(T310,'LibSets constants'!$A$2:$B$16,2,FALSE)</f>
        <v>Clockwork City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5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dlcId=8</v>
      </c>
      <c r="AS310" s="25" t="str">
        <f>IF(A310&lt;&gt;"",IF(R310&lt;&gt;"",CONCATENATE(", zoneIds={",R310),"")&amp;IF(X310&lt;&gt;"",CONCATENATE(",",X310),"")&amp;IF(AN310&lt;&gt;"",CONCATENATE(",",AN310),"")&amp;IF(R310&lt;&gt;"",CONCATENATE("}",""),"")&amp;IF(OR(L310="true",L310="false",L310&lt;&gt;""), CONCATENATE(", veteran=", L310), ""),"")</f>
        <v>, zoneIds={1000}, veteran=true</v>
      </c>
      <c r="AT310" s="25" t="str">
        <f>IF(A310&lt;&gt;"",IF(J310="Trial",", isTrial=true",IF(J310="Arena",", isArena=true", IF(J310="Monster",", isMonster=true",""))) &amp; IF(M310="true", CONCATENATE(", multiTrialSet=true"), ""),"")</f>
        <v>, isTrial=true</v>
      </c>
      <c r="AU310" s="25" t="str">
        <f>IF(C310&lt;&gt;"",CONCATENATE(" --",C310," / ",B310),"")</f>
        <v xml:space="preserve"> --Defensive Position (Perfected) / Defensive Position (vollendet)</v>
      </c>
      <c r="AV310" s="25" t="str">
        <f>IF(A310&lt;&gt;"",IF(VALUE(Q310)&gt;0,CONCATENATE("[",A310,"] = true,        --",C310, " / ", B310), ""),"")</f>
        <v/>
      </c>
    </row>
    <row r="311" spans="1:48" hidden="1" x14ac:dyDescent="0.25">
      <c r="A311" s="13">
        <v>359</v>
      </c>
      <c r="B311" t="s">
        <v>2246</v>
      </c>
      <c r="C311" t="s">
        <v>2248</v>
      </c>
      <c r="D311" t="s">
        <v>2247</v>
      </c>
      <c r="G311" s="3">
        <f>A311</f>
        <v>359</v>
      </c>
      <c r="J311" t="s">
        <v>2549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3">
        <f>VLOOKUP(R311,'ESO zone constants'!$L$2:$N$9999,3,FALSE)</f>
        <v>8</v>
      </c>
      <c r="U311" s="3" t="str">
        <f>VLOOKUP(T311,'LibSets constants'!$A$2:$B$16,2,FALSE)</f>
        <v>Clockwork City</v>
      </c>
      <c r="V311" t="s">
        <v>4264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3" t="str">
        <f>IF(AO311&lt;&gt;"",VLOOKUP(AO311,'ESO zone constants'!$E$3:$L$1002,6,FALSE),"")</f>
        <v/>
      </c>
      <c r="AR311" s="25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dlcId=8</v>
      </c>
      <c r="AS311" s="25" t="str">
        <f>IF(A311&lt;&gt;"",IF(R311&lt;&gt;"",CONCATENATE(", zoneIds={",R311),"")&amp;IF(X311&lt;&gt;"",CONCATENATE(",",X311),"")&amp;IF(AN311&lt;&gt;"",CONCATENATE(",",AN311),"")&amp;IF(R311&lt;&gt;"",CONCATENATE("}",""),"")&amp;IF(OR(L311="true",L311="false",L311&lt;&gt;""), CONCATENATE(", veteran=", L311), ""),"")</f>
        <v>, zoneIds={1000}, veteran=true</v>
      </c>
      <c r="AT311" s="25" t="str">
        <f>IF(A311&lt;&gt;"",IF(J311="Trial",", isTrial=true",IF(J311="Arena",", isArena=true", IF(J311="Monster",", isMonster=true",""))) &amp; IF(M311="true", CONCATENATE(", multiTrialSet=true"), ""),"")</f>
        <v>, isTrial=true</v>
      </c>
      <c r="AU311" s="25" t="str">
        <f>IF(C311&lt;&gt;"",CONCATENATE(" --",C311," / ",B311),"")</f>
        <v xml:space="preserve"> --Chaotic Whirlwind (Perfected) / Chaotischer Wirbelwind (vollendet)</v>
      </c>
      <c r="AV311" s="25" t="str">
        <f>IF(A311&lt;&gt;"",IF(VALUE(Q311)&gt;0,CONCATENATE("[",A311,"] = true,        --",C311, " / ", B311), ""),"")</f>
        <v/>
      </c>
    </row>
    <row r="312" spans="1:48" x14ac:dyDescent="0.25">
      <c r="A312" s="13">
        <v>360</v>
      </c>
      <c r="B312" t="s">
        <v>2249</v>
      </c>
      <c r="C312" t="s">
        <v>2251</v>
      </c>
      <c r="D312" t="s">
        <v>2250</v>
      </c>
      <c r="G312" s="3">
        <f>A312</f>
        <v>360</v>
      </c>
      <c r="J312" t="s">
        <v>2549</v>
      </c>
      <c r="L312" t="s">
        <v>102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1000</v>
      </c>
      <c r="S312" t="s">
        <v>743</v>
      </c>
      <c r="T312" s="23">
        <f>VLOOKUP(R312,'ESO zone constants'!$L$2:$N$9999,3,FALSE)</f>
        <v>8</v>
      </c>
      <c r="U312" s="3" t="str">
        <f>VLOOKUP(T312,'LibSets constants'!$A$2:$B$16,2,FALSE)</f>
        <v>Clockwork City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5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dlcId=8</v>
      </c>
      <c r="AS312" s="25" t="str">
        <f>IF(A312&lt;&gt;"",IF(R312&lt;&gt;"",CONCATENATE(", zoneIds={",R312),"")&amp;IF(X312&lt;&gt;"",CONCATENATE(",",X312),"")&amp;IF(AN312&lt;&gt;"",CONCATENATE(",",AN312),"")&amp;IF(R312&lt;&gt;"",CONCATENATE("}",""),"")&amp;IF(OR(L312="true",L312="false",L312&lt;&gt;""), CONCATENATE(", veteran=", L312), ""),"")</f>
        <v>, zoneIds={1000}, veteran=true</v>
      </c>
      <c r="AT312" s="25" t="str">
        <f>IF(A312&lt;&gt;"",IF(J312="Trial",", isTrial=true",IF(J312="Arena",", isArena=true", IF(J312="Monster",", isMonster=true",""))) &amp; IF(M312="true", CONCATENATE(", multiTrialSet=true"), ""),"")</f>
        <v>, isTrial=true</v>
      </c>
      <c r="AU312" s="25" t="str">
        <f>IF(C312&lt;&gt;"",CONCATENATE(" --",C312," / ",B312),"")</f>
        <v xml:space="preserve"> --Piercing Spray (Perfected) / Durchdringende Salve (vollendet)</v>
      </c>
      <c r="AV312" s="25" t="str">
        <f>IF(A312&lt;&gt;"",IF(VALUE(Q312)&gt;0,CONCATENATE("[",A312,"] = true,        --",C312, " / ", B312), ""),"")</f>
        <v/>
      </c>
    </row>
    <row r="313" spans="1:48" hidden="1" x14ac:dyDescent="0.25">
      <c r="A313" s="13">
        <v>361</v>
      </c>
      <c r="B313" t="s">
        <v>2252</v>
      </c>
      <c r="C313" t="s">
        <v>2254</v>
      </c>
      <c r="D313" t="s">
        <v>2253</v>
      </c>
      <c r="G313" s="3">
        <f>A313</f>
        <v>361</v>
      </c>
      <c r="J313" t="s">
        <v>2549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3">
        <f>VLOOKUP(R313,'ESO zone constants'!$L$2:$N$9999,3,FALSE)</f>
        <v>8</v>
      </c>
      <c r="U313" s="3" t="str">
        <f>VLOOKUP(T313,'LibSets constants'!$A$2:$B$16,2,FALSE)</f>
        <v>Clockwork City</v>
      </c>
      <c r="V313" t="s">
        <v>4264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3" t="str">
        <f>IF(AO313&lt;&gt;"",VLOOKUP(AO313,'ESO zone constants'!$E$3:$L$1002,6,FALSE),"")</f>
        <v/>
      </c>
      <c r="AR313" s="25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dlcId=8</v>
      </c>
      <c r="AS313" s="25" t="str">
        <f>IF(A313&lt;&gt;"",IF(R313&lt;&gt;"",CONCATENATE(", zoneIds={",R313),"")&amp;IF(X313&lt;&gt;"",CONCATENATE(",",X313),"")&amp;IF(AN313&lt;&gt;"",CONCATENATE(",",AN313),"")&amp;IF(R313&lt;&gt;"",CONCATENATE("}",""),"")&amp;IF(OR(L313="true",L313="false",L313&lt;&gt;""), CONCATENATE(", veteran=", L313), ""),"")</f>
        <v>, zoneIds={1000}, veteran=true</v>
      </c>
      <c r="AT313" s="25" t="str">
        <f>IF(A313&lt;&gt;"",IF(J313="Trial",", isTrial=true",IF(J313="Arena",", isArena=true", IF(J313="Monster",", isMonster=true",""))) &amp; IF(M313="true", CONCATENATE(", multiTrialSet=true"), ""),"")</f>
        <v>, isTrial=true</v>
      </c>
      <c r="AU313" s="25" t="str">
        <f>IF(C313&lt;&gt;"",CONCATENATE(" --",C313," / ",B313),"")</f>
        <v xml:space="preserve"> --Concentrated Force (Perfected) / Konzentrierte Kraft (vollendet)</v>
      </c>
      <c r="AV313" s="25" t="str">
        <f>IF(A313&lt;&gt;"",IF(VALUE(Q313)&gt;0,CONCATENATE("[",A313,"] = true,        --",C313, " / ", B313), ""),"")</f>
        <v/>
      </c>
    </row>
    <row r="314" spans="1:48" x14ac:dyDescent="0.25">
      <c r="A314" s="13">
        <v>362</v>
      </c>
      <c r="B314" t="s">
        <v>2255</v>
      </c>
      <c r="C314" t="s">
        <v>2257</v>
      </c>
      <c r="D314" t="s">
        <v>2256</v>
      </c>
      <c r="G314" s="3">
        <f>A314</f>
        <v>362</v>
      </c>
      <c r="J314" t="s">
        <v>2549</v>
      </c>
      <c r="L314" t="s">
        <v>102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1000</v>
      </c>
      <c r="S314" t="s">
        <v>743</v>
      </c>
      <c r="T314" s="23">
        <f>VLOOKUP(R314,'ESO zone constants'!$L$2:$N$9999,3,FALSE)</f>
        <v>8</v>
      </c>
      <c r="U314" s="3" t="str">
        <f>VLOOKUP(T314,'LibSets constants'!$A$2:$B$16,2,FALSE)</f>
        <v>Clockwork City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5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dlcId=8</v>
      </c>
      <c r="AS314" s="25" t="str">
        <f>IF(A314&lt;&gt;"",IF(R314&lt;&gt;"",CONCATENATE(", zoneIds={",R314),"")&amp;IF(X314&lt;&gt;"",CONCATENATE(",",X314),"")&amp;IF(AN314&lt;&gt;"",CONCATENATE(",",AN314),"")&amp;IF(R314&lt;&gt;"",CONCATENATE("}",""),"")&amp;IF(OR(L314="true",L314="false",L314&lt;&gt;""), CONCATENATE(", veteran=", L314), ""),"")</f>
        <v>, zoneIds={1000}, veteran=true</v>
      </c>
      <c r="AT314" s="25" t="str">
        <f>IF(A314&lt;&gt;"",IF(J314="Trial",", isTrial=true",IF(J314="Arena",", isArena=true", IF(J314="Monster",", isMonster=true",""))) &amp; IF(M314="true", CONCATENATE(", multiTrialSet=true"), ""),"")</f>
        <v>, isTrial=true</v>
      </c>
      <c r="AU314" s="25" t="str">
        <f>IF(C314&lt;&gt;"",CONCATENATE(" --",C314," / ",B314),"")</f>
        <v xml:space="preserve"> --Timeless Blessing (Perfected) / Zeitloser Segen (vollendet)</v>
      </c>
      <c r="AV314" s="25" t="str">
        <f>IF(A314&lt;&gt;"",IF(VALUE(Q314)&gt;0,CONCATENATE("[",A314,"] = true,        --",C314, " / ", B314), ""),"")</f>
        <v/>
      </c>
    </row>
    <row r="315" spans="1:48" x14ac:dyDescent="0.25">
      <c r="A315" s="13">
        <v>363</v>
      </c>
      <c r="B315" t="s">
        <v>2258</v>
      </c>
      <c r="C315" t="s">
        <v>2260</v>
      </c>
      <c r="D315" t="s">
        <v>2259</v>
      </c>
      <c r="G315" s="3">
        <f>A315</f>
        <v>363</v>
      </c>
      <c r="J315" t="s">
        <v>2549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1000</v>
      </c>
      <c r="S315" t="s">
        <v>743</v>
      </c>
      <c r="T315" s="23">
        <f>VLOOKUP(R315,'ESO zone constants'!$L$2:$N$9999,3,FALSE)</f>
        <v>8</v>
      </c>
      <c r="U315" s="3" t="str">
        <f>VLOOKUP(T315,'LibSets constants'!$A$2:$B$16,2,FALSE)</f>
        <v>Clockwork City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5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dlcId=8</v>
      </c>
      <c r="AS315" s="25" t="str">
        <f>IF(A315&lt;&gt;"",IF(R315&lt;&gt;"",CONCATENATE(", zoneIds={",R315),"")&amp;IF(X315&lt;&gt;"",CONCATENATE(",",X315),"")&amp;IF(AN315&lt;&gt;"",CONCATENATE(",",AN315),"")&amp;IF(R315&lt;&gt;"",CONCATENATE("}",""),"")&amp;IF(OR(L315="true",L315="false",L315&lt;&gt;""), CONCATENATE(", veteran=", L315), ""),"")</f>
        <v>, zoneIds={1000}, veteran=false</v>
      </c>
      <c r="AT315" s="25" t="str">
        <f>IF(A315&lt;&gt;"",IF(J315="Trial",", isTrial=true",IF(J315="Arena",", isArena=true", IF(J315="Monster",", isMonster=true",""))) &amp; IF(M315="true", CONCATENATE(", multiTrialSet=true"), ""),"")</f>
        <v>, isTrial=true</v>
      </c>
      <c r="AU315" s="25" t="str">
        <f>IF(C315&lt;&gt;"",CONCATENATE(" --",C315," / ",B315),"")</f>
        <v xml:space="preserve"> --Disciplined Slash / Disziplinierter Schnitt</v>
      </c>
      <c r="AV315" s="25" t="str">
        <f>IF(A315&lt;&gt;"",IF(VALUE(Q315)&gt;0,CONCATENATE("[",A315,"] = true,        --",C315, " / ", B315), ""),"")</f>
        <v/>
      </c>
    </row>
    <row r="316" spans="1:48" x14ac:dyDescent="0.25">
      <c r="A316" s="13">
        <v>364</v>
      </c>
      <c r="B316" t="s">
        <v>2261</v>
      </c>
      <c r="C316" t="s">
        <v>2261</v>
      </c>
      <c r="D316" t="s">
        <v>2262</v>
      </c>
      <c r="G316" s="3">
        <f>A316</f>
        <v>364</v>
      </c>
      <c r="J316" t="s">
        <v>2549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1000</v>
      </c>
      <c r="S316" t="s">
        <v>743</v>
      </c>
      <c r="T316" s="23">
        <f>VLOOKUP(R316,'ESO zone constants'!$L$2:$N$9999,3,FALSE)</f>
        <v>8</v>
      </c>
      <c r="U316" s="3" t="str">
        <f>VLOOKUP(T316,'LibSets constants'!$A$2:$B$16,2,FALSE)</f>
        <v>Clockwork City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5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dlcId=8</v>
      </c>
      <c r="AS316" s="25" t="str">
        <f>IF(A316&lt;&gt;"",IF(R316&lt;&gt;"",CONCATENATE(", zoneIds={",R316),"")&amp;IF(X316&lt;&gt;"",CONCATENATE(",",X316),"")&amp;IF(AN316&lt;&gt;"",CONCATENATE(",",AN316),"")&amp;IF(R316&lt;&gt;"",CONCATENATE("}",""),"")&amp;IF(OR(L316="true",L316="false",L316&lt;&gt;""), CONCATENATE(", veteran=", L316), ""),"")</f>
        <v>, zoneIds={1000}, veteran=false</v>
      </c>
      <c r="AT316" s="25" t="str">
        <f>IF(A316&lt;&gt;"",IF(J316="Trial",", isTrial=true",IF(J316="Arena",", isArena=true", IF(J316="Monster",", isMonster=true",""))) &amp; IF(M316="true", CONCATENATE(", multiTrialSet=true"), ""),"")</f>
        <v>, isTrial=true</v>
      </c>
      <c r="AU316" s="25" t="str">
        <f>IF(C316&lt;&gt;"",CONCATENATE(" --",C316," / ",B316),"")</f>
        <v xml:space="preserve"> --Defensive Position / Defensive Position</v>
      </c>
      <c r="AV316" s="25" t="str">
        <f>IF(A316&lt;&gt;"",IF(VALUE(Q316)&gt;0,CONCATENATE("[",A316,"] = true,        --",C316, " / ", B316), ""),"")</f>
        <v/>
      </c>
    </row>
    <row r="317" spans="1:48" hidden="1" x14ac:dyDescent="0.25">
      <c r="A317" s="13">
        <v>365</v>
      </c>
      <c r="B317" t="s">
        <v>2263</v>
      </c>
      <c r="C317" t="s">
        <v>2265</v>
      </c>
      <c r="D317" t="s">
        <v>2264</v>
      </c>
      <c r="G317" s="3">
        <f>A317</f>
        <v>365</v>
      </c>
      <c r="J317" t="s">
        <v>2549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3">
        <f>VLOOKUP(R317,'ESO zone constants'!$L$2:$N$9999,3,FALSE)</f>
        <v>8</v>
      </c>
      <c r="U317" s="3" t="str">
        <f>VLOOKUP(T317,'LibSets constants'!$A$2:$B$16,2,FALSE)</f>
        <v>Clockwork City</v>
      </c>
      <c r="V317" t="s">
        <v>4263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3" t="str">
        <f>IF(AO317&lt;&gt;"",VLOOKUP(AO317,'ESO zone constants'!$E$3:$L$1002,6,FALSE),"")</f>
        <v/>
      </c>
      <c r="AR317" s="25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dlcId=8</v>
      </c>
      <c r="AS317" s="25" t="str">
        <f>IF(A317&lt;&gt;"",IF(R317&lt;&gt;"",CONCATENATE(", zoneIds={",R317),"")&amp;IF(X317&lt;&gt;"",CONCATENATE(",",X317),"")&amp;IF(AN317&lt;&gt;"",CONCATENATE(",",AN317),"")&amp;IF(R317&lt;&gt;"",CONCATENATE("}",""),"")&amp;IF(OR(L317="true",L317="false",L317&lt;&gt;""), CONCATENATE(", veteran=", L317), ""),"")</f>
        <v>, zoneIds={1000}, veteran=false</v>
      </c>
      <c r="AT317" s="25" t="str">
        <f>IF(A317&lt;&gt;"",IF(J317="Trial",", isTrial=true",IF(J317="Arena",", isArena=true", IF(J317="Monster",", isMonster=true",""))) &amp; IF(M317="true", CONCATENATE(", multiTrialSet=true"), ""),"")</f>
        <v>, isTrial=true</v>
      </c>
      <c r="AU317" s="25" t="str">
        <f>IF(C317&lt;&gt;"",CONCATENATE(" --",C317," / ",B317),"")</f>
        <v xml:space="preserve"> --Chaotic Whirlwind / Chaotischer Wirbelwind</v>
      </c>
      <c r="AV317" s="25" t="str">
        <f>IF(A317&lt;&gt;"",IF(VALUE(Q317)&gt;0,CONCATENATE("[",A317,"] = true,        --",C317, " / ", B317), ""),"")</f>
        <v/>
      </c>
    </row>
    <row r="318" spans="1:48" x14ac:dyDescent="0.25">
      <c r="A318" s="13">
        <v>366</v>
      </c>
      <c r="B318" t="s">
        <v>2266</v>
      </c>
      <c r="C318" t="s">
        <v>2268</v>
      </c>
      <c r="D318" t="s">
        <v>2267</v>
      </c>
      <c r="G318" s="3">
        <f>A318</f>
        <v>366</v>
      </c>
      <c r="J318" t="s">
        <v>2549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1000</v>
      </c>
      <c r="S318" t="s">
        <v>743</v>
      </c>
      <c r="T318" s="23">
        <f>VLOOKUP(R318,'ESO zone constants'!$L$2:$N$9999,3,FALSE)</f>
        <v>8</v>
      </c>
      <c r="U318" s="3" t="str">
        <f>VLOOKUP(T318,'LibSets constants'!$A$2:$B$16,2,FALSE)</f>
        <v>Clockwork City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5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dlcId=8</v>
      </c>
      <c r="AS318" s="25" t="str">
        <f>IF(A318&lt;&gt;"",IF(R318&lt;&gt;"",CONCATENATE(", zoneIds={",R318),"")&amp;IF(X318&lt;&gt;"",CONCATENATE(",",X318),"")&amp;IF(AN318&lt;&gt;"",CONCATENATE(",",AN318),"")&amp;IF(R318&lt;&gt;"",CONCATENATE("}",""),"")&amp;IF(OR(L318="true",L318="false",L318&lt;&gt;""), CONCATENATE(", veteran=", L318), ""),"")</f>
        <v>, zoneIds={1000}, veteran=false</v>
      </c>
      <c r="AT318" s="25" t="str">
        <f>IF(A318&lt;&gt;"",IF(J318="Trial",", isTrial=true",IF(J318="Arena",", isArena=true", IF(J318="Monster",", isMonster=true",""))) &amp; IF(M318="true", CONCATENATE(", multiTrialSet=true"), ""),"")</f>
        <v>, isTrial=true</v>
      </c>
      <c r="AU318" s="25" t="str">
        <f>IF(C318&lt;&gt;"",CONCATENATE(" --",C318," / ",B318),"")</f>
        <v xml:space="preserve"> --Piercing Spray / Durchdringende Salve</v>
      </c>
      <c r="AV318" s="25" t="str">
        <f>IF(A318&lt;&gt;"",IF(VALUE(Q318)&gt;0,CONCATENATE("[",A318,"] = true,        --",C318, " / ", B318), ""),"")</f>
        <v/>
      </c>
    </row>
    <row r="319" spans="1:48" hidden="1" x14ac:dyDescent="0.25">
      <c r="A319" s="13">
        <v>367</v>
      </c>
      <c r="B319" t="s">
        <v>2269</v>
      </c>
      <c r="C319" t="s">
        <v>2271</v>
      </c>
      <c r="D319" t="s">
        <v>2270</v>
      </c>
      <c r="G319" s="3">
        <f>A319</f>
        <v>367</v>
      </c>
      <c r="J319" t="s">
        <v>2549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3">
        <f>VLOOKUP(R319,'ESO zone constants'!$L$2:$N$9999,3,FALSE)</f>
        <v>8</v>
      </c>
      <c r="U319" s="3" t="str">
        <f>VLOOKUP(T319,'LibSets constants'!$A$2:$B$16,2,FALSE)</f>
        <v>Clockwork City</v>
      </c>
      <c r="V319" t="s">
        <v>4263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5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dlcId=8</v>
      </c>
      <c r="AS319" s="25" t="str">
        <f>IF(A319&lt;&gt;"",IF(R319&lt;&gt;"",CONCATENATE(", zoneIds={",R319),"")&amp;IF(X319&lt;&gt;"",CONCATENATE(",",X319),"")&amp;IF(AN319&lt;&gt;"",CONCATENATE(",",AN319),"")&amp;IF(R319&lt;&gt;"",CONCATENATE("}",""),"")&amp;IF(OR(L319="true",L319="false",L319&lt;&gt;""), CONCATENATE(", veteran=", L319), ""),"")</f>
        <v>, zoneIds={1000}, veteran=false</v>
      </c>
      <c r="AT319" s="25" t="str">
        <f>IF(A319&lt;&gt;"",IF(J319="Trial",", isTrial=true",IF(J319="Arena",", isArena=true", IF(J319="Monster",", isMonster=true",""))) &amp; IF(M319="true", CONCATENATE(", multiTrialSet=true"), ""),"")</f>
        <v>, isTrial=true</v>
      </c>
      <c r="AU319" s="25" t="str">
        <f>IF(C319&lt;&gt;"",CONCATENATE(" --",C319," / ",B319),"")</f>
        <v xml:space="preserve"> --Concentrated Force / Konzentrierte Kraft</v>
      </c>
      <c r="AV319" s="25" t="str">
        <f>IF(A319&lt;&gt;"",IF(VALUE(Q319)&gt;0,CONCATENATE("[",A319,"] = true,        --",C319, " / ", B319), ""),"")</f>
        <v/>
      </c>
    </row>
    <row r="320" spans="1:48" x14ac:dyDescent="0.25">
      <c r="A320" s="13">
        <v>368</v>
      </c>
      <c r="B320" t="s">
        <v>2272</v>
      </c>
      <c r="C320" t="s">
        <v>2274</v>
      </c>
      <c r="D320" t="s">
        <v>2273</v>
      </c>
      <c r="G320" s="3">
        <f>A320</f>
        <v>368</v>
      </c>
      <c r="J320" t="s">
        <v>2549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1000</v>
      </c>
      <c r="S320" t="s">
        <v>743</v>
      </c>
      <c r="T320" s="23">
        <f>VLOOKUP(R320,'ESO zone constants'!$L$2:$N$9999,3,FALSE)</f>
        <v>8</v>
      </c>
      <c r="U320" s="3" t="str">
        <f>VLOOKUP(T320,'LibSets constants'!$A$2:$B$16,2,FALSE)</f>
        <v>Clockwork City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5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dlcId=8</v>
      </c>
      <c r="AS320" s="25" t="str">
        <f>IF(A320&lt;&gt;"",IF(R320&lt;&gt;"",CONCATENATE(", zoneIds={",R320),"")&amp;IF(X320&lt;&gt;"",CONCATENATE(",",X320),"")&amp;IF(AN320&lt;&gt;"",CONCATENATE(",",AN320),"")&amp;IF(R320&lt;&gt;"",CONCATENATE("}",""),"")&amp;IF(OR(L320="true",L320="false",L320&lt;&gt;""), CONCATENATE(", veteran=", L320), ""),"")</f>
        <v>, zoneIds={1000}, veteran=false</v>
      </c>
      <c r="AT320" s="25" t="str">
        <f>IF(A320&lt;&gt;"",IF(J320="Trial",", isTrial=true",IF(J320="Arena",", isArena=true", IF(J320="Monster",", isMonster=true",""))) &amp; IF(M320="true", CONCATENATE(", multiTrialSet=true"), ""),"")</f>
        <v>, isTrial=true</v>
      </c>
      <c r="AU320" s="25" t="str">
        <f>IF(C320&lt;&gt;"",CONCATENATE(" --",C320," / ",B320),"")</f>
        <v xml:space="preserve"> --Timeless Blessing / Zeitloser Segen</v>
      </c>
      <c r="AV320" s="25" t="str">
        <f>IF(A320&lt;&gt;"",IF(VALUE(Q320)&gt;0,CONCATENATE("[",A320,"] = true,        --",C320, " / ", B320), ""),"")</f>
        <v/>
      </c>
    </row>
    <row r="321" spans="1:48" x14ac:dyDescent="0.25">
      <c r="A321" s="13">
        <v>369</v>
      </c>
      <c r="B321" t="s">
        <v>2275</v>
      </c>
      <c r="C321" t="s">
        <v>2277</v>
      </c>
      <c r="D321" t="s">
        <v>2276</v>
      </c>
      <c r="G321" s="3">
        <f>A321</f>
        <v>369</v>
      </c>
      <c r="J321" t="s">
        <v>2465</v>
      </c>
      <c r="L321" t="s">
        <v>102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677</v>
      </c>
      <c r="S321" t="s">
        <v>499</v>
      </c>
      <c r="T321" s="23">
        <f>VLOOKUP(R321,'ESO zone constants'!$L$2:$N$9999,3,FALSE)</f>
        <v>2</v>
      </c>
      <c r="U321" s="3" t="str">
        <f>VLOOKUP(T321,'LibSets constants'!$A$2:$B$16,2,FALSE)</f>
        <v>Orsinium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5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dlcId=2</v>
      </c>
      <c r="AS321" s="25" t="str">
        <f>IF(A321&lt;&gt;"",IF(R321&lt;&gt;"",CONCATENATE(", zoneIds={",R321),"")&amp;IF(X321&lt;&gt;"",CONCATENATE(",",X321),"")&amp;IF(AN321&lt;&gt;"",CONCATENATE(",",AN321),"")&amp;IF(R321&lt;&gt;"",CONCATENATE("}",""),"")&amp;IF(OR(L321="true",L321="false",L321&lt;&gt;""), CONCATENATE(", veteran=", L321), ""),"")</f>
        <v>, zoneIds={677}, veteran=true</v>
      </c>
      <c r="AT321" s="25" t="str">
        <f>IF(A321&lt;&gt;"",IF(J321="Trial",", isTrial=true",IF(J321="Arena",", isArena=true", IF(J321="Monster",", isMonster=true",""))) &amp; IF(M321="true", CONCATENATE(", multiTrialSet=true"), ""),"")</f>
        <v>, isArena=true</v>
      </c>
      <c r="AU321" s="25" t="str">
        <f>IF(C321&lt;&gt;"",CONCATENATE(" --",C321," / ",B321),"")</f>
        <v xml:space="preserve"> --Merciless Charge / Gnadenloser Ansturm</v>
      </c>
      <c r="AV321" s="25" t="str">
        <f>IF(A321&lt;&gt;"",IF(VALUE(Q321)&gt;0,CONCATENATE("[",A321,"] = true,        --",C321, " / ", B321), ""),"")</f>
        <v/>
      </c>
    </row>
    <row r="322" spans="1:48" x14ac:dyDescent="0.25">
      <c r="A322" s="13">
        <v>370</v>
      </c>
      <c r="B322" t="s">
        <v>2278</v>
      </c>
      <c r="C322" t="s">
        <v>2280</v>
      </c>
      <c r="D322" t="s">
        <v>2279</v>
      </c>
      <c r="G322" s="3">
        <f>A322</f>
        <v>370</v>
      </c>
      <c r="J322" t="s">
        <v>2465</v>
      </c>
      <c r="L322" t="s">
        <v>102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677</v>
      </c>
      <c r="S322" t="s">
        <v>499</v>
      </c>
      <c r="T322" s="23">
        <f>VLOOKUP(R322,'ESO zone constants'!$L$2:$N$9999,3,FALSE)</f>
        <v>2</v>
      </c>
      <c r="U322" s="3" t="str">
        <f>VLOOKUP(T322,'LibSets constants'!$A$2:$B$16,2,FALSE)</f>
        <v>Orsinium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5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dlcId=2</v>
      </c>
      <c r="AS322" s="25" t="str">
        <f>IF(A322&lt;&gt;"",IF(R322&lt;&gt;"",CONCATENATE(", zoneIds={",R322),"")&amp;IF(X322&lt;&gt;"",CONCATENATE(",",X322),"")&amp;IF(AN322&lt;&gt;"",CONCATENATE(",",AN322),"")&amp;IF(R322&lt;&gt;"",CONCATENATE("}",""),"")&amp;IF(OR(L322="true",L322="false",L322&lt;&gt;""), CONCATENATE(", veteran=", L322), ""),"")</f>
        <v>, zoneIds={677}, veteran=true</v>
      </c>
      <c r="AT322" s="25" t="str">
        <f>IF(A322&lt;&gt;"",IF(J322="Trial",", isTrial=true",IF(J322="Arena",", isArena=true", IF(J322="Monster",", isMonster=true",""))) &amp; IF(M322="true", CONCATENATE(", multiTrialSet=true"), ""),"")</f>
        <v>, isArena=true</v>
      </c>
      <c r="AU322" s="25" t="str">
        <f>IF(C322&lt;&gt;"",CONCATENATE(" --",C322," / ",B322),"")</f>
        <v xml:space="preserve"> --Rampaging Slash / Tobender Schnitt</v>
      </c>
      <c r="AV322" s="25" t="str">
        <f>IF(A322&lt;&gt;"",IF(VALUE(Q322)&gt;0,CONCATENATE("[",A322,"] = true,        --",C322, " / ", B322), ""),"")</f>
        <v/>
      </c>
    </row>
    <row r="323" spans="1:48" x14ac:dyDescent="0.25">
      <c r="A323" s="13">
        <v>371</v>
      </c>
      <c r="B323" t="s">
        <v>2281</v>
      </c>
      <c r="C323" t="s">
        <v>2283</v>
      </c>
      <c r="D323" t="s">
        <v>2282</v>
      </c>
      <c r="G323" s="3">
        <f>A323</f>
        <v>371</v>
      </c>
      <c r="J323" t="s">
        <v>2465</v>
      </c>
      <c r="L323" t="s">
        <v>102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677</v>
      </c>
      <c r="S323" t="s">
        <v>499</v>
      </c>
      <c r="T323" s="23">
        <f>VLOOKUP(R323,'ESO zone constants'!$L$2:$N$9999,3,FALSE)</f>
        <v>2</v>
      </c>
      <c r="U323" s="3" t="str">
        <f>VLOOKUP(T323,'LibSets constants'!$A$2:$B$16,2,FALSE)</f>
        <v>Orsinium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5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dlcId=2</v>
      </c>
      <c r="AS323" s="25" t="str">
        <f>IF(A323&lt;&gt;"",IF(R323&lt;&gt;"",CONCATENATE(", zoneIds={",R323),"")&amp;IF(X323&lt;&gt;"",CONCATENATE(",",X323),"")&amp;IF(AN323&lt;&gt;"",CONCATENATE(",",AN323),"")&amp;IF(R323&lt;&gt;"",CONCATENATE("}",""),"")&amp;IF(OR(L323="true",L323="false",L323&lt;&gt;""), CONCATENATE(", veteran=", L323), ""),"")</f>
        <v>, zoneIds={677}, veteran=true</v>
      </c>
      <c r="AT323" s="25" t="str">
        <f>IF(A323&lt;&gt;"",IF(J323="Trial",", isTrial=true",IF(J323="Arena",", isArena=true", IF(J323="Monster",", isMonster=true",""))) &amp; IF(M323="true", CONCATENATE(", multiTrialSet=true"), ""),"")</f>
        <v>, isArena=true</v>
      </c>
      <c r="AU323" s="25" t="str">
        <f>IF(C323&lt;&gt;"",CONCATENATE(" --",C323," / ",B323),"")</f>
        <v xml:space="preserve"> --Cruel Flurry / Grausamer Schlaghagel</v>
      </c>
      <c r="AV323" s="25" t="str">
        <f>IF(A323&lt;&gt;"",IF(VALUE(Q323)&gt;0,CONCATENATE("[",A323,"] = true,        --",C323, " / ", B323), ""),"")</f>
        <v/>
      </c>
    </row>
    <row r="324" spans="1:48" x14ac:dyDescent="0.25">
      <c r="A324" s="13">
        <v>372</v>
      </c>
      <c r="B324" t="s">
        <v>2284</v>
      </c>
      <c r="C324" t="s">
        <v>2286</v>
      </c>
      <c r="D324" t="s">
        <v>2285</v>
      </c>
      <c r="G324" s="3">
        <f>A324</f>
        <v>372</v>
      </c>
      <c r="J324" t="s">
        <v>2465</v>
      </c>
      <c r="L324" t="s">
        <v>102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677</v>
      </c>
      <c r="S324" t="s">
        <v>499</v>
      </c>
      <c r="T324" s="23">
        <f>VLOOKUP(R324,'ESO zone constants'!$L$2:$N$9999,3,FALSE)</f>
        <v>2</v>
      </c>
      <c r="U324" s="3" t="str">
        <f>VLOOKUP(T324,'LibSets constants'!$A$2:$B$16,2,FALSE)</f>
        <v>Orsinium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5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dlcId=2</v>
      </c>
      <c r="AS324" s="25" t="str">
        <f>IF(A324&lt;&gt;"",IF(R324&lt;&gt;"",CONCATENATE(", zoneIds={",R324),"")&amp;IF(X324&lt;&gt;"",CONCATENATE(",",X324),"")&amp;IF(AN324&lt;&gt;"",CONCATENATE(",",AN324),"")&amp;IF(R324&lt;&gt;"",CONCATENATE("}",""),"")&amp;IF(OR(L324="true",L324="false",L324&lt;&gt;""), CONCATENATE(", veteran=", L324), ""),"")</f>
        <v>, zoneIds={677}, veteran=true</v>
      </c>
      <c r="AT324" s="25" t="str">
        <f>IF(A324&lt;&gt;"",IF(J324="Trial",", isTrial=true",IF(J324="Arena",", isArena=true", IF(J324="Monster",", isMonster=true",""))) &amp; IF(M324="true", CONCATENATE(", multiTrialSet=true"), ""),"")</f>
        <v>, isArena=true</v>
      </c>
      <c r="AU324" s="25" t="str">
        <f>IF(C324&lt;&gt;"",CONCATENATE(" --",C324," / ",B324),"")</f>
        <v xml:space="preserve"> --Thunderous Volley / Donnernde Salve</v>
      </c>
      <c r="AV324" s="25" t="str">
        <f>IF(A324&lt;&gt;"",IF(VALUE(Q324)&gt;0,CONCATENATE("[",A324,"] = true,        --",C324, " / ", B324), ""),"")</f>
        <v/>
      </c>
    </row>
    <row r="325" spans="1:48" x14ac:dyDescent="0.25">
      <c r="A325" s="13">
        <v>373</v>
      </c>
      <c r="B325" t="s">
        <v>2287</v>
      </c>
      <c r="C325" t="s">
        <v>2289</v>
      </c>
      <c r="D325" t="s">
        <v>2288</v>
      </c>
      <c r="G325" s="3">
        <f>A325</f>
        <v>373</v>
      </c>
      <c r="J325" t="s">
        <v>2465</v>
      </c>
      <c r="L325" t="s">
        <v>102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677</v>
      </c>
      <c r="S325" t="s">
        <v>499</v>
      </c>
      <c r="T325" s="23">
        <f>VLOOKUP(R325,'ESO zone constants'!$L$2:$N$9999,3,FALSE)</f>
        <v>2</v>
      </c>
      <c r="U325" s="3" t="str">
        <f>VLOOKUP(T325,'LibSets constants'!$A$2:$B$16,2,FALSE)</f>
        <v>Orsinium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5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dlcId=2</v>
      </c>
      <c r="AS325" s="25" t="str">
        <f>IF(A325&lt;&gt;"",IF(R325&lt;&gt;"",CONCATENATE(", zoneIds={",R325),"")&amp;IF(X325&lt;&gt;"",CONCATENATE(",",X325),"")&amp;IF(AN325&lt;&gt;"",CONCATENATE(",",AN325),"")&amp;IF(R325&lt;&gt;"",CONCATENATE("}",""),"")&amp;IF(OR(L325="true",L325="false",L325&lt;&gt;""), CONCATENATE(", veteran=", L325), ""),"")</f>
        <v>, zoneIds={677}, veteran=true</v>
      </c>
      <c r="AT325" s="25" t="str">
        <f>IF(A325&lt;&gt;"",IF(J325="Trial",", isTrial=true",IF(J325="Arena",", isArena=true", IF(J325="Monster",", isMonster=true",""))) &amp; IF(M325="true", CONCATENATE(", multiTrialSet=true"), ""),"")</f>
        <v>, isArena=true</v>
      </c>
      <c r="AU325" s="25" t="str">
        <f>IF(C325&lt;&gt;"",CONCATENATE(" --",C325," / ",B325),"")</f>
        <v xml:space="preserve"> --Crushing Wall / Zermalmende Mauer</v>
      </c>
      <c r="AV325" s="25" t="str">
        <f>IF(A325&lt;&gt;"",IF(VALUE(Q325)&gt;0,CONCATENATE("[",A325,"] = true,        --",C325, " / ", B325), ""),"")</f>
        <v/>
      </c>
    </row>
    <row r="326" spans="1:48" x14ac:dyDescent="0.25">
      <c r="A326" s="13">
        <v>374</v>
      </c>
      <c r="B326" t="s">
        <v>2290</v>
      </c>
      <c r="C326" t="s">
        <v>2292</v>
      </c>
      <c r="D326" t="s">
        <v>2291</v>
      </c>
      <c r="G326" s="3">
        <f>A326</f>
        <v>374</v>
      </c>
      <c r="J326" t="s">
        <v>2465</v>
      </c>
      <c r="L326" t="s">
        <v>102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677</v>
      </c>
      <c r="S326" t="s">
        <v>499</v>
      </c>
      <c r="T326" s="23">
        <f>VLOOKUP(R326,'ESO zone constants'!$L$2:$N$9999,3,FALSE)</f>
        <v>2</v>
      </c>
      <c r="U326" s="3" t="str">
        <f>VLOOKUP(T326,'LibSets constants'!$A$2:$B$16,2,FALSE)</f>
        <v>Orsinium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5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dlcId=2</v>
      </c>
      <c r="AS326" s="25" t="str">
        <f>IF(A326&lt;&gt;"",IF(R326&lt;&gt;"",CONCATENATE(", zoneIds={",R326),"")&amp;IF(X326&lt;&gt;"",CONCATENATE(",",X326),"")&amp;IF(AN326&lt;&gt;"",CONCATENATE(",",AN326),"")&amp;IF(R326&lt;&gt;"",CONCATENATE("}",""),"")&amp;IF(OR(L326="true",L326="false",L326&lt;&gt;""), CONCATENATE(", veteran=", L326), ""),"")</f>
        <v>, zoneIds={677}, veteran=true</v>
      </c>
      <c r="AT326" s="25" t="str">
        <f>IF(A326&lt;&gt;"",IF(J326="Trial",", isTrial=true",IF(J326="Arena",", isArena=true", IF(J326="Monster",", isMonster=true",""))) &amp; IF(M326="true", CONCATENATE(", multiTrialSet=true"), ""),"")</f>
        <v>, isArena=true</v>
      </c>
      <c r="AU326" s="25" t="str">
        <f>IF(C326&lt;&gt;"",CONCATENATE(" --",C326," / ",B326),"")</f>
        <v xml:space="preserve"> --Precise Regeneration / Präzise Regeneration</v>
      </c>
      <c r="AV326" s="25" t="str">
        <f>IF(A326&lt;&gt;"",IF(VALUE(Q326)&gt;0,CONCATENATE("[",A326,"] = true,        --",C326, " / ", B326), ""),"")</f>
        <v/>
      </c>
    </row>
    <row r="327" spans="1:48" x14ac:dyDescent="0.25">
      <c r="A327" s="13">
        <v>380</v>
      </c>
      <c r="B327" t="s">
        <v>2293</v>
      </c>
      <c r="C327" t="s">
        <v>2295</v>
      </c>
      <c r="D327" t="s">
        <v>2294</v>
      </c>
      <c r="G327" s="3">
        <f>A327</f>
        <v>380</v>
      </c>
      <c r="I327" t="s">
        <v>4262</v>
      </c>
      <c r="J327" t="s">
        <v>4282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t="s">
        <v>4262</v>
      </c>
      <c r="S327" t="s">
        <v>4262</v>
      </c>
      <c r="T327" s="23" t="e">
        <f>VLOOKUP(R327,'ESO zone constants'!$L$2:$N$9999,3,FALSE)</f>
        <v>#N/A</v>
      </c>
      <c r="U327" s="3" t="e">
        <f>VLOOKUP(T327,'LibSets constants'!$A$2:$B$16,2,FALSE)</f>
        <v>#N/A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5" t="e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#N/A</v>
      </c>
      <c r="AS327" s="25" t="str">
        <f>IF(A327&lt;&gt;"",IF(R327&lt;&gt;"",CONCATENATE(", zoneIds={",R327),"")&amp;IF(X327&lt;&gt;"",CONCATENATE(",",X327),"")&amp;IF(AN327&lt;&gt;"",CONCATENATE(",",AN327),"")&amp;IF(R327&lt;&gt;"",CONCATENATE("}",""),"")&amp;IF(OR(L327="true",L327="false",L327&lt;&gt;""), CONCATENATE(", veteran=", L327), ""),"")</f>
        <v>, zoneIds={Level up advisor}, veteran=false</v>
      </c>
      <c r="AT327" s="25" t="str">
        <f>IF(A327&lt;&gt;"",IF(J327="Trial",", isTrial=true",IF(J327="Arena",", isArena=true", IF(J327="Monster",", isMonster=true",""))) &amp; IF(M327="true", CONCATENATE(", multiTrialSet=true"), ""),"")</f>
        <v/>
      </c>
      <c r="AU327" s="25" t="str">
        <f>IF(C327&lt;&gt;"",CONCATENATE(" --",C327," / ",B327),"")</f>
        <v xml:space="preserve"> --Prophet's / Prophet</v>
      </c>
      <c r="AV327" s="25" t="str">
        <f>IF(A327&lt;&gt;"",IF(VALUE(Q327)&gt;0,CONCATENATE("[",A327,"] = true,        --",C327, " / ", B327), ""),"")</f>
        <v/>
      </c>
    </row>
    <row r="328" spans="1:48" hidden="1" x14ac:dyDescent="0.25">
      <c r="A328" s="13">
        <v>381</v>
      </c>
      <c r="B328" t="s">
        <v>2296</v>
      </c>
      <c r="C328" t="s">
        <v>2298</v>
      </c>
      <c r="D328" t="s">
        <v>2297</v>
      </c>
      <c r="G328" s="3">
        <f>A328</f>
        <v>381</v>
      </c>
      <c r="I328" t="s">
        <v>4262</v>
      </c>
      <c r="J328" t="s">
        <v>4282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e">
        <f>IF(S328&lt;&gt;"",VLOOKUP(S328,'ESO zone constants'!$E$2:$L$5000,8,FALSE),"")</f>
        <v>#N/A</v>
      </c>
      <c r="S328" t="s">
        <v>4262</v>
      </c>
      <c r="T328" s="23" t="e">
        <f>VLOOKUP(R328,'ESO zone constants'!$L$2:$N$9999,3,FALSE)</f>
        <v>#N/A</v>
      </c>
      <c r="U328" s="3" t="e">
        <f>VLOOKUP(T328,'LibSets constants'!$A$2:$B$16,2,FALSE)</f>
        <v>#N/A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5" t="e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#N/A</v>
      </c>
      <c r="AS328" s="25" t="e">
        <f>IF(A328&lt;&gt;"",IF(R328&lt;&gt;"",CONCATENATE(", zoneIds={",R328),"")&amp;IF(X328&lt;&gt;"",CONCATENATE(",",X328),"")&amp;IF(AN328&lt;&gt;"",CONCATENATE(",",AN328),"")&amp;IF(R328&lt;&gt;"",CONCATENATE("}",""),"")&amp;IF(OR(L328="true",L328="false",L328&lt;&gt;""), CONCATENATE(", veteran=", L328), ""),"")</f>
        <v>#N/A</v>
      </c>
      <c r="AT328" s="25" t="str">
        <f>IF(A328&lt;&gt;"",IF(J328="Trial",", isTrial=true",IF(J328="Arena",", isArena=true", IF(J328="Monster",", isMonster=true",""))) &amp; IF(M328="true", CONCATENATE(", multiTrialSet=true"), ""),"")</f>
        <v/>
      </c>
      <c r="AU328" s="25" t="str">
        <f>IF(C328&lt;&gt;"",CONCATENATE(" --",C328," / ",B328),"")</f>
        <v xml:space="preserve"> --Broken Soul / Zerbrochene Seele</v>
      </c>
      <c r="AV328" s="25" t="str">
        <f>IF(A328&lt;&gt;"",IF(VALUE(Q328)&gt;0,CONCATENATE("[",A328,"] = true,        --",C328, " / ", B328), ""),"")</f>
        <v/>
      </c>
    </row>
    <row r="329" spans="1:48" hidden="1" x14ac:dyDescent="0.25">
      <c r="A329" s="13">
        <v>382</v>
      </c>
      <c r="B329" t="s">
        <v>2299</v>
      </c>
      <c r="C329" t="s">
        <v>2301</v>
      </c>
      <c r="D329" t="s">
        <v>2300</v>
      </c>
      <c r="G329" s="3">
        <f>A329</f>
        <v>382</v>
      </c>
      <c r="J329" t="s">
        <v>2535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3">
        <f>VLOOKUP(R329,'ESO zone constants'!$L$2:$N$9999,3,FALSE)</f>
        <v>10</v>
      </c>
      <c r="U329" s="3" t="str">
        <f>VLOOKUP(T329,'LibSets constants'!$A$2:$B$16,2,FALSE)</f>
        <v>Summerset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0" t="str">
        <f>IF(AK329&lt;&gt;"",VLOOKUP(AK329,'ESO zone constants'!$E$3:$L$1002,6,FALSE),"")</f>
        <v/>
      </c>
      <c r="AN329" s="30" t="str">
        <f>IF(AO329&lt;&gt;"",VLOOKUP(AO329,'ESO zone constants'!$E$3:$L$1002,6,FALSE),"")</f>
        <v/>
      </c>
      <c r="AR329" s="25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dlcId=10</v>
      </c>
      <c r="AS329" s="25" t="str">
        <f>IF(A329&lt;&gt;"",IF(R329&lt;&gt;"",CONCATENATE(", zoneIds={",R329),"")&amp;IF(X329&lt;&gt;"",CONCATENATE(",",X329),"")&amp;IF(AN329&lt;&gt;"",CONCATENATE(",",AN329),"")&amp;IF(R329&lt;&gt;"",CONCATENATE("}",""),"")&amp;IF(OR(L329="true",L329="false",L329&lt;&gt;""), CONCATENATE(", veteran=", L329), ""),"")</f>
        <v>, zoneIds={1011}, veteran=false</v>
      </c>
      <c r="AT329" s="25" t="str">
        <f>IF(A329&lt;&gt;"",IF(J329="Trial",", isTrial=true",IF(J329="Arena",", isArena=true", IF(J329="Monster",", isMonster=true",""))) &amp; IF(M329="true", CONCATENATE(", multiTrialSet=true"), ""),"")</f>
        <v/>
      </c>
      <c r="AU329" s="25" t="str">
        <f>IF(C329&lt;&gt;"",CONCATENATE(" --",C329," / ",B329),"")</f>
        <v xml:space="preserve"> --Grace of Gloom / Anmut der Gräue</v>
      </c>
      <c r="AV329" s="25" t="str">
        <f>IF(A329&lt;&gt;"",IF(VALUE(Q329)&gt;0,CONCATENATE("[",A329,"] = true,        --",C329, " / ", B329), ""),"")</f>
        <v/>
      </c>
    </row>
    <row r="330" spans="1:48" hidden="1" x14ac:dyDescent="0.25">
      <c r="A330" s="13">
        <v>383</v>
      </c>
      <c r="B330" t="s">
        <v>2302</v>
      </c>
      <c r="C330" t="s">
        <v>2304</v>
      </c>
      <c r="D330" t="s">
        <v>2303</v>
      </c>
      <c r="G330" s="3">
        <f>A330</f>
        <v>383</v>
      </c>
      <c r="J330" t="s">
        <v>2535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3">
        <f>VLOOKUP(R330,'ESO zone constants'!$L$2:$N$9999,3,FALSE)</f>
        <v>10</v>
      </c>
      <c r="U330" s="3" t="str">
        <f>VLOOKUP(T330,'LibSets constants'!$A$2:$B$16,2,FALSE)</f>
        <v>Summerset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0" t="str">
        <f>IF(AK330&lt;&gt;"",VLOOKUP(AK330,'ESO zone constants'!$E$3:$L$1002,6,FALSE),"")</f>
        <v/>
      </c>
      <c r="AN330" s="30" t="str">
        <f>IF(AO330&lt;&gt;"",VLOOKUP(AO330,'ESO zone constants'!$E$3:$L$1002,6,FALSE),"")</f>
        <v/>
      </c>
      <c r="AR330" s="25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dlcId=10</v>
      </c>
      <c r="AS330" s="25" t="str">
        <f>IF(A330&lt;&gt;"",IF(R330&lt;&gt;"",CONCATENATE(", zoneIds={",R330),"")&amp;IF(X330&lt;&gt;"",CONCATENATE(",",X330),"")&amp;IF(AN330&lt;&gt;"",CONCATENATE(",",AN330),"")&amp;IF(R330&lt;&gt;"",CONCATENATE("}",""),"")&amp;IF(OR(L330="true",L330="false",L330&lt;&gt;""), CONCATENATE(", veteran=", L330), ""),"")</f>
        <v>, zoneIds={1011}, veteran=false</v>
      </c>
      <c r="AT330" s="25" t="str">
        <f>IF(A330&lt;&gt;"",IF(J330="Trial",", isTrial=true",IF(J330="Arena",", isArena=true", IF(J330="Monster",", isMonster=true",""))) &amp; IF(M330="true", CONCATENATE(", multiTrialSet=true"), ""),"")</f>
        <v/>
      </c>
      <c r="AU330" s="25" t="str">
        <f>IF(C330&lt;&gt;"",CONCATENATE(" --",C330," / ",B330),"")</f>
        <v xml:space="preserve"> --Gryphon's Ferocity / Wildheit des Greifen</v>
      </c>
      <c r="AV330" s="25" t="str">
        <f>IF(A330&lt;&gt;"",IF(VALUE(Q330)&gt;0,CONCATENATE("[",A330,"] = true,        --",C330, " / ", B330), ""),"")</f>
        <v/>
      </c>
    </row>
    <row r="331" spans="1:48" hidden="1" x14ac:dyDescent="0.25">
      <c r="A331" s="13">
        <v>384</v>
      </c>
      <c r="B331" t="s">
        <v>2305</v>
      </c>
      <c r="C331" t="s">
        <v>2307</v>
      </c>
      <c r="D331" t="s">
        <v>2306</v>
      </c>
      <c r="G331" s="3">
        <f>A331</f>
        <v>384</v>
      </c>
      <c r="J331" t="s">
        <v>2535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3">
        <f>VLOOKUP(R331,'ESO zone constants'!$L$2:$N$9999,3,FALSE)</f>
        <v>10</v>
      </c>
      <c r="U331" s="3" t="str">
        <f>VLOOKUP(T331,'LibSets constants'!$A$2:$B$16,2,FALSE)</f>
        <v>Summerset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3" t="str">
        <f>IF(AO331&lt;&gt;"",VLOOKUP(AO331,'ESO zone constants'!$E$3:$L$1002,6,FALSE),"")</f>
        <v/>
      </c>
      <c r="AR331" s="25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dlcId=10</v>
      </c>
      <c r="AS331" s="25" t="str">
        <f>IF(A331&lt;&gt;"",IF(R331&lt;&gt;"",CONCATENATE(", zoneIds={",R331),"")&amp;IF(X331&lt;&gt;"",CONCATENATE(",",X331),"")&amp;IF(AN331&lt;&gt;"",CONCATENATE(",",AN331),"")&amp;IF(R331&lt;&gt;"",CONCATENATE("}",""),"")&amp;IF(OR(L331="true",L331="false",L331&lt;&gt;""), CONCATENATE(", veteran=", L331), ""),"")</f>
        <v>, zoneIds={1011}, veteran=false</v>
      </c>
      <c r="AT331" s="25" t="str">
        <f>IF(A331&lt;&gt;"",IF(J331="Trial",", isTrial=true",IF(J331="Arena",", isArena=true", IF(J331="Monster",", isMonster=true",""))) &amp; IF(M331="true", CONCATENATE(", multiTrialSet=true"), ""),"")</f>
        <v/>
      </c>
      <c r="AU331" s="25" t="str">
        <f>IF(C331&lt;&gt;"",CONCATENATE(" --",C331," / ",B331),"")</f>
        <v xml:space="preserve"> --Wisdom of Vanus / Weisheit von Vanus</v>
      </c>
      <c r="AV331" s="25" t="str">
        <f>IF(A331&lt;&gt;"",IF(VALUE(Q331)&gt;0,CONCATENATE("[",A331,"] = true,        --",C331, " / ", B331), ""),"")</f>
        <v/>
      </c>
    </row>
    <row r="332" spans="1:48" hidden="1" x14ac:dyDescent="0.25">
      <c r="A332" s="5">
        <v>385</v>
      </c>
      <c r="B332" t="s">
        <v>2308</v>
      </c>
      <c r="C332" t="s">
        <v>2310</v>
      </c>
      <c r="D332" t="s">
        <v>2309</v>
      </c>
      <c r="G332" s="3">
        <f>A332</f>
        <v>385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359</v>
      </c>
      <c r="O332">
        <v>359</v>
      </c>
      <c r="P332">
        <v>359</v>
      </c>
      <c r="Q332">
        <v>3</v>
      </c>
      <c r="R332" s="3">
        <f>IF(S332&lt;&gt;"",VLOOKUP(S332,'ESO zone constants'!$E$2:$L$5000,8,FALSE),"")</f>
        <v>1011</v>
      </c>
      <c r="S332" t="str">
        <f>VLOOKUP(N332,'ESO wayshrine node constants'!$A$2:$E$10002,5,FALSE)</f>
        <v>Summerset</v>
      </c>
      <c r="T332" s="23">
        <f>VLOOKUP(R332,'ESO zone constants'!$L$2:$N$9999,3,FALSE)</f>
        <v>10</v>
      </c>
      <c r="U332" s="3" t="str">
        <f>VLOOKUP(T332,'LibSets constants'!$A$2:$B$16,2,FALSE)</f>
        <v>Summerset</v>
      </c>
      <c r="V332" s="19" t="s">
        <v>2586</v>
      </c>
      <c r="W332" t="s">
        <v>4283</v>
      </c>
      <c r="X332" s="3">
        <f>IF(Y332&lt;&gt;"",VLOOKUP(Y332,'ESO zone constants'!$E$3:$L$5000,8,FALSE),"")</f>
        <v>1011</v>
      </c>
      <c r="Y332" t="str">
        <f>VLOOKUP(O332,'ESO wayshrine node constants'!$A$2:$E$10002,5,FALSE)</f>
        <v>Summerset</v>
      </c>
      <c r="Z332" s="19" t="s">
        <v>2586</v>
      </c>
      <c r="AA332" t="s">
        <v>4283</v>
      </c>
      <c r="AB332" s="3">
        <f>IF(AC332&lt;&gt;"",VLOOKUP(AC332,'ESO zone constants'!$E$3:$L$5000,8,FALSE),"")</f>
        <v>1011</v>
      </c>
      <c r="AC332" t="str">
        <f>VLOOKUP(P332,'ESO wayshrine node constants'!$A$2:$E$10002,5,FALSE)</f>
        <v>Summerset</v>
      </c>
      <c r="AD332" s="19" t="s">
        <v>2586</v>
      </c>
      <c r="AE332" t="s">
        <v>4283</v>
      </c>
      <c r="AF332" s="3" t="str">
        <f>IF(AG332&lt;&gt;"",VLOOKUP(AG332,'ESO zone constants'!$E$3:$L$5000,8,FALSE),"")</f>
        <v/>
      </c>
      <c r="AH332" s="19" t="s">
        <v>2586</v>
      </c>
      <c r="AI332" t="s">
        <v>4283</v>
      </c>
      <c r="AJ332" s="3" t="str">
        <f>IF(AK332&lt;&gt;"",VLOOKUP(AK332,'ESO zone constants'!$E$3:$L$5000,8,FALSE),"")</f>
        <v/>
      </c>
      <c r="AL332" s="19" t="s">
        <v>2586</v>
      </c>
      <c r="AM332" t="s">
        <v>4283</v>
      </c>
      <c r="AN332" s="3" t="str">
        <f>IF(AO332&lt;&gt;"",VLOOKUP(AO332,'ESO zone constants'!$E$3:$L$5000,8,FALSE),"")</f>
        <v/>
      </c>
      <c r="AP332" s="19" t="s">
        <v>2586</v>
      </c>
      <c r="AQ332" t="s">
        <v>4283</v>
      </c>
      <c r="AR332" s="25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[385] = {wayshrines={359,359,359,}, traitsNeeded=3, dlcId=10</v>
      </c>
      <c r="AS332" s="25" t="str">
        <f>IF(A332&lt;&gt;"",IF(R332&lt;&gt;"",CONCATENATE(", zoneIds={",R332),"")&amp;IF(X332&lt;&gt;"",CONCATENATE(",",X332),"")&amp;IF(AN332&lt;&gt;"",CONCATENATE(",",AN332),"")&amp;IF(R332&lt;&gt;"",CONCATENATE("}",""),"")&amp;IF(OR(L332="true",L332="false",L332&lt;&gt;""), CONCATENATE(", veteran=", L332), ""),"")</f>
        <v>, zoneIds={1011,1011}, veteran=false</v>
      </c>
      <c r="AT332" s="25" t="str">
        <f>IF(A332&lt;&gt;"",IF(J332="Trial",", isTrial=true",IF(J332="Arena",", isArena=true", IF(J332="Monster",", isMonster=true",""))) &amp; IF(M332="true", CONCATENATE(", multiTrialSet=true"), ""),"")</f>
        <v/>
      </c>
      <c r="AU332" s="25" t="str">
        <f>IF(C332&lt;&gt;"",CONCATENATE(" --",C332," / ",B332),"")</f>
        <v xml:space="preserve"> --Adept Rider / Versierter Reiter</v>
      </c>
      <c r="AV332" s="25" t="str">
        <f>IF(A332&lt;&gt;"",IF(VALUE(Q332)&gt;0,CONCATENATE("[",A332,"] = true,        --",C332, " / ", B332), ""),"")</f>
        <v>[385] = true,        --Adept Rider / Versierter Reiter</v>
      </c>
    </row>
    <row r="333" spans="1:48" hidden="1" x14ac:dyDescent="0.25">
      <c r="A333" s="5">
        <v>386</v>
      </c>
      <c r="B333" t="s">
        <v>2311</v>
      </c>
      <c r="C333" t="s">
        <v>2313</v>
      </c>
      <c r="D333" t="s">
        <v>2312</v>
      </c>
      <c r="G333" s="3">
        <f>A333</f>
        <v>386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360</v>
      </c>
      <c r="O333">
        <v>360</v>
      </c>
      <c r="P333">
        <v>360</v>
      </c>
      <c r="Q333">
        <v>6</v>
      </c>
      <c r="R333" s="3">
        <f>IF(S333&lt;&gt;"",VLOOKUP(S333,'ESO zone constants'!$E$2:$L$5000,8,FALSE),"")</f>
        <v>1027</v>
      </c>
      <c r="S333" t="str">
        <f>VLOOKUP(N333,'ESO wayshrine node constants'!$A$2:$E$10002,5,FALSE)</f>
        <v>Artaeum</v>
      </c>
      <c r="T333" s="23">
        <f>VLOOKUP(R333,'ESO zone constants'!$L$2:$N$9999,3,FALSE)</f>
        <v>10</v>
      </c>
      <c r="U333" s="3" t="str">
        <f>VLOOKUP(T333,'LibSets constants'!$A$2:$B$16,2,FALSE)</f>
        <v>Summerset</v>
      </c>
      <c r="V333" s="19" t="s">
        <v>2586</v>
      </c>
      <c r="W333" t="s">
        <v>4283</v>
      </c>
      <c r="X333" s="3">
        <f>IF(Y333&lt;&gt;"",VLOOKUP(Y333,'ESO zone constants'!$E$3:$L$5000,8,FALSE),"")</f>
        <v>1027</v>
      </c>
      <c r="Y333" t="str">
        <f>VLOOKUP(O333,'ESO wayshrine node constants'!$A$2:$E$10002,5,FALSE)</f>
        <v>Artaeum</v>
      </c>
      <c r="Z333" s="19" t="s">
        <v>2586</v>
      </c>
      <c r="AA333" t="s">
        <v>4283</v>
      </c>
      <c r="AB333" s="3">
        <f>IF(AC333&lt;&gt;"",VLOOKUP(AC333,'ESO zone constants'!$E$3:$L$5000,8,FALSE),"")</f>
        <v>1027</v>
      </c>
      <c r="AC333" t="str">
        <f>VLOOKUP(P333,'ESO wayshrine node constants'!$A$2:$E$10002,5,FALSE)</f>
        <v>Artaeum</v>
      </c>
      <c r="AD333" s="19" t="s">
        <v>2586</v>
      </c>
      <c r="AE333" t="s">
        <v>4283</v>
      </c>
      <c r="AF333" s="3" t="str">
        <f>IF(AG333&lt;&gt;"",VLOOKUP(AG333,'ESO zone constants'!$E$3:$L$5000,8,FALSE),"")</f>
        <v/>
      </c>
      <c r="AH333" s="19" t="s">
        <v>2586</v>
      </c>
      <c r="AI333" t="s">
        <v>4283</v>
      </c>
      <c r="AJ333" s="3" t="str">
        <f>IF(AK333&lt;&gt;"",VLOOKUP(AK333,'ESO zone constants'!$E$3:$L$1002,6,FALSE),"")</f>
        <v/>
      </c>
      <c r="AL333" s="19" t="s">
        <v>2586</v>
      </c>
      <c r="AM333" t="s">
        <v>4283</v>
      </c>
      <c r="AN333" s="3" t="str">
        <f>IF(AO333&lt;&gt;"",VLOOKUP(AO333,'ESO zone constants'!$E$3:$L$1002,6,FALSE),"")</f>
        <v/>
      </c>
      <c r="AP333" s="19" t="s">
        <v>2586</v>
      </c>
      <c r="AQ333" t="s">
        <v>4283</v>
      </c>
      <c r="AR333" s="25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[386] = {wayshrines={360,360,360,}, traitsNeeded=6, dlcId=10</v>
      </c>
      <c r="AS333" s="25" t="str">
        <f>IF(A333&lt;&gt;"",IF(R333&lt;&gt;"",CONCATENATE(", zoneIds={",R333),"")&amp;IF(X333&lt;&gt;"",CONCATENATE(",",X333),"")&amp;IF(AN333&lt;&gt;"",CONCATENATE(",",AN333),"")&amp;IF(R333&lt;&gt;"",CONCATENATE("}",""),"")&amp;IF(OR(L333="true",L333="false",L333&lt;&gt;""), CONCATENATE(", veteran=", L333), ""),"")</f>
        <v>, zoneIds={1027,1027}, veteran=false</v>
      </c>
      <c r="AT333" s="25" t="str">
        <f>IF(A333&lt;&gt;"",IF(J333="Trial",", isTrial=true",IF(J333="Arena",", isArena=true", IF(J333="Monster",", isMonster=true",""))) &amp; IF(M333="true", CONCATENATE(", multiTrialSet=true"), ""),"")</f>
        <v/>
      </c>
      <c r="AU333" s="25" t="str">
        <f>IF(C333&lt;&gt;"",CONCATENATE(" --",C333," / ",B333),"")</f>
        <v xml:space="preserve"> --Sload's Semblance / Kreckenantlitz</v>
      </c>
      <c r="AV333" s="25" t="str">
        <f>IF(A333&lt;&gt;"",IF(VALUE(Q333)&gt;0,CONCATENATE("[",A333,"] = true,        --",C333, " / ", B333), ""),"")</f>
        <v>[386] = true,        --Sload's Semblance / Kreckenantlitz</v>
      </c>
    </row>
    <row r="334" spans="1:48" hidden="1" x14ac:dyDescent="0.25">
      <c r="A334" s="5">
        <v>387</v>
      </c>
      <c r="B334" t="s">
        <v>2314</v>
      </c>
      <c r="C334" t="s">
        <v>2316</v>
      </c>
      <c r="D334" t="s">
        <v>2315</v>
      </c>
      <c r="G334" s="3">
        <f>A334</f>
        <v>387</v>
      </c>
      <c r="J334" t="str">
        <f t="array" ref="J334">IF(VALUE(Q334)&gt;0,"Crafted",IF(OR(EXACT(A334,'LibSets constants'!#REF!)),"Monster",IF(OR(EXACT(A334,'LibSets constants'!#REF!)),"Trial",IF(OR(EXACT(A334,'LibSets constants'!#REF!)),"Arena",IF(OR(EXACT(A334,'LibSets constants'!#REF!)),"Overland","")))))</f>
        <v>Crafted</v>
      </c>
      <c r="L334" t="s">
        <v>101</v>
      </c>
      <c r="M334" t="s">
        <v>101</v>
      </c>
      <c r="N334">
        <v>354</v>
      </c>
      <c r="O334">
        <v>354</v>
      </c>
      <c r="P334">
        <v>354</v>
      </c>
      <c r="Q334">
        <v>9</v>
      </c>
      <c r="R334" s="3">
        <f>IF(S334&lt;&gt;"",VLOOKUP(S334,'ESO zone constants'!$E$2:$L$5000,8,FALSE),"")</f>
        <v>1011</v>
      </c>
      <c r="S334" t="str">
        <f>VLOOKUP(N334,'ESO wayshrine node constants'!$A$2:$E$10002,5,FALSE)</f>
        <v>Summerset</v>
      </c>
      <c r="T334" s="23">
        <f>VLOOKUP(R334,'ESO zone constants'!$L$2:$N$9999,3,FALSE)</f>
        <v>10</v>
      </c>
      <c r="U334" s="3" t="str">
        <f>VLOOKUP(T334,'LibSets constants'!$A$2:$B$16,2,FALSE)</f>
        <v>Summerset</v>
      </c>
      <c r="V334" s="19" t="s">
        <v>2586</v>
      </c>
      <c r="W334" t="s">
        <v>4283</v>
      </c>
      <c r="X334" s="3">
        <f>IF(Y334&lt;&gt;"",VLOOKUP(Y334,'ESO zone constants'!$E$3:$L$5000,8,FALSE),"")</f>
        <v>1011</v>
      </c>
      <c r="Y334" t="str">
        <f>VLOOKUP(O334,'ESO wayshrine node constants'!$A$2:$E$10002,5,FALSE)</f>
        <v>Summerset</v>
      </c>
      <c r="Z334" s="19" t="s">
        <v>2586</v>
      </c>
      <c r="AA334" t="s">
        <v>4283</v>
      </c>
      <c r="AB334" s="3">
        <f>IF(AC334&lt;&gt;"",VLOOKUP(AC334,'ESO zone constants'!$E$3:$L$5000,8,FALSE),"")</f>
        <v>1011</v>
      </c>
      <c r="AC334" t="str">
        <f>VLOOKUP(P334,'ESO wayshrine node constants'!$A$2:$E$10002,5,FALSE)</f>
        <v>Summerset</v>
      </c>
      <c r="AD334" s="19" t="s">
        <v>2586</v>
      </c>
      <c r="AE334" t="s">
        <v>4283</v>
      </c>
      <c r="AF334" s="3" t="str">
        <f>IF(AG334&lt;&gt;"",VLOOKUP(AG334,'ESO zone constants'!$E$3:$L$5000,8,FALSE),"")</f>
        <v/>
      </c>
      <c r="AH334" s="19" t="s">
        <v>2586</v>
      </c>
      <c r="AI334" t="s">
        <v>4283</v>
      </c>
      <c r="AJ334" s="3" t="str">
        <f>IF(AK334&lt;&gt;"",VLOOKUP(AK334,'ESO zone constants'!$E$3:$L$1002,6,FALSE),"")</f>
        <v/>
      </c>
      <c r="AL334" s="19" t="s">
        <v>2586</v>
      </c>
      <c r="AM334" t="s">
        <v>4283</v>
      </c>
      <c r="AN334" s="3" t="str">
        <f>IF(AO334&lt;&gt;"",VLOOKUP(AO334,'ESO zone constants'!$E$3:$L$1002,6,FALSE),"")</f>
        <v/>
      </c>
      <c r="AP334" s="19" t="s">
        <v>2586</v>
      </c>
      <c r="AQ334" t="s">
        <v>4283</v>
      </c>
      <c r="AR334" s="25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[387] = {wayshrines={354,354,354,}, traitsNeeded=9, dlcId=10</v>
      </c>
      <c r="AS334" s="25" t="str">
        <f>IF(A334&lt;&gt;"",IF(R334&lt;&gt;"",CONCATENATE(", zoneIds={",R334),"")&amp;IF(X334&lt;&gt;"",CONCATENATE(",",X334),"")&amp;IF(AN334&lt;&gt;"",CONCATENATE(",",AN334),"")&amp;IF(R334&lt;&gt;"",CONCATENATE("}",""),"")&amp;IF(OR(L334="true",L334="false",L334&lt;&gt;""), CONCATENATE(", veteran=", L334), ""),"")</f>
        <v>, zoneIds={1011,1011}, veteran=false</v>
      </c>
      <c r="AT334" s="25" t="str">
        <f>IF(A334&lt;&gt;"",IF(J334="Trial",", isTrial=true",IF(J334="Arena",", isArena=true", IF(J334="Monster",", isMonster=true",""))) &amp; IF(M334="true", CONCATENATE(", multiTrialSet=true"), ""),"")</f>
        <v/>
      </c>
      <c r="AU334" s="25" t="str">
        <f>IF(C334&lt;&gt;"",CONCATENATE(" --",C334," / ",B334),"")</f>
        <v xml:space="preserve"> --Nocturnal's Favor / Nocturnals Gunst</v>
      </c>
      <c r="AV334" s="25" t="str">
        <f>IF(A334&lt;&gt;"",IF(VALUE(Q334)&gt;0,CONCATENATE("[",A334,"] = true,        --",C334, " / ", B334), ""),"")</f>
        <v>[387] = true,        --Nocturnal's Favor / Nocturnals Gunst</v>
      </c>
    </row>
    <row r="335" spans="1:48" hidden="1" x14ac:dyDescent="0.25">
      <c r="A335" s="13">
        <v>388</v>
      </c>
      <c r="B335" t="s">
        <v>2317</v>
      </c>
      <c r="C335" t="s">
        <v>2319</v>
      </c>
      <c r="D335" t="s">
        <v>2318</v>
      </c>
      <c r="G335" s="3">
        <f>A335</f>
        <v>388</v>
      </c>
      <c r="J335" t="s">
        <v>2549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3">
        <f>VLOOKUP(R335,'ESO zone constants'!$L$2:$N$9999,3,FALSE)</f>
        <v>10</v>
      </c>
      <c r="U335" s="3" t="str">
        <f>VLOOKUP(T335,'LibSets constants'!$A$2:$B$16,2,FALSE)</f>
        <v>Summerset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5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dlcId=10</v>
      </c>
      <c r="AS335" s="25" t="str">
        <f>IF(A335&lt;&gt;"",IF(R335&lt;&gt;"",CONCATENATE(", zoneIds={",R335),"")&amp;IF(X335&lt;&gt;"",CONCATENATE(",",X335),"")&amp;IF(AN335&lt;&gt;"",CONCATENATE(",",AN335),"")&amp;IF(R335&lt;&gt;"",CONCATENATE("}",""),"")&amp;IF(OR(L335="true",L335="false",L335&lt;&gt;""), CONCATENATE(", veteran=", L335), ""),"")</f>
        <v>, zoneIds={1051}, veteran=false</v>
      </c>
      <c r="AT335" s="25" t="str">
        <f>IF(A335&lt;&gt;"",IF(J335="Trial",", isTrial=true",IF(J335="Arena",", isArena=true", IF(J335="Monster",", isMonster=true",""))) &amp; IF(M335="true", CONCATENATE(", multiTrialSet=true"), ""),"")</f>
        <v>, isTrial=true</v>
      </c>
      <c r="AU335" s="25" t="str">
        <f>IF(C335&lt;&gt;"",CONCATENATE(" --",C335," / ",B335),"")</f>
        <v xml:space="preserve"> --Aegis of Galenwe / Ägis von Galenwe</v>
      </c>
      <c r="AV335" s="25" t="str">
        <f>IF(A335&lt;&gt;"",IF(VALUE(Q335)&gt;0,CONCATENATE("[",A335,"] = true,        --",C335, " / ", B335), ""),"")</f>
        <v/>
      </c>
    </row>
    <row r="336" spans="1:48" hidden="1" x14ac:dyDescent="0.25">
      <c r="A336" s="13">
        <v>389</v>
      </c>
      <c r="B336" t="s">
        <v>2320</v>
      </c>
      <c r="C336" t="s">
        <v>2322</v>
      </c>
      <c r="D336" t="s">
        <v>2321</v>
      </c>
      <c r="G336" s="3">
        <f>A336</f>
        <v>389</v>
      </c>
      <c r="J336" t="s">
        <v>2549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3">
        <f>VLOOKUP(R336,'ESO zone constants'!$L$2:$N$9999,3,FALSE)</f>
        <v>10</v>
      </c>
      <c r="U336" s="3" t="str">
        <f>VLOOKUP(T336,'LibSets constants'!$A$2:$B$16,2,FALSE)</f>
        <v>Summerset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5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dlcId=10</v>
      </c>
      <c r="AS336" s="25" t="str">
        <f>IF(A336&lt;&gt;"",IF(R336&lt;&gt;"",CONCATENATE(", zoneIds={",R336),"")&amp;IF(X336&lt;&gt;"",CONCATENATE(",",X336),"")&amp;IF(AN336&lt;&gt;"",CONCATENATE(",",AN336),"")&amp;IF(R336&lt;&gt;"",CONCATENATE("}",""),"")&amp;IF(OR(L336="true",L336="false",L336&lt;&gt;""), CONCATENATE(", veteran=", L336), ""),"")</f>
        <v>, zoneIds={1051}, veteran=false</v>
      </c>
      <c r="AT336" s="25" t="str">
        <f>IF(A336&lt;&gt;"",IF(J336="Trial",", isTrial=true",IF(J336="Arena",", isArena=true", IF(J336="Monster",", isMonster=true",""))) &amp; IF(M336="true", CONCATENATE(", multiTrialSet=true"), ""),"")</f>
        <v>, isTrial=true</v>
      </c>
      <c r="AU336" s="25" t="str">
        <f>IF(C336&lt;&gt;"",CONCATENATE(" --",C336," / ",B336),"")</f>
        <v xml:space="preserve"> --Arms of Relequen / Waffen von Relequen</v>
      </c>
      <c r="AV336" s="25" t="str">
        <f>IF(A336&lt;&gt;"",IF(VALUE(Q336)&gt;0,CONCATENATE("[",A336,"] = true,        --",C336, " / ", B336), ""),"")</f>
        <v/>
      </c>
    </row>
    <row r="337" spans="1:48" x14ac:dyDescent="0.25">
      <c r="A337" s="13">
        <v>390</v>
      </c>
      <c r="B337" t="s">
        <v>2323</v>
      </c>
      <c r="C337" t="s">
        <v>2325</v>
      </c>
      <c r="D337" t="s">
        <v>2324</v>
      </c>
      <c r="G337" s="3">
        <f>A337</f>
        <v>390</v>
      </c>
      <c r="J337" t="s">
        <v>2549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1051</v>
      </c>
      <c r="S337" t="s">
        <v>783</v>
      </c>
      <c r="T337" s="23">
        <f>VLOOKUP(R337,'ESO zone constants'!$L$2:$N$9999,3,FALSE)</f>
        <v>10</v>
      </c>
      <c r="U337" s="3" t="str">
        <f>VLOOKUP(T337,'LibSets constants'!$A$2:$B$16,2,FALSE)</f>
        <v>Summerset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5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dlcId=10</v>
      </c>
      <c r="AS337" s="25" t="str">
        <f>IF(A337&lt;&gt;"",IF(R337&lt;&gt;"",CONCATENATE(", zoneIds={",R337),"")&amp;IF(X337&lt;&gt;"",CONCATENATE(",",X337),"")&amp;IF(AN337&lt;&gt;"",CONCATENATE(",",AN337),"")&amp;IF(R337&lt;&gt;"",CONCATENATE("}",""),"")&amp;IF(OR(L337="true",L337="false",L337&lt;&gt;""), CONCATENATE(", veteran=", L337), ""),"")</f>
        <v>, zoneIds={1051}, veteran=false</v>
      </c>
      <c r="AT337" s="25" t="str">
        <f>IF(A337&lt;&gt;"",IF(J337="Trial",", isTrial=true",IF(J337="Arena",", isArena=true", IF(J337="Monster",", isMonster=true",""))) &amp; IF(M337="true", CONCATENATE(", multiTrialSet=true"), ""),"")</f>
        <v>, isTrial=true</v>
      </c>
      <c r="AU337" s="25" t="str">
        <f>IF(C337&lt;&gt;"",CONCATENATE(" --",C337," / ",B337),"")</f>
        <v xml:space="preserve"> --Mantle of Siroria / Mantel von Siroria</v>
      </c>
      <c r="AV337" s="25" t="str">
        <f>IF(A337&lt;&gt;"",IF(VALUE(Q337)&gt;0,CONCATENATE("[",A337,"] = true,        --",C337, " / ", B337), ""),"")</f>
        <v/>
      </c>
    </row>
    <row r="338" spans="1:48" x14ac:dyDescent="0.25">
      <c r="A338" s="13">
        <v>391</v>
      </c>
      <c r="B338" t="s">
        <v>2326</v>
      </c>
      <c r="C338" t="s">
        <v>2328</v>
      </c>
      <c r="D338" t="s">
        <v>2327</v>
      </c>
      <c r="G338" s="3">
        <f>A338</f>
        <v>391</v>
      </c>
      <c r="J338" t="s">
        <v>2549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1051</v>
      </c>
      <c r="S338" t="s">
        <v>783</v>
      </c>
      <c r="T338" s="23">
        <f>VLOOKUP(R338,'ESO zone constants'!$L$2:$N$9999,3,FALSE)</f>
        <v>10</v>
      </c>
      <c r="U338" s="3" t="str">
        <f>VLOOKUP(T338,'LibSets constants'!$A$2:$B$16,2,FALSE)</f>
        <v>Summerset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5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dlcId=10</v>
      </c>
      <c r="AS338" s="25" t="str">
        <f>IF(A338&lt;&gt;"",IF(R338&lt;&gt;"",CONCATENATE(", zoneIds={",R338),"")&amp;IF(X338&lt;&gt;"",CONCATENATE(",",X338),"")&amp;IF(AN338&lt;&gt;"",CONCATENATE(",",AN338),"")&amp;IF(R338&lt;&gt;"",CONCATENATE("}",""),"")&amp;IF(OR(L338="true",L338="false",L338&lt;&gt;""), CONCATENATE(", veteran=", L338), ""),"")</f>
        <v>, zoneIds={1051}, veteran=false</v>
      </c>
      <c r="AT338" s="25" t="str">
        <f>IF(A338&lt;&gt;"",IF(J338="Trial",", isTrial=true",IF(J338="Arena",", isArena=true", IF(J338="Monster",", isMonster=true",""))) &amp; IF(M338="true", CONCATENATE(", multiTrialSet=true"), ""),"")</f>
        <v>, isTrial=true</v>
      </c>
      <c r="AU338" s="25" t="str">
        <f>IF(C338&lt;&gt;"",CONCATENATE(" --",C338," / ",B338),"")</f>
        <v xml:space="preserve"> --Vestment of Olorime / Gewandung von Olorime</v>
      </c>
      <c r="AV338" s="25" t="str">
        <f>IF(A338&lt;&gt;"",IF(VALUE(Q338)&gt;0,CONCATENATE("[",A338,"] = true,        --",C338, " / ", B338), ""),"")</f>
        <v/>
      </c>
    </row>
    <row r="339" spans="1:48" x14ac:dyDescent="0.25">
      <c r="A339" s="13">
        <v>392</v>
      </c>
      <c r="B339" t="s">
        <v>2329</v>
      </c>
      <c r="C339" t="s">
        <v>2331</v>
      </c>
      <c r="D339" t="s">
        <v>2330</v>
      </c>
      <c r="G339" s="3">
        <f>A339</f>
        <v>392</v>
      </c>
      <c r="J339" t="s">
        <v>2549</v>
      </c>
      <c r="L339" t="s">
        <v>102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1051</v>
      </c>
      <c r="S339" t="s">
        <v>783</v>
      </c>
      <c r="T339" s="23">
        <f>VLOOKUP(R339,'ESO zone constants'!$L$2:$N$9999,3,FALSE)</f>
        <v>10</v>
      </c>
      <c r="U339" s="3" t="str">
        <f>VLOOKUP(T339,'LibSets constants'!$A$2:$B$16,2,FALSE)</f>
        <v>Summerset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5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dlcId=10</v>
      </c>
      <c r="AS339" s="25" t="str">
        <f>IF(A339&lt;&gt;"",IF(R339&lt;&gt;"",CONCATENATE(", zoneIds={",R339),"")&amp;IF(X339&lt;&gt;"",CONCATENATE(",",X339),"")&amp;IF(AN339&lt;&gt;"",CONCATENATE(",",AN339),"")&amp;IF(R339&lt;&gt;"",CONCATENATE("}",""),"")&amp;IF(OR(L339="true",L339="false",L339&lt;&gt;""), CONCATENATE(", veteran=", L339), ""),"")</f>
        <v>, zoneIds={1051}, veteran=true</v>
      </c>
      <c r="AT339" s="25" t="str">
        <f>IF(A339&lt;&gt;"",IF(J339="Trial",", isTrial=true",IF(J339="Arena",", isArena=true", IF(J339="Monster",", isMonster=true",""))) &amp; IF(M339="true", CONCATENATE(", multiTrialSet=true"), ""),"")</f>
        <v>, isTrial=true</v>
      </c>
      <c r="AU339" s="25" t="str">
        <f>IF(C339&lt;&gt;"",CONCATENATE(" --",C339," / ",B339),"")</f>
        <v xml:space="preserve"> --Perfect Aegis of Galenwe / Perfekte Ägis von Galenwe</v>
      </c>
      <c r="AV339" s="25" t="str">
        <f>IF(A339&lt;&gt;"",IF(VALUE(Q339)&gt;0,CONCATENATE("[",A339,"] = true,        --",C339, " / ", B339), ""),"")</f>
        <v/>
      </c>
    </row>
    <row r="340" spans="1:48" x14ac:dyDescent="0.25">
      <c r="A340" s="13">
        <v>393</v>
      </c>
      <c r="B340" t="s">
        <v>2332</v>
      </c>
      <c r="C340" t="s">
        <v>2334</v>
      </c>
      <c r="D340" t="s">
        <v>2333</v>
      </c>
      <c r="G340" s="3">
        <f>A340</f>
        <v>393</v>
      </c>
      <c r="J340" t="s">
        <v>2549</v>
      </c>
      <c r="L340" t="s">
        <v>102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1051</v>
      </c>
      <c r="S340" t="s">
        <v>783</v>
      </c>
      <c r="T340" s="23">
        <f>VLOOKUP(R340,'ESO zone constants'!$L$2:$N$9999,3,FALSE)</f>
        <v>10</v>
      </c>
      <c r="U340" s="3" t="str">
        <f>VLOOKUP(T340,'LibSets constants'!$A$2:$B$16,2,FALSE)</f>
        <v>Summerset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5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dlcId=10</v>
      </c>
      <c r="AS340" s="25" t="str">
        <f>IF(A340&lt;&gt;"",IF(R340&lt;&gt;"",CONCATENATE(", zoneIds={",R340),"")&amp;IF(X340&lt;&gt;"",CONCATENATE(",",X340),"")&amp;IF(AN340&lt;&gt;"",CONCATENATE(",",AN340),"")&amp;IF(R340&lt;&gt;"",CONCATENATE("}",""),"")&amp;IF(OR(L340="true",L340="false",L340&lt;&gt;""), CONCATENATE(", veteran=", L340), ""),"")</f>
        <v>, zoneIds={1051}, veteran=true</v>
      </c>
      <c r="AT340" s="25" t="str">
        <f>IF(A340&lt;&gt;"",IF(J340="Trial",", isTrial=true",IF(J340="Arena",", isArena=true", IF(J340="Monster",", isMonster=true",""))) &amp; IF(M340="true", CONCATENATE(", multiTrialSet=true"), ""),"")</f>
        <v>, isTrial=true</v>
      </c>
      <c r="AU340" s="25" t="str">
        <f>IF(C340&lt;&gt;"",CONCATENATE(" --",C340," / ",B340),"")</f>
        <v xml:space="preserve"> --Perfect Arms of Relequen / Perfekte Waffen von Relequen</v>
      </c>
      <c r="AV340" s="25" t="str">
        <f>IF(A340&lt;&gt;"",IF(VALUE(Q340)&gt;0,CONCATENATE("[",A340,"] = true,        --",C340, " / ", B340), ""),"")</f>
        <v/>
      </c>
    </row>
    <row r="341" spans="1:48" x14ac:dyDescent="0.25">
      <c r="A341" s="13">
        <v>394</v>
      </c>
      <c r="B341" t="s">
        <v>2335</v>
      </c>
      <c r="C341" t="s">
        <v>2337</v>
      </c>
      <c r="D341" t="s">
        <v>2336</v>
      </c>
      <c r="G341" s="3">
        <f>A341</f>
        <v>394</v>
      </c>
      <c r="J341" t="s">
        <v>2549</v>
      </c>
      <c r="L341" t="s">
        <v>102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1051</v>
      </c>
      <c r="S341" t="s">
        <v>783</v>
      </c>
      <c r="T341" s="23">
        <f>VLOOKUP(R341,'ESO zone constants'!$L$2:$N$9999,3,FALSE)</f>
        <v>10</v>
      </c>
      <c r="U341" s="3" t="str">
        <f>VLOOKUP(T341,'LibSets constants'!$A$2:$B$16,2,FALSE)</f>
        <v>Summerset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5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dlcId=10</v>
      </c>
      <c r="AS341" s="25" t="str">
        <f>IF(A341&lt;&gt;"",IF(R341&lt;&gt;"",CONCATENATE(", zoneIds={",R341),"")&amp;IF(X341&lt;&gt;"",CONCATENATE(",",X341),"")&amp;IF(AN341&lt;&gt;"",CONCATENATE(",",AN341),"")&amp;IF(R341&lt;&gt;"",CONCATENATE("}",""),"")&amp;IF(OR(L341="true",L341="false",L341&lt;&gt;""), CONCATENATE(", veteran=", L341), ""),"")</f>
        <v>, zoneIds={1051}, veteran=true</v>
      </c>
      <c r="AT341" s="25" t="str">
        <f>IF(A341&lt;&gt;"",IF(J341="Trial",", isTrial=true",IF(J341="Arena",", isArena=true", IF(J341="Monster",", isMonster=true",""))) &amp; IF(M341="true", CONCATENATE(", multiTrialSet=true"), ""),"")</f>
        <v>, isTrial=true</v>
      </c>
      <c r="AU341" s="25" t="str">
        <f>IF(C341&lt;&gt;"",CONCATENATE(" --",C341," / ",B341),"")</f>
        <v xml:space="preserve"> --Perfect Mantle of Siroria / Perfekter Mantel von Siroria</v>
      </c>
      <c r="AV341" s="25" t="str">
        <f>IF(A341&lt;&gt;"",IF(VALUE(Q341)&gt;0,CONCATENATE("[",A341,"] = true,        --",C341, " / ", B341), ""),"")</f>
        <v/>
      </c>
    </row>
    <row r="342" spans="1:48" x14ac:dyDescent="0.25">
      <c r="A342" s="13">
        <v>395</v>
      </c>
      <c r="B342" t="s">
        <v>2338</v>
      </c>
      <c r="C342" t="s">
        <v>2340</v>
      </c>
      <c r="D342" t="s">
        <v>2339</v>
      </c>
      <c r="G342" s="3">
        <f>A342</f>
        <v>395</v>
      </c>
      <c r="J342" t="s">
        <v>2549</v>
      </c>
      <c r="L342" t="s">
        <v>102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1051</v>
      </c>
      <c r="S342" t="s">
        <v>783</v>
      </c>
      <c r="T342" s="23">
        <f>VLOOKUP(R342,'ESO zone constants'!$L$2:$N$9999,3,FALSE)</f>
        <v>10</v>
      </c>
      <c r="U342" s="3" t="str">
        <f>VLOOKUP(T342,'LibSets constants'!$A$2:$B$16,2,FALSE)</f>
        <v>Summerset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5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dlcId=10</v>
      </c>
      <c r="AS342" s="25" t="str">
        <f>IF(A342&lt;&gt;"",IF(R342&lt;&gt;"",CONCATENATE(", zoneIds={",R342),"")&amp;IF(X342&lt;&gt;"",CONCATENATE(",",X342),"")&amp;IF(AN342&lt;&gt;"",CONCATENATE(",",AN342),"")&amp;IF(R342&lt;&gt;"",CONCATENATE("}",""),"")&amp;IF(OR(L342="true",L342="false",L342&lt;&gt;""), CONCATENATE(", veteran=", L342), ""),"")</f>
        <v>, zoneIds={1051}, veteran=true</v>
      </c>
      <c r="AT342" s="25" t="str">
        <f>IF(A342&lt;&gt;"",IF(J342="Trial",", isTrial=true",IF(J342="Arena",", isArena=true", IF(J342="Monster",", isMonster=true",""))) &amp; IF(M342="true", CONCATENATE(", multiTrialSet=true"), ""),"")</f>
        <v>, isTrial=true</v>
      </c>
      <c r="AU342" s="25" t="str">
        <f>IF(C342&lt;&gt;"",CONCATENATE(" --",C342," / ",B342),"")</f>
        <v xml:space="preserve"> --Perfect Vestment of Olorime / Perfekte Gewandung von Olorime</v>
      </c>
      <c r="AV342" s="25" t="str">
        <f>IF(A342&lt;&gt;"",IF(VALUE(Q342)&gt;0,CONCATENATE("[",A342,"] = true,        --",C342, " / ", B342), ""),"")</f>
        <v/>
      </c>
    </row>
    <row r="343" spans="1:48" hidden="1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2551</v>
      </c>
      <c r="K343">
        <v>3</v>
      </c>
      <c r="L343" t="s">
        <v>2462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3">
        <f>VLOOKUP(R343,'ESO zone constants'!$L$2:$N$9999,3,FALSE)</f>
        <v>0</v>
      </c>
      <c r="U343" s="3" t="str">
        <f>VLOOKUP(T343,'LibSets constants'!$A$2:$B$16,2,FALSE)</f>
        <v>Included in base game</v>
      </c>
      <c r="V343" t="s">
        <v>2552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5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dlcId=0</v>
      </c>
      <c r="AS343" s="25" t="str">
        <f>IF(A343&lt;&gt;"",IF(R343&lt;&gt;"",CONCATENATE(", zoneIds={",R343),"")&amp;IF(X343&lt;&gt;"",CONCATENATE(",",X343),"")&amp;IF(AN343&lt;&gt;"",CONCATENATE(",",AN343),"")&amp;IF(R343&lt;&gt;"",CONCATENATE("}",""),"")&amp;IF(OR(L343="true",L343="false",L343&lt;&gt;""), CONCATENATE(", veteran=", L343), ""),"")</f>
        <v>, zoneIds={1055}, veteran={EQUIP_TYPE_HEAD=true, EQUIP_TYPE_SHOULDERS=false}</v>
      </c>
      <c r="AT343" s="25" t="str">
        <f>IF(A343&lt;&gt;"",IF(J343="Trial",", isTrial=true",IF(J343="Arena",", isArena=true", IF(J343="Monster",", isMonster=true",""))) &amp; IF(M343="true", CONCATENATE(", multiTrialSet=true"), ""),"")</f>
        <v>, isMonster=true</v>
      </c>
      <c r="AU343" s="25" t="str">
        <f>IF(C343&lt;&gt;"",CONCATENATE(" --",C343," / ",B343),"")</f>
        <v xml:space="preserve"> --Balorgh / Balorgh</v>
      </c>
      <c r="AV343" s="25" t="str">
        <f>IF(A343&lt;&gt;"",IF(VALUE(Q343)&gt;0,CONCATENATE("[",A343,"] = true,        --",C343, " / ", B343), ""),"")</f>
        <v/>
      </c>
    </row>
    <row r="344" spans="1:48" hidden="1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2551</v>
      </c>
      <c r="K344">
        <v>3</v>
      </c>
      <c r="L344" t="s">
        <v>2462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3">
        <f>VLOOKUP(R344,'ESO zone constants'!$L$2:$N$9999,3,FALSE)</f>
        <v>0</v>
      </c>
      <c r="U344" s="3" t="str">
        <f>VLOOKUP(T344,'LibSets constants'!$A$2:$B$16,2,FALSE)</f>
        <v>Included in base game</v>
      </c>
      <c r="V344" t="s">
        <v>2583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6" t="str">
        <f>IF(AK344&lt;&gt;"",VLOOKUP(AK344,'ESO zone constants'!$E$3:$L$1002,6,FALSE),"")</f>
        <v/>
      </c>
      <c r="AN344" s="26" t="str">
        <f>IF(AO344&lt;&gt;"",VLOOKUP(AO344,'ESO zone constants'!$E$3:$L$1002,6,FALSE),"")</f>
        <v/>
      </c>
      <c r="AR344" s="25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dlcId=0</v>
      </c>
      <c r="AS344" s="25" t="str">
        <f>IF(A344&lt;&gt;"",IF(R344&lt;&gt;"",CONCATENATE(", zoneIds={",R344),"")&amp;IF(X344&lt;&gt;"",CONCATENATE(",",X344),"")&amp;IF(AN344&lt;&gt;"",CONCATENATE(",",AN344),"")&amp;IF(R344&lt;&gt;"",CONCATENATE("}",""),"")&amp;IF(OR(L344="true",L344="false",L344&lt;&gt;""), CONCATENATE(", veteran=", L344), ""),"")</f>
        <v>, zoneIds={1052}, veteran={EQUIP_TYPE_HEAD=true, EQUIP_TYPE_SHOULDERS=false}</v>
      </c>
      <c r="AT344" s="25" t="str">
        <f>IF(A344&lt;&gt;"",IF(J344="Trial",", isTrial=true",IF(J344="Arena",", isArena=true", IF(J344="Monster",", isMonster=true",""))) &amp; IF(M344="true", CONCATENATE(", multiTrialSet=true"), ""),"")</f>
        <v>, isMonster=true</v>
      </c>
      <c r="AU344" s="25" t="str">
        <f>IF(C344&lt;&gt;"",CONCATENATE(" --",C344," / ",B344),"")</f>
        <v xml:space="preserve"> --Vykosa / Vykosa</v>
      </c>
      <c r="AV344" s="25" t="str">
        <f>IF(A344&lt;&gt;"",IF(VALUE(Q344)&gt;0,CONCATENATE("[",A344,"] = true,        --",C344, " / ", B344), ""),"")</f>
        <v/>
      </c>
    </row>
    <row r="345" spans="1:48" hidden="1" x14ac:dyDescent="0.25">
      <c r="A345" s="13">
        <v>399</v>
      </c>
      <c r="B345" t="s">
        <v>2341</v>
      </c>
      <c r="C345" t="s">
        <v>2343</v>
      </c>
      <c r="D345" t="s">
        <v>2342</v>
      </c>
      <c r="G345" s="3">
        <f>A345</f>
        <v>399</v>
      </c>
      <c r="J345" t="s">
        <v>2550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3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0" t="str">
        <f>IF(AK345&lt;&gt;"",VLOOKUP(AK345,'ESO zone constants'!$E$3:$L$1002,6,FALSE),"")</f>
        <v/>
      </c>
      <c r="AN345" s="30" t="str">
        <f>IF(AO345&lt;&gt;"",VLOOKUP(AO345,'ESO zone constants'!$E$3:$L$1002,6,FALSE),"")</f>
        <v/>
      </c>
      <c r="AR345" s="25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dlcId=0</v>
      </c>
      <c r="AS345" s="25" t="str">
        <f>IF(A345&lt;&gt;"",IF(R345&lt;&gt;"",CONCATENATE(", zoneIds={",R345),"")&amp;IF(X345&lt;&gt;"",CONCATENATE(",",X345),"")&amp;IF(AN345&lt;&gt;"",CONCATENATE(",",AN345),"")&amp;IF(R345&lt;&gt;"",CONCATENATE("}",""),"")&amp;IF(OR(L345="true",L345="false",L345&lt;&gt;""), CONCATENATE(", veteran=", L345), ""),"")</f>
        <v>, zoneIds={1055}, veteran=false</v>
      </c>
      <c r="AT345" s="25" t="str">
        <f>IF(A345&lt;&gt;"",IF(J345="Trial",", isTrial=true",IF(J345="Arena",", isArena=true", IF(J345="Monster",", isMonster=true",""))) &amp; IF(M345="true", CONCATENATE(", multiTrialSet=true"), ""),"")</f>
        <v/>
      </c>
      <c r="AU345" s="25" t="str">
        <f>IF(C345&lt;&gt;"",CONCATENATE(" --",C345," / ",B345),"")</f>
        <v xml:space="preserve"> --Hanu's Compassion / Hanus Mitgefühl</v>
      </c>
      <c r="AV345" s="25" t="str">
        <f>IF(A345&lt;&gt;"",IF(VALUE(Q345)&gt;0,CONCATENATE("[",A345,"] = true,        --",C345, " / ", B345), ""),"")</f>
        <v/>
      </c>
    </row>
    <row r="346" spans="1:48" hidden="1" x14ac:dyDescent="0.25">
      <c r="A346" s="13">
        <v>400</v>
      </c>
      <c r="B346" t="s">
        <v>2344</v>
      </c>
      <c r="C346" t="s">
        <v>2346</v>
      </c>
      <c r="D346" t="s">
        <v>2345</v>
      </c>
      <c r="G346" s="3">
        <f>A346</f>
        <v>400</v>
      </c>
      <c r="J346" t="s">
        <v>2550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3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5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dlcId=0</v>
      </c>
      <c r="AS346" s="25" t="str">
        <f>IF(A346&lt;&gt;"",IF(R346&lt;&gt;"",CONCATENATE(", zoneIds={",R346),"")&amp;IF(X346&lt;&gt;"",CONCATENATE(",",X346),"")&amp;IF(AN346&lt;&gt;"",CONCATENATE(",",AN346),"")&amp;IF(R346&lt;&gt;"",CONCATENATE("}",""),"")&amp;IF(OR(L346="true",L346="false",L346&lt;&gt;""), CONCATENATE(", veteran=", L346), ""),"")</f>
        <v>, zoneIds={1055}, veteran=false</v>
      </c>
      <c r="AT346" s="25" t="str">
        <f>IF(A346&lt;&gt;"",IF(J346="Trial",", isTrial=true",IF(J346="Arena",", isArena=true", IF(J346="Monster",", isMonster=true",""))) &amp; IF(M346="true", CONCATENATE(", multiTrialSet=true"), ""),"")</f>
        <v/>
      </c>
      <c r="AU346" s="25" t="str">
        <f>IF(C346&lt;&gt;"",CONCATENATE(" --",C346," / ",B346),"")</f>
        <v xml:space="preserve"> --Blood Moon / Blutmond</v>
      </c>
      <c r="AV346" s="25" t="str">
        <f>IF(A346&lt;&gt;"",IF(VALUE(Q346)&gt;0,CONCATENATE("[",A346,"] = true,        --",C346, " / ", B346), ""),"")</f>
        <v/>
      </c>
    </row>
    <row r="347" spans="1:48" hidden="1" x14ac:dyDescent="0.25">
      <c r="A347" s="13">
        <v>401</v>
      </c>
      <c r="B347" t="s">
        <v>2347</v>
      </c>
      <c r="C347" t="s">
        <v>2349</v>
      </c>
      <c r="D347" t="s">
        <v>2348</v>
      </c>
      <c r="G347" s="3">
        <f>A347</f>
        <v>401</v>
      </c>
      <c r="J347" t="s">
        <v>2550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3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0" t="str">
        <f>IF(AK347&lt;&gt;"",VLOOKUP(AK347,'ESO zone constants'!$E$3:$L$1002,6,FALSE),"")</f>
        <v/>
      </c>
      <c r="AN347" s="30" t="str">
        <f>IF(AO347&lt;&gt;"",VLOOKUP(AO347,'ESO zone constants'!$E$3:$L$1002,6,FALSE),"")</f>
        <v/>
      </c>
      <c r="AR347" s="25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dlcId=0</v>
      </c>
      <c r="AS347" s="25" t="str">
        <f>IF(A347&lt;&gt;"",IF(R347&lt;&gt;"",CONCATENATE(", zoneIds={",R347),"")&amp;IF(X347&lt;&gt;"",CONCATENATE(",",X347),"")&amp;IF(AN347&lt;&gt;"",CONCATENATE(",",AN347),"")&amp;IF(R347&lt;&gt;"",CONCATENATE("}",""),"")&amp;IF(OR(L347="true",L347="false",L347&lt;&gt;""), CONCATENATE(", veteran=", L347), ""),"")</f>
        <v>, zoneIds={1055}, veteran=false</v>
      </c>
      <c r="AT347" s="25" t="str">
        <f>IF(A347&lt;&gt;"",IF(J347="Trial",", isTrial=true",IF(J347="Arena",", isArena=true", IF(J347="Monster",", isMonster=true",""))) &amp; IF(M347="true", CONCATENATE(", multiTrialSet=true"), ""),"")</f>
        <v/>
      </c>
      <c r="AU347" s="25" t="str">
        <f>IF(C347&lt;&gt;"",CONCATENATE(" --",C347," / ",B347),"")</f>
        <v xml:space="preserve"> --Haven of Ursus / Zuflucht von Ursus</v>
      </c>
      <c r="AV347" s="25" t="str">
        <f>IF(A347&lt;&gt;"",IF(VALUE(Q347)&gt;0,CONCATENATE("[",A347,"] = true,        --",C347, " / ", B347), ""),"")</f>
        <v/>
      </c>
    </row>
    <row r="348" spans="1:48" hidden="1" x14ac:dyDescent="0.25">
      <c r="A348" s="13">
        <v>402</v>
      </c>
      <c r="B348" t="s">
        <v>2350</v>
      </c>
      <c r="C348" t="s">
        <v>2352</v>
      </c>
      <c r="D348" t="s">
        <v>2351</v>
      </c>
      <c r="G348" s="3">
        <f>A348</f>
        <v>402</v>
      </c>
      <c r="J348" t="s">
        <v>2550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3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3" t="str">
        <f>IF(AO348&lt;&gt;"",VLOOKUP(AO348,'ESO zone constants'!$E$3:$L$1002,6,FALSE),"")</f>
        <v/>
      </c>
      <c r="AR348" s="25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dlcId=0</v>
      </c>
      <c r="AS348" s="25" t="str">
        <f>IF(A348&lt;&gt;"",IF(R348&lt;&gt;"",CONCATENATE(", zoneIds={",R348),"")&amp;IF(X348&lt;&gt;"",CONCATENATE(",",X348),"")&amp;IF(AN348&lt;&gt;"",CONCATENATE(",",AN348),"")&amp;IF(R348&lt;&gt;"",CONCATENATE("}",""),"")&amp;IF(OR(L348="true",L348="false",L348&lt;&gt;""), CONCATENATE(", veteran=", L348), ""),"")</f>
        <v>, zoneIds={1052}, veteran=false</v>
      </c>
      <c r="AT348" s="25" t="str">
        <f>IF(A348&lt;&gt;"",IF(J348="Trial",", isTrial=true",IF(J348="Arena",", isArena=true", IF(J348="Monster",", isMonster=true",""))) &amp; IF(M348="true", CONCATENATE(", multiTrialSet=true"), ""),"")</f>
        <v/>
      </c>
      <c r="AU348" s="25" t="str">
        <f>IF(C348&lt;&gt;"",CONCATENATE(" --",C348," / ",B348),"")</f>
        <v xml:space="preserve"> --Moon Hunter / Mondjäger</v>
      </c>
      <c r="AV348" s="25" t="str">
        <f>IF(A348&lt;&gt;"",IF(VALUE(Q348)&gt;0,CONCATENATE("[",A348,"] = true,        --",C348, " / ", B348), ""),"")</f>
        <v/>
      </c>
    </row>
    <row r="349" spans="1:48" hidden="1" x14ac:dyDescent="0.25">
      <c r="A349" s="13">
        <v>403</v>
      </c>
      <c r="B349" t="s">
        <v>2353</v>
      </c>
      <c r="C349" t="s">
        <v>2355</v>
      </c>
      <c r="D349" t="s">
        <v>2354</v>
      </c>
      <c r="G349" s="3">
        <f>A349</f>
        <v>403</v>
      </c>
      <c r="J349" t="s">
        <v>2550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3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3" t="str">
        <f>IF(AO349&lt;&gt;"",VLOOKUP(AO349,'ESO zone constants'!$E$3:$L$1002,6,FALSE),"")</f>
        <v/>
      </c>
      <c r="AR349" s="25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dlcId=0</v>
      </c>
      <c r="AS349" s="25" t="str">
        <f>IF(A349&lt;&gt;"",IF(R349&lt;&gt;"",CONCATENATE(", zoneIds={",R349),"")&amp;IF(X349&lt;&gt;"",CONCATENATE(",",X349),"")&amp;IF(AN349&lt;&gt;"",CONCATENATE(",",AN349),"")&amp;IF(R349&lt;&gt;"",CONCATENATE("}",""),"")&amp;IF(OR(L349="true",L349="false",L349&lt;&gt;""), CONCATENATE(", veteran=", L349), ""),"")</f>
        <v>, zoneIds={1052}, veteran=false</v>
      </c>
      <c r="AT349" s="25" t="str">
        <f>IF(A349&lt;&gt;"",IF(J349="Trial",", isTrial=true",IF(J349="Arena",", isArena=true", IF(J349="Monster",", isMonster=true",""))) &amp; IF(M349="true", CONCATENATE(", multiTrialSet=true"), ""),"")</f>
        <v/>
      </c>
      <c r="AU349" s="25" t="str">
        <f>IF(C349&lt;&gt;"",CONCATENATE(" --",C349," / ",B349),"")</f>
        <v xml:space="preserve"> --Savage Werewolf / Wilder Werwolf</v>
      </c>
      <c r="AV349" s="25" t="str">
        <f>IF(A349&lt;&gt;"",IF(VALUE(Q349)&gt;0,CONCATENATE("[",A349,"] = true,        --",C349, " / ", B349), ""),"")</f>
        <v/>
      </c>
    </row>
    <row r="350" spans="1:48" hidden="1" x14ac:dyDescent="0.25">
      <c r="A350" s="13">
        <v>404</v>
      </c>
      <c r="B350" t="s">
        <v>2356</v>
      </c>
      <c r="C350" t="s">
        <v>2358</v>
      </c>
      <c r="D350" t="s">
        <v>2357</v>
      </c>
      <c r="G350" s="3">
        <f>A350</f>
        <v>404</v>
      </c>
      <c r="J350" t="s">
        <v>2550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3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3" t="str">
        <f>IF(AO350&lt;&gt;"",VLOOKUP(AO350,'ESO zone constants'!$E$3:$L$1002,6,FALSE),"")</f>
        <v/>
      </c>
      <c r="AR350" s="25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dlcId=0</v>
      </c>
      <c r="AS350" s="25" t="str">
        <f>IF(A350&lt;&gt;"",IF(R350&lt;&gt;"",CONCATENATE(", zoneIds={",R350),"")&amp;IF(X350&lt;&gt;"",CONCATENATE(",",X350),"")&amp;IF(AN350&lt;&gt;"",CONCATENATE(",",AN350),"")&amp;IF(R350&lt;&gt;"",CONCATENATE("}",""),"")&amp;IF(OR(L350="true",L350="false",L350&lt;&gt;""), CONCATENATE(", veteran=", L350), ""),"")</f>
        <v>, zoneIds={1052}, veteran=false</v>
      </c>
      <c r="AT350" s="25" t="str">
        <f>IF(A350&lt;&gt;"",IF(J350="Trial",", isTrial=true",IF(J350="Arena",", isArena=true", IF(J350="Monster",", isMonster=true",""))) &amp; IF(M350="true", CONCATENATE(", multiTrialSet=true"), ""),"")</f>
        <v/>
      </c>
      <c r="AU350" s="25" t="str">
        <f>IF(C350&lt;&gt;"",CONCATENATE(" --",C350," / ",B350),"")</f>
        <v xml:space="preserve"> --Jailer's Tenacity / Tenazität des Kerkermeisters</v>
      </c>
      <c r="AV350" s="25" t="str">
        <f>IF(A350&lt;&gt;"",IF(VALUE(Q350)&gt;0,CONCATENATE("[",A350,"] = true,        --",C350, " / ", B350), ""),"")</f>
        <v/>
      </c>
    </row>
    <row r="351" spans="1:48" hidden="1" x14ac:dyDescent="0.25">
      <c r="A351" s="13">
        <v>405</v>
      </c>
      <c r="B351" t="s">
        <v>2359</v>
      </c>
      <c r="C351" t="s">
        <v>2361</v>
      </c>
      <c r="D351" t="s">
        <v>2360</v>
      </c>
      <c r="G351" s="3">
        <f>A351</f>
        <v>405</v>
      </c>
      <c r="J351" t="s">
        <v>2535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3">
        <f>VLOOKUP(R351,'ESO zone constants'!$L$2:$N$9999,3,FALSE)</f>
        <v>12</v>
      </c>
      <c r="U351" s="3" t="str">
        <f>VLOOKUP(T351,'LibSets constants'!$A$2:$B$16,2,FALSE)</f>
        <v>Murkmire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5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dlcId=12</v>
      </c>
      <c r="AS351" s="25" t="str">
        <f>IF(A351&lt;&gt;"",IF(R351&lt;&gt;"",CONCATENATE(", zoneIds={",R351),"")&amp;IF(X351&lt;&gt;"",CONCATENATE(",",X351),"")&amp;IF(AN351&lt;&gt;"",CONCATENATE(",",AN351),"")&amp;IF(R351&lt;&gt;"",CONCATENATE("}",""),"")&amp;IF(OR(L351="true",L351="false",L351&lt;&gt;""), CONCATENATE(", veteran=", L351), ""),"")</f>
        <v>, zoneIds={726}, veteran=false</v>
      </c>
      <c r="AT351" s="25" t="str">
        <f>IF(A351&lt;&gt;"",IF(J351="Trial",", isTrial=true",IF(J351="Arena",", isArena=true", IF(J351="Monster",", isMonster=true",""))) &amp; IF(M351="true", CONCATENATE(", multiTrialSet=true"), ""),"")</f>
        <v/>
      </c>
      <c r="AU351" s="25" t="str">
        <f>IF(C351&lt;&gt;"",CONCATENATE(" --",C351," / ",B351),"")</f>
        <v xml:space="preserve"> --Bright-Throat's Boast / Hellhalsstolz</v>
      </c>
      <c r="AV351" s="25" t="str">
        <f>IF(A351&lt;&gt;"",IF(VALUE(Q351)&gt;0,CONCATENATE("[",A351,"] = true,        --",C351, " / ", B351), ""),"")</f>
        <v/>
      </c>
    </row>
    <row r="352" spans="1:48" hidden="1" x14ac:dyDescent="0.25">
      <c r="A352" s="13">
        <v>406</v>
      </c>
      <c r="B352" t="s">
        <v>2362</v>
      </c>
      <c r="C352" t="s">
        <v>2364</v>
      </c>
      <c r="D352" t="s">
        <v>2363</v>
      </c>
      <c r="G352" s="3">
        <f>A352</f>
        <v>406</v>
      </c>
      <c r="J352" t="s">
        <v>2535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3">
        <f>VLOOKUP(R352,'ESO zone constants'!$L$2:$N$9999,3,FALSE)</f>
        <v>12</v>
      </c>
      <c r="U352" s="3" t="str">
        <f>VLOOKUP(T352,'LibSets constants'!$A$2:$B$16,2,FALSE)</f>
        <v>Murkmire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3" t="str">
        <f>IF(AO352&lt;&gt;"",VLOOKUP(AO352,'ESO zone constants'!$E$3:$L$1002,6,FALSE),"")</f>
        <v/>
      </c>
      <c r="AR352" s="25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dlcId=12</v>
      </c>
      <c r="AS352" s="25" t="str">
        <f>IF(A352&lt;&gt;"",IF(R352&lt;&gt;"",CONCATENATE(", zoneIds={",R352),"")&amp;IF(X352&lt;&gt;"",CONCATENATE(",",X352),"")&amp;IF(AN352&lt;&gt;"",CONCATENATE(",",AN352),"")&amp;IF(R352&lt;&gt;"",CONCATENATE("}",""),"")&amp;IF(OR(L352="true",L352="false",L352&lt;&gt;""), CONCATENATE(", veteran=", L352), ""),"")</f>
        <v>, zoneIds={726}, veteran=false</v>
      </c>
      <c r="AT352" s="25" t="str">
        <f>IF(A352&lt;&gt;"",IF(J352="Trial",", isTrial=true",IF(J352="Arena",", isArena=true", IF(J352="Monster",", isMonster=true",""))) &amp; IF(M352="true", CONCATENATE(", multiTrialSet=true"), ""),"")</f>
        <v/>
      </c>
      <c r="AU352" s="25" t="str">
        <f>IF(C352&lt;&gt;"",CONCATENATE(" --",C352," / ",B352),"")</f>
        <v xml:space="preserve"> --Dead-Water's Guile / Totwassertücke</v>
      </c>
      <c r="AV352" s="25" t="str">
        <f>IF(A352&lt;&gt;"",IF(VALUE(Q352)&gt;0,CONCATENATE("[",A352,"] = true,        --",C352, " / ", B352), ""),"")</f>
        <v/>
      </c>
    </row>
    <row r="353" spans="1:48" hidden="1" x14ac:dyDescent="0.25">
      <c r="A353" s="13">
        <v>407</v>
      </c>
      <c r="B353" t="s">
        <v>2365</v>
      </c>
      <c r="C353" t="s">
        <v>2367</v>
      </c>
      <c r="D353" t="s">
        <v>2366</v>
      </c>
      <c r="G353" s="3">
        <f>A353</f>
        <v>407</v>
      </c>
      <c r="J353" t="s">
        <v>2535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3">
        <f>VLOOKUP(R353,'ESO zone constants'!$L$2:$N$9999,3,FALSE)</f>
        <v>12</v>
      </c>
      <c r="U353" s="3" t="str">
        <f>VLOOKUP(T353,'LibSets constants'!$A$2:$B$16,2,FALSE)</f>
        <v>Murkmire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3" t="str">
        <f>IF(AO353&lt;&gt;"",VLOOKUP(AO353,'ESO zone constants'!$E$3:$L$1002,6,FALSE),"")</f>
        <v/>
      </c>
      <c r="AR353" s="25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dlcId=12</v>
      </c>
      <c r="AS353" s="25" t="str">
        <f>IF(A353&lt;&gt;"",IF(R353&lt;&gt;"",CONCATENATE(", zoneIds={",R353),"")&amp;IF(X353&lt;&gt;"",CONCATENATE(",",X353),"")&amp;IF(AN353&lt;&gt;"",CONCATENATE(",",AN353),"")&amp;IF(R353&lt;&gt;"",CONCATENATE("}",""),"")&amp;IF(OR(L353="true",L353="false",L353&lt;&gt;""), CONCATENATE(", veteran=", L353), ""),"")</f>
        <v>, zoneIds={726}, veteran=false</v>
      </c>
      <c r="AT353" s="25" t="str">
        <f>IF(A353&lt;&gt;"",IF(J353="Trial",", isTrial=true",IF(J353="Arena",", isArena=true", IF(J353="Monster",", isMonster=true",""))) &amp; IF(M353="true", CONCATENATE(", multiTrialSet=true"), ""),"")</f>
        <v/>
      </c>
      <c r="AU353" s="25" t="str">
        <f>IF(C353&lt;&gt;"",CONCATENATE(" --",C353," / ",B353),"")</f>
        <v xml:space="preserve"> --Champion of the Hist / Histchampion</v>
      </c>
      <c r="AV353" s="25" t="str">
        <f>IF(A353&lt;&gt;"",IF(VALUE(Q353)&gt;0,CONCATENATE("[",A353,"] = true,        --",C353, " / ", B353), ""),"")</f>
        <v/>
      </c>
    </row>
    <row r="354" spans="1:48" x14ac:dyDescent="0.25">
      <c r="A354" s="5">
        <v>408</v>
      </c>
      <c r="B354" t="s">
        <v>2368</v>
      </c>
      <c r="C354" t="s">
        <v>2370</v>
      </c>
      <c r="D354" t="s">
        <v>2369</v>
      </c>
      <c r="G354" s="3">
        <f>A354</f>
        <v>408</v>
      </c>
      <c r="J354" t="s">
        <v>2539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7</v>
      </c>
      <c r="R354" s="3" t="str">
        <f>IF(S354&lt;&gt;"",VLOOKUP(S354,'ESO zone constants'!$E$2:$L$5000,8,FALSE),"")</f>
        <v/>
      </c>
      <c r="T354" s="23" t="e">
        <f>VLOOKUP(R354,'ESO zone constants'!$L$2:$N$9999,3,FALSE)</f>
        <v>#N/A</v>
      </c>
      <c r="U354" s="3" t="e">
        <f>VLOOKUP(T354,'LibSets constants'!$A$2:$B$16,2,FALSE)</f>
        <v>#N/A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5" t="e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#N/A</v>
      </c>
      <c r="AS354" s="25" t="str">
        <f>IF(A354&lt;&gt;"",IF(R354&lt;&gt;"",CONCATENATE(", zoneIds={",R354),"")&amp;IF(X354&lt;&gt;"",CONCATENATE(",",X354),"")&amp;IF(AN354&lt;&gt;"",CONCATENATE(",",AN354),"")&amp;IF(R354&lt;&gt;"",CONCATENATE("}",""),"")&amp;IF(OR(L354="true",L354="false",L354&lt;&gt;""), CONCATENATE(", veteran=", L354), ""),"")</f>
        <v>, veteran=false</v>
      </c>
      <c r="AT354" s="25" t="str">
        <f>IF(A354&lt;&gt;"",IF(J354="Trial",", isTrial=true",IF(J354="Arena",", isArena=true", IF(J354="Monster",", isMonster=true",""))) &amp; IF(M354="true", CONCATENATE(", multiTrialSet=true"), ""),"")</f>
        <v/>
      </c>
      <c r="AU354" s="25" t="str">
        <f>IF(C354&lt;&gt;"",CONCATENATE(" --",C354," / ",B354),"")</f>
        <v xml:space="preserve"> --Grave-Stake Collector / Grabpflocksammler</v>
      </c>
      <c r="AV354" s="25" t="str">
        <f>IF(A354&lt;&gt;"",IF(VALUE(Q354)&gt;0,CONCATENATE("[",A354,"] = true,        --",C354, " / ", B354), ""),"")</f>
        <v>[408] = true,        --Grave-Stake Collector / Grabpflocksammler</v>
      </c>
    </row>
    <row r="355" spans="1:48" x14ac:dyDescent="0.25">
      <c r="A355" s="5">
        <v>409</v>
      </c>
      <c r="B355" t="s">
        <v>2371</v>
      </c>
      <c r="C355" t="s">
        <v>2373</v>
      </c>
      <c r="D355" t="s">
        <v>2372</v>
      </c>
      <c r="G355" s="3">
        <f>A355</f>
        <v>409</v>
      </c>
      <c r="J355" t="s">
        <v>2539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2</v>
      </c>
      <c r="R355" s="3" t="str">
        <f>IF(S355&lt;&gt;"",VLOOKUP(S355,'ESO zone constants'!$E$2:$L$5000,8,FALSE),"")</f>
        <v/>
      </c>
      <c r="T355" s="23" t="e">
        <f>VLOOKUP(R355,'ESO zone constants'!$L$2:$N$9999,3,FALSE)</f>
        <v>#N/A</v>
      </c>
      <c r="U355" s="3" t="e">
        <f>VLOOKUP(T355,'LibSets constants'!$A$2:$B$16,2,FALSE)</f>
        <v>#N/A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5" t="e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#N/A</v>
      </c>
      <c r="AS355" s="25" t="str">
        <f>IF(A355&lt;&gt;"",IF(R355&lt;&gt;"",CONCATENATE(", zoneIds={",R355),"")&amp;IF(X355&lt;&gt;"",CONCATENATE(",",X355),"")&amp;IF(AN355&lt;&gt;"",CONCATENATE(",",AN355),"")&amp;IF(R355&lt;&gt;"",CONCATENATE("}",""),"")&amp;IF(OR(L355="true",L355="false",L355&lt;&gt;""), CONCATENATE(", veteran=", L355), ""),"")</f>
        <v>, veteran=false</v>
      </c>
      <c r="AT355" s="25" t="str">
        <f>IF(A355&lt;&gt;"",IF(J355="Trial",", isTrial=true",IF(J355="Arena",", isArena=true", IF(J355="Monster",", isMonster=true",""))) &amp; IF(M355="true", CONCATENATE(", multiTrialSet=true"), ""),"")</f>
        <v/>
      </c>
      <c r="AU355" s="25" t="str">
        <f>IF(C355&lt;&gt;"",CONCATENATE(" --",C355," / ",B355),"")</f>
        <v xml:space="preserve"> --Naga Shaman / Nagaschamane</v>
      </c>
      <c r="AV355" s="25" t="str">
        <f>IF(A355&lt;&gt;"",IF(VALUE(Q355)&gt;0,CONCATENATE("[",A355,"] = true,        --",C355, " / ", B355), ""),"")</f>
        <v>[409] = true,        --Naga Shaman / Nagaschamane</v>
      </c>
    </row>
    <row r="356" spans="1:48" x14ac:dyDescent="0.25">
      <c r="A356" s="5">
        <v>410</v>
      </c>
      <c r="B356" t="s">
        <v>2374</v>
      </c>
      <c r="C356" t="s">
        <v>2376</v>
      </c>
      <c r="D356" t="s">
        <v>2375</v>
      </c>
      <c r="G356" s="3">
        <f>A356</f>
        <v>410</v>
      </c>
      <c r="J356" t="s">
        <v>2539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4</v>
      </c>
      <c r="R356" s="3" t="str">
        <f>IF(S356&lt;&gt;"",VLOOKUP(S356,'ESO zone constants'!$E$2:$L$5000,8,FALSE),"")</f>
        <v/>
      </c>
      <c r="T356" s="23" t="e">
        <f>VLOOKUP(R356,'ESO zone constants'!$L$2:$N$9999,3,FALSE)</f>
        <v>#N/A</v>
      </c>
      <c r="U356" s="3" t="e">
        <f>VLOOKUP(T356,'LibSets constants'!$A$2:$B$16,2,FALSE)</f>
        <v>#N/A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5" t="e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#N/A</v>
      </c>
      <c r="AS356" s="25" t="str">
        <f>IF(A356&lt;&gt;"",IF(R356&lt;&gt;"",CONCATENATE(", zoneIds={",R356),"")&amp;IF(X356&lt;&gt;"",CONCATENATE(",",X356),"")&amp;IF(AN356&lt;&gt;"",CONCATENATE(",",AN356),"")&amp;IF(R356&lt;&gt;"",CONCATENATE("}",""),"")&amp;IF(OR(L356="true",L356="false",L356&lt;&gt;""), CONCATENATE(", veteran=", L356), ""),"")</f>
        <v>, veteran=false</v>
      </c>
      <c r="AT356" s="25" t="str">
        <f>IF(A356&lt;&gt;"",IF(J356="Trial",", isTrial=true",IF(J356="Arena",", isArena=true", IF(J356="Monster",", isMonster=true",""))) &amp; IF(M356="true", CONCATENATE(", multiTrialSet=true"), ""),"")</f>
        <v/>
      </c>
      <c r="AU356" s="25" t="str">
        <f>IF(C356&lt;&gt;"",CONCATENATE(" --",C356," / ",B356),"")</f>
        <v xml:space="preserve"> --Might of the Lost Legion / Macht der Verlorenen Legion</v>
      </c>
      <c r="AV356" s="25" t="str">
        <f>IF(A356&lt;&gt;"",IF(VALUE(Q356)&gt;0,CONCATENATE("[",A356,"] = true,        --",C356, " / ", B356), ""),"")</f>
        <v>[410] = true,        --Might of the Lost Legion / Macht der Verlorenen Legion</v>
      </c>
    </row>
    <row r="357" spans="1:48" hidden="1" x14ac:dyDescent="0.25">
      <c r="A357" s="13">
        <v>411</v>
      </c>
      <c r="B357" t="s">
        <v>2377</v>
      </c>
      <c r="C357" t="s">
        <v>2379</v>
      </c>
      <c r="D357" t="s">
        <v>2378</v>
      </c>
      <c r="G357" s="3">
        <f>A357</f>
        <v>411</v>
      </c>
      <c r="J357" t="s">
        <v>2465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3">
        <f>VLOOKUP(R357,'ESO zone constants'!$L$2:$N$9999,3,FALSE)</f>
        <v>12</v>
      </c>
      <c r="U357" s="3" t="str">
        <f>VLOOKUP(T357,'LibSets constants'!$A$2:$B$16,2,FALSE)</f>
        <v>Murkmire</v>
      </c>
      <c r="V357" t="s">
        <v>2585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0" t="str">
        <f>IF(AK357&lt;&gt;"",VLOOKUP(AK357,'ESO zone constants'!$E$3:$L$1002,6,FALSE),"")</f>
        <v/>
      </c>
      <c r="AN357" s="30" t="str">
        <f>IF(AO357&lt;&gt;"",VLOOKUP(AO357,'ESO zone constants'!$E$3:$L$1002,6,FALSE),"")</f>
        <v/>
      </c>
      <c r="AR357" s="25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dlcId=12</v>
      </c>
      <c r="AS357" s="25" t="str">
        <f>IF(A357&lt;&gt;"",IF(R357&lt;&gt;"",CONCATENATE(", zoneIds={",R357),"")&amp;IF(X357&lt;&gt;"",CONCATENATE(",",X357),"")&amp;IF(AN357&lt;&gt;"",CONCATENATE(",",AN357),"")&amp;IF(R357&lt;&gt;"",CONCATENATE("}",""),"")&amp;IF(OR(L357="true",L357="false",L357&lt;&gt;""), CONCATENATE(", veteran=", L357), ""),"")</f>
        <v>, zoneIds={1082}, veteran=false</v>
      </c>
      <c r="AT357" s="25" t="str">
        <f>IF(A357&lt;&gt;"",IF(J357="Trial",", isTrial=true",IF(J357="Arena",", isArena=true", IF(J357="Monster",", isMonster=true",""))) &amp; IF(M357="true", CONCATENATE(", multiTrialSet=true"), ""),"")</f>
        <v>, isArena=true</v>
      </c>
      <c r="AU357" s="25" t="str">
        <f>IF(C357&lt;&gt;"",CONCATENATE(" --",C357," / ",B357),"")</f>
        <v xml:space="preserve"> --Gallant Charge / Galanter Ansturm</v>
      </c>
      <c r="AV357" s="25" t="str">
        <f>IF(A357&lt;&gt;"",IF(VALUE(Q357)&gt;0,CONCATENATE("[",A357,"] = true,        --",C357, " / ", B357), ""),"")</f>
        <v/>
      </c>
    </row>
    <row r="358" spans="1:48" hidden="1" x14ac:dyDescent="0.25">
      <c r="A358" s="13">
        <v>412</v>
      </c>
      <c r="B358" t="s">
        <v>2380</v>
      </c>
      <c r="C358" t="s">
        <v>2382</v>
      </c>
      <c r="D358" t="s">
        <v>2381</v>
      </c>
      <c r="G358" s="3">
        <f>A358</f>
        <v>412</v>
      </c>
      <c r="J358" t="s">
        <v>2465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3">
        <f>VLOOKUP(R358,'ESO zone constants'!$L$2:$N$9999,3,FALSE)</f>
        <v>12</v>
      </c>
      <c r="U358" s="3" t="str">
        <f>VLOOKUP(T358,'LibSets constants'!$A$2:$B$16,2,FALSE)</f>
        <v>Murkmire</v>
      </c>
      <c r="V358" t="s">
        <v>2585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3" t="str">
        <f>IF(AO358&lt;&gt;"",VLOOKUP(AO358,'ESO zone constants'!$E$3:$L$1002,6,FALSE),"")</f>
        <v/>
      </c>
      <c r="AR358" s="25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S358" s="25" t="str">
        <f>IF(A358&lt;&gt;"",IF(R358&lt;&gt;"",CONCATENATE(", zoneIds={",R358),"")&amp;IF(X358&lt;&gt;"",CONCATENATE(",",X358),"")&amp;IF(AN358&lt;&gt;"",CONCATENATE(",",AN358),"")&amp;IF(R358&lt;&gt;"",CONCATENATE("}",""),"")&amp;IF(OR(L358="true",L358="false",L358&lt;&gt;""), CONCATENATE(", veteran=", L358), ""),"")</f>
        <v>, zoneIds={1082}, veteran=false</v>
      </c>
      <c r="AT358" s="25" t="str">
        <f>IF(A358&lt;&gt;"",IF(J358="Trial",", isTrial=true",IF(J358="Arena",", isArena=true", IF(J358="Monster",", isMonster=true",""))) &amp; IF(M358="true", CONCATENATE(", multiTrialSet=true"), ""),"")</f>
        <v>, isArena=true</v>
      </c>
      <c r="AU358" s="25" t="str">
        <f>IF(C358&lt;&gt;"",CONCATENATE(" --",C358," / ",B358),"")</f>
        <v xml:space="preserve"> --Radial Uppercut / Rundum-Aufwärtsschnitt</v>
      </c>
      <c r="AV358" s="25" t="str">
        <f>IF(A358&lt;&gt;"",IF(VALUE(Q358)&gt;0,CONCATENATE("[",A358,"] = true,        --",C358, " / ", B358), ""),"")</f>
        <v/>
      </c>
    </row>
    <row r="359" spans="1:48" hidden="1" x14ac:dyDescent="0.25">
      <c r="A359" s="13">
        <v>413</v>
      </c>
      <c r="B359" t="s">
        <v>2383</v>
      </c>
      <c r="C359" t="s">
        <v>2385</v>
      </c>
      <c r="D359" t="s">
        <v>2384</v>
      </c>
      <c r="G359" s="3">
        <f>A359</f>
        <v>413</v>
      </c>
      <c r="J359" t="s">
        <v>2465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3">
        <f>VLOOKUP(R359,'ESO zone constants'!$L$2:$N$9999,3,FALSE)</f>
        <v>12</v>
      </c>
      <c r="U359" s="3" t="str">
        <f>VLOOKUP(T359,'LibSets constants'!$A$2:$B$16,2,FALSE)</f>
        <v>Murkmire</v>
      </c>
      <c r="V359" t="s">
        <v>2585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3" t="str">
        <f>IF(AO359&lt;&gt;"",VLOOKUP(AO359,'ESO zone constants'!$E$3:$L$1002,6,FALSE),"")</f>
        <v/>
      </c>
      <c r="AR359" s="25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S359" s="25" t="str">
        <f>IF(A359&lt;&gt;"",IF(R359&lt;&gt;"",CONCATENATE(", zoneIds={",R359),"")&amp;IF(X359&lt;&gt;"",CONCATENATE(",",X359),"")&amp;IF(AN359&lt;&gt;"",CONCATENATE(",",AN359),"")&amp;IF(R359&lt;&gt;"",CONCATENATE("}",""),"")&amp;IF(OR(L359="true",L359="false",L359&lt;&gt;""), CONCATENATE(", veteran=", L359), ""),"")</f>
        <v>, zoneIds={1082}, veteran=false</v>
      </c>
      <c r="AT359" s="25" t="str">
        <f>IF(A359&lt;&gt;"",IF(J359="Trial",", isTrial=true",IF(J359="Arena",", isArena=true", IF(J359="Monster",", isMonster=true",""))) &amp; IF(M359="true", CONCATENATE(", multiTrialSet=true"), ""),"")</f>
        <v>, isArena=true</v>
      </c>
      <c r="AU359" s="25" t="str">
        <f>IF(C359&lt;&gt;"",CONCATENATE(" --",C359," / ",B359),"")</f>
        <v xml:space="preserve"> --Spectral Cloak / Spektraler Mantel</v>
      </c>
      <c r="AV359" s="25" t="str">
        <f>IF(A359&lt;&gt;"",IF(VALUE(Q359)&gt;0,CONCATENATE("[",A359,"] = true,        --",C359, " / ", B359), ""),"")</f>
        <v/>
      </c>
    </row>
    <row r="360" spans="1:48" hidden="1" x14ac:dyDescent="0.25">
      <c r="A360" s="13">
        <v>414</v>
      </c>
      <c r="B360" t="s">
        <v>2386</v>
      </c>
      <c r="C360" t="s">
        <v>2388</v>
      </c>
      <c r="D360" t="s">
        <v>2387</v>
      </c>
      <c r="G360" s="3">
        <f>A360</f>
        <v>414</v>
      </c>
      <c r="J360" t="s">
        <v>2465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3">
        <f>VLOOKUP(R360,'ESO zone constants'!$L$2:$N$9999,3,FALSE)</f>
        <v>12</v>
      </c>
      <c r="U360" s="3" t="str">
        <f>VLOOKUP(T360,'LibSets constants'!$A$2:$B$16,2,FALSE)</f>
        <v>Murkmire</v>
      </c>
      <c r="V360" t="s">
        <v>2585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3" t="str">
        <f>IF(AO360&lt;&gt;"",VLOOKUP(AO360,'ESO zone constants'!$E$3:$L$1002,6,FALSE),"")</f>
        <v/>
      </c>
      <c r="AR360" s="25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S360" s="25" t="str">
        <f>IF(A360&lt;&gt;"",IF(R360&lt;&gt;"",CONCATENATE(", zoneIds={",R360),"")&amp;IF(X360&lt;&gt;"",CONCATENATE(",",X360),"")&amp;IF(AN360&lt;&gt;"",CONCATENATE(",",AN360),"")&amp;IF(R360&lt;&gt;"",CONCATENATE("}",""),"")&amp;IF(OR(L360="true",L360="false",L360&lt;&gt;""), CONCATENATE(", veteran=", L360), ""),"")</f>
        <v>, zoneIds={1082}, veteran=false</v>
      </c>
      <c r="AT360" s="25" t="str">
        <f>IF(A360&lt;&gt;"",IF(J360="Trial",", isTrial=true",IF(J360="Arena",", isArena=true", IF(J360="Monster",", isMonster=true",""))) &amp; IF(M360="true", CONCATENATE(", multiTrialSet=true"), ""),"")</f>
        <v>, isArena=true</v>
      </c>
      <c r="AU360" s="25" t="str">
        <f>IF(C360&lt;&gt;"",CONCATENATE(" --",C360," / ",B360),"")</f>
        <v xml:space="preserve"> --Virulent Shot / Virulenter Schuss</v>
      </c>
      <c r="AV360" s="25" t="str">
        <f>IF(A360&lt;&gt;"",IF(VALUE(Q360)&gt;0,CONCATENATE("[",A360,"] = true,        --",C360, " / ", B360), ""),"")</f>
        <v/>
      </c>
    </row>
    <row r="361" spans="1:48" hidden="1" x14ac:dyDescent="0.25">
      <c r="A361" s="13">
        <v>415</v>
      </c>
      <c r="B361" t="s">
        <v>2389</v>
      </c>
      <c r="C361" t="s">
        <v>2391</v>
      </c>
      <c r="D361" t="s">
        <v>2390</v>
      </c>
      <c r="G361" s="3">
        <f>A361</f>
        <v>415</v>
      </c>
      <c r="J361" t="s">
        <v>2465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3">
        <f>VLOOKUP(R361,'ESO zone constants'!$L$2:$N$9999,3,FALSE)</f>
        <v>12</v>
      </c>
      <c r="U361" s="3" t="str">
        <f>VLOOKUP(T361,'LibSets constants'!$A$2:$B$16,2,FALSE)</f>
        <v>Murkmire</v>
      </c>
      <c r="V361" t="s">
        <v>2585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3" t="str">
        <f>IF(AO361&lt;&gt;"",VLOOKUP(AO361,'ESO zone constants'!$E$3:$L$1002,6,FALSE),"")</f>
        <v/>
      </c>
      <c r="AR361" s="25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S361" s="25" t="str">
        <f>IF(A361&lt;&gt;"",IF(R361&lt;&gt;"",CONCATENATE(", zoneIds={",R361),"")&amp;IF(X361&lt;&gt;"",CONCATENATE(",",X361),"")&amp;IF(AN361&lt;&gt;"",CONCATENATE(",",AN361),"")&amp;IF(R361&lt;&gt;"",CONCATENATE("}",""),"")&amp;IF(OR(L361="true",L361="false",L361&lt;&gt;""), CONCATENATE(", veteran=", L361), ""),"")</f>
        <v>, zoneIds={1082}, veteran=false</v>
      </c>
      <c r="AT361" s="25" t="str">
        <f>IF(A361&lt;&gt;"",IF(J361="Trial",", isTrial=true",IF(J361="Arena",", isArena=true", IF(J361="Monster",", isMonster=true",""))) &amp; IF(M361="true", CONCATENATE(", multiTrialSet=true"), ""),"")</f>
        <v>, isArena=true</v>
      </c>
      <c r="AU361" s="25" t="str">
        <f>IF(C361&lt;&gt;"",CONCATENATE(" --",C361," / ",B361),"")</f>
        <v xml:space="preserve"> --Wild Impulse / Wilder Impuls</v>
      </c>
      <c r="AV361" s="25" t="str">
        <f>IF(A361&lt;&gt;"",IF(VALUE(Q361)&gt;0,CONCATENATE("[",A361,"] = true,        --",C361, " / ", B361), ""),"")</f>
        <v/>
      </c>
    </row>
    <row r="362" spans="1:48" hidden="1" x14ac:dyDescent="0.25">
      <c r="A362" s="13">
        <v>416</v>
      </c>
      <c r="B362" t="s">
        <v>2392</v>
      </c>
      <c r="C362" t="s">
        <v>2394</v>
      </c>
      <c r="D362" t="s">
        <v>2393</v>
      </c>
      <c r="G362" s="3">
        <f>A362</f>
        <v>416</v>
      </c>
      <c r="J362" t="s">
        <v>2465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3">
        <f>VLOOKUP(R362,'ESO zone constants'!$L$2:$N$9999,3,FALSE)</f>
        <v>12</v>
      </c>
      <c r="U362" s="3" t="str">
        <f>VLOOKUP(T362,'LibSets constants'!$A$2:$B$16,2,FALSE)</f>
        <v>Murkmire</v>
      </c>
      <c r="V362" t="s">
        <v>2585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3" t="str">
        <f>IF(AO362&lt;&gt;"",VLOOKUP(AO362,'ESO zone constants'!$E$3:$L$1002,6,FALSE),"")</f>
        <v/>
      </c>
      <c r="AR362" s="25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S362" s="25" t="str">
        <f>IF(A362&lt;&gt;"",IF(R362&lt;&gt;"",CONCATENATE(", zoneIds={",R362),"")&amp;IF(X362&lt;&gt;"",CONCATENATE(",",X362),"")&amp;IF(AN362&lt;&gt;"",CONCATENATE(",",AN362),"")&amp;IF(R362&lt;&gt;"",CONCATENATE("}",""),"")&amp;IF(OR(L362="true",L362="false",L362&lt;&gt;""), CONCATENATE(", veteran=", L362), ""),"")</f>
        <v>, zoneIds={1082}, veteran=false</v>
      </c>
      <c r="AT362" s="25" t="str">
        <f>IF(A362&lt;&gt;"",IF(J362="Trial",", isTrial=true",IF(J362="Arena",", isArena=true", IF(J362="Monster",", isMonster=true",""))) &amp; IF(M362="true", CONCATENATE(", multiTrialSet=true"), ""),"")</f>
        <v>, isArena=true</v>
      </c>
      <c r="AU362" s="25" t="str">
        <f>IF(C362&lt;&gt;"",CONCATENATE(" --",C362," / ",B362),"")</f>
        <v xml:space="preserve"> --Mender's Ward / Schutz des Pflegers</v>
      </c>
      <c r="AV362" s="25" t="str">
        <f>IF(A362&lt;&gt;"",IF(VALUE(Q362)&gt;0,CONCATENATE("[",A362,"] = true,        --",C362, " / ", B362), ""),"")</f>
        <v/>
      </c>
    </row>
    <row r="363" spans="1:48" x14ac:dyDescent="0.25">
      <c r="A363" s="13">
        <v>417</v>
      </c>
      <c r="B363" t="s">
        <v>2395</v>
      </c>
      <c r="C363" t="s">
        <v>2397</v>
      </c>
      <c r="D363" t="s">
        <v>2396</v>
      </c>
      <c r="G363" s="3">
        <f>A363</f>
        <v>417</v>
      </c>
      <c r="J363" t="s">
        <v>172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181</v>
      </c>
      <c r="S363" t="s">
        <v>172</v>
      </c>
      <c r="T363" s="23">
        <f>VLOOKUP(R363,'ESO zone constants'!$L$2:$N$9999,3,FALSE)</f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5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S363" s="25" t="str">
        <f>IF(A363&lt;&gt;"",IF(R363&lt;&gt;"",CONCATENATE(", zoneIds={",R363),"")&amp;IF(X363&lt;&gt;"",CONCATENATE(",",X363),"")&amp;IF(AN363&lt;&gt;"",CONCATENATE(",",AN363),"")&amp;IF(R363&lt;&gt;"",CONCATENATE("}",""),"")&amp;IF(OR(L363="true",L363="false",L363&lt;&gt;""), CONCATENATE(", veteran=", L363), ""),"")</f>
        <v>, zoneIds={181}, veteran=false</v>
      </c>
      <c r="AT363" s="25" t="str">
        <f>IF(A363&lt;&gt;"",IF(J363="Trial",", isTrial=true",IF(J363="Arena",", isArena=true", IF(J363="Monster",", isMonster=true",""))) &amp; IF(M363="true", CONCATENATE(", multiTrialSet=true"), ""),"")</f>
        <v/>
      </c>
      <c r="AU363" s="25" t="str">
        <f>IF(C363&lt;&gt;"",CONCATENATE(" --",C363," / ",B363),"")</f>
        <v xml:space="preserve"> --Indomitable Fury / Unbeugsamer Zorn</v>
      </c>
      <c r="AV363" s="25" t="str">
        <f>IF(A363&lt;&gt;"",IF(VALUE(Q363)&gt;0,CONCATENATE("[",A363,"] = true,        --",C363, " / ", B363), ""),"")</f>
        <v/>
      </c>
    </row>
    <row r="364" spans="1:48" x14ac:dyDescent="0.25">
      <c r="A364" s="13">
        <v>418</v>
      </c>
      <c r="B364" t="s">
        <v>2398</v>
      </c>
      <c r="C364" t="s">
        <v>2400</v>
      </c>
      <c r="D364" t="s">
        <v>2399</v>
      </c>
      <c r="G364" s="3">
        <f>A364</f>
        <v>418</v>
      </c>
      <c r="J364" t="s">
        <v>172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181</v>
      </c>
      <c r="S364" t="s">
        <v>172</v>
      </c>
      <c r="T364" s="23">
        <f>VLOOKUP(R364,'ESO zone constants'!$L$2:$N$9999,3,FALSE)</f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5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S364" s="25" t="str">
        <f>IF(A364&lt;&gt;"",IF(R364&lt;&gt;"",CONCATENATE(", zoneIds={",R364),"")&amp;IF(X364&lt;&gt;"",CONCATENATE(",",X364),"")&amp;IF(AN364&lt;&gt;"",CONCATENATE(",",AN364),"")&amp;IF(R364&lt;&gt;"",CONCATENATE("}",""),"")&amp;IF(OR(L364="true",L364="false",L364&lt;&gt;""), CONCATENATE(", veteran=", L364), ""),"")</f>
        <v>, zoneIds={181}, veteran=false</v>
      </c>
      <c r="AT364" s="25" t="str">
        <f>IF(A364&lt;&gt;"",IF(J364="Trial",", isTrial=true",IF(J364="Arena",", isArena=true", IF(J364="Monster",", isMonster=true",""))) &amp; IF(M364="true", CONCATENATE(", multiTrialSet=true"), ""),"")</f>
        <v/>
      </c>
      <c r="AU364" s="25" t="str">
        <f>IF(C364&lt;&gt;"",CONCATENATE(" --",C364," / ",B364),"")</f>
        <v xml:space="preserve"> --Spell Strategist / Zauberstratege</v>
      </c>
      <c r="AV364" s="25" t="str">
        <f>IF(A364&lt;&gt;"",IF(VALUE(Q364)&gt;0,CONCATENATE("[",A364,"] = true,        --",C364, " / ", B364), ""),"")</f>
        <v/>
      </c>
    </row>
    <row r="365" spans="1:48" x14ac:dyDescent="0.25">
      <c r="A365" s="13">
        <v>419</v>
      </c>
      <c r="B365" t="s">
        <v>2401</v>
      </c>
      <c r="C365" t="s">
        <v>2403</v>
      </c>
      <c r="D365" t="s">
        <v>2402</v>
      </c>
      <c r="G365" s="3">
        <f>A365</f>
        <v>419</v>
      </c>
      <c r="J365" t="s">
        <v>172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181</v>
      </c>
      <c r="S365" t="s">
        <v>172</v>
      </c>
      <c r="T365" s="23">
        <f>VLOOKUP(R365,'ESO zone constants'!$L$2:$N$9999,3,FALSE)</f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5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S365" s="25" t="str">
        <f>IF(A365&lt;&gt;"",IF(R365&lt;&gt;"",CONCATENATE(", zoneIds={",R365),"")&amp;IF(X365&lt;&gt;"",CONCATENATE(",",X365),"")&amp;IF(AN365&lt;&gt;"",CONCATENATE(",",AN365),"")&amp;IF(R365&lt;&gt;"",CONCATENATE("}",""),"")&amp;IF(OR(L365="true",L365="false",L365&lt;&gt;""), CONCATENATE(", veteran=", L365), ""),"")</f>
        <v>, zoneIds={181}, veteran=false</v>
      </c>
      <c r="AT365" s="25" t="str">
        <f>IF(A365&lt;&gt;"",IF(J365="Trial",", isTrial=true",IF(J365="Arena",", isArena=true", IF(J365="Monster",", isMonster=true",""))) &amp; IF(M365="true", CONCATENATE(", multiTrialSet=true"), ""),"")</f>
        <v/>
      </c>
      <c r="AU365" s="25" t="str">
        <f>IF(C365&lt;&gt;"",CONCATENATE(" --",C365," / ",B365),"")</f>
        <v xml:space="preserve"> --Battlefield Acrobat / Schlachtfeldakrobat</v>
      </c>
      <c r="AV365" s="25" t="str">
        <f>IF(A365&lt;&gt;"",IF(VALUE(Q365)&gt;0,CONCATENATE("[",A365,"] = true,        --",C365, " / ", B365), ""),"")</f>
        <v/>
      </c>
    </row>
    <row r="366" spans="1:48" x14ac:dyDescent="0.25">
      <c r="A366" s="13">
        <v>420</v>
      </c>
      <c r="B366" t="s">
        <v>2404</v>
      </c>
      <c r="C366" t="s">
        <v>2406</v>
      </c>
      <c r="D366" t="s">
        <v>2405</v>
      </c>
      <c r="G366" s="3">
        <f>A366</f>
        <v>420</v>
      </c>
      <c r="J366" t="s">
        <v>172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181</v>
      </c>
      <c r="S366" t="s">
        <v>172</v>
      </c>
      <c r="T366" s="23">
        <f>VLOOKUP(R366,'ESO zone constants'!$L$2:$N$9999,3,FALSE)</f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5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S366" s="25" t="str">
        <f>IF(A366&lt;&gt;"",IF(R366&lt;&gt;"",CONCATENATE(", zoneIds={",R366),"")&amp;IF(X366&lt;&gt;"",CONCATENATE(",",X366),"")&amp;IF(AN366&lt;&gt;"",CONCATENATE(",",AN366),"")&amp;IF(R366&lt;&gt;"",CONCATENATE("}",""),"")&amp;IF(OR(L366="true",L366="false",L366&lt;&gt;""), CONCATENATE(", veteran=", L366), ""),"")</f>
        <v>, zoneIds={181}, veteran=false</v>
      </c>
      <c r="AT366" s="25" t="str">
        <f>IF(A366&lt;&gt;"",IF(J366="Trial",", isTrial=true",IF(J366="Arena",", isArena=true", IF(J366="Monster",", isMonster=true",""))) &amp; IF(M366="true", CONCATENATE(", multiTrialSet=true"), ""),"")</f>
        <v/>
      </c>
      <c r="AU366" s="25" t="str">
        <f>IF(C366&lt;&gt;"",CONCATENATE(" --",C366," / ",B366),"")</f>
        <v xml:space="preserve"> --Soldier of Anguish / Soldat der Pein</v>
      </c>
      <c r="AV366" s="25" t="str">
        <f>IF(A366&lt;&gt;"",IF(VALUE(Q366)&gt;0,CONCATENATE("[",A366,"] = true,        --",C366, " / ", B366), ""),"")</f>
        <v/>
      </c>
    </row>
    <row r="367" spans="1:48" x14ac:dyDescent="0.25">
      <c r="A367" s="13">
        <v>421</v>
      </c>
      <c r="B367" t="s">
        <v>2407</v>
      </c>
      <c r="C367" t="s">
        <v>2409</v>
      </c>
      <c r="D367" t="s">
        <v>2408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constants'!$E$2:$L$5000,8,FALSE),"")</f>
        <v/>
      </c>
      <c r="T367" s="23" t="e">
        <f>VLOOKUP(R367,'ESO zone constants'!$L$2:$N$9999,3,FALSE)</f>
        <v>#N/A</v>
      </c>
      <c r="U367" s="3" t="e">
        <f>VLOOKUP(T367,'LibSets constants'!$A$2:$B$16,2,FALSE)</f>
        <v>#N/A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5" t="e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#N/A</v>
      </c>
      <c r="AS367" s="25" t="str">
        <f>IF(A367&lt;&gt;"",IF(R367&lt;&gt;"",CONCATENATE(", zoneIds={",R367),"")&amp;IF(X367&lt;&gt;"",CONCATENATE(",",X367),"")&amp;IF(AN367&lt;&gt;"",CONCATENATE(",",AN367),"")&amp;IF(R367&lt;&gt;"",CONCATENATE("}",""),"")&amp;IF(OR(L367="true",L367="false",L367&lt;&gt;""), CONCATENATE(", veteran=", L367), ""),"")</f>
        <v>, veteran=false</v>
      </c>
      <c r="AT367" s="25" t="str">
        <f>IF(A367&lt;&gt;"",IF(J367="Trial",", isTrial=true",IF(J367="Arena",", isArena=true", IF(J367="Monster",", isMonster=true",""))) &amp; IF(M367="true", CONCATENATE(", multiTrialSet=true"), ""),"")</f>
        <v/>
      </c>
      <c r="AU367" s="25" t="str">
        <f>IF(C367&lt;&gt;"",CONCATENATE(" --",C367," / ",B367),"")</f>
        <v xml:space="preserve"> --Steadfast Hero / Standhafter Held</v>
      </c>
      <c r="AV367" s="25" t="str">
        <f>IF(A367&lt;&gt;"",IF(VALUE(Q367)&gt;0,CONCATENATE("[",A367,"] = true,        --",C367, " / ", B367), ""),"")</f>
        <v/>
      </c>
    </row>
    <row r="368" spans="1:48" x14ac:dyDescent="0.25">
      <c r="A368" s="13">
        <v>422</v>
      </c>
      <c r="B368" t="s">
        <v>2410</v>
      </c>
      <c r="C368" t="s">
        <v>2412</v>
      </c>
      <c r="D368" t="s">
        <v>2411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 t="str">
        <f>IF(S368&lt;&gt;"",VLOOKUP(S368,'ESO zone constants'!$E$2:$L$5000,8,FALSE),"")</f>
        <v/>
      </c>
      <c r="T368" s="23" t="e">
        <f>VLOOKUP(R368,'ESO zone constants'!$L$2:$N$9999,3,FALSE)</f>
        <v>#N/A</v>
      </c>
      <c r="U368" s="3" t="e">
        <f>VLOOKUP(T368,'LibSets constants'!$A$2:$B$16,2,FALSE)</f>
        <v>#N/A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5" t="e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#N/A</v>
      </c>
      <c r="AS368" s="25" t="str">
        <f>IF(A368&lt;&gt;"",IF(R368&lt;&gt;"",CONCATENATE(", zoneIds={",R368),"")&amp;IF(X368&lt;&gt;"",CONCATENATE(",",X368),"")&amp;IF(AN368&lt;&gt;"",CONCATENATE(",",AN368),"")&amp;IF(R368&lt;&gt;"",CONCATENATE("}",""),"")&amp;IF(OR(L368="true",L368="false",L368&lt;&gt;""), CONCATENATE(", veteran=", L368), ""),"")</f>
        <v>, veteran=false</v>
      </c>
      <c r="AT368" s="25" t="str">
        <f>IF(A368&lt;&gt;"",IF(J368="Trial",", isTrial=true",IF(J368="Arena",", isArena=true", IF(J368="Monster",", isMonster=true",""))) &amp; IF(M368="true", CONCATENATE(", multiTrialSet=true"), ""),"")</f>
        <v/>
      </c>
      <c r="AU368" s="25" t="str">
        <f>IF(C368&lt;&gt;"",CONCATENATE(" --",C368," / ",B368),"")</f>
        <v xml:space="preserve"> --Battalion Defender / Bataillonsverteidiger</v>
      </c>
      <c r="AV368" s="25" t="str">
        <f>IF(A368&lt;&gt;"",IF(VALUE(Q368)&gt;0,CONCATENATE("[",A368,"] = true,        --",C368, " / ", B368), ""),"")</f>
        <v/>
      </c>
    </row>
    <row r="369" spans="1:48" hidden="1" x14ac:dyDescent="0.25">
      <c r="A369" s="13">
        <v>423</v>
      </c>
      <c r="B369" t="s">
        <v>2413</v>
      </c>
      <c r="C369" t="s">
        <v>2415</v>
      </c>
      <c r="D369" t="s">
        <v>2414</v>
      </c>
      <c r="G369" s="3">
        <f>A369</f>
        <v>423</v>
      </c>
      <c r="J369" t="s">
        <v>2465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3">
        <f>VLOOKUP(R369,'ESO zone constants'!$L$2:$N$9999,3,FALSE)</f>
        <v>12</v>
      </c>
      <c r="U369" s="3" t="str">
        <f>VLOOKUP(T369,'LibSets constants'!$A$2:$B$16,2,FALSE)</f>
        <v>Murkmire</v>
      </c>
      <c r="V369" t="s">
        <v>2585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3" t="str">
        <f>IF(AO369&lt;&gt;"",VLOOKUP(AO369,'ESO zone constants'!$E$3:$L$1002,6,FALSE),"")</f>
        <v/>
      </c>
      <c r="AR369" s="25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S369" s="25" t="str">
        <f>IF(A369&lt;&gt;"",IF(R369&lt;&gt;"",CONCATENATE(", zoneIds={",R369),"")&amp;IF(X369&lt;&gt;"",CONCATENATE(",",X369),"")&amp;IF(AN369&lt;&gt;"",CONCATENATE(",",AN369),"")&amp;IF(R369&lt;&gt;"",CONCATENATE("}",""),"")&amp;IF(OR(L369="true",L369="false",L369&lt;&gt;""), CONCATENATE(", veteran=", L369), ""),"")</f>
        <v>, zoneIds={1082}, veteran=true</v>
      </c>
      <c r="AT369" s="25" t="str">
        <f>IF(A369&lt;&gt;"",IF(J369="Trial",", isTrial=true",IF(J369="Arena",", isArena=true", IF(J369="Monster",", isMonster=true",""))) &amp; IF(M369="true", CONCATENATE(", multiTrialSet=true"), ""),"")</f>
        <v>, isArena=true</v>
      </c>
      <c r="AU369" s="25" t="str">
        <f>IF(C369&lt;&gt;"",CONCATENATE(" --",C369," / ",B369),"")</f>
        <v xml:space="preserve"> --Perfect Gallant Charge / Perfekter galanter Ansturm</v>
      </c>
      <c r="AV369" s="25" t="str">
        <f>IF(A369&lt;&gt;"",IF(VALUE(Q369)&gt;0,CONCATENATE("[",A369,"] = true,        --",C369, " / ", B369), ""),"")</f>
        <v/>
      </c>
    </row>
    <row r="370" spans="1:48" hidden="1" x14ac:dyDescent="0.25">
      <c r="A370" s="13">
        <v>424</v>
      </c>
      <c r="B370" t="s">
        <v>2416</v>
      </c>
      <c r="C370" t="s">
        <v>2418</v>
      </c>
      <c r="D370" t="s">
        <v>2417</v>
      </c>
      <c r="G370" s="3">
        <f>A370</f>
        <v>424</v>
      </c>
      <c r="J370" t="s">
        <v>2465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3">
        <f>VLOOKUP(R370,'ESO zone constants'!$L$2:$N$9999,3,FALSE)</f>
        <v>12</v>
      </c>
      <c r="U370" s="3" t="str">
        <f>VLOOKUP(T370,'LibSets constants'!$A$2:$B$16,2,FALSE)</f>
        <v>Murkmire</v>
      </c>
      <c r="V370" t="s">
        <v>2585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3" t="str">
        <f>IF(AO370&lt;&gt;"",VLOOKUP(AO370,'ESO zone constants'!$E$3:$L$1002,6,FALSE),"")</f>
        <v/>
      </c>
      <c r="AR370" s="25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S370" s="25" t="str">
        <f>IF(A370&lt;&gt;"",IF(R370&lt;&gt;"",CONCATENATE(", zoneIds={",R370),"")&amp;IF(X370&lt;&gt;"",CONCATENATE(",",X370),"")&amp;IF(AN370&lt;&gt;"",CONCATENATE(",",AN370),"")&amp;IF(R370&lt;&gt;"",CONCATENATE("}",""),"")&amp;IF(OR(L370="true",L370="false",L370&lt;&gt;""), CONCATENATE(", veteran=", L370), ""),"")</f>
        <v>, zoneIds={1082}, veteran=true</v>
      </c>
      <c r="AT370" s="25" t="str">
        <f>IF(A370&lt;&gt;"",IF(J370="Trial",", isTrial=true",IF(J370="Arena",", isArena=true", IF(J370="Monster",", isMonster=true",""))) &amp; IF(M370="true", CONCATENATE(", multiTrialSet=true"), ""),"")</f>
        <v>, isArena=true</v>
      </c>
      <c r="AU370" s="25" t="str">
        <f>IF(C370&lt;&gt;"",CONCATENATE(" --",C370," / ",B370),"")</f>
        <v xml:space="preserve"> --Perfect Radial Uppercut / Perfekter Rundum-Aufwärtsschnitt</v>
      </c>
      <c r="AV370" s="25" t="str">
        <f>IF(A370&lt;&gt;"",IF(VALUE(Q370)&gt;0,CONCATENATE("[",A370,"] = true,        --",C370, " / ", B370), ""),"")</f>
        <v/>
      </c>
    </row>
    <row r="371" spans="1:48" hidden="1" x14ac:dyDescent="0.25">
      <c r="A371" s="13">
        <v>425</v>
      </c>
      <c r="B371" t="s">
        <v>2419</v>
      </c>
      <c r="C371" t="s">
        <v>2421</v>
      </c>
      <c r="D371" t="s">
        <v>2420</v>
      </c>
      <c r="G371" s="3">
        <f>A371</f>
        <v>425</v>
      </c>
      <c r="J371" t="s">
        <v>2465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3">
        <f>VLOOKUP(R371,'ESO zone constants'!$L$2:$N$9999,3,FALSE)</f>
        <v>12</v>
      </c>
      <c r="U371" s="3" t="str">
        <f>VLOOKUP(T371,'LibSets constants'!$A$2:$B$16,2,FALSE)</f>
        <v>Murkmire</v>
      </c>
      <c r="V371" t="s">
        <v>2585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3" t="str">
        <f>IF(AO371&lt;&gt;"",VLOOKUP(AO371,'ESO zone constants'!$E$3:$L$1002,6,FALSE),"")</f>
        <v/>
      </c>
      <c r="AR371" s="25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S371" s="25" t="str">
        <f>IF(A371&lt;&gt;"",IF(R371&lt;&gt;"",CONCATENATE(", zoneIds={",R371),"")&amp;IF(X371&lt;&gt;"",CONCATENATE(",",X371),"")&amp;IF(AN371&lt;&gt;"",CONCATENATE(",",AN371),"")&amp;IF(R371&lt;&gt;"",CONCATENATE("}",""),"")&amp;IF(OR(L371="true",L371="false",L371&lt;&gt;""), CONCATENATE(", veteran=", L371), ""),"")</f>
        <v>, zoneIds={1082}, veteran=true</v>
      </c>
      <c r="AT371" s="25" t="str">
        <f>IF(A371&lt;&gt;"",IF(J371="Trial",", isTrial=true",IF(J371="Arena",", isArena=true", IF(J371="Monster",", isMonster=true",""))) &amp; IF(M371="true", CONCATENATE(", multiTrialSet=true"), ""),"")</f>
        <v>, isArena=true</v>
      </c>
      <c r="AU371" s="25" t="str">
        <f>IF(C371&lt;&gt;"",CONCATENATE(" --",C371," / ",B371),"")</f>
        <v xml:space="preserve"> --Perfect Spectral Cloak / Perfekter spektraler Mantel</v>
      </c>
      <c r="AV371" s="25" t="str">
        <f>IF(A371&lt;&gt;"",IF(VALUE(Q371)&gt;0,CONCATENATE("[",A371,"] = true,        --",C371, " / ", B371), ""),"")</f>
        <v/>
      </c>
    </row>
    <row r="372" spans="1:48" hidden="1" x14ac:dyDescent="0.25">
      <c r="A372" s="13">
        <v>426</v>
      </c>
      <c r="B372" t="s">
        <v>2422</v>
      </c>
      <c r="C372" t="s">
        <v>2424</v>
      </c>
      <c r="D372" t="s">
        <v>2423</v>
      </c>
      <c r="G372" s="3">
        <f>A372</f>
        <v>426</v>
      </c>
      <c r="J372" t="s">
        <v>2465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3">
        <f>VLOOKUP(R372,'ESO zone constants'!$L$2:$N$9999,3,FALSE)</f>
        <v>12</v>
      </c>
      <c r="U372" s="3" t="str">
        <f>VLOOKUP(T372,'LibSets constants'!$A$2:$B$16,2,FALSE)</f>
        <v>Murkmire</v>
      </c>
      <c r="V372" t="s">
        <v>2585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3" t="str">
        <f>IF(AO372&lt;&gt;"",VLOOKUP(AO372,'ESO zone constants'!$E$3:$L$1002,6,FALSE),"")</f>
        <v/>
      </c>
      <c r="AR372" s="25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S372" s="25" t="str">
        <f>IF(A372&lt;&gt;"",IF(R372&lt;&gt;"",CONCATENATE(", zoneIds={",R372),"")&amp;IF(X372&lt;&gt;"",CONCATENATE(",",X372),"")&amp;IF(AN372&lt;&gt;"",CONCATENATE(",",AN372),"")&amp;IF(R372&lt;&gt;"",CONCATENATE("}",""),"")&amp;IF(OR(L372="true",L372="false",L372&lt;&gt;""), CONCATENATE(", veteran=", L372), ""),"")</f>
        <v>, zoneIds={1082}, veteran=true</v>
      </c>
      <c r="AT372" s="25" t="str">
        <f>IF(A372&lt;&gt;"",IF(J372="Trial",", isTrial=true",IF(J372="Arena",", isArena=true", IF(J372="Monster",", isMonster=true",""))) &amp; IF(M372="true", CONCATENATE(", multiTrialSet=true"), ""),"")</f>
        <v>, isArena=true</v>
      </c>
      <c r="AU372" s="25" t="str">
        <f>IF(C372&lt;&gt;"",CONCATENATE(" --",C372," / ",B372),"")</f>
        <v xml:space="preserve"> --Perfect Virulent Shot / Perfekter virulenter Schuss</v>
      </c>
      <c r="AV372" s="25" t="str">
        <f>IF(A372&lt;&gt;"",IF(VALUE(Q372)&gt;0,CONCATENATE("[",A372,"] = true,        --",C372, " / ", B372), ""),"")</f>
        <v/>
      </c>
    </row>
    <row r="373" spans="1:48" hidden="1" x14ac:dyDescent="0.25">
      <c r="A373" s="13">
        <v>427</v>
      </c>
      <c r="B373" t="s">
        <v>2425</v>
      </c>
      <c r="C373" t="s">
        <v>2427</v>
      </c>
      <c r="D373" t="s">
        <v>2426</v>
      </c>
      <c r="G373" s="3">
        <f>A373</f>
        <v>427</v>
      </c>
      <c r="J373" t="s">
        <v>2465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3">
        <f>VLOOKUP(R373,'ESO zone constants'!$L$2:$N$9999,3,FALSE)</f>
        <v>12</v>
      </c>
      <c r="U373" s="3" t="str">
        <f>VLOOKUP(T373,'LibSets constants'!$A$2:$B$16,2,FALSE)</f>
        <v>Murkmire</v>
      </c>
      <c r="V373" t="s">
        <v>2585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3" t="str">
        <f>IF(AO373&lt;&gt;"",VLOOKUP(AO373,'ESO zone constants'!$E$3:$L$1002,6,FALSE),"")</f>
        <v/>
      </c>
      <c r="AR373" s="25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S373" s="25" t="str">
        <f>IF(A373&lt;&gt;"",IF(R373&lt;&gt;"",CONCATENATE(", zoneIds={",R373),"")&amp;IF(X373&lt;&gt;"",CONCATENATE(",",X373),"")&amp;IF(AN373&lt;&gt;"",CONCATENATE(",",AN373),"")&amp;IF(R373&lt;&gt;"",CONCATENATE("}",""),"")&amp;IF(OR(L373="true",L373="false",L373&lt;&gt;""), CONCATENATE(", veteran=", L373), ""),"")</f>
        <v>, zoneIds={1082}, veteran=true</v>
      </c>
      <c r="AT373" s="25" t="str">
        <f>IF(A373&lt;&gt;"",IF(J373="Trial",", isTrial=true",IF(J373="Arena",", isArena=true", IF(J373="Monster",", isMonster=true",""))) &amp; IF(M373="true", CONCATENATE(", multiTrialSet=true"), ""),"")</f>
        <v>, isArena=true</v>
      </c>
      <c r="AU373" s="25" t="str">
        <f>IF(C373&lt;&gt;"",CONCATENATE(" --",C373," / ",B373),"")</f>
        <v xml:space="preserve"> --Perfect Wild Impulse / Perfekter wilder Impuls</v>
      </c>
      <c r="AV373" s="25" t="str">
        <f>IF(A373&lt;&gt;"",IF(VALUE(Q373)&gt;0,CONCATENATE("[",A373,"] = true,        --",C373, " / ", B373), ""),"")</f>
        <v/>
      </c>
    </row>
    <row r="374" spans="1:48" hidden="1" x14ac:dyDescent="0.25">
      <c r="A374" s="13">
        <v>428</v>
      </c>
      <c r="B374" t="s">
        <v>2428</v>
      </c>
      <c r="C374" t="s">
        <v>2430</v>
      </c>
      <c r="D374" t="s">
        <v>2429</v>
      </c>
      <c r="G374" s="3">
        <f>A374</f>
        <v>428</v>
      </c>
      <c r="J374" t="s">
        <v>2465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3">
        <f>VLOOKUP(R374,'ESO zone constants'!$L$2:$N$9999,3,FALSE)</f>
        <v>12</v>
      </c>
      <c r="U374" s="3" t="str">
        <f>VLOOKUP(T374,'LibSets constants'!$A$2:$B$16,2,FALSE)</f>
        <v>Murkmire</v>
      </c>
      <c r="V374" t="s">
        <v>2585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3" t="str">
        <f>IF(AO374&lt;&gt;"",VLOOKUP(AO374,'ESO zone constants'!$E$3:$L$1002,6,FALSE),"")</f>
        <v/>
      </c>
      <c r="AR374" s="25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S374" s="25" t="str">
        <f>IF(A374&lt;&gt;"",IF(R374&lt;&gt;"",CONCATENATE(", zoneIds={",R374),"")&amp;IF(X374&lt;&gt;"",CONCATENATE(",",X374),"")&amp;IF(AN374&lt;&gt;"",CONCATENATE(",",AN374),"")&amp;IF(R374&lt;&gt;"",CONCATENATE("}",""),"")&amp;IF(OR(L374="true",L374="false",L374&lt;&gt;""), CONCATENATE(", veteran=", L374), ""),"")</f>
        <v>, zoneIds={1082}, veteran=true</v>
      </c>
      <c r="AT374" s="25" t="str">
        <f>IF(A374&lt;&gt;"",IF(J374="Trial",", isTrial=true",IF(J374="Arena",", isArena=true", IF(J374="Monster",", isMonster=true",""))) &amp; IF(M374="true", CONCATENATE(", multiTrialSet=true"), ""),"")</f>
        <v>, isArena=true</v>
      </c>
      <c r="AU374" s="25" t="str">
        <f>IF(C374&lt;&gt;"",CONCATENATE(" --",C374," / ",B374),"")</f>
        <v xml:space="preserve"> --Perfect Mender's Ward / Perfekter Schutz des Pflegers</v>
      </c>
      <c r="AV374" s="25" t="str">
        <f>IF(A374&lt;&gt;"",IF(VALUE(Q374)&gt;0,CONCATENATE("[",A374,"] = true,        --",C374, " / ", B374), ""),"")</f>
        <v/>
      </c>
    </row>
    <row r="375" spans="1:48" hidden="1" x14ac:dyDescent="0.25">
      <c r="A375" s="13">
        <v>429</v>
      </c>
      <c r="B375" t="s">
        <v>2431</v>
      </c>
      <c r="C375" t="s">
        <v>2433</v>
      </c>
      <c r="D375" t="s">
        <v>2432</v>
      </c>
      <c r="G375" s="3">
        <f>A375</f>
        <v>429</v>
      </c>
      <c r="J375" t="s">
        <v>2550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3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3" t="str">
        <f>IF(AO375&lt;&gt;"",VLOOKUP(AO375,'ESO zone constants'!$E$3:$L$1002,6,FALSE),"")</f>
        <v/>
      </c>
      <c r="AR375" s="25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dlcId=0</v>
      </c>
      <c r="AS375" s="25" t="str">
        <f>IF(A375&lt;&gt;"",IF(R375&lt;&gt;"",CONCATENATE(", zoneIds={",R375),"")&amp;IF(X375&lt;&gt;"",CONCATENATE(",",X375),"")&amp;IF(AN375&lt;&gt;"",CONCATENATE(",",AN375),"")&amp;IF(R375&lt;&gt;"",CONCATENATE("}",""),"")&amp;IF(OR(L375="true",L375="false",L375&lt;&gt;""), CONCATENATE(", veteran=", L375), ""),"")</f>
        <v>, zoneIds={1080}, veteran=false</v>
      </c>
      <c r="AT375" s="25" t="str">
        <f>IF(A375&lt;&gt;"",IF(J375="Trial",", isTrial=true",IF(J375="Arena",", isArena=true", IF(J375="Monster",", isMonster=true",""))) &amp; IF(M375="true", CONCATENATE(", multiTrialSet=true"), ""),"")</f>
        <v/>
      </c>
      <c r="AU375" s="25" t="str">
        <f>IF(C375&lt;&gt;"",CONCATENATE(" --",C375," / ",B375),"")</f>
        <v xml:space="preserve"> --Mighty Glacier / Mächtiger Gletscher</v>
      </c>
      <c r="AV375" s="25" t="str">
        <f>IF(A375&lt;&gt;"",IF(VALUE(Q375)&gt;0,CONCATENATE("[",A375,"] = true,        --",C375, " / ", B375), ""),"")</f>
        <v/>
      </c>
    </row>
    <row r="376" spans="1:48" hidden="1" x14ac:dyDescent="0.25">
      <c r="A376" s="13">
        <v>430</v>
      </c>
      <c r="B376" t="s">
        <v>2434</v>
      </c>
      <c r="C376" t="s">
        <v>2436</v>
      </c>
      <c r="D376" t="s">
        <v>2435</v>
      </c>
      <c r="G376" s="3">
        <f>A376</f>
        <v>430</v>
      </c>
      <c r="J376" t="s">
        <v>2550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3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3" t="str">
        <f>IF(AO376&lt;&gt;"",VLOOKUP(AO376,'ESO zone constants'!$E$3:$L$1002,6,FALSE),"")</f>
        <v/>
      </c>
      <c r="AR376" s="25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dlcId=0</v>
      </c>
      <c r="AS376" s="25" t="str">
        <f>IF(A376&lt;&gt;"",IF(R376&lt;&gt;"",CONCATENATE(", zoneIds={",R376),"")&amp;IF(X376&lt;&gt;"",CONCATENATE(",",X376),"")&amp;IF(AN376&lt;&gt;"",CONCATENATE(",",AN376),"")&amp;IF(R376&lt;&gt;"",CONCATENATE("}",""),"")&amp;IF(OR(L376="true",L376="false",L376&lt;&gt;""), CONCATENATE(", veteran=", L376), ""),"")</f>
        <v>, zoneIds={1080}, veteran=false</v>
      </c>
      <c r="AT376" s="25" t="str">
        <f>IF(A376&lt;&gt;"",IF(J376="Trial",", isTrial=true",IF(J376="Arena",", isArena=true", IF(J376="Monster",", isMonster=true",""))) &amp; IF(M376="true", CONCATENATE(", multiTrialSet=true"), ""),"")</f>
        <v/>
      </c>
      <c r="AU376" s="25" t="str">
        <f>IF(C376&lt;&gt;"",CONCATENATE(" --",C376," / ",B376),"")</f>
        <v xml:space="preserve"> --Tzogvin's Warband / Tzogvins Kriegstrupp</v>
      </c>
      <c r="AV376" s="25" t="str">
        <f>IF(A376&lt;&gt;"",IF(VALUE(Q376)&gt;0,CONCATENATE("[",A376,"] = true,        --",C376, " / ", B376), ""),"")</f>
        <v/>
      </c>
    </row>
    <row r="377" spans="1:48" hidden="1" x14ac:dyDescent="0.25">
      <c r="A377" s="13">
        <v>431</v>
      </c>
      <c r="B377" t="s">
        <v>2437</v>
      </c>
      <c r="C377" t="s">
        <v>2439</v>
      </c>
      <c r="D377" t="s">
        <v>2438</v>
      </c>
      <c r="G377" s="3">
        <f>A377</f>
        <v>431</v>
      </c>
      <c r="J377" t="s">
        <v>2550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3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0" t="str">
        <f>IF(AK377&lt;&gt;"",VLOOKUP(AK377,'ESO zone constants'!$E$3:$L$1002,6,FALSE),"")</f>
        <v/>
      </c>
      <c r="AN377" s="30" t="str">
        <f>IF(AO377&lt;&gt;"",VLOOKUP(AO377,'ESO zone constants'!$E$3:$L$1002,6,FALSE),"")</f>
        <v/>
      </c>
      <c r="AR377" s="25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dlcId=0</v>
      </c>
      <c r="AS377" s="25" t="str">
        <f>IF(A377&lt;&gt;"",IF(R377&lt;&gt;"",CONCATENATE(", zoneIds={",R377),"")&amp;IF(X377&lt;&gt;"",CONCATENATE(",",X377),"")&amp;IF(AN377&lt;&gt;"",CONCATENATE(",",AN377),"")&amp;IF(R377&lt;&gt;"",CONCATENATE("}",""),"")&amp;IF(OR(L377="true",L377="false",L377&lt;&gt;""), CONCATENATE(", veteran=", L377), ""),"")</f>
        <v>, zoneIds={1080}, veteran=false</v>
      </c>
      <c r="AT377" s="25" t="str">
        <f>IF(A377&lt;&gt;"",IF(J377="Trial",", isTrial=true",IF(J377="Arena",", isArena=true", IF(J377="Monster",", isMonster=true",""))) &amp; IF(M377="true", CONCATENATE(", multiTrialSet=true"), ""),"")</f>
        <v/>
      </c>
      <c r="AU377" s="25" t="str">
        <f>IF(C377&lt;&gt;"",CONCATENATE(" --",C377," / ",B377),"")</f>
        <v xml:space="preserve"> --Icy Conjuror / Eisiger Anrufer</v>
      </c>
      <c r="AV377" s="25" t="str">
        <f>IF(A377&lt;&gt;"",IF(VALUE(Q377)&gt;0,CONCATENATE("[",A377,"] = true,        --",C377, " / ", B377), ""),"")</f>
        <v/>
      </c>
    </row>
    <row r="378" spans="1:48" hidden="1" x14ac:dyDescent="0.25">
      <c r="A378" s="5">
        <v>432</v>
      </c>
      <c r="B378" t="s">
        <v>2440</v>
      </c>
      <c r="C378" t="s">
        <v>25</v>
      </c>
      <c r="D378" t="s">
        <v>2441</v>
      </c>
      <c r="G378" s="3">
        <f>A378</f>
        <v>432</v>
      </c>
      <c r="J378" t="s">
        <v>2551</v>
      </c>
      <c r="K378">
        <v>3</v>
      </c>
      <c r="L378" t="s">
        <v>2462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3">
        <f>VLOOKUP(R378,'ESO zone constants'!$L$2:$N$9999,3,FALSE)</f>
        <v>0</v>
      </c>
      <c r="U378" s="3" t="str">
        <f>VLOOKUP(T378,'LibSets constants'!$A$2:$B$16,2,FALSE)</f>
        <v>Included in base game</v>
      </c>
      <c r="V378" t="s">
        <v>2574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6" t="str">
        <f>IF(AK378&lt;&gt;"",VLOOKUP(AK378,'ESO zone constants'!$E$3:$L$1002,6,FALSE),"")</f>
        <v/>
      </c>
      <c r="AN378" s="26" t="str">
        <f>IF(AO378&lt;&gt;"",VLOOKUP(AO378,'ESO zone constants'!$E$3:$L$1002,6,FALSE),"")</f>
        <v/>
      </c>
      <c r="AR378" s="25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dlcId=0</v>
      </c>
      <c r="AS378" s="25" t="str">
        <f>IF(A378&lt;&gt;"",IF(R378&lt;&gt;"",CONCATENATE(", zoneIds={",R378),"")&amp;IF(X378&lt;&gt;"",CONCATENATE(",",X378),"")&amp;IF(AN378&lt;&gt;"",CONCATENATE(",",AN378),"")&amp;IF(R378&lt;&gt;"",CONCATENATE("}",""),"")&amp;IF(OR(L378="true",L378="false",L378&lt;&gt;""), CONCATENATE(", veteran=", L378), ""),"")</f>
        <v>, zoneIds={1080}, veteran={EQUIP_TYPE_HEAD=true, EQUIP_TYPE_SHOULDERS=false}</v>
      </c>
      <c r="AT378" s="25" t="str">
        <f>IF(A378&lt;&gt;"",IF(J378="Trial",", isTrial=true",IF(J378="Arena",", isArena=true", IF(J378="Monster",", isMonster=true",""))) &amp; IF(M378="true", CONCATENATE(", multiTrialSet=true"), ""),"")</f>
        <v>, isMonster=true</v>
      </c>
      <c r="AU378" s="25" t="str">
        <f>IF(C378&lt;&gt;"",CONCATENATE(" --",C378," / ",B378),"")</f>
        <v xml:space="preserve"> --Stonekeeper / Steinwahrer</v>
      </c>
      <c r="AV378" s="25" t="str">
        <f>IF(A378&lt;&gt;"",IF(VALUE(Q378)&gt;0,CONCATENATE("[",A378,"] = true,        --",C378, " / ", B378), ""),"")</f>
        <v/>
      </c>
    </row>
    <row r="379" spans="1:48" hidden="1" x14ac:dyDescent="0.25">
      <c r="A379" s="13">
        <v>433</v>
      </c>
      <c r="B379" t="s">
        <v>2442</v>
      </c>
      <c r="C379" t="s">
        <v>2444</v>
      </c>
      <c r="D379" t="s">
        <v>2443</v>
      </c>
      <c r="G379" s="3">
        <f>A379</f>
        <v>433</v>
      </c>
      <c r="J379" t="s">
        <v>2550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3">
        <f>VLOOKUP(R379,'ESO zone constants'!$L$2:$N$9999,3,FALSE)</f>
        <v>4</v>
      </c>
      <c r="U379" s="3" t="str">
        <f>VLOOKUP(T379,'LibSets constants'!$A$2:$B$16,2,FALSE)</f>
        <v>Dark Brotherhood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0" t="str">
        <f>IF(AK379&lt;&gt;"",VLOOKUP(AK379,'ESO zone constants'!$E$3:$L$1002,6,FALSE),"")</f>
        <v/>
      </c>
      <c r="AN379" s="30" t="str">
        <f>IF(AO379&lt;&gt;"",VLOOKUP(AO379,'ESO zone constants'!$E$3:$L$1002,6,FALSE),"")</f>
        <v/>
      </c>
      <c r="AR379" s="25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dlcId=4</v>
      </c>
      <c r="AS379" s="25" t="str">
        <f>IF(A379&lt;&gt;"",IF(R379&lt;&gt;"",CONCATENATE(", zoneIds={",R379),"")&amp;IF(X379&lt;&gt;"",CONCATENATE(",",X379),"")&amp;IF(AN379&lt;&gt;"",CONCATENATE(",",AN379),"")&amp;IF(R379&lt;&gt;"",CONCATENATE("}",""),"")&amp;IF(OR(L379="true",L379="false",L379&lt;&gt;""), CONCATENATE(", veteran=", L379), ""),"")</f>
        <v>, zoneIds={1081}, veteran=false</v>
      </c>
      <c r="AT379" s="25" t="str">
        <f>IF(A379&lt;&gt;"",IF(J379="Trial",", isTrial=true",IF(J379="Arena",", isArena=true", IF(J379="Monster",", isMonster=true",""))) &amp; IF(M379="true", CONCATENATE(", multiTrialSet=true"), ""),"")</f>
        <v/>
      </c>
      <c r="AU379" s="25" t="str">
        <f>IF(C379&lt;&gt;"",CONCATENATE(" --",C379," / ",B379),"")</f>
        <v xml:space="preserve"> --Frozen Watcher / Gefrorener Beobachter</v>
      </c>
      <c r="AV379" s="25" t="str">
        <f>IF(A379&lt;&gt;"",IF(VALUE(Q379)&gt;0,CONCATENATE("[",A379,"] = true,        --",C379, " / ", B379), ""),"")</f>
        <v/>
      </c>
    </row>
    <row r="380" spans="1:48" hidden="1" x14ac:dyDescent="0.25">
      <c r="A380" s="13">
        <v>434</v>
      </c>
      <c r="B380" t="s">
        <v>2445</v>
      </c>
      <c r="C380" t="s">
        <v>2447</v>
      </c>
      <c r="D380" t="s">
        <v>2446</v>
      </c>
      <c r="G380" s="3">
        <f>A380</f>
        <v>434</v>
      </c>
      <c r="J380" t="s">
        <v>2550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3">
        <f>VLOOKUP(R380,'ESO zone constants'!$L$2:$N$9999,3,FALSE)</f>
        <v>4</v>
      </c>
      <c r="U380" s="3" t="str">
        <f>VLOOKUP(T380,'LibSets constants'!$A$2:$B$16,2,FALSE)</f>
        <v>Dark Brotherhood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5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dlcId=4</v>
      </c>
      <c r="AS380" s="25" t="str">
        <f>IF(A380&lt;&gt;"",IF(R380&lt;&gt;"",CONCATENATE(", zoneIds={",R380),"")&amp;IF(X380&lt;&gt;"",CONCATENATE(",",X380),"")&amp;IF(AN380&lt;&gt;"",CONCATENATE(",",AN380),"")&amp;IF(R380&lt;&gt;"",CONCATENATE("}",""),"")&amp;IF(OR(L380="true",L380="false",L380&lt;&gt;""), CONCATENATE(", veteran=", L380), ""),"")</f>
        <v>, zoneIds={1081}, veteran=false</v>
      </c>
      <c r="AT380" s="25" t="str">
        <f>IF(A380&lt;&gt;"",IF(J380="Trial",", isTrial=true",IF(J380="Arena",", isArena=true", IF(J380="Monster",", isMonster=true",""))) &amp; IF(M380="true", CONCATENATE(", multiTrialSet=true"), ""),"")</f>
        <v/>
      </c>
      <c r="AU380" s="25" t="str">
        <f>IF(C380&lt;&gt;"",CONCATENATE(" --",C380," / ",B380),"")</f>
        <v xml:space="preserve"> --Scavenging Demise / Ausbeutender Niedergang</v>
      </c>
      <c r="AV380" s="25" t="str">
        <f>IF(A380&lt;&gt;"",IF(VALUE(Q380)&gt;0,CONCATENATE("[",A380,"] = true,        --",C380, " / ", B380), ""),"")</f>
        <v/>
      </c>
    </row>
    <row r="381" spans="1:48" hidden="1" x14ac:dyDescent="0.25">
      <c r="A381" s="13">
        <v>435</v>
      </c>
      <c r="B381" t="s">
        <v>2448</v>
      </c>
      <c r="C381" t="s">
        <v>2450</v>
      </c>
      <c r="D381" t="s">
        <v>2449</v>
      </c>
      <c r="G381" s="3">
        <f>A381</f>
        <v>435</v>
      </c>
      <c r="J381" t="s">
        <v>2550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3">
        <f>VLOOKUP(R381,'ESO zone constants'!$L$2:$N$9999,3,FALSE)</f>
        <v>4</v>
      </c>
      <c r="U381" s="3" t="str">
        <f>VLOOKUP(T381,'LibSets constants'!$A$2:$B$16,2,FALSE)</f>
        <v>Dark Brotherhood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5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dlcId=4</v>
      </c>
      <c r="AS381" s="25" t="str">
        <f>IF(A381&lt;&gt;"",IF(R381&lt;&gt;"",CONCATENATE(", zoneIds={",R381),"")&amp;IF(X381&lt;&gt;"",CONCATENATE(",",X381),"")&amp;IF(AN381&lt;&gt;"",CONCATENATE(",",AN381),"")&amp;IF(R381&lt;&gt;"",CONCATENATE("}",""),"")&amp;IF(OR(L381="true",L381="false",L381&lt;&gt;""), CONCATENATE(", veteran=", L381), ""),"")</f>
        <v>, zoneIds={1081}, veteran=false</v>
      </c>
      <c r="AT381" s="25" t="str">
        <f>IF(A381&lt;&gt;"",IF(J381="Trial",", isTrial=true",IF(J381="Arena",", isArena=true", IF(J381="Monster",", isMonster=true",""))) &amp; IF(M381="true", CONCATENATE(", multiTrialSet=true"), ""),"")</f>
        <v/>
      </c>
      <c r="AU381" s="25" t="str">
        <f>IF(C381&lt;&gt;"",CONCATENATE(" --",C381," / ",B381),"")</f>
        <v xml:space="preserve"> --Auroran's Thunder / Donner des Auroraners</v>
      </c>
      <c r="AV381" s="25" t="str">
        <f>IF(A381&lt;&gt;"",IF(VALUE(Q381)&gt;0,CONCATENATE("[",A381,"] = true,        --",C381, " / ", B381), ""),"")</f>
        <v/>
      </c>
    </row>
    <row r="382" spans="1:48" hidden="1" x14ac:dyDescent="0.25">
      <c r="A382" s="5">
        <v>436</v>
      </c>
      <c r="B382" t="s">
        <v>2451</v>
      </c>
      <c r="C382" t="s">
        <v>28</v>
      </c>
      <c r="D382" t="s">
        <v>2452</v>
      </c>
      <c r="G382" s="3">
        <f>A382</f>
        <v>436</v>
      </c>
      <c r="J382" t="s">
        <v>2551</v>
      </c>
      <c r="K382">
        <v>3</v>
      </c>
      <c r="L382" t="s">
        <v>2462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3">
        <f>VLOOKUP(R382,'ESO zone constants'!$L$2:$N$9999,3,FALSE)</f>
        <v>4</v>
      </c>
      <c r="U382" s="3" t="str">
        <f>VLOOKUP(T382,'LibSets constants'!$A$2:$B$16,2,FALSE)</f>
        <v>Dark Brotherhood</v>
      </c>
      <c r="V382" t="s">
        <v>2577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6" t="str">
        <f>IF(AK382&lt;&gt;"",VLOOKUP(AK382,'ESO zone constants'!$E$3:$L$1002,6,FALSE),"")</f>
        <v/>
      </c>
      <c r="AN382" s="26" t="str">
        <f>IF(AO382&lt;&gt;"",VLOOKUP(AO382,'ESO zone constants'!$E$3:$L$1002,6,FALSE),"")</f>
        <v/>
      </c>
      <c r="AR382" s="25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dlcId=4</v>
      </c>
      <c r="AS382" s="25" t="str">
        <f>IF(A382&lt;&gt;"",IF(R382&lt;&gt;"",CONCATENATE(", zoneIds={",R382),"")&amp;IF(X382&lt;&gt;"",CONCATENATE(",",X382),"")&amp;IF(AN382&lt;&gt;"",CONCATENATE(",",AN382),"")&amp;IF(R382&lt;&gt;"",CONCATENATE("}",""),"")&amp;IF(OR(L382="true",L382="false",L382&lt;&gt;""), CONCATENATE(", veteran=", L382), ""),"")</f>
        <v>, zoneIds={1081}, veteran={EQUIP_TYPE_HEAD=true, EQUIP_TYPE_SHOULDERS=false}</v>
      </c>
      <c r="AT382" s="25" t="str">
        <f>IF(A382&lt;&gt;"",IF(J382="Trial",", isTrial=true",IF(J382="Arena",", isArena=true", IF(J382="Monster",", isMonster=true",""))) &amp; IF(M382="true", CONCATENATE(", multiTrialSet=true"), ""),"")</f>
        <v>, isMonster=true</v>
      </c>
      <c r="AU382" s="25" t="str">
        <f>IF(C382&lt;&gt;"",CONCATENATE(" --",C382," / ",B382),"")</f>
        <v xml:space="preserve"> --Symphony of Blades / Sinfonie der Klingen</v>
      </c>
      <c r="AV382" s="25" t="str">
        <f>IF(A382&lt;&gt;"",IF(VALUE(Q382)&gt;0,CONCATENATE("[",A382,"] = true,        --",C382, " / ", B382), ""),"")</f>
        <v/>
      </c>
    </row>
    <row r="383" spans="1:48" hidden="1" x14ac:dyDescent="0.25">
      <c r="A383" s="13">
        <v>437</v>
      </c>
      <c r="B383" t="s">
        <v>4284</v>
      </c>
      <c r="C383" t="s">
        <v>2538</v>
      </c>
      <c r="G383" s="3">
        <f>A383</f>
        <v>437</v>
      </c>
      <c r="J383" t="s">
        <v>2539</v>
      </c>
      <c r="L383" t="s">
        <v>101</v>
      </c>
      <c r="M383" t="s">
        <v>101</v>
      </c>
      <c r="N383">
        <v>386</v>
      </c>
      <c r="O383">
        <v>386</v>
      </c>
      <c r="P383">
        <v>386</v>
      </c>
      <c r="Q383">
        <v>5</v>
      </c>
      <c r="R383" s="3">
        <f>IF(S383&lt;&gt;"",VLOOKUP(S383,'ESO zone constants'!$E$2:$L$5000,8,FALSE),"")</f>
        <v>1086</v>
      </c>
      <c r="S383" t="s">
        <v>4229</v>
      </c>
      <c r="T383" s="23">
        <f>VLOOKUP(R383,'ESO zone constants'!$L$2:$N$9999,3,FALSE)</f>
        <v>14</v>
      </c>
      <c r="U383" s="3" t="str">
        <f>VLOOKUP(T383,'LibSets constants'!$A$2:$B$16,2,FALSE)</f>
        <v>Elsweyr</v>
      </c>
      <c r="V383" s="19" t="s">
        <v>2586</v>
      </c>
      <c r="W383" t="s">
        <v>4283</v>
      </c>
      <c r="X383" s="3">
        <f>IF(Y383&lt;&gt;"",VLOOKUP(Y383,'ESO zone constants'!$E$3:$L$5000,8,FALSE),"")</f>
        <v>1086</v>
      </c>
      <c r="Y383" t="s">
        <v>4229</v>
      </c>
      <c r="Z383" s="19" t="s">
        <v>2586</v>
      </c>
      <c r="AA383" t="s">
        <v>4283</v>
      </c>
      <c r="AB383" s="3">
        <f>IF(AC383&lt;&gt;"",VLOOKUP(AC383,'ESO zone constants'!$E$3:$L$5000,8,FALSE),"")</f>
        <v>1086</v>
      </c>
      <c r="AC383" t="s">
        <v>4229</v>
      </c>
      <c r="AD383" s="19" t="s">
        <v>2586</v>
      </c>
      <c r="AE383" t="s">
        <v>4283</v>
      </c>
      <c r="AF383" s="3" t="str">
        <f>IF(AG383&lt;&gt;"",VLOOKUP(AG383,'ESO zone constants'!$E$3:$L$5000,8,FALSE),"")</f>
        <v/>
      </c>
      <c r="AH383" s="19" t="s">
        <v>2586</v>
      </c>
      <c r="AI383" t="s">
        <v>4283</v>
      </c>
      <c r="AL383" s="19" t="s">
        <v>2586</v>
      </c>
      <c r="AM383" t="s">
        <v>4283</v>
      </c>
      <c r="AP383" s="19" t="s">
        <v>2586</v>
      </c>
      <c r="AQ383" t="s">
        <v>4283</v>
      </c>
      <c r="AR383" s="25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[437] = {wayshrines={386,386,386,}, traitsNeeded=5, dlcId=14</v>
      </c>
      <c r="AS383" s="25" t="str">
        <f>IF(A383&lt;&gt;"",IF(R383&lt;&gt;"",CONCATENATE(", zoneIds={",R383),"")&amp;IF(X383&lt;&gt;"",CONCATENATE(",",X383),"")&amp;IF(AN383&lt;&gt;"",CONCATENATE(",",AN383),"")&amp;IF(R383&lt;&gt;"",CONCATENATE("}",""),"")&amp;IF(OR(L383="true",L383="false",L383&lt;&gt;""), CONCATENATE(", veteran=", L383), ""),"")</f>
        <v>, zoneIds={1086,1086}, veteran=false</v>
      </c>
      <c r="AT383" s="25" t="str">
        <f>IF(A383&lt;&gt;"",IF(J383="Trial",", isTrial=true",IF(J383="Arena",", isArena=true", IF(J383="Monster",", isMonster=true",""))) &amp; IF(M383="true", CONCATENATE(", multiTrialSet=true"), ""),"")</f>
        <v/>
      </c>
      <c r="AU383" s="25" t="str">
        <f>IF(C383&lt;&gt;"",CONCATENATE(" --",C383," / ",B383),"")</f>
        <v xml:space="preserve"> --Coldharbour's Favorite / Kalthafens Günstling</v>
      </c>
      <c r="AV383" s="25" t="str">
        <f>IF(A383&lt;&gt;"",IF(VALUE(Q383)&gt;0,CONCATENATE("[",A383,"] = true,        --",C383, " / ", B383), ""),"")</f>
        <v>[437] = true,        --Coldharbour's Favorite / Kalthafens Günstling</v>
      </c>
    </row>
    <row r="384" spans="1:48" hidden="1" x14ac:dyDescent="0.25">
      <c r="A384" s="13">
        <v>438</v>
      </c>
      <c r="B384" t="s">
        <v>4285</v>
      </c>
      <c r="C384" t="s">
        <v>2536</v>
      </c>
      <c r="G384" s="3">
        <f>A384</f>
        <v>438</v>
      </c>
      <c r="J384" t="s">
        <v>2539</v>
      </c>
      <c r="L384" t="s">
        <v>101</v>
      </c>
      <c r="M384" t="s">
        <v>101</v>
      </c>
      <c r="N384">
        <v>397</v>
      </c>
      <c r="O384">
        <v>397</v>
      </c>
      <c r="P384">
        <v>397</v>
      </c>
      <c r="Q384">
        <v>8</v>
      </c>
      <c r="R384" s="3">
        <f>IF(S384&lt;&gt;"",VLOOKUP(S384,'ESO zone constants'!$E$2:$L$5000,8,FALSE),"")</f>
        <v>1086</v>
      </c>
      <c r="S384" t="s">
        <v>4229</v>
      </c>
      <c r="T384" s="23">
        <f>VLOOKUP(R384,'ESO zone constants'!$L$2:$N$9999,3,FALSE)</f>
        <v>14</v>
      </c>
      <c r="U384" s="3" t="str">
        <f>VLOOKUP(T384,'LibSets constants'!$A$2:$B$16,2,FALSE)</f>
        <v>Elsweyr</v>
      </c>
      <c r="V384" s="19" t="s">
        <v>2586</v>
      </c>
      <c r="W384" t="s">
        <v>4283</v>
      </c>
      <c r="X384" s="3">
        <f>IF(Y384&lt;&gt;"",VLOOKUP(Y384,'ESO zone constants'!$E$3:$L$5000,8,FALSE),"")</f>
        <v>1086</v>
      </c>
      <c r="Y384" t="s">
        <v>4229</v>
      </c>
      <c r="Z384" s="19" t="s">
        <v>2586</v>
      </c>
      <c r="AA384" t="s">
        <v>4283</v>
      </c>
      <c r="AB384" s="3">
        <f>IF(AC384&lt;&gt;"",VLOOKUP(AC384,'ESO zone constants'!$E$3:$L$5000,8,FALSE),"")</f>
        <v>1086</v>
      </c>
      <c r="AC384" t="s">
        <v>4229</v>
      </c>
      <c r="AD384" s="19" t="s">
        <v>2586</v>
      </c>
      <c r="AE384" t="s">
        <v>4283</v>
      </c>
      <c r="AF384" s="3" t="str">
        <f>IF(AG384&lt;&gt;"",VLOOKUP(AG384,'ESO zone constants'!$E$3:$L$5000,8,FALSE),"")</f>
        <v/>
      </c>
      <c r="AH384" s="19" t="s">
        <v>2586</v>
      </c>
      <c r="AI384" t="s">
        <v>4283</v>
      </c>
      <c r="AL384" s="19" t="s">
        <v>2586</v>
      </c>
      <c r="AM384" t="s">
        <v>4283</v>
      </c>
      <c r="AP384" s="19" t="s">
        <v>2586</v>
      </c>
      <c r="AQ384" t="s">
        <v>4283</v>
      </c>
      <c r="AR384" s="25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[438] = {wayshrines={397,397,397,}, traitsNeeded=8, dlcId=14</v>
      </c>
      <c r="AS384" s="25" t="str">
        <f>IF(A384&lt;&gt;"",IF(R384&lt;&gt;"",CONCATENATE(", zoneIds={",R384),"")&amp;IF(X384&lt;&gt;"",CONCATENATE(",",X384),"")&amp;IF(AN384&lt;&gt;"",CONCATENATE(",",AN384),"")&amp;IF(R384&lt;&gt;"",CONCATENATE("}",""),"")&amp;IF(OR(L384="true",L384="false",L384&lt;&gt;""), CONCATENATE(", veteran=", L384), ""),"")</f>
        <v>, zoneIds={1086,1086}, veteran=false</v>
      </c>
      <c r="AT384" s="25" t="str">
        <f>IF(A384&lt;&gt;"",IF(J384="Trial",", isTrial=true",IF(J384="Arena",", isArena=true", IF(J384="Monster",", isMonster=true",""))) &amp; IF(M384="true", CONCATENATE(", multiTrialSet=true"), ""),"")</f>
        <v/>
      </c>
      <c r="AU384" s="25" t="str">
        <f>IF(C384&lt;&gt;"",CONCATENATE(" --",C384," / ",B384),"")</f>
        <v xml:space="preserve"> --Senche-raht's Grit / Mut des Senche-raht</v>
      </c>
      <c r="AV384" s="25" t="str">
        <f>IF(A384&lt;&gt;"",IF(VALUE(Q384)&gt;0,CONCATENATE("[",A384,"] = true,        --",C384, " / ", B384), ""),"")</f>
        <v>[438] = true,        --Senche-raht's Grit / Mut des Senche-raht</v>
      </c>
    </row>
    <row r="385" spans="1:48" hidden="1" x14ac:dyDescent="0.25">
      <c r="A385" s="5">
        <v>439</v>
      </c>
      <c r="B385" t="s">
        <v>4286</v>
      </c>
      <c r="C385" t="s">
        <v>2537</v>
      </c>
      <c r="G385" s="3">
        <f>A385</f>
        <v>439</v>
      </c>
      <c r="J385" t="s">
        <v>2539</v>
      </c>
      <c r="L385" t="s">
        <v>101</v>
      </c>
      <c r="M385" t="s">
        <v>101</v>
      </c>
      <c r="N385">
        <v>382</v>
      </c>
      <c r="O385">
        <v>382</v>
      </c>
      <c r="P385">
        <v>382</v>
      </c>
      <c r="Q385">
        <v>3</v>
      </c>
      <c r="R385" s="3">
        <f>IF(S385&lt;&gt;"",VLOOKUP(S385,'ESO zone constants'!$E$2:$L$5000,8,FALSE),"")</f>
        <v>1086</v>
      </c>
      <c r="S385" t="s">
        <v>4229</v>
      </c>
      <c r="T385" s="23">
        <f>VLOOKUP(R385,'ESO zone constants'!$L$2:$N$9999,3,FALSE)</f>
        <v>14</v>
      </c>
      <c r="U385" s="3" t="str">
        <f>VLOOKUP(T385,'LibSets constants'!$A$2:$B$16,2,FALSE)</f>
        <v>Elsweyr</v>
      </c>
      <c r="V385" s="19" t="s">
        <v>2586</v>
      </c>
      <c r="W385" t="s">
        <v>4283</v>
      </c>
      <c r="X385" s="3">
        <f>IF(Y385&lt;&gt;"",VLOOKUP(Y385,'ESO zone constants'!$E$3:$L$5000,8,FALSE),"")</f>
        <v>1086</v>
      </c>
      <c r="Y385" t="s">
        <v>4229</v>
      </c>
      <c r="Z385" s="19" t="s">
        <v>2586</v>
      </c>
      <c r="AA385" t="s">
        <v>4283</v>
      </c>
      <c r="AB385" s="3">
        <f>IF(AC385&lt;&gt;"",VLOOKUP(AC385,'ESO zone constants'!$E$3:$L$5000,8,FALSE),"")</f>
        <v>1086</v>
      </c>
      <c r="AC385" t="s">
        <v>4229</v>
      </c>
      <c r="AD385" s="19" t="s">
        <v>2586</v>
      </c>
      <c r="AE385" t="s">
        <v>4283</v>
      </c>
      <c r="AF385" s="3" t="str">
        <f>IF(AG385&lt;&gt;"",VLOOKUP(AG385,'ESO zone constants'!$E$3:$L$5000,8,FALSE),"")</f>
        <v/>
      </c>
      <c r="AH385" s="19" t="s">
        <v>2586</v>
      </c>
      <c r="AI385" t="s">
        <v>4283</v>
      </c>
      <c r="AL385" s="19" t="s">
        <v>2586</v>
      </c>
      <c r="AM385" t="s">
        <v>4283</v>
      </c>
      <c r="AP385" s="19" t="s">
        <v>2586</v>
      </c>
      <c r="AQ385" t="s">
        <v>4283</v>
      </c>
      <c r="AR385" s="25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[439] = {wayshrines={382,382,382,}, traitsNeeded=3, dlcId=14</v>
      </c>
      <c r="AS385" s="25" t="str">
        <f>IF(A385&lt;&gt;"",IF(R385&lt;&gt;"",CONCATENATE(", zoneIds={",R385),"")&amp;IF(X385&lt;&gt;"",CONCATENATE(",",X385),"")&amp;IF(AN385&lt;&gt;"",CONCATENATE(",",AN385),"")&amp;IF(R385&lt;&gt;"",CONCATENATE("}",""),"")&amp;IF(OR(L385="true",L385="false",L385&lt;&gt;""), CONCATENATE(", veteran=", L385), ""),"")</f>
        <v>, zoneIds={1086,1086}, veteran=false</v>
      </c>
      <c r="AT385" s="25" t="str">
        <f>IF(A385&lt;&gt;"",IF(J385="Trial",", isTrial=true",IF(J385="Arena",", isArena=true", IF(J385="Monster",", isMonster=true",""))) &amp; IF(M385="true", CONCATENATE(", multiTrialSet=true"), ""),"")</f>
        <v/>
      </c>
      <c r="AU385" s="25" t="str">
        <f>IF(C385&lt;&gt;"",CONCATENATE(" --",C385," / ",B385),"")</f>
        <v xml:space="preserve"> --Vastarie's Tutelage / Vastaries Vormundschaft</v>
      </c>
      <c r="AV385" s="25" t="str">
        <f>IF(A385&lt;&gt;"",IF(VALUE(Q385)&gt;0,CONCATENATE("[",A385,"] = true,        --",C385, " / ", B385), ""),"")</f>
        <v>[439] = true,        --Vastarie's Tutelage / Vastaries Vormundschaft</v>
      </c>
    </row>
    <row r="386" spans="1:48" hidden="1" x14ac:dyDescent="0.25">
      <c r="A386" s="5">
        <v>440</v>
      </c>
      <c r="B386" t="s">
        <v>4292</v>
      </c>
      <c r="C386" t="s">
        <v>2532</v>
      </c>
      <c r="G386" s="3">
        <f>A386</f>
        <v>440</v>
      </c>
      <c r="J386" t="s">
        <v>2535</v>
      </c>
      <c r="L386" t="s">
        <v>101</v>
      </c>
      <c r="M386" t="s">
        <v>101</v>
      </c>
      <c r="N386">
        <v>382</v>
      </c>
      <c r="O386">
        <v>382</v>
      </c>
      <c r="P386">
        <v>382</v>
      </c>
      <c r="Q386">
        <v>0</v>
      </c>
      <c r="R386" s="3">
        <f>IF(S386&lt;&gt;"",VLOOKUP(S386,'ESO zone constants'!$E$2:$L$5000,8,FALSE),"")</f>
        <v>1086</v>
      </c>
      <c r="S386" t="s">
        <v>4229</v>
      </c>
      <c r="T386" s="23">
        <f>VLOOKUP(R386,'ESO zone constants'!$L$2:$N$9999,3,FALSE)</f>
        <v>14</v>
      </c>
      <c r="U386" s="3" t="str">
        <f>VLOOKUP(T386,'LibSets constants'!$A$2:$B$16,2,FALSE)</f>
        <v>Elsweyr</v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R386" s="25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[440] = {wayshrines={382,382,382,}, dlcId=14</v>
      </c>
      <c r="AS386" s="25" t="str">
        <f>IF(A386&lt;&gt;"",IF(R386&lt;&gt;"",CONCATENATE(", zoneIds={",R386),"")&amp;IF(X386&lt;&gt;"",CONCATENATE(",",X386),"")&amp;IF(AN386&lt;&gt;"",CONCATENATE(",",AN386),"")&amp;IF(R386&lt;&gt;"",CONCATENATE("}",""),"")&amp;IF(OR(L386="true",L386="false",L386&lt;&gt;""), CONCATENATE(", veteran=", L386), ""),"")</f>
        <v>, zoneIds={1086}, veteran=false</v>
      </c>
      <c r="AT386" s="25" t="str">
        <f>IF(A386&lt;&gt;"",IF(J386="Trial",", isTrial=true",IF(J386="Arena",", isArena=true", IF(J386="Monster",", isMonster=true",""))) &amp; IF(M386="true", CONCATENATE(", multiTrialSet=true"), ""),"")</f>
        <v/>
      </c>
      <c r="AU386" s="25" t="str">
        <f>IF(C386&lt;&gt;"",CONCATENATE(" --",C386," / ",B386),"")</f>
        <v xml:space="preserve"> --Crafty Alfiq / Listiger Alfiq</v>
      </c>
      <c r="AV386" s="25" t="str">
        <f>IF(A386&lt;&gt;"",IF(VALUE(Q386)&gt;0,CONCATENATE("[",A386,"] = true,        --",C386, " / ", B386), ""),"")</f>
        <v/>
      </c>
    </row>
    <row r="387" spans="1:48" hidden="1" x14ac:dyDescent="0.25">
      <c r="A387" s="5">
        <v>441</v>
      </c>
      <c r="B387" t="s">
        <v>4291</v>
      </c>
      <c r="C387" t="s">
        <v>2533</v>
      </c>
      <c r="G387" s="3">
        <f>A387</f>
        <v>441</v>
      </c>
      <c r="J387" t="s">
        <v>2535</v>
      </c>
      <c r="L387" t="s">
        <v>101</v>
      </c>
      <c r="M387" t="s">
        <v>101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constants'!$E$2:$L$5000,8,FALSE),"")</f>
        <v>1086</v>
      </c>
      <c r="S387" t="s">
        <v>4229</v>
      </c>
      <c r="T387" s="23">
        <f>VLOOKUP(R387,'ESO zone constants'!$L$2:$N$9999,3,FALSE)</f>
        <v>14</v>
      </c>
      <c r="U387" s="3" t="str">
        <f>VLOOKUP(T387,'LibSets constants'!$A$2:$B$16,2,FALSE)</f>
        <v>Elsweyr</v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R387" s="25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[441] = {wayshrines={382,382,382,}, dlcId=14</v>
      </c>
      <c r="AS387" s="25" t="str">
        <f>IF(A387&lt;&gt;"",IF(R387&lt;&gt;"",CONCATENATE(", zoneIds={",R387),"")&amp;IF(X387&lt;&gt;"",CONCATENATE(",",X387),"")&amp;IF(AN387&lt;&gt;"",CONCATENATE(",",AN387),"")&amp;IF(R387&lt;&gt;"",CONCATENATE("}",""),"")&amp;IF(OR(L387="true",L387="false",L387&lt;&gt;""), CONCATENATE(", veteran=", L387), ""),"")</f>
        <v>, zoneIds={1086}, veteran=false</v>
      </c>
      <c r="AT387" s="25" t="str">
        <f>IF(A387&lt;&gt;"",IF(J387="Trial",", isTrial=true",IF(J387="Arena",", isArena=true", IF(J387="Monster",", isMonster=true",""))) &amp; IF(M387="true", CONCATENATE(", multiTrialSet=true"), ""),"")</f>
        <v/>
      </c>
      <c r="AU387" s="25" t="str">
        <f>IF(C387&lt;&gt;"",CONCATENATE(" --",C387," / ",B387),"")</f>
        <v xml:space="preserve"> --Vesture of Darloc Brae / Gewandung von Darloc Brae</v>
      </c>
      <c r="AV387" s="25" t="str">
        <f>IF(A387&lt;&gt;"",IF(VALUE(Q387)&gt;0,CONCATENATE("[",A387,"] = true,        --",C387, " / ", B387), ""),"")</f>
        <v/>
      </c>
    </row>
    <row r="388" spans="1:48" hidden="1" x14ac:dyDescent="0.25">
      <c r="A388" s="5">
        <v>442</v>
      </c>
      <c r="B388" t="s">
        <v>4290</v>
      </c>
      <c r="C388" t="s">
        <v>2534</v>
      </c>
      <c r="G388" s="3">
        <f>A388</f>
        <v>442</v>
      </c>
      <c r="J388" t="s">
        <v>2535</v>
      </c>
      <c r="L388" t="s">
        <v>101</v>
      </c>
      <c r="M388" t="s">
        <v>101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constants'!$E$2:$L$5000,8,FALSE),"")</f>
        <v>1086</v>
      </c>
      <c r="S388" t="s">
        <v>4229</v>
      </c>
      <c r="T388" s="23">
        <f>VLOOKUP(R388,'ESO zone constants'!$L$2:$N$9999,3,FALSE)</f>
        <v>14</v>
      </c>
      <c r="U388" s="3" t="str">
        <f>VLOOKUP(T388,'LibSets constants'!$A$2:$B$16,2,FALSE)</f>
        <v>Elsweyr</v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R388" s="25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[442] = {wayshrines={382,382,382,}, dlcId=14</v>
      </c>
      <c r="AS388" s="25" t="str">
        <f>IF(A388&lt;&gt;"",IF(R388&lt;&gt;"",CONCATENATE(", zoneIds={",R388),"")&amp;IF(X388&lt;&gt;"",CONCATENATE(",",X388),"")&amp;IF(AN388&lt;&gt;"",CONCATENATE(",",AN388),"")&amp;IF(R388&lt;&gt;"",CONCATENATE("}",""),"")&amp;IF(OR(L388="true",L388="false",L388&lt;&gt;""), CONCATENATE(", veteran=", L388), ""),"")</f>
        <v>, zoneIds={1086}, veteran=false</v>
      </c>
      <c r="AT388" s="25" t="str">
        <f>IF(A388&lt;&gt;"",IF(J388="Trial",", isTrial=true",IF(J388="Arena",", isArena=true", IF(J388="Monster",", isMonster=true",""))) &amp; IF(M388="true", CONCATENATE(", multiTrialSet=true"), ""),"")</f>
        <v/>
      </c>
      <c r="AU388" s="25" t="str">
        <f>IF(C388&lt;&gt;"",CONCATENATE(" --",C388," / ",B388),"")</f>
        <v xml:space="preserve"> --Call of the Undertaker / Ruf des Totengräbers</v>
      </c>
      <c r="AV388" s="25" t="str">
        <f>IF(A388&lt;&gt;"",IF(VALUE(Q388)&gt;0,CONCATENATE("[",A388,"] = true,        --",C388, " / ", B388), ""),"")</f>
        <v/>
      </c>
    </row>
    <row r="389" spans="1:48" hidden="1" x14ac:dyDescent="0.25">
      <c r="A389" s="5">
        <v>444</v>
      </c>
      <c r="B389" t="s">
        <v>4289</v>
      </c>
      <c r="C389" t="s">
        <v>2541</v>
      </c>
      <c r="G389" s="3">
        <f>A389</f>
        <v>444</v>
      </c>
      <c r="J389" t="s">
        <v>2549</v>
      </c>
      <c r="L389" t="s">
        <v>101</v>
      </c>
      <c r="M389" t="s">
        <v>101</v>
      </c>
      <c r="N389">
        <v>399</v>
      </c>
      <c r="O389">
        <v>399</v>
      </c>
      <c r="P389">
        <v>399</v>
      </c>
      <c r="R389" s="3">
        <f>IF(S389&lt;&gt;"",VLOOKUP(S389,'ESO zone constants'!$E$2:$L$5000,8,FALSE),"")</f>
        <v>1121</v>
      </c>
      <c r="S389" t="s">
        <v>2529</v>
      </c>
      <c r="T389" s="23">
        <f>VLOOKUP(R389,'ESO zone constants'!$L$2:$N$9999,3,FALSE)</f>
        <v>14</v>
      </c>
      <c r="U389" s="3" t="str">
        <f>VLOOKUP(T389,'LibSets constants'!$A$2:$B$16,2,FALSE)</f>
        <v>Elsweyr</v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R389" s="25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[444] = {wayshrines={399,399,399,}, dlcId=14</v>
      </c>
      <c r="AS389" s="25" t="str">
        <f>IF(A389&lt;&gt;"",IF(R389&lt;&gt;"",CONCATENATE(", zoneIds={",R389),"")&amp;IF(X389&lt;&gt;"",CONCATENATE(",",X389),"")&amp;IF(AN389&lt;&gt;"",CONCATENATE(",",AN389),"")&amp;IF(R389&lt;&gt;"",CONCATENATE("}",""),"")&amp;IF(OR(L389="true",L389="false",L389&lt;&gt;""), CONCATENATE(", veteran=", L389), ""),"")</f>
        <v>, zoneIds={1121}, veteran=false</v>
      </c>
      <c r="AT389" s="25" t="str">
        <f>IF(A389&lt;&gt;"",IF(J389="Trial",", isTrial=true",IF(J389="Arena",", isArena=true", IF(J389="Monster",", isMonster=true",""))) &amp; IF(M389="true", CONCATENATE(", multiTrialSet=true"), ""),"")</f>
        <v>, isTrial=true</v>
      </c>
      <c r="AU389" s="25" t="str">
        <f>IF(C389&lt;&gt;"",CONCATENATE(" --",C389," / ",B389),"")</f>
        <v xml:space="preserve"> --False God's Devotion / Ergebenheit des falschen Gottes</v>
      </c>
      <c r="AV389" s="25" t="str">
        <f>IF(A389&lt;&gt;"",IF(VALUE(Q389)&gt;0,CONCATENATE("[",A389,"] = true,        --",C389, " / ", B389), ""),"")</f>
        <v/>
      </c>
    </row>
    <row r="390" spans="1:48" hidden="1" x14ac:dyDescent="0.25">
      <c r="A390" s="5">
        <v>445</v>
      </c>
      <c r="B390" t="s">
        <v>4288</v>
      </c>
      <c r="C390" t="s">
        <v>2543</v>
      </c>
      <c r="G390" s="3">
        <f>A390</f>
        <v>445</v>
      </c>
      <c r="J390" t="s">
        <v>2549</v>
      </c>
      <c r="L390" t="s">
        <v>101</v>
      </c>
      <c r="M390" t="s">
        <v>101</v>
      </c>
      <c r="N390">
        <v>399</v>
      </c>
      <c r="O390">
        <v>399</v>
      </c>
      <c r="P390">
        <v>399</v>
      </c>
      <c r="R390" s="3">
        <f>IF(S390&lt;&gt;"",VLOOKUP(S390,'ESO zone constants'!$E$2:$L$5000,8,FALSE),"")</f>
        <v>1121</v>
      </c>
      <c r="S390" t="s">
        <v>2529</v>
      </c>
      <c r="T390" s="23">
        <f>VLOOKUP(R390,'ESO zone constants'!$L$2:$N$9999,3,FALSE)</f>
        <v>14</v>
      </c>
      <c r="U390" s="3" t="str">
        <f>VLOOKUP(T390,'LibSets constants'!$A$2:$B$16,2,FALSE)</f>
        <v>Elsweyr</v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R390" s="25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[445] = {wayshrines={399,399,399,}, dlcId=14</v>
      </c>
      <c r="AS390" s="25" t="str">
        <f>IF(A390&lt;&gt;"",IF(R390&lt;&gt;"",CONCATENATE(", zoneIds={",R390),"")&amp;IF(X390&lt;&gt;"",CONCATENATE(",",X390),"")&amp;IF(AN390&lt;&gt;"",CONCATENATE(",",AN390),"")&amp;IF(R390&lt;&gt;"",CONCATENATE("}",""),"")&amp;IF(OR(L390="true",L390="false",L390&lt;&gt;""), CONCATENATE(", veteran=", L390), ""),"")</f>
        <v>, zoneIds={1121}, veteran=false</v>
      </c>
      <c r="AT390" s="25" t="str">
        <f>IF(A390&lt;&gt;"",IF(J390="Trial",", isTrial=true",IF(J390="Arena",", isArena=true", IF(J390="Monster",", isMonster=true",""))) &amp; IF(M390="true", CONCATENATE(", multiTrialSet=true"), ""),"")</f>
        <v>, isTrial=true</v>
      </c>
      <c r="AU390" s="25" t="str">
        <f>IF(C390&lt;&gt;"",CONCATENATE(" --",C390," / ",B390),"")</f>
        <v xml:space="preserve"> --Tooth of Lokkestiiz / Zahn von Lokkestiiz</v>
      </c>
      <c r="AV390" s="25" t="str">
        <f>IF(A390&lt;&gt;"",IF(VALUE(Q390)&gt;0,CONCATENATE("[",A390,"] = true,        --",C390, " / ", B390), ""),"")</f>
        <v/>
      </c>
    </row>
    <row r="391" spans="1:48" hidden="1" x14ac:dyDescent="0.25">
      <c r="A391" s="13">
        <v>446</v>
      </c>
      <c r="B391" t="s">
        <v>4287</v>
      </c>
      <c r="C391" t="s">
        <v>2544</v>
      </c>
      <c r="G391" s="3">
        <f>A391</f>
        <v>446</v>
      </c>
      <c r="J391" t="s">
        <v>2549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2529</v>
      </c>
      <c r="T391" s="23">
        <f>VLOOKUP(R391,'ESO zone constants'!$L$2:$N$9999,3,FALSE)</f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R391" s="25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[446] = {wayshrines={399,399,399,}, dlcId=14</v>
      </c>
      <c r="AS391" s="25" t="str">
        <f>IF(A391&lt;&gt;"",IF(R391&lt;&gt;"",CONCATENATE(", zoneIds={",R391),"")&amp;IF(X391&lt;&gt;"",CONCATENATE(",",X391),"")&amp;IF(AN391&lt;&gt;"",CONCATENATE(",",AN391),"")&amp;IF(R391&lt;&gt;"",CONCATENATE("}",""),"")&amp;IF(OR(L391="true",L391="false",L391&lt;&gt;""), CONCATENATE(", veteran=", L391), ""),"")</f>
        <v>, zoneIds={1121}, veteran=false</v>
      </c>
      <c r="AT391" s="25" t="str">
        <f>IF(A391&lt;&gt;"",IF(J391="Trial",", isTrial=true",IF(J391="Arena",", isArena=true", IF(J391="Monster",", isMonster=true",""))) &amp; IF(M391="true", CONCATENATE(", multiTrialSet=true"), ""),"")</f>
        <v>, isTrial=true</v>
      </c>
      <c r="AU391" s="25" t="str">
        <f>IF(C391&lt;&gt;"",CONCATENATE(" --",C391," / ",B391),"")</f>
        <v xml:space="preserve"> --Claw of Yolnakhriin / Kralle von Yolnahkriin</v>
      </c>
      <c r="AV391" s="25" t="str">
        <f>IF(A391&lt;&gt;"",IF(VALUE(Q391)&gt;0,CONCATENATE("[",A391,"] = true,        --",C391, " / ", B391), ""),"")</f>
        <v/>
      </c>
    </row>
    <row r="392" spans="1:48" hidden="1" x14ac:dyDescent="0.25">
      <c r="A392" s="5" t="s">
        <v>2464</v>
      </c>
      <c r="B392" t="s">
        <v>2468</v>
      </c>
      <c r="C392" t="s">
        <v>2467</v>
      </c>
      <c r="G392" s="3" t="str">
        <f>A392</f>
        <v>???</v>
      </c>
      <c r="I392" t="s">
        <v>2507</v>
      </c>
      <c r="J392" t="s">
        <v>2465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3">
        <f>VLOOKUP(R392,'ESO zone constants'!$L$2:$N$9999,3,FALSE)</f>
        <v>2</v>
      </c>
      <c r="U392" s="3" t="str">
        <f>VLOOKUP(T392,'LibSets constants'!$A$2:$B$16,2,FALSE)</f>
        <v>Orsinium</v>
      </c>
      <c r="V392" t="s">
        <v>2585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3" t="str">
        <f>IF(AO392&lt;&gt;"",VLOOKUP(AO392,'ESO zone constants'!$E$3:$L$1002,6,FALSE),"")</f>
        <v/>
      </c>
      <c r="AR392" s="25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S392" s="25" t="str">
        <f>IF(A392&lt;&gt;"",IF(R392&lt;&gt;"",CONCATENATE(", zoneIds={",R392),"")&amp;IF(X392&lt;&gt;"",CONCATENATE(",",X392),"")&amp;IF(AN392&lt;&gt;"",CONCATENATE(",",AN392),"")&amp;IF(R392&lt;&gt;"",CONCATENATE("}",""),"")&amp;IF(OR(L392="true",L392="false",L392&lt;&gt;""), CONCATENATE(", veteran=", L392), ""),"")</f>
        <v>, zoneIds={677}, veteran=true</v>
      </c>
      <c r="AT392" s="25" t="str">
        <f>IF(A392&lt;&gt;"",IF(J392="Trial",", isTrial=true",IF(J392="Arena",", isArena=true", IF(J392="Monster",", isMonster=true",""))) &amp; IF(M392="true", CONCATENATE(", multiTrialSet=true"), ""),"")</f>
        <v>, isArena=true</v>
      </c>
      <c r="AU392" s="25" t="str">
        <f>IF(C392&lt;&gt;"",CONCATENATE(" --",C392," / ",B392),"")</f>
        <v xml:space="preserve"> --The Maelstrom's Axe / Axt des Mahlstroms</v>
      </c>
      <c r="AV392" s="25" t="str">
        <f>IF(A392&lt;&gt;"",IF(VALUE(Q392)&gt;0,CONCATENATE("[",A392,"] = true,        --",C392, " / ", B392), ""),"")</f>
        <v/>
      </c>
    </row>
    <row r="393" spans="1:48" hidden="1" x14ac:dyDescent="0.25">
      <c r="A393" s="5" t="s">
        <v>2464</v>
      </c>
      <c r="B393" t="s">
        <v>2503</v>
      </c>
      <c r="C393" t="s">
        <v>2504</v>
      </c>
      <c r="G393" s="3" t="str">
        <f>A393</f>
        <v>???</v>
      </c>
      <c r="I393" t="s">
        <v>2507</v>
      </c>
      <c r="J393" t="s">
        <v>2465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3">
        <f>VLOOKUP(R393,'ESO zone constants'!$L$2:$N$9999,3,FALSE)</f>
        <v>2</v>
      </c>
      <c r="U393" s="3" t="str">
        <f>VLOOKUP(T393,'LibSets constants'!$A$2:$B$16,2,FALSE)</f>
        <v>Orsinium</v>
      </c>
      <c r="V393" t="s">
        <v>2585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3" t="str">
        <f>IF(AO393&lt;&gt;"",VLOOKUP(AO393,'ESO zone constants'!$E$3:$L$1002,6,FALSE),"")</f>
        <v/>
      </c>
      <c r="AR393" s="25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S393" s="25" t="str">
        <f>IF(A393&lt;&gt;"",IF(R393&lt;&gt;"",CONCATENATE(", zoneIds={",R393),"")&amp;IF(X393&lt;&gt;"",CONCATENATE(",",X393),"")&amp;IF(AN393&lt;&gt;"",CONCATENATE(",",AN393),"")&amp;IF(R393&lt;&gt;"",CONCATENATE("}",""),"")&amp;IF(OR(L393="true",L393="false",L393&lt;&gt;""), CONCATENATE(", veteran=", L393), ""),"")</f>
        <v>, zoneIds={677}, veteran=true</v>
      </c>
      <c r="AT393" s="25" t="str">
        <f>IF(A393&lt;&gt;"",IF(J393="Trial",", isTrial=true",IF(J393="Arena",", isArena=true", IF(J393="Monster",", isMonster=true",""))) &amp; IF(M393="true", CONCATENATE(", multiTrialSet=true"), ""),"")</f>
        <v>, isArena=true</v>
      </c>
      <c r="AU393" s="25" t="str">
        <f>IF(C393&lt;&gt;"",CONCATENATE(" --",C393," / ",B393),"")</f>
        <v xml:space="preserve"> --The Maelstrom's Battle Axe / Streitaxt des Mahlstroms</v>
      </c>
      <c r="AV393" s="25" t="str">
        <f>IF(A393&lt;&gt;"",IF(VALUE(Q393)&gt;0,CONCATENATE("[",A393,"] = true,        --",C393, " / ", B393), ""),"")</f>
        <v/>
      </c>
    </row>
    <row r="394" spans="1:48" hidden="1" x14ac:dyDescent="0.25">
      <c r="A394" s="5" t="s">
        <v>2464</v>
      </c>
      <c r="B394" t="s">
        <v>2477</v>
      </c>
      <c r="C394" t="s">
        <v>2478</v>
      </c>
      <c r="G394" s="3" t="str">
        <f>A394</f>
        <v>???</v>
      </c>
      <c r="I394" t="s">
        <v>2507</v>
      </c>
      <c r="J394" t="s">
        <v>2465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3">
        <f>VLOOKUP(R394,'ESO zone constants'!$L$2:$N$9999,3,FALSE)</f>
        <v>2</v>
      </c>
      <c r="U394" s="3" t="str">
        <f>VLOOKUP(T394,'LibSets constants'!$A$2:$B$16,2,FALSE)</f>
        <v>Orsinium</v>
      </c>
      <c r="V394" t="s">
        <v>2585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3" t="str">
        <f>IF(AO394&lt;&gt;"",VLOOKUP(AO394,'ESO zone constants'!$E$3:$L$1002,6,FALSE),"")</f>
        <v/>
      </c>
      <c r="AR394" s="25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S394" s="25" t="str">
        <f>IF(A394&lt;&gt;"",IF(R394&lt;&gt;"",CONCATENATE(", zoneIds={",R394),"")&amp;IF(X394&lt;&gt;"",CONCATENATE(",",X394),"")&amp;IF(AN394&lt;&gt;"",CONCATENATE(",",AN394),"")&amp;IF(R394&lt;&gt;"",CONCATENATE("}",""),"")&amp;IF(OR(L394="true",L394="false",L394&lt;&gt;""), CONCATENATE(", veteran=", L394), ""),"")</f>
        <v>, zoneIds={677}, veteran=true</v>
      </c>
      <c r="AT394" s="25" t="str">
        <f>IF(A394&lt;&gt;"",IF(J394="Trial",", isTrial=true",IF(J394="Arena",", isArena=true", IF(J394="Monster",", isMonster=true",""))) &amp; IF(M394="true", CONCATENATE(", multiTrialSet=true"), ""),"")</f>
        <v>, isArena=true</v>
      </c>
      <c r="AU394" s="25" t="str">
        <f>IF(C394&lt;&gt;"",CONCATENATE(" --",C394," / ",B394),"")</f>
        <v xml:space="preserve"> --The Maelstrom's Bow / Bogen des Mahlstroms</v>
      </c>
      <c r="AV394" s="25" t="str">
        <f>IF(A394&lt;&gt;"",IF(VALUE(Q394)&gt;0,CONCATENATE("[",A394,"] = true,        --",C394, " / ", B394), ""),"")</f>
        <v/>
      </c>
    </row>
    <row r="395" spans="1:48" hidden="1" x14ac:dyDescent="0.25">
      <c r="A395" s="5" t="s">
        <v>2464</v>
      </c>
      <c r="B395" t="s">
        <v>2481</v>
      </c>
      <c r="C395" t="s">
        <v>2482</v>
      </c>
      <c r="G395" s="3" t="str">
        <f>A395</f>
        <v>???</v>
      </c>
      <c r="I395" t="s">
        <v>2507</v>
      </c>
      <c r="J395" t="s">
        <v>2465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3">
        <f>VLOOKUP(R395,'ESO zone constants'!$L$2:$N$9999,3,FALSE)</f>
        <v>2</v>
      </c>
      <c r="U395" s="3" t="str">
        <f>VLOOKUP(T395,'LibSets constants'!$A$2:$B$16,2,FALSE)</f>
        <v>Orsinium</v>
      </c>
      <c r="V395" t="s">
        <v>2585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3" t="str">
        <f>IF(AO395&lt;&gt;"",VLOOKUP(AO395,'ESO zone constants'!$E$3:$L$1002,6,FALSE),"")</f>
        <v/>
      </c>
      <c r="AR395" s="25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S395" s="25" t="str">
        <f>IF(A395&lt;&gt;"",IF(R395&lt;&gt;"",CONCATENATE(", zoneIds={",R395),"")&amp;IF(X395&lt;&gt;"",CONCATENATE(",",X395),"")&amp;IF(AN395&lt;&gt;"",CONCATENATE(",",AN395),"")&amp;IF(R395&lt;&gt;"",CONCATENATE("}",""),"")&amp;IF(OR(L395="true",L395="false",L395&lt;&gt;""), CONCATENATE(", veteran=", L395), ""),"")</f>
        <v>, zoneIds={677}, veteran=true</v>
      </c>
      <c r="AT395" s="25" t="str">
        <f>IF(A395&lt;&gt;"",IF(J395="Trial",", isTrial=true",IF(J395="Arena",", isArena=true", IF(J395="Monster",", isMonster=true",""))) &amp; IF(M395="true", CONCATENATE(", multiTrialSet=true"), ""),"")</f>
        <v>, isArena=true</v>
      </c>
      <c r="AU395" s="25" t="str">
        <f>IF(C395&lt;&gt;"",CONCATENATE(" --",C395," / ",B395),"")</f>
        <v xml:space="preserve"> --The Maelstrom's Dagger / Dolch des Mahlstroms</v>
      </c>
      <c r="AV395" s="25" t="str">
        <f>IF(A395&lt;&gt;"",IF(VALUE(Q395)&gt;0,CONCATENATE("[",A395,"] = true,        --",C395, " / ", B395), ""),"")</f>
        <v/>
      </c>
    </row>
    <row r="396" spans="1:48" hidden="1" x14ac:dyDescent="0.25">
      <c r="A396" s="5" t="s">
        <v>2464</v>
      </c>
      <c r="B396" t="s">
        <v>2469</v>
      </c>
      <c r="C396" t="s">
        <v>2470</v>
      </c>
      <c r="G396" s="3" t="str">
        <f>A396</f>
        <v>???</v>
      </c>
      <c r="I396" t="s">
        <v>2507</v>
      </c>
      <c r="J396" t="s">
        <v>2465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677</v>
      </c>
      <c r="S396" t="s">
        <v>499</v>
      </c>
      <c r="T396" s="23">
        <f>VLOOKUP(R396,'ESO zone constants'!$L$2:$N$9999,3,FALSE)</f>
        <v>2</v>
      </c>
      <c r="U396" s="3" t="str">
        <f>VLOOKUP(T396,'LibSets constants'!$A$2:$B$16,2,FALSE)</f>
        <v>Orsinium</v>
      </c>
      <c r="V396" t="s">
        <v>2585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3" t="str">
        <f>IF(AO396&lt;&gt;"",VLOOKUP(AO396,'ESO zone constants'!$E$3:$L$1002,6,FALSE),"")</f>
        <v/>
      </c>
      <c r="AR396" s="25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dlcId=2</v>
      </c>
      <c r="AS396" s="25" t="str">
        <f>IF(A396&lt;&gt;"",IF(R396&lt;&gt;"",CONCATENATE(", zoneIds={",R396),"")&amp;IF(X396&lt;&gt;"",CONCATENATE(",",X396),"")&amp;IF(AN396&lt;&gt;"",CONCATENATE(",",AN396),"")&amp;IF(R396&lt;&gt;"",CONCATENATE("}",""),"")&amp;IF(OR(L396="true",L396="false",L396&lt;&gt;""), CONCATENATE(", veteran=", L396), ""),"")</f>
        <v>, zoneIds={677}, veteran=true</v>
      </c>
      <c r="AT396" s="25" t="str">
        <f>IF(A396&lt;&gt;"",IF(J396="Trial",", isTrial=true",IF(J396="Arena",", isArena=true", IF(J396="Monster",", isMonster=true",""))) &amp; IF(M396="true", CONCATENATE(", multiTrialSet=true"), ""),"")</f>
        <v>, isArena=true</v>
      </c>
      <c r="AU396" s="25" t="str">
        <f>IF(C396&lt;&gt;"",CONCATENATE(" --",C396," / ",B396),"")</f>
        <v xml:space="preserve"> --The Maelstrom's Greatsword / Bidenhänder des Mahlstroms</v>
      </c>
      <c r="AV396" s="25" t="str">
        <f>IF(A396&lt;&gt;"",IF(VALUE(Q396)&gt;0,CONCATENATE("[",A396,"] = true,        --",C396, " / ", B396), ""),"")</f>
        <v/>
      </c>
    </row>
    <row r="397" spans="1:48" hidden="1" x14ac:dyDescent="0.25">
      <c r="A397" s="5" t="s">
        <v>2464</v>
      </c>
      <c r="B397" t="s">
        <v>2491</v>
      </c>
      <c r="C397" t="s">
        <v>2492</v>
      </c>
      <c r="G397" s="3" t="str">
        <f>A397</f>
        <v>???</v>
      </c>
      <c r="I397" t="s">
        <v>2507</v>
      </c>
      <c r="J397" t="s">
        <v>2465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677</v>
      </c>
      <c r="S397" t="s">
        <v>499</v>
      </c>
      <c r="T397" s="23">
        <f>VLOOKUP(R397,'ESO zone constants'!$L$2:$N$9999,3,FALSE)</f>
        <v>2</v>
      </c>
      <c r="U397" s="3" t="str">
        <f>VLOOKUP(T397,'LibSets constants'!$A$2:$B$16,2,FALSE)</f>
        <v>Orsinium</v>
      </c>
      <c r="V397" t="s">
        <v>2585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3" t="str">
        <f>IF(AO397&lt;&gt;"",VLOOKUP(AO397,'ESO zone constants'!$E$3:$L$1002,6,FALSE),"")</f>
        <v/>
      </c>
      <c r="AR397" s="25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dlcId=2</v>
      </c>
      <c r="AS397" s="25" t="str">
        <f>IF(A397&lt;&gt;"",IF(R397&lt;&gt;"",CONCATENATE(", zoneIds={",R397),"")&amp;IF(X397&lt;&gt;"",CONCATENATE(",",X397),"")&amp;IF(AN397&lt;&gt;"",CONCATENATE(",",AN397),"")&amp;IF(R397&lt;&gt;"",CONCATENATE("}",""),"")&amp;IF(OR(L397="true",L397="false",L397&lt;&gt;""), CONCATENATE(", veteran=", L397), ""),"")</f>
        <v>, zoneIds={677}, veteran=true</v>
      </c>
      <c r="AT397" s="25" t="str">
        <f>IF(A397&lt;&gt;"",IF(J397="Trial",", isTrial=true",IF(J397="Arena",", isArena=true", IF(J397="Monster",", isMonster=true",""))) &amp; IF(M397="true", CONCATENATE(", multiTrialSet=true"), ""),"")</f>
        <v>, isArena=true</v>
      </c>
      <c r="AU397" s="25" t="str">
        <f>IF(C397&lt;&gt;"",CONCATENATE(" --",C397," / ",B397),"")</f>
        <v xml:space="preserve"> --The Maelstrom's Ice Staff / Froststab des Mahlstroms</v>
      </c>
      <c r="AV397" s="25" t="str">
        <f>IF(A397&lt;&gt;"",IF(VALUE(Q397)&gt;0,CONCATENATE("[",A397,"] = true,        --",C397, " / ", B397), ""),"")</f>
        <v/>
      </c>
    </row>
    <row r="398" spans="1:48" hidden="1" x14ac:dyDescent="0.25">
      <c r="A398" s="5" t="s">
        <v>2464</v>
      </c>
      <c r="B398" t="s">
        <v>2487</v>
      </c>
      <c r="C398" t="s">
        <v>2488</v>
      </c>
      <c r="G398" s="3" t="str">
        <f>A398</f>
        <v>???</v>
      </c>
      <c r="I398" t="s">
        <v>2507</v>
      </c>
      <c r="J398" t="s">
        <v>2465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677</v>
      </c>
      <c r="S398" t="s">
        <v>499</v>
      </c>
      <c r="T398" s="23">
        <f>VLOOKUP(R398,'ESO zone constants'!$L$2:$N$9999,3,FALSE)</f>
        <v>2</v>
      </c>
      <c r="U398" s="3" t="str">
        <f>VLOOKUP(T398,'LibSets constants'!$A$2:$B$16,2,FALSE)</f>
        <v>Orsinium</v>
      </c>
      <c r="V398" t="s">
        <v>2585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3" t="str">
        <f>IF(AO398&lt;&gt;"",VLOOKUP(AO398,'ESO zone constants'!$E$3:$L$1002,6,FALSE),"")</f>
        <v/>
      </c>
      <c r="AR398" s="25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dlcId=2</v>
      </c>
      <c r="AS398" s="25" t="str">
        <f>IF(A398&lt;&gt;"",IF(R398&lt;&gt;"",CONCATENATE(", zoneIds={",R398),"")&amp;IF(X398&lt;&gt;"",CONCATENATE(",",X398),"")&amp;IF(AN398&lt;&gt;"",CONCATENATE(",",AN398),"")&amp;IF(R398&lt;&gt;"",CONCATENATE("}",""),"")&amp;IF(OR(L398="true",L398="false",L398&lt;&gt;""), CONCATENATE(", veteran=", L398), ""),"")</f>
        <v>, zoneIds={677}, veteran=true</v>
      </c>
      <c r="AT398" s="25" t="str">
        <f>IF(A398&lt;&gt;"",IF(J398="Trial",", isTrial=true",IF(J398="Arena",", isArena=true", IF(J398="Monster",", isMonster=true",""))) &amp; IF(M398="true", CONCATENATE(", multiTrialSet=true"), ""),"")</f>
        <v>, isArena=true</v>
      </c>
      <c r="AU398" s="25" t="str">
        <f>IF(C398&lt;&gt;"",CONCATENATE(" --",C398," / ",B398),"")</f>
        <v xml:space="preserve"> --The Maelstrom's Inferno Staff / Flammenstab des Mahlstroms</v>
      </c>
      <c r="AV398" s="25" t="str">
        <f>IF(A398&lt;&gt;"",IF(VALUE(Q398)&gt;0,CONCATENATE("[",A398,"] = true,        --",C398, " / ", B398), ""),"")</f>
        <v/>
      </c>
    </row>
    <row r="399" spans="1:48" hidden="1" x14ac:dyDescent="0.25">
      <c r="A399" s="5" t="s">
        <v>2464</v>
      </c>
      <c r="B399" t="s">
        <v>2473</v>
      </c>
      <c r="C399" t="s">
        <v>2474</v>
      </c>
      <c r="G399" s="3" t="str">
        <f>A399</f>
        <v>???</v>
      </c>
      <c r="I399" t="s">
        <v>2507</v>
      </c>
      <c r="J399" t="s">
        <v>2465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677</v>
      </c>
      <c r="S399" t="s">
        <v>499</v>
      </c>
      <c r="T399" s="23">
        <f>VLOOKUP(R399,'ESO zone constants'!$L$2:$N$9999,3,FALSE)</f>
        <v>2</v>
      </c>
      <c r="U399" s="3" t="str">
        <f>VLOOKUP(T399,'LibSets constants'!$A$2:$B$16,2,FALSE)</f>
        <v>Orsinium</v>
      </c>
      <c r="V399" t="s">
        <v>2585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3" t="str">
        <f>IF(AO399&lt;&gt;"",VLOOKUP(AO399,'ESO zone constants'!$E$3:$L$1002,6,FALSE),"")</f>
        <v/>
      </c>
      <c r="AR399" s="25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dlcId=2</v>
      </c>
      <c r="AS399" s="25" t="str">
        <f>IF(A399&lt;&gt;"",IF(R399&lt;&gt;"",CONCATENATE(", zoneIds={",R399),"")&amp;IF(X399&lt;&gt;"",CONCATENATE(",",X399),"")&amp;IF(AN399&lt;&gt;"",CONCATENATE(",",AN399),"")&amp;IF(R399&lt;&gt;"",CONCATENATE("}",""),"")&amp;IF(OR(L399="true",L399="false",L399&lt;&gt;""), CONCATENATE(", veteran=", L399), ""),"")</f>
        <v>, zoneIds={677}, veteran=true</v>
      </c>
      <c r="AT399" s="25" t="str">
        <f>IF(A399&lt;&gt;"",IF(J399="Trial",", isTrial=true",IF(J399="Arena",", isArena=true", IF(J399="Monster",", isMonster=true",""))) &amp; IF(M399="true", CONCATENATE(", multiTrialSet=true"), ""),"")</f>
        <v>, isArena=true</v>
      </c>
      <c r="AU399" s="25" t="str">
        <f>IF(C399&lt;&gt;"",CONCATENATE(" --",C399," / ",B399),"")</f>
        <v xml:space="preserve"> --The Maelstrom's Lightning Staff / Blitzstab des Mahlstroms</v>
      </c>
      <c r="AV399" s="25" t="str">
        <f>IF(A399&lt;&gt;"",IF(VALUE(Q399)&gt;0,CONCATENATE("[",A399,"] = true,        --",C399, " / ", B399), ""),"")</f>
        <v/>
      </c>
    </row>
    <row r="400" spans="1:48" hidden="1" x14ac:dyDescent="0.25">
      <c r="A400" s="5" t="s">
        <v>2464</v>
      </c>
      <c r="B400" t="s">
        <v>2497</v>
      </c>
      <c r="C400" t="s">
        <v>2498</v>
      </c>
      <c r="G400" s="3" t="str">
        <f>A400</f>
        <v>???</v>
      </c>
      <c r="I400" t="s">
        <v>2507</v>
      </c>
      <c r="J400" t="s">
        <v>2465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677</v>
      </c>
      <c r="S400" t="s">
        <v>499</v>
      </c>
      <c r="T400" s="23">
        <f>VLOOKUP(R400,'ESO zone constants'!$L$2:$N$9999,3,FALSE)</f>
        <v>2</v>
      </c>
      <c r="U400" s="3" t="str">
        <f>VLOOKUP(T400,'LibSets constants'!$A$2:$B$16,2,FALSE)</f>
        <v>Orsinium</v>
      </c>
      <c r="V400" t="s">
        <v>2585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3" t="str">
        <f>IF(AO400&lt;&gt;"",VLOOKUP(AO400,'ESO zone constants'!$E$3:$L$1002,6,FALSE),"")</f>
        <v/>
      </c>
      <c r="AR400" s="25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dlcId=2</v>
      </c>
      <c r="AS400" s="25" t="str">
        <f>IF(A400&lt;&gt;"",IF(R400&lt;&gt;"",CONCATENATE(", zoneIds={",R400),"")&amp;IF(X400&lt;&gt;"",CONCATENATE(",",X400),"")&amp;IF(AN400&lt;&gt;"",CONCATENATE(",",AN400),"")&amp;IF(R400&lt;&gt;"",CONCATENATE("}",""),"")&amp;IF(OR(L400="true",L400="false",L400&lt;&gt;""), CONCATENATE(", veteran=", L400), ""),"")</f>
        <v>, zoneIds={677}, veteran=true</v>
      </c>
      <c r="AT400" s="25" t="str">
        <f>IF(A400&lt;&gt;"",IF(J400="Trial",", isTrial=true",IF(J400="Arena",", isArena=true", IF(J400="Monster",", isMonster=true",""))) &amp; IF(M400="true", CONCATENATE(", multiTrialSet=true"), ""),"")</f>
        <v>, isArena=true</v>
      </c>
      <c r="AU400" s="25" t="str">
        <f>IF(C400&lt;&gt;"",CONCATENATE(" --",C400," / ",B400),"")</f>
        <v xml:space="preserve"> --The Maelstrom's Mace / Keule des Mahlstroms</v>
      </c>
      <c r="AV400" s="25" t="str">
        <f>IF(A400&lt;&gt;"",IF(VALUE(Q400)&gt;0,CONCATENATE("[",A400,"] = true,        --",C400, " / ", B400), ""),"")</f>
        <v/>
      </c>
    </row>
    <row r="401" spans="1:48" hidden="1" x14ac:dyDescent="0.25">
      <c r="A401" s="5" t="s">
        <v>2464</v>
      </c>
      <c r="B401" t="s">
        <v>2505</v>
      </c>
      <c r="C401" t="s">
        <v>2506</v>
      </c>
      <c r="G401" s="3" t="str">
        <f>A401</f>
        <v>???</v>
      </c>
      <c r="I401" t="s">
        <v>2507</v>
      </c>
      <c r="J401" t="s">
        <v>2465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677</v>
      </c>
      <c r="S401" t="s">
        <v>499</v>
      </c>
      <c r="T401" s="23">
        <f>VLOOKUP(R401,'ESO zone constants'!$L$2:$N$9999,3,FALSE)</f>
        <v>2</v>
      </c>
      <c r="U401" s="3" t="str">
        <f>VLOOKUP(T401,'LibSets constants'!$A$2:$B$16,2,FALSE)</f>
        <v>Orsinium</v>
      </c>
      <c r="V401" t="s">
        <v>2585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3" t="str">
        <f>IF(AO401&lt;&gt;"",VLOOKUP(AO401,'ESO zone constants'!$E$3:$L$1002,6,FALSE),"")</f>
        <v/>
      </c>
      <c r="AR401" s="25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dlcId=2</v>
      </c>
      <c r="AS401" s="25" t="str">
        <f>IF(A401&lt;&gt;"",IF(R401&lt;&gt;"",CONCATENATE(", zoneIds={",R401),"")&amp;IF(X401&lt;&gt;"",CONCATENATE(",",X401),"")&amp;IF(AN401&lt;&gt;"",CONCATENATE(",",AN401),"")&amp;IF(R401&lt;&gt;"",CONCATENATE("}",""),"")&amp;IF(OR(L401="true",L401="false",L401&lt;&gt;""), CONCATENATE(", veteran=", L401), ""),"")</f>
        <v>, zoneIds={677}, veteran=true</v>
      </c>
      <c r="AT401" s="25" t="str">
        <f>IF(A401&lt;&gt;"",IF(J401="Trial",", isTrial=true",IF(J401="Arena",", isArena=true", IF(J401="Monster",", isMonster=true",""))) &amp; IF(M401="true", CONCATENATE(", multiTrialSet=true"), ""),"")</f>
        <v>, isArena=true</v>
      </c>
      <c r="AU401" s="25" t="str">
        <f>IF(C401&lt;&gt;"",CONCATENATE(" --",C401," / ",B401),"")</f>
        <v xml:space="preserve"> --The Maelstrom's Maul / Streitkolben des Mahlstroms</v>
      </c>
      <c r="AV401" s="25" t="str">
        <f>IF(A401&lt;&gt;"",IF(VALUE(Q401)&gt;0,CONCATENATE("[",A401,"] = true,        --",C401, " / ", B401), ""),"")</f>
        <v/>
      </c>
    </row>
    <row r="402" spans="1:48" hidden="1" x14ac:dyDescent="0.25">
      <c r="A402" s="5" t="s">
        <v>2464</v>
      </c>
      <c r="B402" t="s">
        <v>2493</v>
      </c>
      <c r="C402" t="s">
        <v>2494</v>
      </c>
      <c r="G402" s="3" t="str">
        <f>A402</f>
        <v>???</v>
      </c>
      <c r="I402" t="s">
        <v>2507</v>
      </c>
      <c r="J402" t="s">
        <v>2465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677</v>
      </c>
      <c r="S402" t="s">
        <v>499</v>
      </c>
      <c r="T402" s="23">
        <f>VLOOKUP(R402,'ESO zone constants'!$L$2:$N$9999,3,FALSE)</f>
        <v>2</v>
      </c>
      <c r="U402" s="3" t="str">
        <f>VLOOKUP(T402,'LibSets constants'!$A$2:$B$16,2,FALSE)</f>
        <v>Orsinium</v>
      </c>
      <c r="V402" t="s">
        <v>2585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3" t="str">
        <f>IF(AO402&lt;&gt;"",VLOOKUP(AO402,'ESO zone constants'!$E$3:$L$1002,6,FALSE),"")</f>
        <v/>
      </c>
      <c r="AR402" s="25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dlcId=2</v>
      </c>
      <c r="AS402" s="25" t="str">
        <f>IF(A402&lt;&gt;"",IF(R402&lt;&gt;"",CONCATENATE(", zoneIds={",R402),"")&amp;IF(X402&lt;&gt;"",CONCATENATE(",",X402),"")&amp;IF(AN402&lt;&gt;"",CONCATENATE(",",AN402),"")&amp;IF(R402&lt;&gt;"",CONCATENATE("}",""),"")&amp;IF(OR(L402="true",L402="false",L402&lt;&gt;""), CONCATENATE(", veteran=", L402), ""),"")</f>
        <v>, zoneIds={677}, veteran=true</v>
      </c>
      <c r="AT402" s="25" t="str">
        <f>IF(A402&lt;&gt;"",IF(J402="Trial",", isTrial=true",IF(J402="Arena",", isArena=true", IF(J402="Monster",", isMonster=true",""))) &amp; IF(M402="true", CONCATENATE(", multiTrialSet=true"), ""),"")</f>
        <v>, isArena=true</v>
      </c>
      <c r="AU402" s="25" t="str">
        <f>IF(C402&lt;&gt;"",CONCATENATE(" --",C402," / ",B402),"")</f>
        <v xml:space="preserve"> --The Maelstrom's Restoration Staff / Heilungsstab des Mahlstroms</v>
      </c>
      <c r="AV402" s="25" t="str">
        <f>IF(A402&lt;&gt;"",IF(VALUE(Q402)&gt;0,CONCATENATE("[",A402,"] = true,        --",C402, " / ", B402), ""),"")</f>
        <v/>
      </c>
    </row>
    <row r="403" spans="1:48" hidden="1" x14ac:dyDescent="0.25">
      <c r="A403" s="5" t="s">
        <v>2464</v>
      </c>
      <c r="B403" t="s">
        <v>2516</v>
      </c>
      <c r="C403" t="s">
        <v>2517</v>
      </c>
      <c r="G403" s="3" t="str">
        <f>A403</f>
        <v>???</v>
      </c>
      <c r="I403" t="s">
        <v>2507</v>
      </c>
      <c r="J403" t="s">
        <v>2465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677</v>
      </c>
      <c r="S403" t="s">
        <v>499</v>
      </c>
      <c r="T403" s="23">
        <f>VLOOKUP(R403,'ESO zone constants'!$L$2:$N$9999,3,FALSE)</f>
        <v>2</v>
      </c>
      <c r="U403" s="3" t="str">
        <f>VLOOKUP(T403,'LibSets constants'!$A$2:$B$16,2,FALSE)</f>
        <v>Orsinium</v>
      </c>
      <c r="V403" t="s">
        <v>2585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3" t="str">
        <f>IF(AO403&lt;&gt;"",VLOOKUP(AO403,'ESO zone constants'!$E$3:$L$1002,6,FALSE),"")</f>
        <v/>
      </c>
      <c r="AR403" s="25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dlcId=2</v>
      </c>
      <c r="AS403" s="25" t="str">
        <f>IF(A403&lt;&gt;"",IF(R403&lt;&gt;"",CONCATENATE(", zoneIds={",R403),"")&amp;IF(X403&lt;&gt;"",CONCATENATE(",",X403),"")&amp;IF(AN403&lt;&gt;"",CONCATENATE(",",AN403),"")&amp;IF(R403&lt;&gt;"",CONCATENATE("}",""),"")&amp;IF(OR(L403="true",L403="false",L403&lt;&gt;""), CONCATENATE(", veteran=", L403), ""),"")</f>
        <v>, zoneIds={677}, veteran=true</v>
      </c>
      <c r="AT403" s="25" t="str">
        <f>IF(A403&lt;&gt;"",IF(J403="Trial",", isTrial=true",IF(J403="Arena",", isArena=true", IF(J403="Monster",", isMonster=true",""))) &amp; IF(M403="true", CONCATENATE(", multiTrialSet=true"), ""),"")</f>
        <v>, isArena=true</v>
      </c>
      <c r="AU403" s="25" t="str">
        <f>IF(C403&lt;&gt;"",CONCATENATE(" --",C403," / ",B403),"")</f>
        <v xml:space="preserve"> --The Maelstrom's Shield / Schild des Mahlstroms</v>
      </c>
      <c r="AV403" s="25" t="str">
        <f>IF(A403&lt;&gt;"",IF(VALUE(Q403)&gt;0,CONCATENATE("[",A403,"] = true,        --",C403, " / ", B403), ""),"")</f>
        <v/>
      </c>
    </row>
    <row r="404" spans="1:48" hidden="1" x14ac:dyDescent="0.25">
      <c r="A404" s="5" t="s">
        <v>2464</v>
      </c>
      <c r="B404" t="s">
        <v>2499</v>
      </c>
      <c r="C404" t="s">
        <v>2500</v>
      </c>
      <c r="G404" s="3" t="str">
        <f>A404</f>
        <v>???</v>
      </c>
      <c r="I404" t="s">
        <v>2507</v>
      </c>
      <c r="J404" t="s">
        <v>2465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677</v>
      </c>
      <c r="S404" t="s">
        <v>499</v>
      </c>
      <c r="T404" s="23">
        <f>VLOOKUP(R404,'ESO zone constants'!$L$2:$N$9999,3,FALSE)</f>
        <v>2</v>
      </c>
      <c r="U404" s="3" t="str">
        <f>VLOOKUP(T404,'LibSets constants'!$A$2:$B$16,2,FALSE)</f>
        <v>Orsinium</v>
      </c>
      <c r="V404" t="s">
        <v>2585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3" t="str">
        <f>IF(AO404&lt;&gt;"",VLOOKUP(AO404,'ESO zone constants'!$E$3:$L$1002,6,FALSE),"")</f>
        <v/>
      </c>
      <c r="AR404" s="25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dlcId=2</v>
      </c>
      <c r="AS404" s="25" t="str">
        <f>IF(A404&lt;&gt;"",IF(R404&lt;&gt;"",CONCATENATE(", zoneIds={",R404),"")&amp;IF(X404&lt;&gt;"",CONCATENATE(",",X404),"")&amp;IF(AN404&lt;&gt;"",CONCATENATE(",",AN404),"")&amp;IF(R404&lt;&gt;"",CONCATENATE("}",""),"")&amp;IF(OR(L404="true",L404="false",L404&lt;&gt;""), CONCATENATE(", veteran=", L404), ""),"")</f>
        <v>, zoneIds={677}, veteran=true</v>
      </c>
      <c r="AT404" s="25" t="str">
        <f>IF(A404&lt;&gt;"",IF(J404="Trial",", isTrial=true",IF(J404="Arena",", isArena=true", IF(J404="Monster",", isMonster=true",""))) &amp; IF(M404="true", CONCATENATE(", multiTrialSet=true"), ""),"")</f>
        <v>, isArena=true</v>
      </c>
      <c r="AU404" s="25" t="str">
        <f>IF(C404&lt;&gt;"",CONCATENATE(" --",C404," / ",B404),"")</f>
        <v xml:space="preserve"> --The Maelstrom's Sword / Schwert des Mahlstroms</v>
      </c>
      <c r="AV404" s="25" t="str">
        <f>IF(A404&lt;&gt;"",IF(VALUE(Q404)&gt;0,CONCATENATE("[",A404,"] = true,        --",C404, " / ", B404), ""),"")</f>
        <v/>
      </c>
    </row>
    <row r="405" spans="1:48" hidden="1" x14ac:dyDescent="0.25">
      <c r="A405" s="5" t="s">
        <v>2464</v>
      </c>
      <c r="B405" t="s">
        <v>2510</v>
      </c>
      <c r="C405" t="s">
        <v>2511</v>
      </c>
      <c r="G405" s="3" t="str">
        <f>A405</f>
        <v>???</v>
      </c>
      <c r="I405" t="s">
        <v>2508</v>
      </c>
      <c r="J405" t="s">
        <v>2465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3">
        <f>VLOOKUP(R405,'ESO zone constants'!$L$2:$N$9999,3,FALSE)</f>
        <v>0</v>
      </c>
      <c r="U405" s="3" t="str">
        <f>VLOOKUP(T405,'LibSets constants'!$A$2:$B$16,2,FALSE)</f>
        <v>Included in base game</v>
      </c>
      <c r="V405" t="s">
        <v>2585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3" t="str">
        <f>IF(AO405&lt;&gt;"",VLOOKUP(AO405,'ESO zone constants'!$E$3:$L$1002,6,FALSE),"")</f>
        <v/>
      </c>
      <c r="AR405" s="25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S405" s="25" t="str">
        <f>IF(A405&lt;&gt;"",IF(R405&lt;&gt;"",CONCATENATE(", zoneIds={",R405),"")&amp;IF(X405&lt;&gt;"",CONCATENATE(",",X405),"")&amp;IF(AN405&lt;&gt;"",CONCATENATE(",",AN405),"")&amp;IF(R405&lt;&gt;"",CONCATENATE("}",""),"")&amp;IF(OR(L405="true",L405="false",L405&lt;&gt;""), CONCATENATE(", veteran=", L405), ""),"")</f>
        <v>, zoneIds={635}, veteran=true</v>
      </c>
      <c r="AT405" s="25" t="str">
        <f>IF(A405&lt;&gt;"",IF(J405="Trial",", isTrial=true",IF(J405="Arena",", isArena=true", IF(J405="Monster",", isMonster=true",""))) &amp; IF(M405="true", CONCATENATE(", multiTrialSet=true"), ""),"")</f>
        <v>, isArena=true</v>
      </c>
      <c r="AU405" s="25" t="str">
        <f>IF(C405&lt;&gt;"",CONCATENATE(" --",C405," / ",B405),"")</f>
        <v xml:space="preserve"> --The Master's Axe / Axt des Meisters</v>
      </c>
      <c r="AV405" s="25" t="str">
        <f>IF(A405&lt;&gt;"",IF(VALUE(Q405)&gt;0,CONCATENATE("[",A405,"] = true,        --",C405, " / ", B405), ""),"")</f>
        <v/>
      </c>
    </row>
    <row r="406" spans="1:48" hidden="1" x14ac:dyDescent="0.25">
      <c r="A406" s="5" t="s">
        <v>2464</v>
      </c>
      <c r="B406" t="s">
        <v>2518</v>
      </c>
      <c r="C406" t="s">
        <v>2520</v>
      </c>
      <c r="G406" s="3" t="str">
        <f>A406</f>
        <v>???</v>
      </c>
      <c r="I406" t="s">
        <v>2508</v>
      </c>
      <c r="J406" t="s">
        <v>2465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3">
        <f>VLOOKUP(R406,'ESO zone constants'!$L$2:$N$9999,3,FALSE)</f>
        <v>0</v>
      </c>
      <c r="U406" s="3" t="str">
        <f>VLOOKUP(T406,'LibSets constants'!$A$2:$B$16,2,FALSE)</f>
        <v>Included in base game</v>
      </c>
      <c r="V406" t="s">
        <v>2585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3" t="str">
        <f>IF(AO406&lt;&gt;"",VLOOKUP(AO406,'ESO zone constants'!$E$3:$L$1002,6,FALSE),"")</f>
        <v/>
      </c>
      <c r="AR406" s="25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S406" s="25" t="str">
        <f>IF(A406&lt;&gt;"",IF(R406&lt;&gt;"",CONCATENATE(", zoneIds={",R406),"")&amp;IF(X406&lt;&gt;"",CONCATENATE(",",X406),"")&amp;IF(AN406&lt;&gt;"",CONCATENATE(",",AN406),"")&amp;IF(R406&lt;&gt;"",CONCATENATE("}",""),"")&amp;IF(OR(L406="true",L406="false",L406&lt;&gt;""), CONCATENATE(", veteran=", L406), ""),"")</f>
        <v>, zoneIds={635}, veteran=true</v>
      </c>
      <c r="AT406" s="25" t="str">
        <f>IF(A406&lt;&gt;"",IF(J406="Trial",", isTrial=true",IF(J406="Arena",", isArena=true", IF(J406="Monster",", isMonster=true",""))) &amp; IF(M406="true", CONCATENATE(", multiTrialSet=true"), ""),"")</f>
        <v>, isArena=true</v>
      </c>
      <c r="AU406" s="25" t="str">
        <f>IF(C406&lt;&gt;"",CONCATENATE(" --",C406," / ",B406),"")</f>
        <v xml:space="preserve"> --The Master's Battle Axe / Streitaxt des Meisters</v>
      </c>
      <c r="AV406" s="25" t="str">
        <f>IF(A406&lt;&gt;"",IF(VALUE(Q406)&gt;0,CONCATENATE("[",A406,"] = true,        --",C406, " / ", B406), ""),"")</f>
        <v/>
      </c>
    </row>
    <row r="407" spans="1:48" hidden="1" x14ac:dyDescent="0.25">
      <c r="A407" s="5" t="s">
        <v>2464</v>
      </c>
      <c r="B407" t="s">
        <v>2479</v>
      </c>
      <c r="C407" t="s">
        <v>2480</v>
      </c>
      <c r="G407" s="3" t="str">
        <f>A407</f>
        <v>???</v>
      </c>
      <c r="I407" t="s">
        <v>2508</v>
      </c>
      <c r="J407" t="s">
        <v>2465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3">
        <f>VLOOKUP(R407,'ESO zone constants'!$L$2:$N$9999,3,FALSE)</f>
        <v>0</v>
      </c>
      <c r="U407" s="3" t="str">
        <f>VLOOKUP(T407,'LibSets constants'!$A$2:$B$16,2,FALSE)</f>
        <v>Included in base game</v>
      </c>
      <c r="V407" t="s">
        <v>2585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3" t="str">
        <f>IF(AO407&lt;&gt;"",VLOOKUP(AO407,'ESO zone constants'!$E$3:$L$1002,6,FALSE),"")</f>
        <v/>
      </c>
      <c r="AR407" s="25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S407" s="25" t="str">
        <f>IF(A407&lt;&gt;"",IF(R407&lt;&gt;"",CONCATENATE(", zoneIds={",R407),"")&amp;IF(X407&lt;&gt;"",CONCATENATE(",",X407),"")&amp;IF(AN407&lt;&gt;"",CONCATENATE(",",AN407),"")&amp;IF(R407&lt;&gt;"",CONCATENATE("}",""),"")&amp;IF(OR(L407="true",L407="false",L407&lt;&gt;""), CONCATENATE(", veteran=", L407), ""),"")</f>
        <v>, zoneIds={635}, veteran=true</v>
      </c>
      <c r="AT407" s="25" t="str">
        <f>IF(A407&lt;&gt;"",IF(J407="Trial",", isTrial=true",IF(J407="Arena",", isArena=true", IF(J407="Monster",", isMonster=true",""))) &amp; IF(M407="true", CONCATENATE(", multiTrialSet=true"), ""),"")</f>
        <v>, isArena=true</v>
      </c>
      <c r="AU407" s="25" t="str">
        <f>IF(C407&lt;&gt;"",CONCATENATE(" --",C407," / ",B407),"")</f>
        <v xml:space="preserve"> --The Master's Bow / Bogen des Meisters</v>
      </c>
      <c r="AV407" s="25" t="str">
        <f>IF(A407&lt;&gt;"",IF(VALUE(Q407)&gt;0,CONCATENATE("[",A407,"] = true,        --",C407, " / ", B407), ""),"")</f>
        <v/>
      </c>
    </row>
    <row r="408" spans="1:48" hidden="1" x14ac:dyDescent="0.25">
      <c r="A408" s="5" t="s">
        <v>2464</v>
      </c>
      <c r="B408" t="s">
        <v>2483</v>
      </c>
      <c r="C408" t="s">
        <v>2484</v>
      </c>
      <c r="G408" s="3" t="str">
        <f>A408</f>
        <v>???</v>
      </c>
      <c r="I408" t="s">
        <v>2508</v>
      </c>
      <c r="J408" t="s">
        <v>2465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3">
        <f>VLOOKUP(R408,'ESO zone constants'!$L$2:$N$9999,3,FALSE)</f>
        <v>0</v>
      </c>
      <c r="U408" s="3" t="str">
        <f>VLOOKUP(T408,'LibSets constants'!$A$2:$B$16,2,FALSE)</f>
        <v>Included in base game</v>
      </c>
      <c r="V408" t="s">
        <v>2585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3" t="str">
        <f>IF(AO408&lt;&gt;"",VLOOKUP(AO408,'ESO zone constants'!$E$3:$L$1002,6,FALSE),"")</f>
        <v/>
      </c>
      <c r="AR408" s="25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S408" s="25" t="str">
        <f>IF(A408&lt;&gt;"",IF(R408&lt;&gt;"",CONCATENATE(", zoneIds={",R408),"")&amp;IF(X408&lt;&gt;"",CONCATENATE(",",X408),"")&amp;IF(AN408&lt;&gt;"",CONCATENATE(",",AN408),"")&amp;IF(R408&lt;&gt;"",CONCATENATE("}",""),"")&amp;IF(OR(L408="true",L408="false",L408&lt;&gt;""), CONCATENATE(", veteran=", L408), ""),"")</f>
        <v>, zoneIds={635}, veteran=true</v>
      </c>
      <c r="AT408" s="25" t="str">
        <f>IF(A408&lt;&gt;"",IF(J408="Trial",", isTrial=true",IF(J408="Arena",", isArena=true", IF(J408="Monster",", isMonster=true",""))) &amp; IF(M408="true", CONCATENATE(", multiTrialSet=true"), ""),"")</f>
        <v>, isArena=true</v>
      </c>
      <c r="AU408" s="25" t="str">
        <f>IF(C408&lt;&gt;"",CONCATENATE(" --",C408," / ",B408),"")</f>
        <v xml:space="preserve"> --The Master's Dagger / Dolch des Meisters</v>
      </c>
      <c r="AV408" s="25" t="str">
        <f>IF(A408&lt;&gt;"",IF(VALUE(Q408)&gt;0,CONCATENATE("[",A408,"] = true,        --",C408, " / ", B408), ""),"")</f>
        <v/>
      </c>
    </row>
    <row r="409" spans="1:48" hidden="1" x14ac:dyDescent="0.25">
      <c r="A409" s="5" t="s">
        <v>2464</v>
      </c>
      <c r="B409" t="s">
        <v>2471</v>
      </c>
      <c r="C409" t="s">
        <v>2472</v>
      </c>
      <c r="G409" s="3" t="str">
        <f>A409</f>
        <v>???</v>
      </c>
      <c r="I409" t="s">
        <v>2508</v>
      </c>
      <c r="J409" t="s">
        <v>2465</v>
      </c>
      <c r="L409" t="s">
        <v>102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635</v>
      </c>
      <c r="S409" t="s">
        <v>489</v>
      </c>
      <c r="T409" s="23">
        <f>VLOOKUP(R409,'ESO zone constants'!$L$2:$N$9999,3,FALSE)</f>
        <v>0</v>
      </c>
      <c r="U409" s="3" t="str">
        <f>VLOOKUP(T409,'LibSets constants'!$A$2:$B$16,2,FALSE)</f>
        <v>Included in base game</v>
      </c>
      <c r="V409" t="s">
        <v>2585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constants'!$E$3:$L$1002,6,FALSE),"")</f>
        <v/>
      </c>
      <c r="AN409" s="3" t="str">
        <f>IF(AO409&lt;&gt;"",VLOOKUP(AO409,'ESO zone constants'!$E$3:$L$1002,6,FALSE),"")</f>
        <v/>
      </c>
      <c r="AR409" s="25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[???] = {wayshrines={-1,-1,-1,}, dlcId=0</v>
      </c>
      <c r="AS409" s="25" t="str">
        <f>IF(A409&lt;&gt;"",IF(R409&lt;&gt;"",CONCATENATE(", zoneIds={",R409),"")&amp;IF(X409&lt;&gt;"",CONCATENATE(",",X409),"")&amp;IF(AN409&lt;&gt;"",CONCATENATE(",",AN409),"")&amp;IF(R409&lt;&gt;"",CONCATENATE("}",""),"")&amp;IF(OR(L409="true",L409="false",L409&lt;&gt;""), CONCATENATE(", veteran=", L409), ""),"")</f>
        <v>, zoneIds={635}, veteran=true</v>
      </c>
      <c r="AT409" s="25" t="str">
        <f>IF(A409&lt;&gt;"",IF(J409="Trial",", isTrial=true",IF(J409="Arena",", isArena=true", IF(J409="Monster",", isMonster=true",""))) &amp; IF(M409="true", CONCATENATE(", multiTrialSet=true"), ""),"")</f>
        <v>, isArena=true</v>
      </c>
      <c r="AU409" s="25" t="str">
        <f>IF(C409&lt;&gt;"",CONCATENATE(" --",C409," / ",B409),"")</f>
        <v xml:space="preserve"> --The Master's Greatsword / Bidenhänder des Meisters</v>
      </c>
      <c r="AV409" s="25" t="str">
        <f>IF(A409&lt;&gt;"",IF(VALUE(Q409)&gt;0,CONCATENATE("[",A409,"] = true,        --",C409, " / ", B409), ""),"")</f>
        <v/>
      </c>
    </row>
    <row r="410" spans="1:48" hidden="1" x14ac:dyDescent="0.25">
      <c r="A410" s="5" t="s">
        <v>2464</v>
      </c>
      <c r="B410" t="s">
        <v>2485</v>
      </c>
      <c r="C410" t="s">
        <v>2486</v>
      </c>
      <c r="G410" s="3" t="str">
        <f>A410</f>
        <v>???</v>
      </c>
      <c r="I410" t="s">
        <v>2508</v>
      </c>
      <c r="J410" t="s">
        <v>2465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635</v>
      </c>
      <c r="S410" t="s">
        <v>489</v>
      </c>
      <c r="T410" s="23">
        <f>VLOOKUP(R410,'ESO zone constants'!$L$2:$N$9999,3,FALSE)</f>
        <v>0</v>
      </c>
      <c r="U410" s="3" t="str">
        <f>VLOOKUP(T410,'LibSets constants'!$A$2:$B$16,2,FALSE)</f>
        <v>Included in base game</v>
      </c>
      <c r="V410" t="s">
        <v>2585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constants'!$E$3:$L$1002,6,FALSE),"")</f>
        <v/>
      </c>
      <c r="AN410" s="3" t="str">
        <f>IF(AO410&lt;&gt;"",VLOOKUP(AO410,'ESO zone constants'!$E$3:$L$1002,6,FALSE),"")</f>
        <v/>
      </c>
      <c r="AR410" s="25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[???] = {wayshrines={-1,-1,-1,}, dlcId=0</v>
      </c>
      <c r="AS410" s="25" t="str">
        <f>IF(A410&lt;&gt;"",IF(R410&lt;&gt;"",CONCATENATE(", zoneIds={",R410),"")&amp;IF(X410&lt;&gt;"",CONCATENATE(",",X410),"")&amp;IF(AN410&lt;&gt;"",CONCATENATE(",",AN410),"")&amp;IF(R410&lt;&gt;"",CONCATENATE("}",""),"")&amp;IF(OR(L410="true",L410="false",L410&lt;&gt;""), CONCATENATE(", veteran=", L410), ""),"")</f>
        <v>, zoneIds={635}, veteran=true</v>
      </c>
      <c r="AT410" s="25" t="str">
        <f>IF(A410&lt;&gt;"",IF(J410="Trial",", isTrial=true",IF(J410="Arena",", isArena=true", IF(J410="Monster",", isMonster=true",""))) &amp; IF(M410="true", CONCATENATE(", multiTrialSet=true"), ""),"")</f>
        <v>, isArena=true</v>
      </c>
      <c r="AU410" s="25" t="str">
        <f>IF(C410&lt;&gt;"",CONCATENATE(" --",C410," / ",B410),"")</f>
        <v xml:space="preserve"> --The Master's Ice Staff / Eisstab des Meisters</v>
      </c>
      <c r="AV410" s="25" t="str">
        <f>IF(A410&lt;&gt;"",IF(VALUE(Q410)&gt;0,CONCATENATE("[",A410,"] = true,        --",C410, " / ", B410), ""),"")</f>
        <v/>
      </c>
    </row>
    <row r="411" spans="1:48" hidden="1" x14ac:dyDescent="0.25">
      <c r="A411" s="5" t="s">
        <v>2464</v>
      </c>
      <c r="B411" t="s">
        <v>2489</v>
      </c>
      <c r="C411" t="s">
        <v>2490</v>
      </c>
      <c r="G411" s="3" t="str">
        <f>A411</f>
        <v>???</v>
      </c>
      <c r="I411" t="s">
        <v>2508</v>
      </c>
      <c r="J411" t="s">
        <v>2465</v>
      </c>
      <c r="L411" t="s">
        <v>102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635</v>
      </c>
      <c r="S411" t="s">
        <v>489</v>
      </c>
      <c r="T411" s="23">
        <f>VLOOKUP(R411,'ESO zone constants'!$L$2:$N$9999,3,FALSE)</f>
        <v>0</v>
      </c>
      <c r="U411" s="3" t="str">
        <f>VLOOKUP(T411,'LibSets constants'!$A$2:$B$16,2,FALSE)</f>
        <v>Included in base game</v>
      </c>
      <c r="V411" t="s">
        <v>2585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constants'!$E$3:$L$1002,6,FALSE),"")</f>
        <v/>
      </c>
      <c r="AN411" s="3" t="str">
        <f>IF(AO411&lt;&gt;"",VLOOKUP(AO411,'ESO zone constants'!$E$3:$L$1002,6,FALSE),"")</f>
        <v/>
      </c>
      <c r="AR411" s="25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[???] = {wayshrines={-1,-1,-1,}, dlcId=0</v>
      </c>
      <c r="AS411" s="25" t="str">
        <f>IF(A411&lt;&gt;"",IF(R411&lt;&gt;"",CONCATENATE(", zoneIds={",R411),"")&amp;IF(X411&lt;&gt;"",CONCATENATE(",",X411),"")&amp;IF(AN411&lt;&gt;"",CONCATENATE(",",AN411),"")&amp;IF(R411&lt;&gt;"",CONCATENATE("}",""),"")&amp;IF(OR(L411="true",L411="false",L411&lt;&gt;""), CONCATENATE(", veteran=", L411), ""),"")</f>
        <v>, zoneIds={635}, veteran=true</v>
      </c>
      <c r="AT411" s="25" t="str">
        <f>IF(A411&lt;&gt;"",IF(J411="Trial",", isTrial=true",IF(J411="Arena",", isArena=true", IF(J411="Monster",", isMonster=true",""))) &amp; IF(M411="true", CONCATENATE(", multiTrialSet=true"), ""),"")</f>
        <v>, isArena=true</v>
      </c>
      <c r="AU411" s="25" t="str">
        <f>IF(C411&lt;&gt;"",CONCATENATE(" --",C411," / ",B411),"")</f>
        <v xml:space="preserve"> --The Master's Inferno Staff / Flammenstab des Meisters</v>
      </c>
      <c r="AV411" s="25" t="str">
        <f>IF(A411&lt;&gt;"",IF(VALUE(Q411)&gt;0,CONCATENATE("[",A411,"] = true,        --",C411, " / ", B411), ""),"")</f>
        <v/>
      </c>
    </row>
    <row r="412" spans="1:48" hidden="1" x14ac:dyDescent="0.25">
      <c r="A412" s="5" t="s">
        <v>2464</v>
      </c>
      <c r="B412" t="s">
        <v>2475</v>
      </c>
      <c r="C412" t="s">
        <v>2476</v>
      </c>
      <c r="G412" s="3" t="str">
        <f>A412</f>
        <v>???</v>
      </c>
      <c r="I412" t="s">
        <v>2508</v>
      </c>
      <c r="J412" t="s">
        <v>2465</v>
      </c>
      <c r="L412" t="s">
        <v>102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635</v>
      </c>
      <c r="S412" t="s">
        <v>489</v>
      </c>
      <c r="T412" s="23">
        <f>VLOOKUP(R412,'ESO zone constants'!$L$2:$N$9999,3,FALSE)</f>
        <v>0</v>
      </c>
      <c r="U412" s="3" t="str">
        <f>VLOOKUP(T412,'LibSets constants'!$A$2:$B$16,2,FALSE)</f>
        <v>Included in base game</v>
      </c>
      <c r="V412" t="s">
        <v>2585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constants'!$E$3:$L$1002,6,FALSE),"")</f>
        <v/>
      </c>
      <c r="AN412" s="3" t="str">
        <f>IF(AO412&lt;&gt;"",VLOOKUP(AO412,'ESO zone constants'!$E$3:$L$1002,6,FALSE),"")</f>
        <v/>
      </c>
      <c r="AR412" s="25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[???] = {wayshrines={-1,-1,-1,}, dlcId=0</v>
      </c>
      <c r="AS412" s="25" t="str">
        <f>IF(A412&lt;&gt;"",IF(R412&lt;&gt;"",CONCATENATE(", zoneIds={",R412),"")&amp;IF(X412&lt;&gt;"",CONCATENATE(",",X412),"")&amp;IF(AN412&lt;&gt;"",CONCATENATE(",",AN412),"")&amp;IF(R412&lt;&gt;"",CONCATENATE("}",""),"")&amp;IF(OR(L412="true",L412="false",L412&lt;&gt;""), CONCATENATE(", veteran=", L412), ""),"")</f>
        <v>, zoneIds={635}, veteran=true</v>
      </c>
      <c r="AT412" s="25" t="str">
        <f>IF(A412&lt;&gt;"",IF(J412="Trial",", isTrial=true",IF(J412="Arena",", isArena=true", IF(J412="Monster",", isMonster=true",""))) &amp; IF(M412="true", CONCATENATE(", multiTrialSet=true"), ""),"")</f>
        <v>, isArena=true</v>
      </c>
      <c r="AU412" s="25" t="str">
        <f>IF(C412&lt;&gt;"",CONCATENATE(" --",C412," / ",B412),"")</f>
        <v xml:space="preserve"> --The Master's Lightning Staff / Blitzstab des Meisters</v>
      </c>
      <c r="AV412" s="25" t="str">
        <f>IF(A412&lt;&gt;"",IF(VALUE(Q412)&gt;0,CONCATENATE("[",A412,"] = true,        --",C412, " / ", B412), ""),"")</f>
        <v/>
      </c>
    </row>
    <row r="413" spans="1:48" hidden="1" x14ac:dyDescent="0.25">
      <c r="A413" s="5" t="s">
        <v>2464</v>
      </c>
      <c r="B413" t="s">
        <v>2512</v>
      </c>
      <c r="C413" t="s">
        <v>2513</v>
      </c>
      <c r="G413" s="3" t="str">
        <f>A413</f>
        <v>???</v>
      </c>
      <c r="I413" t="s">
        <v>2508</v>
      </c>
      <c r="J413" t="s">
        <v>2465</v>
      </c>
      <c r="L413" t="s">
        <v>102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635</v>
      </c>
      <c r="S413" t="s">
        <v>489</v>
      </c>
      <c r="T413" s="23">
        <f>VLOOKUP(R413,'ESO zone constants'!$L$2:$N$9999,3,FALSE)</f>
        <v>0</v>
      </c>
      <c r="U413" s="3" t="str">
        <f>VLOOKUP(T413,'LibSets constants'!$A$2:$B$16,2,FALSE)</f>
        <v>Included in base game</v>
      </c>
      <c r="V413" t="s">
        <v>2585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constants'!$E$3:$L$1002,6,FALSE),"")</f>
        <v/>
      </c>
      <c r="AN413" s="3" t="str">
        <f>IF(AO413&lt;&gt;"",VLOOKUP(AO413,'ESO zone constants'!$E$3:$L$1002,6,FALSE),"")</f>
        <v/>
      </c>
      <c r="AR413" s="25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[???] = {wayshrines={-1,-1,-1,}, dlcId=0</v>
      </c>
      <c r="AS413" s="25" t="str">
        <f>IF(A413&lt;&gt;"",IF(R413&lt;&gt;"",CONCATENATE(", zoneIds={",R413),"")&amp;IF(X413&lt;&gt;"",CONCATENATE(",",X413),"")&amp;IF(AN413&lt;&gt;"",CONCATENATE(",",AN413),"")&amp;IF(R413&lt;&gt;"",CONCATENATE("}",""),"")&amp;IF(OR(L413="true",L413="false",L413&lt;&gt;""), CONCATENATE(", veteran=", L413), ""),"")</f>
        <v>, zoneIds={635}, veteran=true</v>
      </c>
      <c r="AT413" s="25" t="str">
        <f>IF(A413&lt;&gt;"",IF(J413="Trial",", isTrial=true",IF(J413="Arena",", isArena=true", IF(J413="Monster",", isMonster=true",""))) &amp; IF(M413="true", CONCATENATE(", multiTrialSet=true"), ""),"")</f>
        <v>, isArena=true</v>
      </c>
      <c r="AU413" s="25" t="str">
        <f>IF(C413&lt;&gt;"",CONCATENATE(" --",C413," / ",B413),"")</f>
        <v xml:space="preserve"> --The Master's Mace / Keule des Meisters</v>
      </c>
      <c r="AV413" s="25" t="str">
        <f>IF(A413&lt;&gt;"",IF(VALUE(Q413)&gt;0,CONCATENATE("[",A413,"] = true,        --",C413, " / ", B413), ""),"")</f>
        <v/>
      </c>
    </row>
    <row r="414" spans="1:48" hidden="1" x14ac:dyDescent="0.25">
      <c r="A414" s="5" t="s">
        <v>2464</v>
      </c>
      <c r="B414" t="s">
        <v>2519</v>
      </c>
      <c r="C414" t="s">
        <v>2521</v>
      </c>
      <c r="G414" s="3" t="str">
        <f>A414</f>
        <v>???</v>
      </c>
      <c r="I414" t="s">
        <v>2508</v>
      </c>
      <c r="J414" t="s">
        <v>2465</v>
      </c>
      <c r="L414" t="s">
        <v>102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635</v>
      </c>
      <c r="S414" t="s">
        <v>489</v>
      </c>
      <c r="T414" s="23">
        <f>VLOOKUP(R414,'ESO zone constants'!$L$2:$N$9999,3,FALSE)</f>
        <v>0</v>
      </c>
      <c r="U414" s="3" t="str">
        <f>VLOOKUP(T414,'LibSets constants'!$A$2:$B$16,2,FALSE)</f>
        <v>Included in base game</v>
      </c>
      <c r="V414" t="s">
        <v>2585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constants'!$E$3:$L$1002,6,FALSE),"")</f>
        <v/>
      </c>
      <c r="AN414" s="3" t="str">
        <f>IF(AO414&lt;&gt;"",VLOOKUP(AO414,'ESO zone constants'!$E$3:$L$1002,6,FALSE),"")</f>
        <v/>
      </c>
      <c r="AR414" s="25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[???] = {wayshrines={-1,-1,-1,}, dlcId=0</v>
      </c>
      <c r="AS414" s="25" t="str">
        <f>IF(A414&lt;&gt;"",IF(R414&lt;&gt;"",CONCATENATE(", zoneIds={",R414),"")&amp;IF(X414&lt;&gt;"",CONCATENATE(",",X414),"")&amp;IF(AN414&lt;&gt;"",CONCATENATE(",",AN414),"")&amp;IF(R414&lt;&gt;"",CONCATENATE("}",""),"")&amp;IF(OR(L414="true",L414="false",L414&lt;&gt;""), CONCATENATE(", veteran=", L414), ""),"")</f>
        <v>, zoneIds={635}, veteran=true</v>
      </c>
      <c r="AT414" s="25" t="str">
        <f>IF(A414&lt;&gt;"",IF(J414="Trial",", isTrial=true",IF(J414="Arena",", isArena=true", IF(J414="Monster",", isMonster=true",""))) &amp; IF(M414="true", CONCATENATE(", multiTrialSet=true"), ""),"")</f>
        <v>, isArena=true</v>
      </c>
      <c r="AU414" s="25" t="str">
        <f>IF(C414&lt;&gt;"",CONCATENATE(" --",C414," / ",B414),"")</f>
        <v xml:space="preserve"> --The Master's Maul / Streitkolben des Meisters</v>
      </c>
      <c r="AV414" s="25" t="str">
        <f>IF(A414&lt;&gt;"",IF(VALUE(Q414)&gt;0,CONCATENATE("[",A414,"] = true,        --",C414, " / ", B414), ""),"")</f>
        <v/>
      </c>
    </row>
    <row r="415" spans="1:48" hidden="1" x14ac:dyDescent="0.25">
      <c r="A415" s="5" t="s">
        <v>2464</v>
      </c>
      <c r="B415" t="s">
        <v>2495</v>
      </c>
      <c r="C415" t="s">
        <v>2496</v>
      </c>
      <c r="G415" s="3" t="str">
        <f>A415</f>
        <v>???</v>
      </c>
      <c r="I415" t="s">
        <v>2508</v>
      </c>
      <c r="J415" t="s">
        <v>2465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635</v>
      </c>
      <c r="S415" t="s">
        <v>489</v>
      </c>
      <c r="T415" s="23">
        <f>VLOOKUP(R415,'ESO zone constants'!$L$2:$N$9999,3,FALSE)</f>
        <v>0</v>
      </c>
      <c r="U415" s="3" t="str">
        <f>VLOOKUP(T415,'LibSets constants'!$A$2:$B$16,2,FALSE)</f>
        <v>Included in base game</v>
      </c>
      <c r="V415" t="s">
        <v>2585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constants'!$E$3:$L$1002,6,FALSE),"")</f>
        <v/>
      </c>
      <c r="AN415" s="3" t="str">
        <f>IF(AO415&lt;&gt;"",VLOOKUP(AO415,'ESO zone constants'!$E$3:$L$1002,6,FALSE),"")</f>
        <v/>
      </c>
      <c r="AR415" s="25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[???] = {wayshrines={-1,-1,-1,}, dlcId=0</v>
      </c>
      <c r="AS415" s="25" t="str">
        <f>IF(A415&lt;&gt;"",IF(R415&lt;&gt;"",CONCATENATE(", zoneIds={",R415),"")&amp;IF(X415&lt;&gt;"",CONCATENATE(",",X415),"")&amp;IF(AN415&lt;&gt;"",CONCATENATE(",",AN415),"")&amp;IF(R415&lt;&gt;"",CONCATENATE("}",""),"")&amp;IF(OR(L415="true",L415="false",L415&lt;&gt;""), CONCATENATE(", veteran=", L415), ""),"")</f>
        <v>, zoneIds={635}, veteran=true</v>
      </c>
      <c r="AT415" s="25" t="str">
        <f>IF(A415&lt;&gt;"",IF(J415="Trial",", isTrial=true",IF(J415="Arena",", isArena=true", IF(J415="Monster",", isMonster=true",""))) &amp; IF(M415="true", CONCATENATE(", multiTrialSet=true"), ""),"")</f>
        <v>, isArena=true</v>
      </c>
      <c r="AU415" s="25" t="str">
        <f>IF(C415&lt;&gt;"",CONCATENATE(" --",C415," / ",B415),"")</f>
        <v xml:space="preserve"> --The Master's Restoration Staff / Heilungsstab des Meisters</v>
      </c>
      <c r="AV415" s="25" t="str">
        <f>IF(A415&lt;&gt;"",IF(VALUE(Q415)&gt;0,CONCATENATE("[",A415,"] = true,        --",C415, " / ", B415), ""),"")</f>
        <v/>
      </c>
    </row>
    <row r="416" spans="1:48" hidden="1" x14ac:dyDescent="0.25">
      <c r="A416" s="5" t="s">
        <v>2464</v>
      </c>
      <c r="B416" t="s">
        <v>2514</v>
      </c>
      <c r="C416" t="s">
        <v>2515</v>
      </c>
      <c r="G416" s="3" t="str">
        <f>A416</f>
        <v>???</v>
      </c>
      <c r="I416" t="s">
        <v>2508</v>
      </c>
      <c r="J416" t="s">
        <v>2465</v>
      </c>
      <c r="L416" t="s">
        <v>102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constants'!$E$2:$L$5000,8,FALSE),"")</f>
        <v>635</v>
      </c>
      <c r="S416" t="s">
        <v>489</v>
      </c>
      <c r="T416" s="23">
        <f>VLOOKUP(R416,'ESO zone constants'!$L$2:$N$9999,3,FALSE)</f>
        <v>0</v>
      </c>
      <c r="U416" s="3" t="str">
        <f>VLOOKUP(T416,'LibSets constants'!$A$2:$B$16,2,FALSE)</f>
        <v>Included in base game</v>
      </c>
      <c r="V416" t="s">
        <v>2585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constants'!$E$3:$L$1002,6,FALSE),"")</f>
        <v/>
      </c>
      <c r="AN416" s="3" t="str">
        <f>IF(AO416&lt;&gt;"",VLOOKUP(AO416,'ESO zone constants'!$E$3:$L$1002,6,FALSE),"")</f>
        <v/>
      </c>
      <c r="AR416" s="25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[???] = {wayshrines={-1,-1,-1,}, dlcId=0</v>
      </c>
      <c r="AS416" s="25" t="str">
        <f>IF(A416&lt;&gt;"",IF(R416&lt;&gt;"",CONCATENATE(", zoneIds={",R416),"")&amp;IF(X416&lt;&gt;"",CONCATENATE(",",X416),"")&amp;IF(AN416&lt;&gt;"",CONCATENATE(",",AN416),"")&amp;IF(R416&lt;&gt;"",CONCATENATE("}",""),"")&amp;IF(OR(L416="true",L416="false",L416&lt;&gt;""), CONCATENATE(", veteran=", L416), ""),"")</f>
        <v>, zoneIds={635}, veteran=true</v>
      </c>
      <c r="AT416" s="25" t="str">
        <f>IF(A416&lt;&gt;"",IF(J416="Trial",", isTrial=true",IF(J416="Arena",", isArena=true", IF(J416="Monster",", isMonster=true",""))) &amp; IF(M416="true", CONCATENATE(", multiTrialSet=true"), ""),"")</f>
        <v>, isArena=true</v>
      </c>
      <c r="AU416" s="25" t="str">
        <f>IF(C416&lt;&gt;"",CONCATENATE(" --",C416," / ",B416),"")</f>
        <v xml:space="preserve"> --The Master's Shield / Schild des Meisters</v>
      </c>
      <c r="AV416" s="25" t="str">
        <f>IF(A416&lt;&gt;"",IF(VALUE(Q416)&gt;0,CONCATENATE("[",A416,"] = true,        --",C416, " / ", B416), ""),"")</f>
        <v/>
      </c>
    </row>
    <row r="417" spans="1:48" hidden="1" x14ac:dyDescent="0.25">
      <c r="A417" s="5" t="s">
        <v>2464</v>
      </c>
      <c r="B417" t="s">
        <v>2501</v>
      </c>
      <c r="C417" t="s">
        <v>2502</v>
      </c>
      <c r="G417" s="3" t="str">
        <f>A417</f>
        <v>???</v>
      </c>
      <c r="I417" t="s">
        <v>2508</v>
      </c>
      <c r="J417" t="s">
        <v>2465</v>
      </c>
      <c r="L417" t="s">
        <v>102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635</v>
      </c>
      <c r="S417" t="s">
        <v>489</v>
      </c>
      <c r="T417" s="23">
        <f>VLOOKUP(R417,'ESO zone constants'!$L$2:$N$9999,3,FALSE)</f>
        <v>0</v>
      </c>
      <c r="U417" s="3" t="str">
        <f>VLOOKUP(T417,'LibSets constants'!$A$2:$B$16,2,FALSE)</f>
        <v>Included in base game</v>
      </c>
      <c r="V417" t="s">
        <v>2585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constants'!$E$3:$L$1002,6,FALSE),"")</f>
        <v/>
      </c>
      <c r="AN417" s="3" t="str">
        <f>IF(AO417&lt;&gt;"",VLOOKUP(AO417,'ESO zone constants'!$E$3:$L$1002,6,FALSE),"")</f>
        <v/>
      </c>
      <c r="AR417" s="25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[???] = {wayshrines={-1,-1,-1,}, dlcId=0</v>
      </c>
      <c r="AS417" s="25" t="str">
        <f>IF(A417&lt;&gt;"",IF(R417&lt;&gt;"",CONCATENATE(", zoneIds={",R417),"")&amp;IF(X417&lt;&gt;"",CONCATENATE(",",X417),"")&amp;IF(AN417&lt;&gt;"",CONCATENATE(",",AN417),"")&amp;IF(R417&lt;&gt;"",CONCATENATE("}",""),"")&amp;IF(OR(L417="true",L417="false",L417&lt;&gt;""), CONCATENATE(", veteran=", L417), ""),"")</f>
        <v>, zoneIds={635}, veteran=true</v>
      </c>
      <c r="AT417" s="25" t="str">
        <f>IF(A417&lt;&gt;"",IF(J417="Trial",", isTrial=true",IF(J417="Arena",", isArena=true", IF(J417="Monster",", isMonster=true",""))) &amp; IF(M417="true", CONCATENATE(", multiTrialSet=true"), ""),"")</f>
        <v>, isArena=true</v>
      </c>
      <c r="AU417" s="25" t="str">
        <f>IF(C417&lt;&gt;"",CONCATENATE(" --",C417," / ",B417),"")</f>
        <v xml:space="preserve"> --The Master's Sword / Schwert des Meisters</v>
      </c>
      <c r="AV417" s="25" t="str">
        <f>IF(A417&lt;&gt;"",IF(VALUE(Q417)&gt;0,CONCATENATE("[",A417,"] = true,        --",C417, " / ", B417), ""),"")</f>
        <v/>
      </c>
    </row>
    <row r="418" spans="1:48" hidden="1" x14ac:dyDescent="0.25">
      <c r="A418" s="5" t="s">
        <v>4295</v>
      </c>
      <c r="B418" t="s">
        <v>4294</v>
      </c>
      <c r="C418" t="s">
        <v>2542</v>
      </c>
      <c r="G418" s="3" t="str">
        <f>A418</f>
        <v>??? 443</v>
      </c>
      <c r="J418" t="s">
        <v>2549</v>
      </c>
      <c r="L418" t="s">
        <v>101</v>
      </c>
      <c r="M418" t="s">
        <v>101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2529</v>
      </c>
      <c r="T418" s="23">
        <f>VLOOKUP(R418,'ESO zone constants'!$L$2:$N$9999,3,FALSE)</f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R418" s="25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[??? 443] = {wayshrines={399,399,399,}, dlcId=14</v>
      </c>
      <c r="AS418" s="25" t="str">
        <f>IF(A418&lt;&gt;"",IF(R418&lt;&gt;"",CONCATENATE(", zoneIds={",R418),"")&amp;IF(X418&lt;&gt;"",CONCATENATE(",",X418),"")&amp;IF(AN418&lt;&gt;"",CONCATENATE(",",AN418),"")&amp;IF(R418&lt;&gt;"",CONCATENATE("}",""),"")&amp;IF(OR(L418="true",L418="false",L418&lt;&gt;""), CONCATENATE(", veteran=", L418), ""),"")</f>
        <v>, zoneIds={1121}, veteran=false</v>
      </c>
      <c r="AT418" s="25" t="str">
        <f>IF(A418&lt;&gt;"",IF(J418="Trial",", isTrial=true",IF(J418="Arena",", isArena=true", IF(J418="Monster",", isMonster=true",""))) &amp; IF(M418="true", CONCATENATE(", multiTrialSet=true"), ""),"")</f>
        <v>, isTrial=true</v>
      </c>
      <c r="AU418" s="25" t="str">
        <f>IF(C418&lt;&gt;"",CONCATENATE(" --",C418," / ",B418),"")</f>
        <v xml:space="preserve"> --Eye of Nahviintaas / ????</v>
      </c>
      <c r="AV418" s="25" t="str">
        <f>IF(A418&lt;&gt;"",IF(VALUE(Q418)&gt;0,CONCATENATE("[",A418,"] = true,        --",C418, " / ", B418), ""),"")</f>
        <v/>
      </c>
    </row>
    <row r="419" spans="1:48" hidden="1" x14ac:dyDescent="0.25">
      <c r="B419" t="s">
        <v>4296</v>
      </c>
      <c r="C419" t="s">
        <v>2548</v>
      </c>
      <c r="G419" s="3">
        <f>A419</f>
        <v>0</v>
      </c>
      <c r="J419" t="s">
        <v>2549</v>
      </c>
      <c r="L419" t="s">
        <v>102</v>
      </c>
      <c r="M419" t="s">
        <v>101</v>
      </c>
      <c r="N419">
        <v>399</v>
      </c>
      <c r="O419">
        <v>399</v>
      </c>
      <c r="P419">
        <v>399</v>
      </c>
      <c r="R419" s="3">
        <f>IF(S419&lt;&gt;"",VLOOKUP(S419,'ESO zone constants'!$E$2:$L$5000,8,FALSE),"")</f>
        <v>1121</v>
      </c>
      <c r="S419" t="s">
        <v>2529</v>
      </c>
      <c r="T419" s="23">
        <f>VLOOKUP(R419,'ESO zone constants'!$L$2:$N$9999,3,FALSE)</f>
        <v>14</v>
      </c>
      <c r="U419" s="3" t="str">
        <f>VLOOKUP(T419,'LibSets constants'!$A$2:$B$16,2,FALSE)</f>
        <v>Elsweyr</v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R419" s="25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/>
      </c>
      <c r="AS419" s="25" t="str">
        <f>IF(A419&lt;&gt;"",IF(R419&lt;&gt;"",CONCATENATE(", zoneIds={",R419),"")&amp;IF(X419&lt;&gt;"",CONCATENATE(",",X419),"")&amp;IF(AN419&lt;&gt;"",CONCATENATE(",",AN419),"")&amp;IF(R419&lt;&gt;"",CONCATENATE("}",""),"")&amp;IF(OR(L419="true",L419="false",L419&lt;&gt;""), CONCATENATE(", veteran=", L419), ""),"")</f>
        <v/>
      </c>
      <c r="AT419" s="25" t="str">
        <f>IF(A419&lt;&gt;"",IF(J419="Trial",", isTrial=true",IF(J419="Arena",", isArena=true", IF(J419="Monster",", isMonster=true",""))) &amp; IF(M419="true", CONCATENATE(", multiTrialSet=true"), ""),"")</f>
        <v/>
      </c>
      <c r="AU419" s="25" t="str">
        <f>IF(C419&lt;&gt;"",CONCATENATE(" --",C419," / ",B419),"")</f>
        <v xml:space="preserve"> --Perfected Claw of Yolnakhriin / Kralle von Yolnahkriin (vollendet)</v>
      </c>
      <c r="AV419" s="25" t="str">
        <f>IF(A419&lt;&gt;"",IF(VALUE(Q419)&gt;0,CONCATENATE("[",A419,"] = true,        --",C419, " / ", B419), ""),"")</f>
        <v/>
      </c>
    </row>
    <row r="420" spans="1:48" hidden="1" x14ac:dyDescent="0.25">
      <c r="A420" s="5" t="s">
        <v>2464</v>
      </c>
      <c r="B420" t="s">
        <v>4298</v>
      </c>
      <c r="C420" t="s">
        <v>2547</v>
      </c>
      <c r="G420" s="3" t="str">
        <f>A420</f>
        <v>???</v>
      </c>
      <c r="J420" t="s">
        <v>2549</v>
      </c>
      <c r="L420" t="s">
        <v>102</v>
      </c>
      <c r="M420" t="s">
        <v>101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2529</v>
      </c>
      <c r="T420" s="23">
        <f>VLOOKUP(R420,'ESO zone constants'!$L$2:$N$9999,3,FALSE)</f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R420" s="25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[???] = {wayshrines={399,399,399,}, dlcId=14</v>
      </c>
      <c r="AS420" s="25" t="str">
        <f>IF(A420&lt;&gt;"",IF(R420&lt;&gt;"",CONCATENATE(", zoneIds={",R420),"")&amp;IF(X420&lt;&gt;"",CONCATENATE(",",X420),"")&amp;IF(AN420&lt;&gt;"",CONCATENATE(",",AN420),"")&amp;IF(R420&lt;&gt;"",CONCATENATE("}",""),"")&amp;IF(OR(L420="true",L420="false",L420&lt;&gt;""), CONCATENATE(", veteran=", L420), ""),"")</f>
        <v>, zoneIds={1121}, veteran=true</v>
      </c>
      <c r="AT420" s="25" t="str">
        <f>IF(A420&lt;&gt;"",IF(J420="Trial",", isTrial=true",IF(J420="Arena",", isArena=true", IF(J420="Monster",", isMonster=true",""))) &amp; IF(M420="true", CONCATENATE(", multiTrialSet=true"), ""),"")</f>
        <v>, isTrial=true</v>
      </c>
      <c r="AU420" s="25" t="str">
        <f>IF(C420&lt;&gt;"",CONCATENATE(" --",C420," / ",B420),"")</f>
        <v xml:space="preserve"> --Perfected Eye of Nahviintaas / ???  (vollendet)</v>
      </c>
      <c r="AV420" s="25" t="str">
        <f>IF(A420&lt;&gt;"",IF(VALUE(Q420)&gt;0,CONCATENATE("[",A420,"] = true,        --",C420, " / ", B420), ""),"")</f>
        <v/>
      </c>
    </row>
    <row r="421" spans="1:48" hidden="1" x14ac:dyDescent="0.25">
      <c r="B421" t="s">
        <v>4293</v>
      </c>
      <c r="C421" t="s">
        <v>2545</v>
      </c>
      <c r="G421" s="3">
        <f>A421</f>
        <v>0</v>
      </c>
      <c r="J421" t="s">
        <v>2549</v>
      </c>
      <c r="L421" t="s">
        <v>102</v>
      </c>
      <c r="M421" t="s">
        <v>101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2529</v>
      </c>
      <c r="T421" s="23">
        <f>VLOOKUP(R421,'ESO zone constants'!$L$2:$N$9999,3,FALSE)</f>
        <v>14</v>
      </c>
      <c r="U421" s="3" t="str">
        <f>VLOOKUP(T421,'LibSets constants'!$A$2:$B$16,2,FALSE)</f>
        <v>Elsweyr</v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R421" s="25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/>
      </c>
      <c r="AS421" s="25" t="str">
        <f>IF(A421&lt;&gt;"",IF(R421&lt;&gt;"",CONCATENATE(", zoneIds={",R421),"")&amp;IF(X421&lt;&gt;"",CONCATENATE(",",X421),"")&amp;IF(AN421&lt;&gt;"",CONCATENATE(",",AN421),"")&amp;IF(R421&lt;&gt;"",CONCATENATE("}",""),"")&amp;IF(OR(L421="true",L421="false",L421&lt;&gt;""), CONCATENATE(", veteran=", L421), ""),"")</f>
        <v/>
      </c>
      <c r="AT421" s="25" t="str">
        <f>IF(A421&lt;&gt;"",IF(J421="Trial",", isTrial=true",IF(J421="Arena",", isArena=true", IF(J421="Monster",", isMonster=true",""))) &amp; IF(M421="true", CONCATENATE(", multiTrialSet=true"), ""),"")</f>
        <v/>
      </c>
      <c r="AU421" s="25" t="str">
        <f>IF(C421&lt;&gt;"",CONCATENATE(" --",C421," / ",B421),"")</f>
        <v xml:space="preserve"> --Perfected False God's Devotion / Ergebenheit des falschen Gottes (vollendet)</v>
      </c>
      <c r="AV421" s="25" t="str">
        <f>IF(A421&lt;&gt;"",IF(VALUE(Q421)&gt;0,CONCATENATE("[",A421,"] = true,        --",C421, " / ", B421), ""),"")</f>
        <v/>
      </c>
    </row>
    <row r="422" spans="1:48" hidden="1" x14ac:dyDescent="0.25">
      <c r="B422" t="s">
        <v>4297</v>
      </c>
      <c r="C422" t="s">
        <v>2546</v>
      </c>
      <c r="G422" s="3">
        <f>A422</f>
        <v>0</v>
      </c>
      <c r="J422" t="s">
        <v>2549</v>
      </c>
      <c r="L422" t="s">
        <v>102</v>
      </c>
      <c r="M422" t="s">
        <v>101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2529</v>
      </c>
      <c r="T422" s="23">
        <f>VLOOKUP(R422,'ESO zone constants'!$L$2:$N$9999,3,FALSE)</f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R422" s="25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S422" s="25" t="str">
        <f>IF(A422&lt;&gt;"",IF(R422&lt;&gt;"",CONCATENATE(", zoneIds={",R422),"")&amp;IF(X422&lt;&gt;"",CONCATENATE(",",X422),"")&amp;IF(AN422&lt;&gt;"",CONCATENATE(",",AN422),"")&amp;IF(R422&lt;&gt;"",CONCATENATE("}",""),"")&amp;IF(OR(L422="true",L422="false",L422&lt;&gt;""), CONCATENATE(", veteran=", L422), ""),"")</f>
        <v/>
      </c>
      <c r="AT422" s="25" t="str">
        <f>IF(A422&lt;&gt;"",IF(J422="Trial",", isTrial=true",IF(J422="Arena",", isArena=true", IF(J422="Monster",", isMonster=true",""))) &amp; IF(M422="true", CONCATENATE(", multiTrialSet=true"), ""),"")</f>
        <v/>
      </c>
      <c r="AU422" s="25" t="str">
        <f>IF(C422&lt;&gt;"",CONCATENATE(" --",C422," / ",B422),"")</f>
        <v xml:space="preserve"> --Perfected Tooth of Lokkestiiz / Zahn von Lokkestiiz (vollendet)</v>
      </c>
      <c r="AV422" s="25" t="str">
        <f>IF(A422&lt;&gt;"",IF(VALUE(Q422)&gt;0,CONCATENATE("[",A422,"] = true,        --",C422, " / ", B422), ""),"")</f>
        <v/>
      </c>
    </row>
    <row r="423" spans="1:48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R423" s="25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S423" s="25" t="str">
        <f>IF(A423&lt;&gt;"",IF(R423&lt;&gt;"",CONCATENATE(", zoneIds={",R423),"")&amp;IF(X423&lt;&gt;"",CONCATENATE(",",X423),"")&amp;IF(AN423&lt;&gt;"",CONCATENATE(",",AN423),"")&amp;IF(R423&lt;&gt;"",CONCATENATE("}",""),"")&amp;IF(OR(L423="true",L423="false",L423&lt;&gt;""), CONCATENATE(", veteran=", L423), ""),"")</f>
        <v/>
      </c>
      <c r="AT423" s="25" t="str">
        <f>IF(A423&lt;&gt;"",IF(J423="Trial",", isTrial=true",IF(J423="Arena",", isArena=true", IF(J423="Monster",", isMonster=true",""))) &amp; IF(M423="true", CONCATENATE(", multiTrialSet=true"), ""),"")</f>
        <v/>
      </c>
      <c r="AU423" s="25" t="str">
        <f>IF(C423&lt;&gt;"",CONCATENATE(" --",C423," / ",B423),"")</f>
        <v/>
      </c>
      <c r="AV423" s="25" t="str">
        <f>IF(A423&lt;&gt;"",IF(VALUE(Q423)&gt;0,CONCATENATE("[",A423,"] = true,        --",C423, " / ", B423), ""),"")</f>
        <v/>
      </c>
    </row>
    <row r="424" spans="1:48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R424" s="25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S424" s="25" t="str">
        <f>IF(A424&lt;&gt;"",IF(R424&lt;&gt;"",CONCATENATE(", zoneIds={",R424),"")&amp;IF(X424&lt;&gt;"",CONCATENATE(",",X424),"")&amp;IF(AN424&lt;&gt;"",CONCATENATE(",",AN424),"")&amp;IF(R424&lt;&gt;"",CONCATENATE("}",""),"")&amp;IF(OR(L424="true",L424="false",L424&lt;&gt;""), CONCATENATE(", veteran=", L424), ""),"")</f>
        <v/>
      </c>
      <c r="AT424" s="25" t="str">
        <f>IF(A424&lt;&gt;"",IF(J424="Trial",", isTrial=true",IF(J424="Arena",", isArena=true", IF(J424="Monster",", isMonster=true",""))) &amp; IF(M424="true", CONCATENATE(", multiTrialSet=true"), ""),"")</f>
        <v/>
      </c>
      <c r="AU424" s="25" t="str">
        <f>IF(C424&lt;&gt;"",CONCATENATE(" --",C424," / ",B424),"")</f>
        <v/>
      </c>
      <c r="AV424" s="25" t="str">
        <f>IF(A424&lt;&gt;"",IF(VALUE(Q424)&gt;0,CONCATENATE("[",A424,"] = true,        --",C424, " / ", B424), ""),"")</f>
        <v/>
      </c>
    </row>
    <row r="425" spans="1:48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R425" s="25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S425" s="25" t="str">
        <f>IF(A425&lt;&gt;"",IF(R425&lt;&gt;"",CONCATENATE(", zoneIds={",R425),"")&amp;IF(X425&lt;&gt;"",CONCATENATE(",",X425),"")&amp;IF(AN425&lt;&gt;"",CONCATENATE(",",AN425),"")&amp;IF(R425&lt;&gt;"",CONCATENATE("}",""),"")&amp;IF(OR(L425="true",L425="false",L425&lt;&gt;""), CONCATENATE(", veteran=", L425), ""),"")</f>
        <v/>
      </c>
      <c r="AT425" s="25" t="str">
        <f>IF(A425&lt;&gt;"",IF(J425="Trial",", isTrial=true",IF(J425="Arena",", isArena=true", IF(J425="Monster",", isMonster=true",""))) &amp; IF(M425="true", CONCATENATE(", multiTrialSet=true"), ""),"")</f>
        <v/>
      </c>
      <c r="AU425" s="25" t="str">
        <f>IF(C425&lt;&gt;"",CONCATENATE(" --",C425," / ",B425),"")</f>
        <v/>
      </c>
      <c r="AV425" s="25" t="str">
        <f>IF(A425&lt;&gt;"",IF(VALUE(Q425)&gt;0,CONCATENATE("[",A425,"] = true,        --",C425, " / ", B425), ""),"")</f>
        <v/>
      </c>
    </row>
    <row r="426" spans="1:48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R426" s="25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S426" s="25" t="str">
        <f>IF(A426&lt;&gt;"",IF(R426&lt;&gt;"",CONCATENATE(", zoneIds={",R426),"")&amp;IF(X426&lt;&gt;"",CONCATENATE(",",X426),"")&amp;IF(AN426&lt;&gt;"",CONCATENATE(",",AN426),"")&amp;IF(R426&lt;&gt;"",CONCATENATE("}",""),"")&amp;IF(OR(L426="true",L426="false",L426&lt;&gt;""), CONCATENATE(", veteran=", L426), ""),"")</f>
        <v/>
      </c>
      <c r="AT426" s="25" t="str">
        <f>IF(A426&lt;&gt;"",IF(J426="Trial",", isTrial=true",IF(J426="Arena",", isArena=true", IF(J426="Monster",", isMonster=true",""))) &amp; IF(M426="true", CONCATENATE(", multiTrialSet=true"), ""),"")</f>
        <v/>
      </c>
      <c r="AU426" s="25" t="str">
        <f>IF(C426&lt;&gt;"",CONCATENATE(" --",C426," / ",B426),"")</f>
        <v/>
      </c>
      <c r="AV426" s="25" t="str">
        <f>IF(A426&lt;&gt;"",IF(VALUE(Q426)&gt;0,CONCATENATE("[",A426,"] = true,        --",C426, " / ", B426), ""),"")</f>
        <v/>
      </c>
    </row>
    <row r="427" spans="1:48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R427" s="25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S427" s="25" t="str">
        <f>IF(A427&lt;&gt;"",IF(R427&lt;&gt;"",CONCATENATE(", zoneIds={",R427),"")&amp;IF(X427&lt;&gt;"",CONCATENATE(",",X427),"")&amp;IF(AN427&lt;&gt;"",CONCATENATE(",",AN427),"")&amp;IF(R427&lt;&gt;"",CONCATENATE("}",""),"")&amp;IF(OR(L427="true",L427="false",L427&lt;&gt;""), CONCATENATE(", veteran=", L427), ""),"")</f>
        <v/>
      </c>
      <c r="AT427" s="25" t="str">
        <f>IF(A427&lt;&gt;"",IF(J427="Trial",", isTrial=true",IF(J427="Arena",", isArena=true", IF(J427="Monster",", isMonster=true",""))) &amp; IF(M427="true", CONCATENATE(", multiTrialSet=true"), ""),"")</f>
        <v/>
      </c>
      <c r="AU427" s="25" t="str">
        <f>IF(C427&lt;&gt;"",CONCATENATE(" --",C427," / ",B427),"")</f>
        <v/>
      </c>
      <c r="AV427" s="25" t="str">
        <f>IF(A427&lt;&gt;"",IF(VALUE(Q427)&gt;0,CONCATENATE("[",A427,"] = true,        --",C427, " / ", B427), ""),"")</f>
        <v/>
      </c>
    </row>
    <row r="428" spans="1:48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R428" s="25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S428" s="25" t="str">
        <f>IF(A428&lt;&gt;"",IF(R428&lt;&gt;"",CONCATENATE(", zoneIds={",R428),"")&amp;IF(X428&lt;&gt;"",CONCATENATE(",",X428),"")&amp;IF(AN428&lt;&gt;"",CONCATENATE(",",AN428),"")&amp;IF(R428&lt;&gt;"",CONCATENATE("}",""),"")&amp;IF(OR(L428="true",L428="false",L428&lt;&gt;""), CONCATENATE(", veteran=", L428), ""),"")</f>
        <v/>
      </c>
      <c r="AT428" s="25" t="str">
        <f>IF(A428&lt;&gt;"",IF(J428="Trial",", isTrial=true",IF(J428="Arena",", isArena=true", IF(J428="Monster",", isMonster=true",""))) &amp; IF(M428="true", CONCATENATE(", multiTrialSet=true"), ""),"")</f>
        <v/>
      </c>
      <c r="AU428" s="25" t="str">
        <f>IF(C428&lt;&gt;"",CONCATENATE(" --",C428," / ",B428),"")</f>
        <v/>
      </c>
      <c r="AV428" s="25" t="str">
        <f>IF(A428&lt;&gt;"",IF(VALUE(Q428)&gt;0,CONCATENATE("[",A428,"] = true,        --",C428, " / ", B428), ""),"")</f>
        <v/>
      </c>
    </row>
    <row r="429" spans="1:48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R429" s="25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S429" s="25" t="str">
        <f>IF(A429&lt;&gt;"",IF(R429&lt;&gt;"",CONCATENATE(", zoneIds={",R429),"")&amp;IF(X429&lt;&gt;"",CONCATENATE(",",X429),"")&amp;IF(AN429&lt;&gt;"",CONCATENATE(",",AN429),"")&amp;IF(R429&lt;&gt;"",CONCATENATE("}",""),"")&amp;IF(OR(L429="true",L429="false",L429&lt;&gt;""), CONCATENATE(", veteran=", L429), ""),"")</f>
        <v/>
      </c>
      <c r="AT429" s="25" t="str">
        <f>IF(A429&lt;&gt;"",IF(J429="Trial",", isTrial=true",IF(J429="Arena",", isArena=true", IF(J429="Monster",", isMonster=true",""))) &amp; IF(M429="true", CONCATENATE(", multiTrialSet=true"), ""),"")</f>
        <v/>
      </c>
      <c r="AU429" s="25" t="str">
        <f>IF(C429&lt;&gt;"",CONCATENATE(" --",C429," / ",B429),"")</f>
        <v/>
      </c>
      <c r="AV429" s="25" t="str">
        <f>IF(A429&lt;&gt;"",IF(VALUE(Q429)&gt;0,CONCATENATE("[",A429,"] = true,        --",C429, " / ", B429), ""),"")</f>
        <v/>
      </c>
    </row>
    <row r="430" spans="1:48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R430" s="25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S430" s="25" t="str">
        <f>IF(A430&lt;&gt;"",IF(R430&lt;&gt;"",CONCATENATE(", zoneIds={",R430),"")&amp;IF(X430&lt;&gt;"",CONCATENATE(",",X430),"")&amp;IF(AN430&lt;&gt;"",CONCATENATE(",",AN430),"")&amp;IF(R430&lt;&gt;"",CONCATENATE("}",""),"")&amp;IF(OR(L430="true",L430="false",L430&lt;&gt;""), CONCATENATE(", veteran=", L430), ""),"")</f>
        <v/>
      </c>
      <c r="AT430" s="25" t="str">
        <f>IF(A430&lt;&gt;"",IF(J430="Trial",", isTrial=true",IF(J430="Arena",", isArena=true", IF(J430="Monster",", isMonster=true",""))) &amp; IF(M430="true", CONCATENATE(", multiTrialSet=true"), ""),"")</f>
        <v/>
      </c>
      <c r="AU430" s="25" t="str">
        <f>IF(C430&lt;&gt;"",CONCATENATE(" --",C430," / ",B430),"")</f>
        <v/>
      </c>
      <c r="AV430" s="25" t="str">
        <f>IF(A430&lt;&gt;"",IF(VALUE(Q430)&gt;0,CONCATENATE("[",A430,"] = true,        --",C430, " / ", B430), ""),"")</f>
        <v/>
      </c>
    </row>
    <row r="431" spans="1:48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R431" s="25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S431" s="25" t="str">
        <f>IF(A431&lt;&gt;"",IF(R431&lt;&gt;"",CONCATENATE(", zoneIds={",R431),"")&amp;IF(X431&lt;&gt;"",CONCATENATE(",",X431),"")&amp;IF(AN431&lt;&gt;"",CONCATENATE(",",AN431),"")&amp;IF(R431&lt;&gt;"",CONCATENATE("}",""),"")&amp;IF(OR(L431="true",L431="false",L431&lt;&gt;""), CONCATENATE(", veteran=", L431), ""),"")</f>
        <v/>
      </c>
      <c r="AT431" s="25" t="str">
        <f>IF(A431&lt;&gt;"",IF(J431="Trial",", isTrial=true",IF(J431="Arena",", isArena=true", IF(J431="Monster",", isMonster=true",""))) &amp; IF(M431="true", CONCATENATE(", multiTrialSet=true"), ""),"")</f>
        <v/>
      </c>
      <c r="AU431" s="25" t="str">
        <f>IF(C431&lt;&gt;"",CONCATENATE(" --",C431," / ",B431),"")</f>
        <v/>
      </c>
      <c r="AV431" s="25" t="str">
        <f>IF(A431&lt;&gt;"",IF(VALUE(Q431)&gt;0,CONCATENATE("[",A431,"] = true,        --",C431, " / ", B431), ""),"")</f>
        <v/>
      </c>
    </row>
    <row r="432" spans="1:48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R432" s="25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S432" s="25" t="str">
        <f>IF(A432&lt;&gt;"",IF(R432&lt;&gt;"",CONCATENATE(", zoneIds={",R432),"")&amp;IF(X432&lt;&gt;"",CONCATENATE(",",X432),"")&amp;IF(AN432&lt;&gt;"",CONCATENATE(",",AN432),"")&amp;IF(R432&lt;&gt;"",CONCATENATE("}",""),"")&amp;IF(OR(L432="true",L432="false",L432&lt;&gt;""), CONCATENATE(", veteran=", L432), ""),"")</f>
        <v/>
      </c>
      <c r="AT432" s="25" t="str">
        <f>IF(A432&lt;&gt;"",IF(J432="Trial",", isTrial=true",IF(J432="Arena",", isArena=true", IF(J432="Monster",", isMonster=true",""))) &amp; IF(M432="true", CONCATENATE(", multiTrialSet=true"), ""),"")</f>
        <v/>
      </c>
      <c r="AU432" s="25" t="str">
        <f>IF(C432&lt;&gt;"",CONCATENATE(" --",C432," / ",B432),"")</f>
        <v/>
      </c>
      <c r="AV432" s="25" t="str">
        <f>IF(A432&lt;&gt;"",IF(VALUE(Q432)&gt;0,CONCATENATE("[",A432,"] = true,        --",C432, " / ", B432), ""),"")</f>
        <v/>
      </c>
    </row>
    <row r="433" spans="7:48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R433" s="25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S433" s="25" t="str">
        <f>IF(A433&lt;&gt;"",IF(R433&lt;&gt;"",CONCATENATE(", zoneIds={",R433),"")&amp;IF(X433&lt;&gt;"",CONCATENATE(",",X433),"")&amp;IF(AN433&lt;&gt;"",CONCATENATE(",",AN433),"")&amp;IF(R433&lt;&gt;"",CONCATENATE("}",""),"")&amp;IF(OR(L433="true",L433="false",L433&lt;&gt;""), CONCATENATE(", veteran=", L433), ""),"")</f>
        <v/>
      </c>
      <c r="AT433" s="25" t="str">
        <f>IF(A433&lt;&gt;"",IF(J433="Trial",", isTrial=true",IF(J433="Arena",", isArena=true", IF(J433="Monster",", isMonster=true",""))) &amp; IF(M433="true", CONCATENATE(", multiTrialSet=true"), ""),"")</f>
        <v/>
      </c>
      <c r="AU433" s="25" t="str">
        <f>IF(C433&lt;&gt;"",CONCATENATE(" --",C433," / ",B433),"")</f>
        <v/>
      </c>
      <c r="AV433" s="25" t="str">
        <f>IF(A433&lt;&gt;"",IF(VALUE(Q433)&gt;0,CONCATENATE("[",A433,"] = true,        --",C433, " / ", B433), ""),"")</f>
        <v/>
      </c>
    </row>
    <row r="434" spans="7:48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R434" s="25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S434" s="25" t="str">
        <f>IF(A434&lt;&gt;"",IF(R434&lt;&gt;"",CONCATENATE(", zoneIds={",R434),"")&amp;IF(X434&lt;&gt;"",CONCATENATE(",",X434),"")&amp;IF(AN434&lt;&gt;"",CONCATENATE(",",AN434),"")&amp;IF(R434&lt;&gt;"",CONCATENATE("}",""),"")&amp;IF(OR(L434="true",L434="false",L434&lt;&gt;""), CONCATENATE(", veteran=", L434), ""),"")</f>
        <v/>
      </c>
      <c r="AT434" s="25" t="str">
        <f>IF(A434&lt;&gt;"",IF(J434="Trial",", isTrial=true",IF(J434="Arena",", isArena=true", IF(J434="Monster",", isMonster=true",""))) &amp; IF(M434="true", CONCATENATE(", multiTrialSet=true"), ""),"")</f>
        <v/>
      </c>
      <c r="AU434" s="25" t="str">
        <f>IF(C434&lt;&gt;"",CONCATENATE(" --",C434," / ",B434),"")</f>
        <v/>
      </c>
      <c r="AV434" s="25" t="str">
        <f>IF(A434&lt;&gt;"",IF(VALUE(Q434)&gt;0,CONCATENATE("[",A434,"] = true,        --",C434, " / ", B434), ""),"")</f>
        <v/>
      </c>
    </row>
    <row r="435" spans="7:48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R435" s="25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S435" s="25" t="str">
        <f>IF(A435&lt;&gt;"",IF(R435&lt;&gt;"",CONCATENATE(", zoneIds={",R435),"")&amp;IF(X435&lt;&gt;"",CONCATENATE(",",X435),"")&amp;IF(AN435&lt;&gt;"",CONCATENATE(",",AN435),"")&amp;IF(R435&lt;&gt;"",CONCATENATE("}",""),"")&amp;IF(OR(L435="true",L435="false",L435&lt;&gt;""), CONCATENATE(", veteran=", L435), ""),"")</f>
        <v/>
      </c>
      <c r="AT435" s="25" t="str">
        <f>IF(A435&lt;&gt;"",IF(J435="Trial",", isTrial=true",IF(J435="Arena",", isArena=true", IF(J435="Monster",", isMonster=true",""))) &amp; IF(M435="true", CONCATENATE(", multiTrialSet=true"), ""),"")</f>
        <v/>
      </c>
      <c r="AU435" s="25" t="str">
        <f>IF(C435&lt;&gt;"",CONCATENATE(" --",C435," / ",B435),"")</f>
        <v/>
      </c>
      <c r="AV435" s="25" t="str">
        <f>IF(A435&lt;&gt;"",IF(VALUE(Q435)&gt;0,CONCATENATE("[",A435,"] = true,        --",C435, " / ", B435), ""),"")</f>
        <v/>
      </c>
    </row>
    <row r="436" spans="7:48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R436" s="25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S436" s="25" t="str">
        <f>IF(A436&lt;&gt;"",IF(R436&lt;&gt;"",CONCATENATE(", zoneIds={",R436),"")&amp;IF(X436&lt;&gt;"",CONCATENATE(",",X436),"")&amp;IF(AN436&lt;&gt;"",CONCATENATE(",",AN436),"")&amp;IF(R436&lt;&gt;"",CONCATENATE("}",""),"")&amp;IF(OR(L436="true",L436="false",L436&lt;&gt;""), CONCATENATE(", veteran=", L436), ""),"")</f>
        <v/>
      </c>
      <c r="AT436" s="25" t="str">
        <f>IF(A436&lt;&gt;"",IF(J436="Trial",", isTrial=true",IF(J436="Arena",", isArena=true", IF(J436="Monster",", isMonster=true",""))) &amp; IF(M436="true", CONCATENATE(", multiTrialSet=true"), ""),"")</f>
        <v/>
      </c>
      <c r="AU436" s="25" t="str">
        <f>IF(C436&lt;&gt;"",CONCATENATE(" --",C436," / ",B436),"")</f>
        <v/>
      </c>
      <c r="AV436" s="25" t="str">
        <f>IF(A436&lt;&gt;"",IF(VALUE(Q436)&gt;0,CONCATENATE("[",A436,"] = true,        --",C436, " / ", B436), ""),"")</f>
        <v/>
      </c>
    </row>
    <row r="437" spans="7:48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R437" s="25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S437" s="25" t="str">
        <f>IF(A437&lt;&gt;"",IF(R437&lt;&gt;"",CONCATENATE(", zoneIds={",R437),"")&amp;IF(X437&lt;&gt;"",CONCATENATE(",",X437),"")&amp;IF(AN437&lt;&gt;"",CONCATENATE(",",AN437),"")&amp;IF(R437&lt;&gt;"",CONCATENATE("}",""),"")&amp;IF(OR(L437="true",L437="false",L437&lt;&gt;""), CONCATENATE(", veteran=", L437), ""),"")</f>
        <v/>
      </c>
      <c r="AT437" s="25" t="str">
        <f>IF(A437&lt;&gt;"",IF(J437="Trial",", isTrial=true",IF(J437="Arena",", isArena=true", IF(J437="Monster",", isMonster=true",""))) &amp; IF(M437="true", CONCATENATE(", multiTrialSet=true"), ""),"")</f>
        <v/>
      </c>
      <c r="AU437" s="25" t="str">
        <f>IF(C437&lt;&gt;"",CONCATENATE(" --",C437," / ",B437),"")</f>
        <v/>
      </c>
      <c r="AV437" s="25" t="str">
        <f>IF(A437&lt;&gt;"",IF(VALUE(Q437)&gt;0,CONCATENATE("[",A437,"] = true,        --",C437, " / ", B437), ""),"")</f>
        <v/>
      </c>
    </row>
    <row r="438" spans="7:48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R438" s="25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S438" s="25" t="str">
        <f>IF(A438&lt;&gt;"",IF(R438&lt;&gt;"",CONCATENATE(", zoneIds={",R438),"")&amp;IF(X438&lt;&gt;"",CONCATENATE(",",X438),"")&amp;IF(AN438&lt;&gt;"",CONCATENATE(",",AN438),"")&amp;IF(R438&lt;&gt;"",CONCATENATE("}",""),"")&amp;IF(OR(L438="true",L438="false",L438&lt;&gt;""), CONCATENATE(", veteran=", L438), ""),"")</f>
        <v/>
      </c>
      <c r="AT438" s="25" t="str">
        <f>IF(A438&lt;&gt;"",IF(J438="Trial",", isTrial=true",IF(J438="Arena",", isArena=true", IF(J438="Monster",", isMonster=true",""))) &amp; IF(M438="true", CONCATENATE(", multiTrialSet=true"), ""),"")</f>
        <v/>
      </c>
      <c r="AU438" s="25" t="str">
        <f>IF(C438&lt;&gt;"",CONCATENATE(" --",C438," / ",B438),"")</f>
        <v/>
      </c>
      <c r="AV438" s="25" t="str">
        <f>IF(A438&lt;&gt;"",IF(VALUE(Q438)&gt;0,CONCATENATE("[",A438,"] = true,        --",C438, " / ", B438), ""),"")</f>
        <v/>
      </c>
    </row>
    <row r="439" spans="7:48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R439" s="25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S439" s="25" t="str">
        <f>IF(A439&lt;&gt;"",IF(R439&lt;&gt;"",CONCATENATE(", zoneIds={",R439),"")&amp;IF(X439&lt;&gt;"",CONCATENATE(",",X439),"")&amp;IF(AN439&lt;&gt;"",CONCATENATE(",",AN439),"")&amp;IF(R439&lt;&gt;"",CONCATENATE("}",""),"")&amp;IF(OR(L439="true",L439="false",L439&lt;&gt;""), CONCATENATE(", veteran=", L439), ""),"")</f>
        <v/>
      </c>
      <c r="AT439" s="25" t="str">
        <f>IF(A439&lt;&gt;"",IF(J439="Trial",", isTrial=true",IF(J439="Arena",", isArena=true", IF(J439="Monster",", isMonster=true",""))) &amp; IF(M439="true", CONCATENATE(", multiTrialSet=true"), ""),"")</f>
        <v/>
      </c>
      <c r="AU439" s="25" t="str">
        <f>IF(C439&lt;&gt;"",CONCATENATE(" --",C439," / ",B439),"")</f>
        <v/>
      </c>
      <c r="AV439" s="25" t="str">
        <f>IF(A439&lt;&gt;"",IF(VALUE(Q439)&gt;0,CONCATENATE("[",A439,"] = true,        --",C439, " / ", B439), ""),"")</f>
        <v/>
      </c>
    </row>
    <row r="440" spans="7:48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R440" s="25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S440" s="25" t="str">
        <f>IF(A440&lt;&gt;"",IF(R440&lt;&gt;"",CONCATENATE(", zoneIds={",R440),"")&amp;IF(X440&lt;&gt;"",CONCATENATE(",",X440),"")&amp;IF(AN440&lt;&gt;"",CONCATENATE(",",AN440),"")&amp;IF(R440&lt;&gt;"",CONCATENATE("}",""),"")&amp;IF(OR(L440="true",L440="false",L440&lt;&gt;""), CONCATENATE(", veteran=", L440), ""),"")</f>
        <v/>
      </c>
      <c r="AT440" s="25" t="str">
        <f>IF(A440&lt;&gt;"",IF(J440="Trial",", isTrial=true",IF(J440="Arena",", isArena=true", IF(J440="Monster",", isMonster=true",""))) &amp; IF(M440="true", CONCATENATE(", multiTrialSet=true"), ""),"")</f>
        <v/>
      </c>
      <c r="AU440" s="25" t="str">
        <f>IF(C440&lt;&gt;"",CONCATENATE(" --",C440," / ",B440),"")</f>
        <v/>
      </c>
      <c r="AV440" s="25" t="str">
        <f>IF(A440&lt;&gt;"",IF(VALUE(Q440)&gt;0,CONCATENATE("[",A440,"] = true,        --",C440, " / ", B440), ""),"")</f>
        <v/>
      </c>
    </row>
    <row r="441" spans="7:48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R441" s="25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S441" s="25" t="str">
        <f>IF(A441&lt;&gt;"",IF(R441&lt;&gt;"",CONCATENATE(", zoneIds={",R441),"")&amp;IF(X441&lt;&gt;"",CONCATENATE(",",X441),"")&amp;IF(AN441&lt;&gt;"",CONCATENATE(",",AN441),"")&amp;IF(R441&lt;&gt;"",CONCATENATE("}",""),"")&amp;IF(OR(L441="true",L441="false",L441&lt;&gt;""), CONCATENATE(", veteran=", L441), ""),"")</f>
        <v/>
      </c>
      <c r="AT441" s="25" t="str">
        <f>IF(A441&lt;&gt;"",IF(J441="Trial",", isTrial=true",IF(J441="Arena",", isArena=true", IF(J441="Monster",", isMonster=true",""))) &amp; IF(M441="true", CONCATENATE(", multiTrialSet=true"), ""),"")</f>
        <v/>
      </c>
      <c r="AU441" s="25" t="str">
        <f>IF(C441&lt;&gt;"",CONCATENATE(" --",C441," / ",B441),"")</f>
        <v/>
      </c>
      <c r="AV441" s="25" t="str">
        <f>IF(A441&lt;&gt;"",IF(VALUE(Q441)&gt;0,CONCATENATE("[",A441,"] = true,        --",C441, " / ", B441), ""),"")</f>
        <v/>
      </c>
    </row>
    <row r="442" spans="7:48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R442" s="25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S442" s="25" t="str">
        <f>IF(A442&lt;&gt;"",IF(R442&lt;&gt;"",CONCATENATE(", zoneIds={",R442),"")&amp;IF(X442&lt;&gt;"",CONCATENATE(",",X442),"")&amp;IF(AN442&lt;&gt;"",CONCATENATE(",",AN442),"")&amp;IF(R442&lt;&gt;"",CONCATENATE("}",""),"")&amp;IF(OR(L442="true",L442="false",L442&lt;&gt;""), CONCATENATE(", veteran=", L442), ""),"")</f>
        <v/>
      </c>
      <c r="AT442" s="25" t="str">
        <f>IF(A442&lt;&gt;"",IF(J442="Trial",", isTrial=true",IF(J442="Arena",", isArena=true", IF(J442="Monster",", isMonster=true",""))) &amp; IF(M442="true", CONCATENATE(", multiTrialSet=true"), ""),"")</f>
        <v/>
      </c>
      <c r="AU442" s="25" t="str">
        <f>IF(C442&lt;&gt;"",CONCATENATE(" --",C442," / ",B442),"")</f>
        <v/>
      </c>
      <c r="AV442" s="25" t="str">
        <f>IF(A442&lt;&gt;"",IF(VALUE(Q442)&gt;0,CONCATENATE("[",A442,"] = true,        --",C442, " / ", B442), ""),"")</f>
        <v/>
      </c>
    </row>
    <row r="443" spans="7:48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R443" s="25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S443" s="25" t="str">
        <f>IF(A443&lt;&gt;"",IF(R443&lt;&gt;"",CONCATENATE(", zoneIds={",R443),"")&amp;IF(X443&lt;&gt;"",CONCATENATE(",",X443),"")&amp;IF(AN443&lt;&gt;"",CONCATENATE(",",AN443),"")&amp;IF(R443&lt;&gt;"",CONCATENATE("}",""),"")&amp;IF(OR(L443="true",L443="false",L443&lt;&gt;""), CONCATENATE(", veteran=", L443), ""),"")</f>
        <v/>
      </c>
      <c r="AT443" s="25" t="str">
        <f>IF(A443&lt;&gt;"",IF(J443="Trial",", isTrial=true",IF(J443="Arena",", isArena=true", IF(J443="Monster",", isMonster=true",""))) &amp; IF(M443="true", CONCATENATE(", multiTrialSet=true"), ""),"")</f>
        <v/>
      </c>
      <c r="AU443" s="25" t="str">
        <f>IF(C443&lt;&gt;"",CONCATENATE(" --",C443," / ",B443),"")</f>
        <v/>
      </c>
      <c r="AV443" s="25" t="str">
        <f>IF(A443&lt;&gt;"",IF(VALUE(Q443)&gt;0,CONCATENATE("[",A443,"] = true,        --",C443, " / ", B443), ""),"")</f>
        <v/>
      </c>
    </row>
    <row r="444" spans="7:48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R444" s="25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S444" s="25" t="str">
        <f>IF(A444&lt;&gt;"",IF(R444&lt;&gt;"",CONCATENATE(", zoneIds={",R444),"")&amp;IF(X444&lt;&gt;"",CONCATENATE(",",X444),"")&amp;IF(AN444&lt;&gt;"",CONCATENATE(",",AN444),"")&amp;IF(R444&lt;&gt;"",CONCATENATE("}",""),"")&amp;IF(OR(L444="true",L444="false",L444&lt;&gt;""), CONCATENATE(", veteran=", L444), ""),"")</f>
        <v/>
      </c>
      <c r="AT444" s="25" t="str">
        <f>IF(A444&lt;&gt;"",IF(J444="Trial",", isTrial=true",IF(J444="Arena",", isArena=true", IF(J444="Monster",", isMonster=true",""))) &amp; IF(M444="true", CONCATENATE(", multiTrialSet=true"), ""),"")</f>
        <v/>
      </c>
      <c r="AU444" s="25" t="str">
        <f>IF(C444&lt;&gt;"",CONCATENATE(" --",C444," / ",B444),"")</f>
        <v/>
      </c>
      <c r="AV444" s="25" t="str">
        <f>IF(A444&lt;&gt;"",IF(VALUE(Q444)&gt;0,CONCATENATE("[",A444,"] = true,        --",C444, " / ", B444), ""),"")</f>
        <v/>
      </c>
    </row>
    <row r="445" spans="7:48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R445" s="25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S445" s="25" t="str">
        <f>IF(A445&lt;&gt;"",IF(R445&lt;&gt;"",CONCATENATE(", zoneIds={",R445),"")&amp;IF(X445&lt;&gt;"",CONCATENATE(",",X445),"")&amp;IF(AN445&lt;&gt;"",CONCATENATE(",",AN445),"")&amp;IF(R445&lt;&gt;"",CONCATENATE("}",""),"")&amp;IF(OR(L445="true",L445="false",L445&lt;&gt;""), CONCATENATE(", veteran=", L445), ""),"")</f>
        <v/>
      </c>
      <c r="AT445" s="25" t="str">
        <f>IF(A445&lt;&gt;"",IF(J445="Trial",", isTrial=true",IF(J445="Arena",", isArena=true", IF(J445="Monster",", isMonster=true",""))) &amp; IF(M445="true", CONCATENATE(", multiTrialSet=true"), ""),"")</f>
        <v/>
      </c>
      <c r="AU445" s="25" t="str">
        <f>IF(C445&lt;&gt;"",CONCATENATE(" --",C445," / ",B445),"")</f>
        <v/>
      </c>
      <c r="AV445" s="25" t="str">
        <f>IF(A445&lt;&gt;"",IF(VALUE(Q445)&gt;0,CONCATENATE("[",A445,"] = true,        --",C445, " / ", B445), ""),"")</f>
        <v/>
      </c>
    </row>
    <row r="446" spans="7:48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R446" s="25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S446" s="25" t="str">
        <f>IF(A446&lt;&gt;"",IF(R446&lt;&gt;"",CONCATENATE(", zoneIds={",R446),"")&amp;IF(X446&lt;&gt;"",CONCATENATE(",",X446),"")&amp;IF(AN446&lt;&gt;"",CONCATENATE(",",AN446),"")&amp;IF(R446&lt;&gt;"",CONCATENATE("}",""),"")&amp;IF(OR(L446="true",L446="false",L446&lt;&gt;""), CONCATENATE(", veteran=", L446), ""),"")</f>
        <v/>
      </c>
      <c r="AT446" s="25" t="str">
        <f>IF(A446&lt;&gt;"",IF(J446="Trial",", isTrial=true",IF(J446="Arena",", isArena=true", IF(J446="Monster",", isMonster=true",""))) &amp; IF(M446="true", CONCATENATE(", multiTrialSet=true"), ""),"")</f>
        <v/>
      </c>
      <c r="AU446" s="25" t="str">
        <f>IF(C446&lt;&gt;"",CONCATENATE(" --",C446," / ",B446),"")</f>
        <v/>
      </c>
      <c r="AV446" s="25" t="str">
        <f>IF(A446&lt;&gt;"",IF(VALUE(Q446)&gt;0,CONCATENATE("[",A446,"] = true,        --",C446, " / ", B446), ""),"")</f>
        <v/>
      </c>
    </row>
    <row r="447" spans="7:48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R447" s="25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S447" s="25" t="str">
        <f>IF(A447&lt;&gt;"",IF(R447&lt;&gt;"",CONCATENATE(", zoneIds={",R447),"")&amp;IF(X447&lt;&gt;"",CONCATENATE(",",X447),"")&amp;IF(AN447&lt;&gt;"",CONCATENATE(",",AN447),"")&amp;IF(R447&lt;&gt;"",CONCATENATE("}",""),"")&amp;IF(OR(L447="true",L447="false",L447&lt;&gt;""), CONCATENATE(", veteran=", L447), ""),"")</f>
        <v/>
      </c>
      <c r="AT447" s="25" t="str">
        <f>IF(A447&lt;&gt;"",IF(J447="Trial",", isTrial=true",IF(J447="Arena",", isArena=true", IF(J447="Monster",", isMonster=true",""))) &amp; IF(M447="true", CONCATENATE(", multiTrialSet=true"), ""),"")</f>
        <v/>
      </c>
      <c r="AU447" s="25" t="str">
        <f>IF(C447&lt;&gt;"",CONCATENATE(" --",C447," / ",B447),"")</f>
        <v/>
      </c>
      <c r="AV447" s="25" t="str">
        <f>IF(A447&lt;&gt;"",IF(VALUE(Q447)&gt;0,CONCATENATE("[",A447,"] = true,        --",C447, " / ", B447), ""),"")</f>
        <v/>
      </c>
    </row>
    <row r="448" spans="7:48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R448" s="25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S448" s="25" t="str">
        <f>IF(A448&lt;&gt;"",IF(R448&lt;&gt;"",CONCATENATE(", zoneIds={",R448),"")&amp;IF(X448&lt;&gt;"",CONCATENATE(",",X448),"")&amp;IF(AN448&lt;&gt;"",CONCATENATE(",",AN448),"")&amp;IF(R448&lt;&gt;"",CONCATENATE("}",""),"")&amp;IF(OR(L448="true",L448="false",L448&lt;&gt;""), CONCATENATE(", veteran=", L448), ""),"")</f>
        <v/>
      </c>
      <c r="AT448" s="25" t="str">
        <f>IF(A448&lt;&gt;"",IF(J448="Trial",", isTrial=true",IF(J448="Arena",", isArena=true", IF(J448="Monster",", isMonster=true",""))) &amp; IF(M448="true", CONCATENATE(", multiTrialSet=true"), ""),"")</f>
        <v/>
      </c>
      <c r="AU448" s="25" t="str">
        <f>IF(C448&lt;&gt;"",CONCATENATE(" --",C448," / ",B448),"")</f>
        <v/>
      </c>
      <c r="AV448" s="25" t="str">
        <f>IF(A448&lt;&gt;"",IF(VALUE(Q448)&gt;0,CONCATENATE("[",A448,"] = true,        --",C448, " / ", B448), ""),"")</f>
        <v/>
      </c>
    </row>
    <row r="449" spans="7:48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R449" s="25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S449" s="25" t="str">
        <f>IF(A449&lt;&gt;"",IF(R449&lt;&gt;"",CONCATENATE(", zoneIds={",R449),"")&amp;IF(X449&lt;&gt;"",CONCATENATE(",",X449),"")&amp;IF(AN449&lt;&gt;"",CONCATENATE(",",AN449),"")&amp;IF(R449&lt;&gt;"",CONCATENATE("}",""),"")&amp;IF(OR(L449="true",L449="false",L449&lt;&gt;""), CONCATENATE(", veteran=", L449), ""),"")</f>
        <v/>
      </c>
      <c r="AT449" s="25" t="str">
        <f>IF(A449&lt;&gt;"",IF(J449="Trial",", isTrial=true",IF(J449="Arena",", isArena=true", IF(J449="Monster",", isMonster=true",""))) &amp; IF(M449="true", CONCATENATE(", multiTrialSet=true"), ""),"")</f>
        <v/>
      </c>
      <c r="AU449" s="25" t="str">
        <f>IF(C449&lt;&gt;"",CONCATENATE(" --",C449," / ",B449),"")</f>
        <v/>
      </c>
      <c r="AV449" s="25" t="str">
        <f>IF(A449&lt;&gt;"",IF(VALUE(Q449)&gt;0,CONCATENATE("[",A449,"] = true,        --",C449, " / ", B449), ""),"")</f>
        <v/>
      </c>
    </row>
    <row r="450" spans="7:48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R450" s="25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S450" s="25" t="str">
        <f>IF(A450&lt;&gt;"",IF(R450&lt;&gt;"",CONCATENATE(", zoneIds={",R450),"")&amp;IF(X450&lt;&gt;"",CONCATENATE(",",X450),"")&amp;IF(AN450&lt;&gt;"",CONCATENATE(",",AN450),"")&amp;IF(R450&lt;&gt;"",CONCATENATE("}",""),"")&amp;IF(OR(L450="true",L450="false",L450&lt;&gt;""), CONCATENATE(", veteran=", L450), ""),"")</f>
        <v/>
      </c>
      <c r="AT450" s="25" t="str">
        <f>IF(A450&lt;&gt;"",IF(J450="Trial",", isTrial=true",IF(J450="Arena",", isArena=true", IF(J450="Monster",", isMonster=true",""))) &amp; IF(M450="true", CONCATENATE(", multiTrialSet=true"), ""),"")</f>
        <v/>
      </c>
      <c r="AV450" s="25" t="str">
        <f>IF(A450&lt;&gt;"",IF(VALUE(Q450)&gt;0,CONCATENATE("[",A450,"] = true,        --",C450, " / ", B450), ""),"")</f>
        <v/>
      </c>
    </row>
    <row r="451" spans="7:48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R451" s="25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S451" s="25" t="str">
        <f>IF(A451&lt;&gt;"",IF(R451&lt;&gt;"",CONCATENATE(", zoneIds={",R451),"")&amp;IF(X451&lt;&gt;"",CONCATENATE(",",X451),"")&amp;IF(AN451&lt;&gt;"",CONCATENATE(",",AN451),"")&amp;IF(R451&lt;&gt;"",CONCATENATE("}",""),"")&amp;IF(OR(L451="true",L451="false",L451&lt;&gt;""), CONCATENATE(", veteran=", L451), ""),"")</f>
        <v/>
      </c>
      <c r="AT451" s="25" t="str">
        <f>IF(A451&lt;&gt;"",IF(J451="Trial",", isTrial=true",IF(J451="Arena",", isArena=true", IF(J451="Monster",", isMonster=true",""))) &amp; IF(M451="true", CONCATENATE(", multiTrialSet=true"), ""),"")</f>
        <v/>
      </c>
      <c r="AV451" s="25" t="str">
        <f>IF(A451&lt;&gt;"",IF(VALUE(Q451)&gt;0,CONCATENATE("[",A451,"] = true,        --",C451, " / ", B451), ""),"")</f>
        <v/>
      </c>
    </row>
    <row r="452" spans="7:48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R452" s="25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S452" s="25" t="str">
        <f>IF(A452&lt;&gt;"",IF(R452&lt;&gt;"",CONCATENATE(", zoneIds={",R452),"")&amp;IF(X452&lt;&gt;"",CONCATENATE(",",X452),"")&amp;IF(AN452&lt;&gt;"",CONCATENATE(",",AN452),"")&amp;IF(R452&lt;&gt;"",CONCATENATE("}",""),"")&amp;IF(OR(L452="true",L452="false",L452&lt;&gt;""), CONCATENATE(", veteran=", L452), ""),"")</f>
        <v/>
      </c>
      <c r="AT452" s="25" t="str">
        <f>IF(A452&lt;&gt;"",IF(J452="Trial",", isTrial=true",IF(J452="Arena",", isArena=true", IF(J452="Monster",", isMonster=true",""))) &amp; IF(M452="true", CONCATENATE(", multiTrialSet=true"), ""),"")</f>
        <v/>
      </c>
      <c r="AV452" s="25" t="str">
        <f>IF(A452&lt;&gt;"",IF(VALUE(Q452)&gt;0,CONCATENATE("[",A452,"] = true,        --",C452, " / ", B452), ""),"")</f>
        <v/>
      </c>
    </row>
    <row r="453" spans="7:48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R453" s="25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S453" s="25" t="str">
        <f>IF(A453&lt;&gt;"",IF(R453&lt;&gt;"",CONCATENATE(", zoneIds={",R453),"")&amp;IF(X453&lt;&gt;"",CONCATENATE(",",X453),"")&amp;IF(AN453&lt;&gt;"",CONCATENATE(",",AN453),"")&amp;IF(R453&lt;&gt;"",CONCATENATE("}",""),"")&amp;IF(OR(L453="true",L453="false",L453&lt;&gt;""), CONCATENATE(", veteran=", L453), ""),"")</f>
        <v/>
      </c>
      <c r="AT453" s="25" t="str">
        <f>IF(A453&lt;&gt;"",IF(J453="Trial",", isTrial=true",IF(J453="Arena",", isArena=true", IF(J453="Monster",", isMonster=true",""))) &amp; IF(M453="true", CONCATENATE(", multiTrialSet=true"), ""),"")</f>
        <v/>
      </c>
      <c r="AV453" s="25" t="str">
        <f>IF(A453&lt;&gt;"",IF(VALUE(Q453)&gt;0,CONCATENATE("[",A453,"] = true,        --",C453, " / ", B453), ""),"")</f>
        <v/>
      </c>
    </row>
    <row r="454" spans="7:48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R454" s="25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S454" s="25" t="str">
        <f>IF(A454&lt;&gt;"",IF(R454&lt;&gt;"",CONCATENATE(", zoneIds={",R454),"")&amp;IF(X454&lt;&gt;"",CONCATENATE(",",X454),"")&amp;IF(AN454&lt;&gt;"",CONCATENATE(",",AN454),"")&amp;IF(R454&lt;&gt;"",CONCATENATE("}",""),"")&amp;IF(OR(L454="true",L454="false",L454&lt;&gt;""), CONCATENATE(", veteran=", L454), ""),"")</f>
        <v/>
      </c>
      <c r="AT454" s="25" t="str">
        <f>IF(A454&lt;&gt;"",IF(J454="Trial",", isTrial=true",IF(J454="Arena",", isArena=true", IF(J454="Monster",", isMonster=true",""))) &amp; IF(M454="true", CONCATENATE(", multiTrialSet=true"), ""),"")</f>
        <v/>
      </c>
      <c r="AV454" s="25" t="str">
        <f>IF(A454&lt;&gt;"",IF(VALUE(Q454)&gt;0,CONCATENATE("[",A454,"] = true,        --",C454, " / ", B454), ""),"")</f>
        <v/>
      </c>
    </row>
    <row r="455" spans="7:48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R455" s="25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S455" s="25" t="str">
        <f>IF(A455&lt;&gt;"",IF(R455&lt;&gt;"",CONCATENATE(", zoneIds={",R455),"")&amp;IF(X455&lt;&gt;"",CONCATENATE(",",X455),"")&amp;IF(AN455&lt;&gt;"",CONCATENATE(",",AN455),"")&amp;IF(R455&lt;&gt;"",CONCATENATE("}",""),"")&amp;IF(OR(L455="true",L455="false",L455&lt;&gt;""), CONCATENATE(", veteran=", L455), ""),"")</f>
        <v/>
      </c>
      <c r="AT455" s="25" t="str">
        <f>IF(A455&lt;&gt;"",IF(J455="Trial",", isTrial=true",IF(J455="Arena",", isArena=true", IF(J455="Monster",", isMonster=true",""))) &amp; IF(M455="true", CONCATENATE(", multiTrialSet=true"), ""),"")</f>
        <v/>
      </c>
      <c r="AV455" s="25" t="str">
        <f>IF(A455&lt;&gt;"",IF(VALUE(Q455)&gt;0,CONCATENATE("[",A455,"] = true,        --",C455, " / ", B455), ""),"")</f>
        <v/>
      </c>
    </row>
    <row r="456" spans="7:48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R456" s="25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S456" s="25" t="str">
        <f>IF(A456&lt;&gt;"",IF(R456&lt;&gt;"",CONCATENATE(", zoneIds={",R456),"")&amp;IF(X456&lt;&gt;"",CONCATENATE(",",X456),"")&amp;IF(AN456&lt;&gt;"",CONCATENATE(",",AN456),"")&amp;IF(R456&lt;&gt;"",CONCATENATE("}",""),"")&amp;IF(OR(L456="true",L456="false",L456&lt;&gt;""), CONCATENATE(", veteran=", L456), ""),"")</f>
        <v/>
      </c>
      <c r="AT456" s="25" t="str">
        <f>IF(A456&lt;&gt;"",IF(J456="Trial",", isTrial=true",IF(J456="Arena",", isArena=true", IF(J456="Monster",", isMonster=true",""))) &amp; IF(M456="true", CONCATENATE(", multiTrialSet=true"), ""),"")</f>
        <v/>
      </c>
      <c r="AV456" s="25" t="str">
        <f>IF(A456&lt;&gt;"",IF(VALUE(Q456)&gt;0,CONCATENATE("[",A456,"] = true,        --",C456, " / ", B456), ""),"")</f>
        <v/>
      </c>
    </row>
    <row r="457" spans="7:48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R457" s="25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S457" s="25" t="str">
        <f>IF(R457&lt;&gt;"",CONCATENATE(", zoneIds={",R457),"")&amp;IF(X457&lt;&gt;"",CONCATENATE(",",X457),"")&amp;IF(AN457&lt;&gt;"",CONCATENATE(",",AN457),"")&amp;IF(R457&lt;&gt;"",CONCATENATE("}",""),"")&amp;IF(OR(L457="true",L457="false",L457&lt;&gt;""), CONCATENATE(", veteran=", L457), "")</f>
        <v/>
      </c>
      <c r="AT457" s="25" t="str">
        <f>IF(A457&lt;&gt;"",IF(J457="Trial",", isTrial=true",IF(J457="Arena",", isArena=true", IF(J457="Monster",", isMonster=true",""))) &amp; IF(M457="true", CONCATENATE(", multiTrialSet=true"), ""),"")</f>
        <v/>
      </c>
      <c r="AV457" s="25" t="str">
        <f>IF(A457&lt;&gt;"",IF(VALUE(Q457)&gt;0,CONCATENATE("[",A457,"] = true,        --",C457, " / ", B457), ""),"")</f>
        <v/>
      </c>
    </row>
    <row r="458" spans="7:48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R458" s="25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S458" s="25" t="str">
        <f>IF(R458&lt;&gt;"",CONCATENATE(", zoneIds={",R458),"")&amp;IF(X458&lt;&gt;"",CONCATENATE(",",X458),"")&amp;IF(AN458&lt;&gt;"",CONCATENATE(",",AN458),"")&amp;IF(R458&lt;&gt;"",CONCATENATE("}",""),"")&amp;IF(OR(L458="true",L458="false",L458&lt;&gt;""), CONCATENATE(", veteran=", L458), "")</f>
        <v/>
      </c>
      <c r="AT458" s="25" t="str">
        <f>IF(A458&lt;&gt;"",IF(J458="Trial",", isTrial=true",IF(J458="Arena",", isArena=true", IF(J458="Monster",", isMonster=true",""))) &amp; IF(M458="true", CONCATENATE(", multiTrialSet=true"), ""),"")</f>
        <v/>
      </c>
      <c r="AV458" s="25" t="str">
        <f>IF(A458&lt;&gt;"",IF(VALUE(Q458)&gt;0,CONCATENATE("[",A458,"] = true,        --",C458, " / ", B458), ""),"")</f>
        <v/>
      </c>
    </row>
    <row r="459" spans="7:48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R459" s="25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S459" s="25" t="str">
        <f>IF(R459&lt;&gt;"",CONCATENATE(", zoneIds={",R459),"")&amp;IF(X459&lt;&gt;"",CONCATENATE(",",X459),"")&amp;IF(AN459&lt;&gt;"",CONCATENATE(",",AN459),"")&amp;IF(R459&lt;&gt;"",CONCATENATE("}",""),"")&amp;IF(OR(L459="true",L459="false",L459&lt;&gt;""), CONCATENATE(", veteran=", L459), "")</f>
        <v/>
      </c>
      <c r="AT459" s="25" t="str">
        <f>IF(A459&lt;&gt;"",IF(J459="Trial",", isTrial=true",IF(J459="Arena",", isArena=true", IF(J459="Monster",", isMonster=true",""))) &amp; IF(M459="true", CONCATENATE(", multiTrialSet=true"), ""),"")</f>
        <v/>
      </c>
      <c r="AV459" s="25" t="str">
        <f>IF(A459&lt;&gt;"",IF(VALUE(Q459)&gt;0,CONCATENATE("[",A459,"] = true,        --",C459, " / ", B459), ""),"")</f>
        <v/>
      </c>
    </row>
    <row r="460" spans="7:48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R460" s="25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S460" s="25" t="str">
        <f>IF(R460&lt;&gt;"",CONCATENATE(", zoneIds={",R460),"")&amp;IF(X460&lt;&gt;"",CONCATENATE(",",X460),"")&amp;IF(AN460&lt;&gt;"",CONCATENATE(",",AN460),"")&amp;IF(R460&lt;&gt;"",CONCATENATE("}",""),"")&amp;IF(OR(L460="true",L460="false",L460&lt;&gt;""), CONCATENATE(", veteran=", L460), "")</f>
        <v/>
      </c>
      <c r="AT460" s="25" t="str">
        <f>IF(A460&lt;&gt;"",IF(J460="Trial",", isTrial=true",IF(J460="Arena",", isArena=true", IF(J460="Monster",", isMonster=true",""))) &amp; IF(M460="true", CONCATENATE(", multiTrialSet=true"), ""),"")</f>
        <v/>
      </c>
      <c r="AV460" s="25" t="str">
        <f>IF(A460&lt;&gt;"",IF(VALUE(Q460)&gt;0,CONCATENATE("[",A460,"] = true,        --",C460, " / ", B460), ""),"")</f>
        <v/>
      </c>
    </row>
    <row r="461" spans="7:48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R461" s="25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S461" s="25" t="str">
        <f>IF(R461&lt;&gt;"",CONCATENATE(", zoneIds={",R461),"")&amp;IF(X461&lt;&gt;"",CONCATENATE(",",X461),"")&amp;IF(AN461&lt;&gt;"",CONCATENATE(",",AN461),"")&amp;IF(R461&lt;&gt;"",CONCATENATE("}",""),"")&amp;IF(OR(L461="true",L461="false",L461&lt;&gt;""), CONCATENATE(", veteran=", L461), "")</f>
        <v/>
      </c>
      <c r="AT461" s="25" t="str">
        <f>IF(A461&lt;&gt;"",IF(J461="Trial",", isTrial=true",IF(J461="Arena",", isArena=true", IF(J461="Monster",", isMonster=true",""))) &amp; IF(M461="true", CONCATENATE(", multiTrialSet=true"), ""),"")</f>
        <v/>
      </c>
      <c r="AV461" s="25" t="str">
        <f>IF(A461&lt;&gt;"",IF(VALUE(Q461)&gt;0,CONCATENATE("[",A461,"] = true,        --",C461, " / ", B461), ""),"")</f>
        <v/>
      </c>
    </row>
    <row r="462" spans="7:48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R462" s="25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S462" s="25" t="str">
        <f>IF(R462&lt;&gt;"",CONCATENATE(", zoneIds={",R462),"")&amp;IF(X462&lt;&gt;"",CONCATENATE(",",X462),"")&amp;IF(AN462&lt;&gt;"",CONCATENATE(",",AN462),"")&amp;IF(R462&lt;&gt;"",CONCATENATE("}",""),"")&amp;IF(OR(L462="true",L462="false",L462&lt;&gt;""), CONCATENATE(", veteran=", L462), "")</f>
        <v/>
      </c>
      <c r="AT462" s="25" t="str">
        <f>IF(A462&lt;&gt;"",IF(J462="Trial",", isTrial=true",IF(J462="Arena",", isArena=true", IF(J462="Monster",", isMonster=true",""))) &amp; IF(M462="true", CONCATENATE(", multiTrialSet=true"), ""),"")</f>
        <v/>
      </c>
      <c r="AV462" s="25" t="str">
        <f>IF(A462&lt;&gt;"",IF(VALUE(Q462)&gt;0,CONCATENATE("[",A462,"] = true,        --",C462, " / ", B462), ""),"")</f>
        <v/>
      </c>
    </row>
    <row r="463" spans="7:48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R463" s="25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S463" s="25" t="str">
        <f>IF(R463&lt;&gt;"",CONCATENATE(", zoneIds={",R463),"")&amp;IF(X463&lt;&gt;"",CONCATENATE(",",X463),"")&amp;IF(AN463&lt;&gt;"",CONCATENATE(",",AN463),"")&amp;IF(R463&lt;&gt;"",CONCATENATE("}",""),"")&amp;IF(OR(L463="true",L463="false",L463&lt;&gt;""), CONCATENATE(", veteran=", L463), "")</f>
        <v/>
      </c>
      <c r="AT463" s="25" t="str">
        <f>IF(A463&lt;&gt;"",IF(J463="Trial",", isTrial=true",IF(J463="Arena",", isArena=true", IF(J463="Monster",", isMonster=true",""))) &amp; IF(M463="true", CONCATENATE(", multiTrialSet=true"), ""),"")</f>
        <v/>
      </c>
      <c r="AV463" s="25" t="str">
        <f>IF(A463&lt;&gt;"",IF(VALUE(Q463)&gt;0,CONCATENATE("[",A463,"] = true,        --",C463, " / ", B463), ""),"")</f>
        <v/>
      </c>
    </row>
    <row r="464" spans="7:48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R464" s="25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S464" s="25" t="str">
        <f>IF(R464&lt;&gt;"",CONCATENATE(", zoneIds={",R464),"")&amp;IF(X464&lt;&gt;"",CONCATENATE(",",X464),"")&amp;IF(AN464&lt;&gt;"",CONCATENATE(",",AN464),"")&amp;IF(R464&lt;&gt;"",CONCATENATE("}",""),"")&amp;IF(OR(L464="true",L464="false",L464&lt;&gt;""), CONCATENATE(", veteran=", L464), "")</f>
        <v/>
      </c>
      <c r="AT464" s="25" t="str">
        <f>IF(A464&lt;&gt;"",IF(J464="Trial",", isTrial=true",IF(J464="Arena",", isArena=true", IF(J464="Monster",", isMonster=true",""))) &amp; IF(M464="true", CONCATENATE(", multiTrialSet=true"), ""),"")</f>
        <v/>
      </c>
      <c r="AV464" s="25" t="str">
        <f>IF(A464&lt;&gt;"",IF(VALUE(Q464)&gt;0,CONCATENATE("[",A464,"] = true,        --",C464, " / ", B464), ""),"")</f>
        <v/>
      </c>
    </row>
    <row r="465" spans="7:48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R465" s="25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S465" s="25" t="str">
        <f>IF(R465&lt;&gt;"",CONCATENATE(", zoneIds={",R465),"")&amp;IF(X465&lt;&gt;"",CONCATENATE(",",X465),"")&amp;IF(AN465&lt;&gt;"",CONCATENATE(",",AN465),"")&amp;IF(R465&lt;&gt;"",CONCATENATE("}",""),"")&amp;IF(OR(L465="true",L465="false",L465&lt;&gt;""), CONCATENATE(", veteran=", L465), "")</f>
        <v/>
      </c>
      <c r="AT465" s="25" t="str">
        <f>IF(A465&lt;&gt;"",IF(J465="Trial",", isTrial=true",IF(J465="Arena",", isArena=true", IF(J465="Monster",", isMonster=true",""))) &amp; IF(M465="true", CONCATENATE(", multiTrialSet=true"), ""),"")</f>
        <v/>
      </c>
      <c r="AV465" s="25" t="str">
        <f>IF(A465&lt;&gt;"",IF(VALUE(Q465)&gt;0,CONCATENATE("[",A465,"] = true,        --",C465, " / ", B465), ""),"")</f>
        <v/>
      </c>
    </row>
    <row r="466" spans="7:48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R466" s="25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S466" s="25" t="str">
        <f>IF(R466&lt;&gt;"",CONCATENATE(", zoneIds={",R466),"")&amp;IF(X466&lt;&gt;"",CONCATENATE(",",X466),"")&amp;IF(AN466&lt;&gt;"",CONCATENATE(",",AN466),"")&amp;IF(R466&lt;&gt;"",CONCATENATE("}",""),"")&amp;IF(OR(L466="true",L466="false",L466&lt;&gt;""), CONCATENATE(", veteran=", L466), "")</f>
        <v/>
      </c>
      <c r="AT466" s="25" t="str">
        <f>IF(A466&lt;&gt;"",IF(J466="Trial",", isTrial=true",IF(J466="Arena",", isArena=true", IF(J466="Monster",", isMonster=true",""))) &amp; IF(M466="true", CONCATENATE(", multiTrialSet=true"), ""),"")</f>
        <v/>
      </c>
      <c r="AV466" s="25" t="str">
        <f>IF(A466&lt;&gt;"",IF(VALUE(Q466)&gt;0,CONCATENATE("[",A466,"] = true,        --",C466, " / ", B466), ""),"")</f>
        <v/>
      </c>
    </row>
    <row r="467" spans="7:48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R467" s="25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S467" s="25" t="str">
        <f>IF(R467&lt;&gt;"",CONCATENATE(", zoneIds={",R467),"")&amp;IF(X467&lt;&gt;"",CONCATENATE(",",X467),"")&amp;IF(AN467&lt;&gt;"",CONCATENATE(",",AN467),"")&amp;IF(R467&lt;&gt;"",CONCATENATE("}",""),"")&amp;IF(OR(L467="true",L467="false",L467&lt;&gt;""), CONCATENATE(", veteran=", L467), "")</f>
        <v/>
      </c>
      <c r="AT467" s="25" t="str">
        <f>IF(A467&lt;&gt;"",IF(J467="Trial",", isTrial=true",IF(J467="Arena",", isArena=true", IF(J467="Monster",", isMonster=true",""))) &amp; IF(M467="true", CONCATENATE(", multiTrialSet=true"), ""),"")</f>
        <v/>
      </c>
      <c r="AV467" s="25" t="str">
        <f>IF(A467&lt;&gt;"",IF(VALUE(Q467)&gt;0,CONCATENATE("[",A467,"] = true,        --",C467, " / ", B467), ""),"")</f>
        <v/>
      </c>
    </row>
    <row r="468" spans="7:48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R468" s="25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S468" s="25" t="str">
        <f>IF(R468&lt;&gt;"",CONCATENATE(", zoneIds={",R468),"")&amp;IF(X468&lt;&gt;"",CONCATENATE(",",X468),"")&amp;IF(AN468&lt;&gt;"",CONCATENATE(",",AN468),"")&amp;IF(R468&lt;&gt;"",CONCATENATE("}",""),"")&amp;IF(OR(L468="true",L468="false",L468&lt;&gt;""), CONCATENATE(", veteran=", L468), "")</f>
        <v/>
      </c>
      <c r="AT468" s="25" t="str">
        <f>IF(A468&lt;&gt;"",IF(J468="Trial",", isTrial=true",IF(J468="Arena",", isArena=true", IF(J468="Monster",", isMonster=true",""))) &amp; IF(M468="true", CONCATENATE(", multiTrialSet=true"), ""),"")</f>
        <v/>
      </c>
      <c r="AV468" s="25" t="str">
        <f>IF(A468&lt;&gt;"",IF(VALUE(Q468)&gt;0,CONCATENATE("[",A468,"] = true,        --",C468, " / ", B468), ""),"")</f>
        <v/>
      </c>
    </row>
    <row r="469" spans="7:48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R469" s="25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S469" s="25" t="str">
        <f>IF(R469&lt;&gt;"",CONCATENATE(", zoneIds={",R469),"")&amp;IF(X469&lt;&gt;"",CONCATENATE(",",X469),"")&amp;IF(AN469&lt;&gt;"",CONCATENATE(",",AN469),"")&amp;IF(R469&lt;&gt;"",CONCATENATE("}",""),"")&amp;IF(OR(L469="true",L469="false",L469&lt;&gt;""), CONCATENATE(", veteran=", L469), "")</f>
        <v/>
      </c>
      <c r="AT469" s="25" t="str">
        <f>IF(A469&lt;&gt;"",IF(J469="Trial",", isTrial=true",IF(J469="Arena",", isArena=true", IF(J469="Monster",", isMonster=true",""))) &amp; IF(M469="true", CONCATENATE(", multiTrialSet=true"), ""),"")</f>
        <v/>
      </c>
      <c r="AV469" s="25" t="str">
        <f>IF(A469&lt;&gt;"",IF(VALUE(Q469)&gt;0,CONCATENATE("[",A469,"] = true,        --",C469, " / ", B469), ""),"")</f>
        <v/>
      </c>
    </row>
    <row r="470" spans="7:48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R470" s="25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S470" s="25" t="str">
        <f>IF(R470&lt;&gt;"",CONCATENATE(", zoneIds={",R470),"")&amp;IF(X470&lt;&gt;"",CONCATENATE(",",X470),"")&amp;IF(AN470&lt;&gt;"",CONCATENATE(",",AN470),"")&amp;IF(R470&lt;&gt;"",CONCATENATE("}",""),"")&amp;IF(OR(L470="true",L470="false",L470&lt;&gt;""), CONCATENATE(", veteran=", L470), "")</f>
        <v/>
      </c>
      <c r="AT470" s="25" t="str">
        <f>IF(A470&lt;&gt;"",IF(J470="Trial",", isTrial=true",IF(J470="Arena",", isArena=true", IF(J470="Monster",", isMonster=true",""))) &amp; IF(M470="true", CONCATENATE(", multiTrialSet=true"), ""),"")</f>
        <v/>
      </c>
      <c r="AV470" s="25" t="str">
        <f>IF(A470&lt;&gt;"",IF(VALUE(Q470)&gt;0,CONCATENATE("[",A470,"] = true,        --",C470, " / ", B470), ""),"")</f>
        <v/>
      </c>
    </row>
    <row r="471" spans="7:48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R471" s="25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S471" s="25" t="str">
        <f>IF(R471&lt;&gt;"",CONCATENATE(", zoneIds={",R471),"")&amp;IF(X471&lt;&gt;"",CONCATENATE(",",X471),"")&amp;IF(AN471&lt;&gt;"",CONCATENATE(",",AN471),"")&amp;IF(R471&lt;&gt;"",CONCATENATE("}",""),"")&amp;IF(OR(L471="true",L471="false",L471&lt;&gt;""), CONCATENATE(", veteran=", L471), "")</f>
        <v/>
      </c>
      <c r="AT471" s="25" t="str">
        <f>IF(A471&lt;&gt;"",IF(J471="Trial",", isTrial=true",IF(J471="Arena",", isArena=true", IF(J471="Monster",", isMonster=true",""))) &amp; IF(M471="true", CONCATENATE(", multiTrialSet=true"), ""),"")</f>
        <v/>
      </c>
      <c r="AV471" s="25" t="str">
        <f>IF(A471&lt;&gt;"",IF(VALUE(Q471)&gt;0,CONCATENATE("[",A471,"] = true,        --",C471, " / ", B471), ""),"")</f>
        <v/>
      </c>
    </row>
    <row r="472" spans="7:48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R472" s="25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S472" s="25" t="str">
        <f>IF(R472&lt;&gt;"",CONCATENATE(", zoneIds={",R472),"")&amp;IF(X472&lt;&gt;"",CONCATENATE(",",X472),"")&amp;IF(AN472&lt;&gt;"",CONCATENATE(",",AN472),"")&amp;IF(R472&lt;&gt;"",CONCATENATE("}",""),"")&amp;IF(OR(L472="true",L472="false",L472&lt;&gt;""), CONCATENATE(", veteran=", L472), "")</f>
        <v/>
      </c>
      <c r="AT472" s="25" t="str">
        <f>IF(A472&lt;&gt;"",IF(J472="Trial",", isTrial=true",IF(J472="Arena",", isArena=true", IF(J472="Monster",", isMonster=true",""))) &amp; IF(M472="true", CONCATENATE(", multiTrialSet=true"), ""),"")</f>
        <v/>
      </c>
      <c r="AV472" s="25" t="str">
        <f>IF(A472&lt;&gt;"",IF(VALUE(Q472)&gt;0,CONCATENATE("[",A472,"] = true,        --",C472, " / ", B472), ""),"")</f>
        <v/>
      </c>
    </row>
    <row r="473" spans="7:48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R473" s="25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S473" s="25" t="str">
        <f>IF(R473&lt;&gt;"",CONCATENATE(", zoneIds={",R473),"")&amp;IF(X473&lt;&gt;"",CONCATENATE(",",X473),"")&amp;IF(AN473&lt;&gt;"",CONCATENATE(",",AN473),"")&amp;IF(R473&lt;&gt;"",CONCATENATE("}",""),"")&amp;IF(OR(L473="true",L473="false",L473&lt;&gt;""), CONCATENATE(", veteran=", L473), "")</f>
        <v/>
      </c>
      <c r="AT473" s="25" t="str">
        <f>IF(A473&lt;&gt;"",IF(J473="Trial",", isTrial=true",IF(J473="Arena",", isArena=true", IF(J473="Monster",", isMonster=true",""))) &amp; IF(M473="true", CONCATENATE(", multiTrialSet=true"), ""),"")</f>
        <v/>
      </c>
      <c r="AV473" s="25" t="str">
        <f>IF(A473&lt;&gt;"",IF(VALUE(Q473)&gt;0,CONCATENATE("[",A473,"] = true,        --",C473, " / ", B473), ""),"")</f>
        <v/>
      </c>
    </row>
    <row r="474" spans="7:48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R474" s="25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S474" s="25" t="str">
        <f>IF(R474&lt;&gt;"",CONCATENATE(", zoneIds={",R474),"")&amp;IF(X474&lt;&gt;"",CONCATENATE(",",X474),"")&amp;IF(AN474&lt;&gt;"",CONCATENATE(",",AN474),"")&amp;IF(R474&lt;&gt;"",CONCATENATE("}",""),"")&amp;IF(OR(L474="true",L474="false",L474&lt;&gt;""), CONCATENATE(", veteran=", L474), "")</f>
        <v/>
      </c>
      <c r="AT474" s="25" t="str">
        <f>IF(A474&lt;&gt;"",IF(J474="Trial",", isTrial=true",IF(J474="Arena",", isArena=true", IF(J474="Monster",", isMonster=true",""))) &amp; IF(M474="true", CONCATENATE(", multiTrialSet=true"), ""),"")</f>
        <v/>
      </c>
      <c r="AV474" s="25" t="str">
        <f>IF(A474&lt;&gt;"",IF(VALUE(Q474)&gt;0,CONCATENATE("[",A474,"] = true,        --",C474, " / ", B474), ""),"")</f>
        <v/>
      </c>
    </row>
    <row r="475" spans="7:48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R475" s="25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S475" s="25" t="str">
        <f>IF(R475&lt;&gt;"",CONCATENATE(", zoneIds={",R475),"")&amp;IF(X475&lt;&gt;"",CONCATENATE(",",X475),"")&amp;IF(AN475&lt;&gt;"",CONCATENATE(",",AN475),"")&amp;IF(R475&lt;&gt;"",CONCATENATE("}",""),"")&amp;IF(OR(L475="true",L475="false",L475&lt;&gt;""), CONCATENATE(", veteran=", L475), "")</f>
        <v/>
      </c>
      <c r="AT475" s="25" t="str">
        <f>IF(A475&lt;&gt;"",IF(J475="Trial",", isTrial=true",IF(J475="Arena",", isArena=true", IF(J475="Monster",", isMonster=true",""))) &amp; IF(M475="true", CONCATENATE(", multiTrialSet=true"), ""),"")</f>
        <v/>
      </c>
      <c r="AV475" s="25" t="str">
        <f>IF(A475&lt;&gt;"",IF(VALUE(Q475)&gt;0,CONCATENATE("[",A475,"] = true,        --",C475, " / ", B475), ""),"")</f>
        <v/>
      </c>
    </row>
    <row r="476" spans="7:48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R476" s="25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S476" s="25" t="str">
        <f>IF(R476&lt;&gt;"",CONCATENATE(", zoneIds={",R476),"")&amp;IF(X476&lt;&gt;"",CONCATENATE(",",X476),"")&amp;IF(AN476&lt;&gt;"",CONCATENATE(",",AN476),"")&amp;IF(R476&lt;&gt;"",CONCATENATE("}",""),"")&amp;IF(OR(L476="true",L476="false",L476&lt;&gt;""), CONCATENATE(", veteran=", L476), "")</f>
        <v/>
      </c>
      <c r="AT476" s="25" t="str">
        <f>IF(J476="Trial",", isTrial=true",IF(J476="Arena",", isArena=true", IF(J476="Monster",", isMonster=true",""))) &amp; IF(M476="true", CONCATENATE(", multiTrialSet=true"), "")</f>
        <v/>
      </c>
      <c r="AV476" s="25" t="str">
        <f>IF(A476&lt;&gt;"",IF(VALUE(Q476)&gt;0,CONCATENATE("[",A476,"] = true,        --",C476, " / ", B476), ""),"")</f>
        <v/>
      </c>
    </row>
    <row r="477" spans="7:48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R477" s="25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S477" s="25" t="str">
        <f>IF(R477&lt;&gt;"",CONCATENATE(", zoneIds={",R477),"")&amp;IF(X477&lt;&gt;"",CONCATENATE(",",X477),"")&amp;IF(AN477&lt;&gt;"",CONCATENATE(",",AN477),"")&amp;IF(R477&lt;&gt;"",CONCATENATE("}",""),"")&amp;IF(OR(L477="true",L477="false",L477&lt;&gt;""), CONCATENATE(", veteran=", L477), "")</f>
        <v/>
      </c>
      <c r="AT477" s="25" t="str">
        <f>IF(J477="Trial",", isTrial=true",IF(J477="Arena",", isArena=true", IF(J477="Monster",", isMonster=true",""))) &amp; IF(M477="true", CONCATENATE(", multiTrialSet=true"), "")</f>
        <v/>
      </c>
      <c r="AV477" s="25" t="str">
        <f>IF(A477&lt;&gt;"",IF(VALUE(Q477)&gt;0,CONCATENATE("[",A477,"] = true,        --",C477, " / ", B477), ""),"")</f>
        <v/>
      </c>
    </row>
    <row r="478" spans="7:48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R478" s="25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S478" s="25" t="str">
        <f>IF(R478&lt;&gt;"",CONCATENATE(", zoneIds={",R478),"")&amp;IF(X478&lt;&gt;"",CONCATENATE(",",X478),"")&amp;IF(AN478&lt;&gt;"",CONCATENATE(",",AN478),"")&amp;IF(R478&lt;&gt;"",CONCATENATE("}",""),"")&amp;IF(OR(L478="true",L478="false",L478&lt;&gt;""), CONCATENATE(", veteran=", L478), "")</f>
        <v/>
      </c>
      <c r="AT478" s="25" t="str">
        <f>IF(J478="Trial",", isTrial=true",IF(J478="Arena",", isArena=true", IF(J478="Monster",", isMonster=true",""))) &amp; IF(M478="true", CONCATENATE(", multiTrialSet=true"), "")</f>
        <v/>
      </c>
      <c r="AV478" s="25" t="str">
        <f>IF(A478&lt;&gt;"",IF(VALUE(Q478)&gt;0,CONCATENATE("[",A478,"] = true,        --",C478, " / ", B478), ""),"")</f>
        <v/>
      </c>
    </row>
    <row r="479" spans="7:48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R479" s="25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S479" s="25" t="str">
        <f>IF(R479&lt;&gt;"",CONCATENATE(", zoneIds={",R479),"")&amp;IF(X479&lt;&gt;"",CONCATENATE(",",X479),"")&amp;IF(AN479&lt;&gt;"",CONCATENATE(",",AN479),"")&amp;IF(R479&lt;&gt;"",CONCATENATE("}",""),"")&amp;IF(OR(L479="true",L479="false",L479&lt;&gt;""), CONCATENATE(", veteran=", L479), "")</f>
        <v/>
      </c>
      <c r="AT479" s="25" t="str">
        <f>IF(J479="Trial",", isTrial=true",IF(J479="Arena",", isArena=true", IF(J479="Monster",", isMonster=true",""))) &amp; IF(M479="true", CONCATENATE(", multiTrialSet=true"), "")</f>
        <v/>
      </c>
    </row>
    <row r="480" spans="7:48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R480" s="25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S480" s="25" t="str">
        <f>IF(R480&lt;&gt;"",CONCATENATE(", zoneIds={",R480),"")&amp;IF(X480&lt;&gt;"",CONCATENATE(",",X480),"")&amp;IF(AN480&lt;&gt;"",CONCATENATE(",",AN480),"")&amp;IF(R480&lt;&gt;"",CONCATENATE("}",""),"")&amp;IF(OR(L480="true",L480="false",L480&lt;&gt;""), CONCATENATE(", veteran=", L480), "")</f>
        <v/>
      </c>
      <c r="AT480" s="25" t="str">
        <f>IF(J480="Trial",", isTrial=true",IF(J480="Arena",", isArena=true", IF(J480="Monster",", isMonster=true",""))) &amp; IF(M480="true", CONCATENATE(", multiTrialSet=true"), "")</f>
        <v/>
      </c>
    </row>
    <row r="481" spans="7:46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R481" s="25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S481" s="25" t="str">
        <f>IF(R481&lt;&gt;"",CONCATENATE(", zoneIds={",R481),"")&amp;IF(X481&lt;&gt;"",CONCATENATE(",",X481),"")&amp;IF(AN481&lt;&gt;"",CONCATENATE(",",AN481),"")&amp;IF(R481&lt;&gt;"",CONCATENATE("}",""),"")&amp;IF(OR(L481="true",L481="false",L481&lt;&gt;""), CONCATENATE(", veteran=", L481), "")</f>
        <v/>
      </c>
      <c r="AT481" s="25" t="str">
        <f>IF(J481="Trial",", isTrial=true",IF(J481="Arena",", isArena=true", IF(J481="Monster",", isMonster=true",""))) &amp; IF(M481="true", CONCATENATE(", multiTrialSet=true"), "")</f>
        <v/>
      </c>
    </row>
    <row r="482" spans="7:46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R482" s="25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S482" s="25" t="str">
        <f>IF(R482&lt;&gt;"",CONCATENATE(", zoneIds={",R482),"")&amp;IF(X482&lt;&gt;"",CONCATENATE(",",X482),"")&amp;IF(AN482&lt;&gt;"",CONCATENATE(",",AN482),"")&amp;IF(R482&lt;&gt;"",CONCATENATE("}",""),"")&amp;IF(OR(L482="true",L482="false",L482&lt;&gt;""), CONCATENATE(", veteran=", L482), "")</f>
        <v/>
      </c>
      <c r="AT482" s="25" t="str">
        <f>IF(J482="Trial",", isTrial=true",IF(J482="Arena",", isArena=true", IF(J482="Monster",", isMonster=true",""))) &amp; IF(M482="true", CONCATENATE(", multiTrialSet=true"), "")</f>
        <v/>
      </c>
    </row>
    <row r="483" spans="7:46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R483" s="25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S483" s="25" t="str">
        <f>IF(R483&lt;&gt;"",CONCATENATE(", zoneIds={",R483),"")&amp;IF(X483&lt;&gt;"",CONCATENATE(",",X483),"")&amp;IF(AN483&lt;&gt;"",CONCATENATE(",",AN483),"")&amp;IF(R483&lt;&gt;"",CONCATENATE("}",""),"")&amp;IF(OR(L483="true",L483="false",L483&lt;&gt;""), CONCATENATE(", veteran=", L483), "")</f>
        <v/>
      </c>
      <c r="AT483" s="25" t="str">
        <f>IF(J483="Trial",", isTrial=true",IF(J483="Arena",", isArena=true", IF(J483="Monster",", isMonster=true",""))) &amp; IF(M483="true", CONCATENATE(", multiTrialSet=true"), "")</f>
        <v/>
      </c>
    </row>
    <row r="484" spans="7:46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R484" s="25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S484" s="25" t="str">
        <f>IF(R484&lt;&gt;"",CONCATENATE(", zoneIds={",R484),"")&amp;IF(X484&lt;&gt;"",CONCATENATE(",",X484),"")&amp;IF(AN484&lt;&gt;"",CONCATENATE(",",AN484),"")&amp;IF(R484&lt;&gt;"",CONCATENATE("}",""),"")&amp;IF(OR(L484="true",L484="false",L484&lt;&gt;""), CONCATENATE(", veteran=", L484), "")</f>
        <v/>
      </c>
      <c r="AT484" s="25" t="str">
        <f>IF(J484="Trial",", isTrial=true",IF(J484="Arena",", isArena=true", IF(J484="Monster",", isMonster=true",""))) &amp; IF(M484="true", CONCATENATE(", multiTrialSet=true"), "")</f>
        <v/>
      </c>
    </row>
    <row r="485" spans="7:46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R485" s="25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S485" s="25" t="str">
        <f>IF(R485&lt;&gt;"",CONCATENATE(", zoneIds={",R485),"")&amp;IF(X485&lt;&gt;"",CONCATENATE(",",X485),"")&amp;IF(AN485&lt;&gt;"",CONCATENATE(",",AN485),"")&amp;IF(R485&lt;&gt;"",CONCATENATE("}",""),"")&amp;IF(OR(L485="true",L485="false",L485&lt;&gt;""), CONCATENATE(", veteran=", L485), "")</f>
        <v/>
      </c>
      <c r="AT485" s="25" t="str">
        <f>IF(J485="Trial",", isTrial=true",IF(J485="Arena",", isArena=true", IF(J485="Monster",", isMonster=true",""))) &amp; IF(M485="true", CONCATENATE(", multiTrialSet=true"), "")</f>
        <v/>
      </c>
    </row>
    <row r="486" spans="7:46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R486" s="25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S486" s="25" t="str">
        <f>IF(R486&lt;&gt;"",CONCATENATE(", zoneIds={",R486),"")&amp;IF(X486&lt;&gt;"",CONCATENATE(",",X486),"")&amp;IF(AN486&lt;&gt;"",CONCATENATE(",",AN486),"")&amp;IF(R486&lt;&gt;"",CONCATENATE("}",""),"")&amp;IF(OR(L486="true",L486="false",L486&lt;&gt;""), CONCATENATE(", veteran=", L486), "")</f>
        <v/>
      </c>
      <c r="AT486" s="25" t="str">
        <f>IF(J486="Trial",", isTrial=true",IF(J486="Arena",", isArena=true", IF(J486="Monster",", isMonster=true",""))) &amp; IF(M486="true", CONCATENATE(", multiTrialSet=true"), "")</f>
        <v/>
      </c>
    </row>
  </sheetData>
  <autoFilter ref="A1:AV486">
    <filterColumn colId="18">
      <filters blank="1"/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1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0" bestFit="1" customWidth="1"/>
  </cols>
  <sheetData>
    <row r="1" spans="1:9" ht="21" x14ac:dyDescent="0.35">
      <c r="A1" s="32" t="s">
        <v>2530</v>
      </c>
      <c r="B1" s="33"/>
      <c r="C1" s="33"/>
      <c r="D1" s="33"/>
      <c r="E1" s="33"/>
      <c r="F1" s="33"/>
      <c r="G1" s="33"/>
      <c r="H1"/>
      <c r="I1"/>
    </row>
    <row r="2" spans="1:9" ht="30" x14ac:dyDescent="0.25">
      <c r="A2" s="21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0" t="s">
        <v>2523</v>
      </c>
    </row>
    <row r="3" spans="1:9" x14ac:dyDescent="0.25">
      <c r="A3" s="21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0" t="str">
        <f>VLOOKUP(H3,'LibSets constants'!$A$2:$B$90,2,FALSE)</f>
        <v>Included in base game</v>
      </c>
    </row>
    <row r="4" spans="1:9" x14ac:dyDescent="0.25">
      <c r="A4" s="21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0" t="str">
        <f>VLOOKUP(H4,'LibSets constants'!$A$2:$B$90,2,FALSE)</f>
        <v>Included in base game</v>
      </c>
    </row>
    <row r="5" spans="1:9" x14ac:dyDescent="0.25">
      <c r="A5" s="21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0" t="str">
        <f>VLOOKUP(H5,'LibSets constants'!$A$2:$B$90,2,FALSE)</f>
        <v>Clockwork City</v>
      </c>
    </row>
    <row r="6" spans="1:9" x14ac:dyDescent="0.25">
      <c r="A6" s="21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0" t="str">
        <f>VLOOKUP(H6,'LibSets constants'!$A$2:$B$90,2,FALSE)</f>
        <v>Included in base game</v>
      </c>
    </row>
    <row r="7" spans="1:9" x14ac:dyDescent="0.25">
      <c r="A7" s="21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0" t="str">
        <f>VLOOKUP(H7,'LibSets constants'!$A$2:$B$90,2,FALSE)</f>
        <v>Included in base game</v>
      </c>
    </row>
    <row r="8" spans="1:9" x14ac:dyDescent="0.25">
      <c r="A8" s="21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0" t="str">
        <f>VLOOKUP(H8,'LibSets constants'!$A$2:$B$90,2,FALSE)</f>
        <v>Dragon Bones</v>
      </c>
    </row>
    <row r="9" spans="1:9" x14ac:dyDescent="0.25">
      <c r="A9" s="21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0" t="str">
        <f>VLOOKUP(H9,'LibSets constants'!$A$2:$B$90,2,FALSE)</f>
        <v>Included in base game</v>
      </c>
    </row>
    <row r="10" spans="1:9" x14ac:dyDescent="0.25">
      <c r="A10" s="21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0" t="str">
        <f>VLOOKUP(H10,'LibSets constants'!$A$2:$B$90,2,FALSE)</f>
        <v>Included in base game</v>
      </c>
    </row>
    <row r="11" spans="1:9" x14ac:dyDescent="0.25">
      <c r="A11" s="21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0" t="str">
        <f>VLOOKUP(H11,'LibSets constants'!$A$2:$B$90,2,FALSE)</f>
        <v>Summerset</v>
      </c>
    </row>
    <row r="12" spans="1:9" x14ac:dyDescent="0.25">
      <c r="A12" s="21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0" t="str">
        <f>VLOOKUP(H12,'LibSets constants'!$A$2:$B$90,2,FALSE)</f>
        <v>Shadows of the Hist</v>
      </c>
    </row>
    <row r="13" spans="1:9" x14ac:dyDescent="0.25">
      <c r="A13" s="21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0" t="str">
        <f>VLOOKUP(H13,'LibSets constants'!$A$2:$B$90,2,FALSE)</f>
        <v>Included in base game</v>
      </c>
    </row>
    <row r="14" spans="1:9" x14ac:dyDescent="0.25">
      <c r="A14" s="21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0" t="str">
        <f>VLOOKUP(H14,'LibSets constants'!$A$2:$B$90,2,FALSE)</f>
        <v>Included in base game</v>
      </c>
    </row>
    <row r="15" spans="1:9" x14ac:dyDescent="0.25">
      <c r="A15" s="21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0" t="str">
        <f>VLOOKUP(H15,'LibSets constants'!$A$2:$B$90,2,FALSE)</f>
        <v>Included in base game</v>
      </c>
    </row>
    <row r="16" spans="1:9" x14ac:dyDescent="0.25">
      <c r="A16" s="21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0" t="str">
        <f>VLOOKUP(H16,'LibSets constants'!$A$2:$B$90,2,FALSE)</f>
        <v>Included in base game</v>
      </c>
    </row>
    <row r="17" spans="1:9" x14ac:dyDescent="0.25">
      <c r="A17" s="21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0" t="str">
        <f>VLOOKUP(H17,'LibSets constants'!$A$2:$B$90,2,FALSE)</f>
        <v>Wrathstone</v>
      </c>
    </row>
    <row r="18" spans="1:9" x14ac:dyDescent="0.25">
      <c r="A18" s="21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0" t="str">
        <f>VLOOKUP(H18,'LibSets constants'!$A$2:$B$90,2,FALSE)</f>
        <v>Included in base game</v>
      </c>
    </row>
    <row r="19" spans="1:9" x14ac:dyDescent="0.25">
      <c r="A19" s="21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0" t="str">
        <f>VLOOKUP(H19,'LibSets constants'!$A$2:$B$90,2,FALSE)</f>
        <v>Included in base game</v>
      </c>
    </row>
    <row r="20" spans="1:9" x14ac:dyDescent="0.25">
      <c r="A20" s="21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0" t="str">
        <f>VLOOKUP(H20,'LibSets constants'!$A$2:$B$90,2,FALSE)</f>
        <v>Included in base game</v>
      </c>
    </row>
    <row r="21" spans="1:9" x14ac:dyDescent="0.25">
      <c r="A21" s="21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0" t="str">
        <f>VLOOKUP(H21,'LibSets constants'!$A$2:$B$90,2,FALSE)</f>
        <v>Dragon Bones</v>
      </c>
    </row>
    <row r="22" spans="1:9" x14ac:dyDescent="0.25">
      <c r="A22" s="21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0" t="str">
        <f>VLOOKUP(H22,'LibSets constants'!$A$2:$B$90,2,FALSE)</f>
        <v>Dragon Bones</v>
      </c>
    </row>
    <row r="23" spans="1:9" x14ac:dyDescent="0.25">
      <c r="A23" s="21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0" t="str">
        <f>VLOOKUP(H23,'LibSets constants'!$A$2:$B$90,2,FALSE)</f>
        <v>Wrathstone</v>
      </c>
    </row>
    <row r="24" spans="1:9" x14ac:dyDescent="0.25">
      <c r="A24" s="21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0" t="str">
        <f>VLOOKUP(H24,'LibSets constants'!$A$2:$B$90,2,FALSE)</f>
        <v>Included in base game</v>
      </c>
    </row>
    <row r="25" spans="1:9" x14ac:dyDescent="0.25">
      <c r="A25" s="21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0" t="str">
        <f>VLOOKUP(H25,'LibSets constants'!$A$2:$B$90,2,FALSE)</f>
        <v>Included in base game</v>
      </c>
    </row>
    <row r="26" spans="1:9" x14ac:dyDescent="0.25">
      <c r="A26" s="21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0" t="str">
        <f>VLOOKUP(H26,'LibSets constants'!$A$2:$B$90,2,FALSE)</f>
        <v>Clockwork City</v>
      </c>
    </row>
    <row r="27" spans="1:9" x14ac:dyDescent="0.25">
      <c r="A27" s="21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0" t="str">
        <f>VLOOKUP(H27,'LibSets constants'!$A$2:$B$90,2,FALSE)</f>
        <v>Included in base game</v>
      </c>
    </row>
    <row r="28" spans="1:9" x14ac:dyDescent="0.25">
      <c r="A28" s="21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0" t="str">
        <f>VLOOKUP(H28,'LibSets constants'!$A$2:$B$90,2,FALSE)</f>
        <v>Imperial City</v>
      </c>
    </row>
    <row r="29" spans="1:9" x14ac:dyDescent="0.25">
      <c r="A29" s="21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0" t="str">
        <f>VLOOKUP(H29,'LibSets constants'!$A$2:$B$90,2,FALSE)</f>
        <v>Wolfhunter</v>
      </c>
    </row>
    <row r="30" spans="1:9" x14ac:dyDescent="0.25">
      <c r="A30" s="21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0" t="str">
        <f>VLOOKUP(H30,'LibSets constants'!$A$2:$B$90,2,FALSE)</f>
        <v>Thieves Guild</v>
      </c>
    </row>
    <row r="31" spans="1:9" x14ac:dyDescent="0.25">
      <c r="A31" s="21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0" t="str">
        <f>VLOOKUP(H31,'LibSets constants'!$A$2:$B$90,2,FALSE)</f>
        <v>Wolfhunter</v>
      </c>
    </row>
    <row r="32" spans="1:9" x14ac:dyDescent="0.25">
      <c r="A32" s="21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0" t="str">
        <f>VLOOKUP(H32,'LibSets constants'!$A$2:$B$90,2,FALSE)</f>
        <v>Shadows of the Hist</v>
      </c>
    </row>
    <row r="33" spans="1:9" x14ac:dyDescent="0.25">
      <c r="A33" s="21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0" t="str">
        <f>VLOOKUP(H33,'LibSets constants'!$A$2:$B$90,2,FALSE)</f>
        <v>Included in base game</v>
      </c>
    </row>
    <row r="34" spans="1:9" x14ac:dyDescent="0.25">
      <c r="A34" s="21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0" t="str">
        <f>VLOOKUP(H34,'LibSets constants'!$A$2:$B$90,2,FALSE)</f>
        <v>Dragon Bones</v>
      </c>
    </row>
    <row r="35" spans="1:9" x14ac:dyDescent="0.25">
      <c r="A35" s="21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0" t="str">
        <f>VLOOKUP(H35,'LibSets constants'!$A$2:$B$90,2,FALSE)</f>
        <v>Included in base game</v>
      </c>
    </row>
    <row r="36" spans="1:9" x14ac:dyDescent="0.25">
      <c r="A36" s="21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0" t="str">
        <f>VLOOKUP(H36,'LibSets constants'!$A$2:$B$90,2,FALSE)</f>
        <v>Included in base game</v>
      </c>
    </row>
    <row r="37" spans="1:9" x14ac:dyDescent="0.25">
      <c r="A37" s="21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0" t="str">
        <f>VLOOKUP(H37,'LibSets constants'!$A$2:$B$90,2,FALSE)</f>
        <v>Included in base game</v>
      </c>
    </row>
    <row r="38" spans="1:9" x14ac:dyDescent="0.25">
      <c r="A38" s="21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0" t="str">
        <f>VLOOKUP(H38,'LibSets constants'!$A$2:$B$90,2,FALSE)</f>
        <v>Elsweyr</v>
      </c>
    </row>
    <row r="39" spans="1:9" x14ac:dyDescent="0.25">
      <c r="A39" s="21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0" t="str">
        <f>VLOOKUP(H39,'LibSets constants'!$A$2:$B$90,2,FALSE)</f>
        <v>Included in base game</v>
      </c>
    </row>
    <row r="40" spans="1:9" x14ac:dyDescent="0.25">
      <c r="A40" s="21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0" t="str">
        <f>VLOOKUP(H40,'LibSets constants'!$A$2:$B$90,2,FALSE)</f>
        <v>Included in base game</v>
      </c>
    </row>
    <row r="41" spans="1:9" x14ac:dyDescent="0.25">
      <c r="A41" s="21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0" t="str">
        <f>VLOOKUP(H41,'LibSets constants'!$A$2:$B$90,2,FALSE)</f>
        <v>Included in base game</v>
      </c>
    </row>
    <row r="42" spans="1:9" x14ac:dyDescent="0.25">
      <c r="A42" s="21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0" t="str">
        <f>VLOOKUP(H42,'LibSets constants'!$A$2:$B$90,2,FALSE)</f>
        <v>Included in base game</v>
      </c>
    </row>
    <row r="43" spans="1:9" x14ac:dyDescent="0.25">
      <c r="A43" s="21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0" t="str">
        <f>VLOOKUP(H43,'LibSets constants'!$A$2:$B$90,2,FALSE)</f>
        <v>Included in base game</v>
      </c>
    </row>
    <row r="44" spans="1:9" x14ac:dyDescent="0.25">
      <c r="A44" s="21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0" t="str">
        <f>VLOOKUP(H44,'LibSets constants'!$A$2:$B$90,2,FALSE)</f>
        <v>Included in base game</v>
      </c>
    </row>
    <row r="45" spans="1:9" x14ac:dyDescent="0.25">
      <c r="A45" s="21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0" t="str">
        <f>VLOOKUP(H45,'LibSets constants'!$A$2:$B$90,2,FALSE)</f>
        <v>Included in base game</v>
      </c>
    </row>
    <row r="46" spans="1:9" x14ac:dyDescent="0.25">
      <c r="A46" s="21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0" t="str">
        <f>VLOOKUP(H46,'LibSets constants'!$A$2:$B$90,2,FALSE)</f>
        <v>Imperial City</v>
      </c>
    </row>
    <row r="47" spans="1:9" x14ac:dyDescent="0.25">
      <c r="A47" s="21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0" t="str">
        <f>VLOOKUP(H47,'LibSets constants'!$A$2:$B$90,2,FALSE)</f>
        <v>Included in base game</v>
      </c>
    </row>
    <row r="48" spans="1:9" x14ac:dyDescent="0.25">
      <c r="A48" s="21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0" t="str">
        <f>VLOOKUP(H48,'LibSets constants'!$A$2:$B$90,2,FALSE)</f>
        <v>Included in base game</v>
      </c>
    </row>
    <row r="49" spans="1:9" x14ac:dyDescent="0.25">
      <c r="A49" s="21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0" t="str">
        <f>VLOOKUP(H49,'LibSets constants'!$A$2:$B$90,2,FALSE)</f>
        <v>Clockwork City</v>
      </c>
    </row>
    <row r="50" spans="1:9" x14ac:dyDescent="0.25">
      <c r="A50" s="21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0" t="str">
        <f>VLOOKUP(H50,'LibSets constants'!$A$2:$B$90,2,FALSE)</f>
        <v>Included in base game</v>
      </c>
    </row>
    <row r="51" spans="1:9" x14ac:dyDescent="0.25">
      <c r="A51" s="21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0" t="str">
        <f>VLOOKUP(H51,'LibSets constants'!$A$2:$B$90,2,FALSE)</f>
        <v>Included in base game</v>
      </c>
    </row>
    <row r="52" spans="1:9" x14ac:dyDescent="0.25">
      <c r="A52" s="21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0" t="str">
        <f>VLOOKUP(H52,'LibSets constants'!$A$2:$B$90,2,FALSE)</f>
        <v>Dragon Bones</v>
      </c>
    </row>
    <row r="53" spans="1:9" x14ac:dyDescent="0.25">
      <c r="A53" s="21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0" t="str">
        <f>VLOOKUP(H53,'LibSets constants'!$A$2:$B$90,2,FALSE)</f>
        <v>Included in base game</v>
      </c>
    </row>
    <row r="54" spans="1:9" x14ac:dyDescent="0.25">
      <c r="A54" s="21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0" t="str">
        <f>VLOOKUP(H54,'LibSets constants'!$A$2:$B$90,2,FALSE)</f>
        <v>Included in base game</v>
      </c>
    </row>
    <row r="55" spans="1:9" x14ac:dyDescent="0.25">
      <c r="A55" s="21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0" t="str">
        <f>VLOOKUP(H55,'LibSets constants'!$A$2:$B$90,2,FALSE)</f>
        <v>Summerset</v>
      </c>
    </row>
    <row r="56" spans="1:9" x14ac:dyDescent="0.25">
      <c r="A56" s="21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0" t="str">
        <f>VLOOKUP(H56,'LibSets constants'!$A$2:$B$90,2,FALSE)</f>
        <v>Shadows of the Hist</v>
      </c>
    </row>
    <row r="57" spans="1:9" x14ac:dyDescent="0.25">
      <c r="A57" s="21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0" t="str">
        <f>VLOOKUP(H57,'LibSets constants'!$A$2:$B$90,2,FALSE)</f>
        <v>Included in base game</v>
      </c>
    </row>
    <row r="58" spans="1:9" x14ac:dyDescent="0.25">
      <c r="A58" s="21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0" t="str">
        <f>VLOOKUP(H58,'LibSets constants'!$A$2:$B$90,2,FALSE)</f>
        <v>Included in base game</v>
      </c>
    </row>
    <row r="59" spans="1:9" x14ac:dyDescent="0.25">
      <c r="A59" s="21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0" t="str">
        <f>VLOOKUP(H59,'LibSets constants'!$A$2:$B$90,2,FALSE)</f>
        <v>Included in base game</v>
      </c>
    </row>
    <row r="60" spans="1:9" x14ac:dyDescent="0.25">
      <c r="A60" s="21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0" t="str">
        <f>VLOOKUP(H60,'LibSets constants'!$A$2:$B$90,2,FALSE)</f>
        <v>Included in base game</v>
      </c>
    </row>
    <row r="61" spans="1:9" x14ac:dyDescent="0.25">
      <c r="A61" s="21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0" t="str">
        <f>VLOOKUP(H61,'LibSets constants'!$A$2:$B$90,2,FALSE)</f>
        <v>Wrathstone</v>
      </c>
    </row>
    <row r="62" spans="1:9" x14ac:dyDescent="0.25">
      <c r="A62" s="21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0" t="str">
        <f>VLOOKUP(H62,'LibSets constants'!$A$2:$B$90,2,FALSE)</f>
        <v>Included in base game</v>
      </c>
    </row>
    <row r="63" spans="1:9" x14ac:dyDescent="0.25">
      <c r="A63" s="21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0" t="str">
        <f>VLOOKUP(H63,'LibSets constants'!$A$2:$B$90,2,FALSE)</f>
        <v>Included in base game</v>
      </c>
    </row>
    <row r="64" spans="1:9" x14ac:dyDescent="0.25">
      <c r="A64" s="21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0" t="str">
        <f>VLOOKUP(H64,'LibSets constants'!$A$2:$B$90,2,FALSE)</f>
        <v>Included in base game</v>
      </c>
    </row>
    <row r="65" spans="1:9" x14ac:dyDescent="0.25">
      <c r="A65" s="21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0" t="str">
        <f>VLOOKUP(H65,'LibSets constants'!$A$2:$B$90,2,FALSE)</f>
        <v>Dragon Bones</v>
      </c>
    </row>
    <row r="66" spans="1:9" x14ac:dyDescent="0.25">
      <c r="A66" s="21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0" t="str">
        <f>VLOOKUP(H66,'LibSets constants'!$A$2:$B$90,2,FALSE)</f>
        <v>Dragon Bones</v>
      </c>
    </row>
    <row r="67" spans="1:9" x14ac:dyDescent="0.25">
      <c r="A67" s="21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0" t="str">
        <f>VLOOKUP(H67,'LibSets constants'!$A$2:$B$90,2,FALSE)</f>
        <v>Wrathstone</v>
      </c>
    </row>
    <row r="68" spans="1:9" x14ac:dyDescent="0.25">
      <c r="A68" s="21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0" t="str">
        <f>VLOOKUP(H68,'LibSets constants'!$A$2:$B$90,2,FALSE)</f>
        <v>Included in base game</v>
      </c>
    </row>
    <row r="69" spans="1:9" x14ac:dyDescent="0.25">
      <c r="A69" s="21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0" t="str">
        <f>VLOOKUP(H69,'LibSets constants'!$A$2:$B$90,2,FALSE)</f>
        <v>Included in base game</v>
      </c>
    </row>
    <row r="70" spans="1:9" x14ac:dyDescent="0.25">
      <c r="A70" s="21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0" t="str">
        <f>VLOOKUP(H70,'LibSets constants'!$A$2:$B$90,2,FALSE)</f>
        <v>Clockwork City</v>
      </c>
    </row>
    <row r="71" spans="1:9" x14ac:dyDescent="0.25">
      <c r="A71" s="21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0" t="str">
        <f>VLOOKUP(H71,'LibSets constants'!$A$2:$B$90,2,FALSE)</f>
        <v>Included in base game</v>
      </c>
    </row>
    <row r="72" spans="1:9" x14ac:dyDescent="0.25">
      <c r="A72" s="21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0" t="str">
        <f>VLOOKUP(H72,'LibSets constants'!$A$2:$B$90,2,FALSE)</f>
        <v>Imperial City</v>
      </c>
    </row>
    <row r="73" spans="1:9" x14ac:dyDescent="0.25">
      <c r="A73" s="21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0" t="str">
        <f>VLOOKUP(H73,'LibSets constants'!$A$2:$B$90,2,FALSE)</f>
        <v>Wolfhunter</v>
      </c>
    </row>
    <row r="74" spans="1:9" x14ac:dyDescent="0.25">
      <c r="A74" s="21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0" t="str">
        <f>VLOOKUP(H74,'LibSets constants'!$A$2:$B$90,2,FALSE)</f>
        <v>Thieves Guild</v>
      </c>
    </row>
    <row r="75" spans="1:9" x14ac:dyDescent="0.25">
      <c r="A75" s="21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0" t="str">
        <f>VLOOKUP(H75,'LibSets constants'!$A$2:$B$90,2,FALSE)</f>
        <v>Wolfhunter</v>
      </c>
    </row>
    <row r="76" spans="1:9" x14ac:dyDescent="0.25">
      <c r="A76" s="21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0" t="str">
        <f>VLOOKUP(H76,'LibSets constants'!$A$2:$B$90,2,FALSE)</f>
        <v>Shadows of the Hist</v>
      </c>
    </row>
    <row r="77" spans="1:9" x14ac:dyDescent="0.25">
      <c r="A77" s="21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0" t="str">
        <f>VLOOKUP(H77,'LibSets constants'!$A$2:$B$90,2,FALSE)</f>
        <v>Included in base game</v>
      </c>
    </row>
    <row r="78" spans="1:9" x14ac:dyDescent="0.25">
      <c r="A78" s="21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0" t="str">
        <f>VLOOKUP(H78,'LibSets constants'!$A$2:$B$90,2,FALSE)</f>
        <v>Dragon Bones</v>
      </c>
    </row>
    <row r="79" spans="1:9" x14ac:dyDescent="0.25">
      <c r="A79" s="21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0" t="str">
        <f>VLOOKUP(H79,'LibSets constants'!$A$2:$B$90,2,FALSE)</f>
        <v>Included in base game</v>
      </c>
    </row>
    <row r="80" spans="1:9" x14ac:dyDescent="0.25">
      <c r="A80" s="21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0" t="str">
        <f>VLOOKUP(H80,'LibSets constants'!$A$2:$B$90,2,FALSE)</f>
        <v>Included in base game</v>
      </c>
    </row>
    <row r="81" spans="1:9" x14ac:dyDescent="0.25">
      <c r="A81" s="21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0" t="str">
        <f>VLOOKUP(H81,'LibSets constants'!$A$2:$B$90,2,FALSE)</f>
        <v>Included in base game</v>
      </c>
    </row>
    <row r="82" spans="1:9" x14ac:dyDescent="0.25">
      <c r="A82" s="21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0" t="str">
        <f>VLOOKUP(H82,'LibSets constants'!$A$2:$B$90,2,FALSE)</f>
        <v>Elsweyr</v>
      </c>
    </row>
    <row r="83" spans="1:9" x14ac:dyDescent="0.25">
      <c r="A83" s="21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0" t="str">
        <f>VLOOKUP(H83,'LibSets constants'!$A$2:$B$90,2,FALSE)</f>
        <v>Included in base game</v>
      </c>
    </row>
    <row r="84" spans="1:9" x14ac:dyDescent="0.25">
      <c r="A84" s="21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0" t="str">
        <f>VLOOKUP(H84,'LibSets constants'!$A$2:$B$90,2,FALSE)</f>
        <v>Included in base game</v>
      </c>
    </row>
    <row r="85" spans="1:9" x14ac:dyDescent="0.25">
      <c r="A85" s="21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0" t="str">
        <f>VLOOKUP(H85,'LibSets constants'!$A$2:$B$90,2,FALSE)</f>
        <v>Included in base game</v>
      </c>
    </row>
    <row r="86" spans="1:9" x14ac:dyDescent="0.25">
      <c r="A86" s="21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0" t="str">
        <f>VLOOKUP(H86,'LibSets constants'!$A$2:$B$90,2,FALSE)</f>
        <v>Included in base game</v>
      </c>
    </row>
    <row r="87" spans="1:9" x14ac:dyDescent="0.25">
      <c r="A87" s="21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0" t="str">
        <f>VLOOKUP(H87,'LibSets constants'!$A$2:$B$90,2,FALSE)</f>
        <v>Included in base game</v>
      </c>
    </row>
    <row r="88" spans="1:9" x14ac:dyDescent="0.25">
      <c r="A88" s="21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0" t="str">
        <f>VLOOKUP(H88,'LibSets constants'!$A$2:$B$90,2,FALSE)</f>
        <v>Included in base game</v>
      </c>
    </row>
    <row r="89" spans="1:9" x14ac:dyDescent="0.25">
      <c r="A89" s="21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0" t="str">
        <f>VLOOKUP(H89,'LibSets constants'!$A$2:$B$90,2,FALSE)</f>
        <v>Included in base game</v>
      </c>
    </row>
    <row r="90" spans="1:9" x14ac:dyDescent="0.25">
      <c r="A90" s="21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0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0" bestFit="1" customWidth="1"/>
    <col min="5" max="5" width="30.28515625" style="20" bestFit="1" customWidth="1"/>
    <col min="6" max="6" width="30.28515625" style="20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0" bestFit="1" customWidth="1"/>
    <col min="13" max="13" width="12.28515625" style="20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0" t="s">
        <v>145</v>
      </c>
      <c r="E1" s="20" t="s">
        <v>146</v>
      </c>
      <c r="F1" s="20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2" t="s">
        <v>4065</v>
      </c>
      <c r="N1" t="s">
        <v>4260</v>
      </c>
      <c r="O1" s="3" t="s">
        <v>4261</v>
      </c>
    </row>
    <row r="2" spans="1:15" x14ac:dyDescent="0.25">
      <c r="A2" s="5">
        <v>1</v>
      </c>
      <c r="B2" s="5">
        <v>1</v>
      </c>
      <c r="C2" s="5">
        <v>1</v>
      </c>
      <c r="D2" s="3" t="s">
        <v>4265</v>
      </c>
      <c r="E2" s="3" t="s">
        <v>4265</v>
      </c>
      <c r="F2" s="3" t="s">
        <v>4265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0">
        <f>A2</f>
        <v>1</v>
      </c>
      <c r="M2" s="20">
        <f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0" t="str">
        <f>VLOOKUP(A3,'ESO zone names'!$A$3:$F$10000,4,FALSE)</f>
        <v>Clean Test</v>
      </c>
      <c r="E3" s="20" t="str">
        <f>VLOOKUP(A3,'ESO zone names'!$A$3:$F$10000,5,FALSE)</f>
        <v>Clean Test</v>
      </c>
      <c r="F3" s="20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0">
        <f>A3</f>
        <v>2</v>
      </c>
      <c r="M3" s="20">
        <f>C3</f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0" t="str">
        <f>VLOOKUP(A4,'ESO zone names'!$A$3:$F$10000,4,FALSE)</f>
        <v>Glenumbra</v>
      </c>
      <c r="E4" s="20" t="str">
        <f>VLOOKUP(A4,'ESO zone names'!$A$3:$F$10000,5,FALSE)</f>
        <v>Glenumbra</v>
      </c>
      <c r="F4" s="20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0">
        <f>A4</f>
        <v>3</v>
      </c>
      <c r="M4" s="20">
        <f>C4</f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0" t="str">
        <f>VLOOKUP(A5,'ESO zone names'!$A$3:$F$10000,4,FALSE)</f>
        <v>Die Kammern des Wahnsinns</v>
      </c>
      <c r="E5" s="20" t="str">
        <f>VLOOKUP(A5,'ESO zone names'!$A$3:$F$10000,5,FALSE)</f>
        <v>Vaults of Madness</v>
      </c>
      <c r="F5" s="20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0">
        <f>A5</f>
        <v>11</v>
      </c>
      <c r="M5" s="20">
        <f>C5</f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0" t="str">
        <f>VLOOKUP(A6,'ESO zone names'!$A$3:$F$10000,4,FALSE)</f>
        <v>Sturmhafen</v>
      </c>
      <c r="E6" s="20" t="str">
        <f>VLOOKUP(A6,'ESO zone names'!$A$3:$F$10000,5,FALSE)</f>
        <v>Stormhaven</v>
      </c>
      <c r="F6" s="20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0">
        <f>A6</f>
        <v>19</v>
      </c>
      <c r="M6" s="20">
        <f>C6</f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0" t="str">
        <f>VLOOKUP(A7,'ESO zone names'!$A$3:$F$10000,4,FALSE)</f>
        <v>Kluftspitze</v>
      </c>
      <c r="E7" s="20" t="str">
        <f>VLOOKUP(A7,'ESO zone names'!$A$3:$F$10000,5,FALSE)</f>
        <v>Rivenspire</v>
      </c>
      <c r="F7" s="20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0">
        <f>A7</f>
        <v>20</v>
      </c>
      <c r="M7" s="20">
        <f>C7</f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0" t="str">
        <f>VLOOKUP(A8,'ESO zone names'!$A$3:$F$10000,4,FALSE)</f>
        <v>Volenfell</v>
      </c>
      <c r="E8" s="20" t="str">
        <f>VLOOKUP(A8,'ESO zone names'!$A$3:$F$10000,5,FALSE)</f>
        <v>Volenfell</v>
      </c>
      <c r="F8" s="20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0">
        <f>A8</f>
        <v>22</v>
      </c>
      <c r="M8" s="20">
        <f>C8</f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0" t="str">
        <f>VLOOKUP(A9,'ESO zone names'!$A$3:$F$10000,4,FALSE)</f>
        <v>Selenes Netz</v>
      </c>
      <c r="E9" s="20" t="str">
        <f>VLOOKUP(A9,'ESO zone names'!$A$3:$F$10000,5,FALSE)</f>
        <v>Selene's Web</v>
      </c>
      <c r="F9" s="20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0">
        <f>A9</f>
        <v>31</v>
      </c>
      <c r="M9" s="20">
        <f>C9</f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0" t="str">
        <f>VLOOKUP(A10,'ESO zone names'!$A$3:$F$10000,4,FALSE)</f>
        <v>Der Schwarzherz-Unterschlupf</v>
      </c>
      <c r="E10" s="20" t="str">
        <f>VLOOKUP(A10,'ESO zone names'!$A$3:$F$10000,5,FALSE)</f>
        <v>Blackheart Haven</v>
      </c>
      <c r="F10" s="20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0">
        <f>A10</f>
        <v>38</v>
      </c>
      <c r="M10" s="20">
        <f>C10</f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0" t="str">
        <f>VLOOKUP(A11,'ESO zone names'!$A$3:$F$10000,4,FALSE)</f>
        <v>Steinfälle</v>
      </c>
      <c r="E11" s="20" t="str">
        <f>VLOOKUP(A11,'ESO zone names'!$A$3:$F$10000,5,FALSE)</f>
        <v>Stonefalls</v>
      </c>
      <c r="F11" s="20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0">
        <f>A11</f>
        <v>41</v>
      </c>
      <c r="M11" s="20">
        <f>C11</f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0" t="str">
        <f>VLOOKUP(A12,'ESO zone names'!$A$3:$F$10000,4,FALSE)</f>
        <v>Deshaan</v>
      </c>
      <c r="E12" s="20" t="str">
        <f>VLOOKUP(A12,'ESO zone names'!$A$3:$F$10000,5,FALSE)</f>
        <v>Deshaan</v>
      </c>
      <c r="F12" s="20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0">
        <f>A12</f>
        <v>57</v>
      </c>
      <c r="M12" s="20">
        <f>C12</f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0" t="str">
        <f>VLOOKUP(A13,'ESO zone names'!$A$3:$F$10000,4,FALSE)</f>
        <v>Malabal Tor</v>
      </c>
      <c r="E13" s="20" t="str">
        <f>VLOOKUP(A13,'ESO zone names'!$A$3:$F$10000,5,FALSE)</f>
        <v>Malabal Tor</v>
      </c>
      <c r="F13" s="20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0">
        <f>A13</f>
        <v>58</v>
      </c>
      <c r="M13" s="20">
        <f>C13</f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0" t="str">
        <f>VLOOKUP(A14,'ESO zone names'!$A$3:$F$10000,4,FALSE)</f>
        <v>Die Dunkelschattenkavernen I</v>
      </c>
      <c r="E14" s="20" t="str">
        <f>VLOOKUP(A14,'ESO zone names'!$A$3:$F$10000,5,FALSE)</f>
        <v>Darkshade Caverns I</v>
      </c>
      <c r="F14" s="20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0">
        <f>A14</f>
        <v>63</v>
      </c>
      <c r="M14" s="20">
        <f>C14</f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0" t="str">
        <f>VLOOKUP(A15,'ESO zone names'!$A$3:$F$10000,4,FALSE)</f>
        <v>Die Gesegnete Feuerprobe</v>
      </c>
      <c r="E15" s="20" t="str">
        <f>VLOOKUP(A15,'ESO zone names'!$A$3:$F$10000,5,FALSE)</f>
        <v>Blessed Crucible</v>
      </c>
      <c r="F15" s="20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0">
        <f>A15</f>
        <v>64</v>
      </c>
      <c r="M15" s="20">
        <f>C15</f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0" t="str">
        <f>VLOOKUP(A16,'ESO zone names'!$A$3:$F$10000,4,FALSE)</f>
        <v>Bangkorai</v>
      </c>
      <c r="E16" s="20" t="str">
        <f>VLOOKUP(A16,'ESO zone names'!$A$3:$F$10000,5,FALSE)</f>
        <v>Bangkorai</v>
      </c>
      <c r="F16" s="20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0">
        <f>A16</f>
        <v>92</v>
      </c>
      <c r="M16" s="20">
        <f>C16</f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0" t="str">
        <f>VLOOKUP(A17,'ESO zone names'!$A$3:$F$10000,4,FALSE)</f>
        <v>Ostmarsch</v>
      </c>
      <c r="E17" s="20" t="str">
        <f>VLOOKUP(A17,'ESO zone names'!$A$3:$F$10000,5,FALSE)</f>
        <v>Eastmarch</v>
      </c>
      <c r="F17" s="20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0">
        <f>A17</f>
        <v>101</v>
      </c>
      <c r="M17" s="20">
        <f>C17</f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0" t="str">
        <f>VLOOKUP(A18,'ESO zone names'!$A$3:$F$10000,4,FALSE)</f>
        <v>Rift</v>
      </c>
      <c r="E18" s="20" t="str">
        <f>VLOOKUP(A18,'ESO zone names'!$A$3:$F$10000,5,FALSE)</f>
        <v>The Rift</v>
      </c>
      <c r="F18" s="20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0">
        <f>A18</f>
        <v>103</v>
      </c>
      <c r="M18" s="20">
        <f>C18</f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0" t="str">
        <f>VLOOKUP(A19,'ESO zone names'!$A$3:$F$10000,4,FALSE)</f>
        <v>Die Alik'r-Wüste</v>
      </c>
      <c r="E19" s="20" t="str">
        <f>VLOOKUP(A19,'ESO zone names'!$A$3:$F$10000,5,FALSE)</f>
        <v>Alik'r Desert</v>
      </c>
      <c r="F19" s="20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0">
        <f>A19</f>
        <v>104</v>
      </c>
      <c r="M19" s="20">
        <f>C19</f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0" t="str">
        <f>VLOOKUP(A20,'ESO zone names'!$A$3:$F$10000,4,FALSE)</f>
        <v>Grünschatten</v>
      </c>
      <c r="E20" s="20" t="str">
        <f>VLOOKUP(A20,'ESO zone names'!$A$3:$F$10000,5,FALSE)</f>
        <v>Greenshade</v>
      </c>
      <c r="F20" s="20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0">
        <f>A20</f>
        <v>108</v>
      </c>
      <c r="M20" s="20">
        <f>C20</f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0" t="str">
        <f>VLOOKUP(A21,'ESO zone names'!$A$3:$F$10000,4,FALSE)</f>
        <v>Schattenfenn</v>
      </c>
      <c r="E21" s="20" t="str">
        <f>VLOOKUP(A21,'ESO zone names'!$A$3:$F$10000,5,FALSE)</f>
        <v>Shadowfen</v>
      </c>
      <c r="F21" s="20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0">
        <f>A21</f>
        <v>117</v>
      </c>
      <c r="M21" s="20">
        <f>C21</f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0" t="str">
        <f>VLOOKUP(A22,'ESO zone names'!$A$3:$F$10000,4,FALSE)</f>
        <v>Die Ruinen von Wurzelbruch</v>
      </c>
      <c r="E22" s="20" t="str">
        <f>VLOOKUP(A22,'ESO zone names'!$A$3:$F$10000,5,FALSE)</f>
        <v>Root Sunder Ruins</v>
      </c>
      <c r="F22" s="20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0">
        <f>A22</f>
        <v>124</v>
      </c>
      <c r="M22" s="20">
        <f>C22</f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0" t="str">
        <f>VLOOKUP(A23,'ESO zone names'!$A$3:$F$10000,4,FALSE)</f>
        <v>Der Eldengrund I</v>
      </c>
      <c r="E23" s="20" t="str">
        <f>VLOOKUP(A23,'ESO zone names'!$A$3:$F$10000,5,FALSE)</f>
        <v>Elden Hollow I</v>
      </c>
      <c r="F23" s="20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0">
        <f>A23</f>
        <v>126</v>
      </c>
      <c r="M23" s="20">
        <f>C23</f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0" t="str">
        <f>VLOOKUP(A24,'ESO zone names'!$A$3:$F$10000,4,FALSE)</f>
        <v>Die Krypta der Herzen I</v>
      </c>
      <c r="E24" s="20" t="str">
        <f>VLOOKUP(A24,'ESO zone names'!$A$3:$F$10000,5,FALSE)</f>
        <v>Crypt of Hearts I</v>
      </c>
      <c r="F24" s="20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0">
        <f>A24</f>
        <v>130</v>
      </c>
      <c r="M24" s="20">
        <f>C24</f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0" t="str">
        <f>VLOOKUP(A25,'ESO zone names'!$A$3:$F$10000,4,FALSE)</f>
        <v>Die Orkaninsel</v>
      </c>
      <c r="E25" s="20" t="str">
        <f>VLOOKUP(A25,'ESO zone names'!$A$3:$F$10000,5,FALSE)</f>
        <v>Tempest Island</v>
      </c>
      <c r="F25" s="20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0">
        <f>A25</f>
        <v>131</v>
      </c>
      <c r="M25" s="20">
        <f>C25</f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0" t="str">
        <f>VLOOKUP(A26,'ESO zone names'!$A$3:$F$10000,4,FALSE)</f>
        <v>Sanguines Domäne</v>
      </c>
      <c r="E26" s="20" t="str">
        <f>VLOOKUP(A26,'ESO zone names'!$A$3:$F$10000,5,FALSE)</f>
        <v>Sanguine's Demesne</v>
      </c>
      <c r="F26" s="20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0">
        <f>A26</f>
        <v>134</v>
      </c>
      <c r="M26" s="20">
        <f>C26</f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0" t="str">
        <f>VLOOKUP(A27,'ESO zone names'!$A$3:$F$10000,4,FALSE)</f>
        <v>Rulanyils Fall</v>
      </c>
      <c r="E27" s="20" t="str">
        <f>VLOOKUP(A27,'ESO zone names'!$A$3:$F$10000,5,FALSE)</f>
        <v>Rulanyil's Fall</v>
      </c>
      <c r="F27" s="20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0">
        <f>A27</f>
        <v>137</v>
      </c>
      <c r="M27" s="20">
        <f>C27</f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0" t="str">
        <f>VLOOKUP(A28,'ESO zone names'!$A$3:$F$10000,4,FALSE)</f>
        <v>Die Blutgrotten</v>
      </c>
      <c r="E28" s="20" t="str">
        <f>VLOOKUP(A28,'ESO zone names'!$A$3:$F$10000,5,FALSE)</f>
        <v>Crimson Cove</v>
      </c>
      <c r="F28" s="20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0">
        <f>A28</f>
        <v>138</v>
      </c>
      <c r="M28" s="20">
        <f>C28</f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0" t="str">
        <f>VLOOKUP(A29,'ESO zone names'!$A$3:$F$10000,4,FALSE)</f>
        <v>Die Knochenknacker-Ruinen</v>
      </c>
      <c r="E29" s="20" t="str">
        <f>VLOOKUP(A29,'ESO zone names'!$A$3:$F$10000,5,FALSE)</f>
        <v>Bonesnap Ruins</v>
      </c>
      <c r="F29" s="20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0">
        <f>A29</f>
        <v>142</v>
      </c>
      <c r="M29" s="20">
        <f>C29</f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0" t="str">
        <f>VLOOKUP(A30,'ESO zone names'!$A$3:$F$10000,4,FALSE)</f>
        <v>Die Spindeltiefen I</v>
      </c>
      <c r="E30" s="20" t="str">
        <f>VLOOKUP(A30,'ESO zone names'!$A$3:$F$10000,5,FALSE)</f>
        <v>Spindleclutch I</v>
      </c>
      <c r="F30" s="20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0">
        <f>A30</f>
        <v>144</v>
      </c>
      <c r="M30" s="20">
        <f>C30</f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0" t="str">
        <f>VLOOKUP(A31,'ESO zone names'!$A$3:$F$10000,4,FALSE)</f>
        <v>Die Kanalisation von Wegesruh I</v>
      </c>
      <c r="E31" s="20" t="str">
        <f>VLOOKUP(A31,'ESO zone names'!$A$3:$F$10000,5,FALSE)</f>
        <v>Wayrest Sewers I</v>
      </c>
      <c r="F31" s="20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0">
        <f>A31</f>
        <v>146</v>
      </c>
      <c r="M31" s="20">
        <f>C31</f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0" t="str">
        <f>VLOOKUP(A32,'ESO zone names'!$A$3:$F$10000,4,FALSE)</f>
        <v>Arx Corinium</v>
      </c>
      <c r="E32" s="20" t="str">
        <f>VLOOKUP(A32,'ESO zone names'!$A$3:$F$10000,5,FALSE)</f>
        <v>Arx Corinium</v>
      </c>
      <c r="F32" s="20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0">
        <f>A32</f>
        <v>148</v>
      </c>
      <c r="M32" s="20">
        <f>C32</f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0" t="str">
        <f>VLOOKUP(A33,'ESO zone names'!$A$3:$F$10000,4,FALSE)</f>
        <v>Emerics Traum</v>
      </c>
      <c r="E33" s="20" t="str">
        <f>VLOOKUP(A33,'ESO zone names'!$A$3:$F$10000,5,FALSE)</f>
        <v>Emeric's Dream</v>
      </c>
      <c r="F33" s="20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0">
        <f>A33</f>
        <v>159</v>
      </c>
      <c r="M33" s="20">
        <f>C33</f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0" t="str">
        <f>VLOOKUP(A34,'ESO zone names'!$A$3:$F$10000,4,FALSE)</f>
        <v>Die Obsidiannarbe</v>
      </c>
      <c r="E34" s="20" t="str">
        <f>VLOOKUP(A34,'ESO zone names'!$A$3:$F$10000,5,FALSE)</f>
        <v>Obsidian Scar</v>
      </c>
      <c r="F34" s="20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0">
        <f>A34</f>
        <v>162</v>
      </c>
      <c r="M34" s="20">
        <f>C34</f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0" t="str">
        <f>VLOOKUP(A35,'ESO zone names'!$A$3:$F$10000,4,FALSE)</f>
        <v>Cath Bedraud</v>
      </c>
      <c r="E35" s="20" t="str">
        <f>VLOOKUP(A35,'ESO zone names'!$A$3:$F$10000,5,FALSE)</f>
        <v>Cath Bedraud</v>
      </c>
      <c r="F35" s="20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0">
        <f>A35</f>
        <v>166</v>
      </c>
      <c r="M35" s="20">
        <f>C35</f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0" t="str">
        <f>VLOOKUP(A36,'ESO zone names'!$A$3:$F$10000,4,FALSE)</f>
        <v>Bisnensel</v>
      </c>
      <c r="E36" s="20" t="str">
        <f>VLOOKUP(A36,'ESO zone names'!$A$3:$F$10000,5,FALSE)</f>
        <v>Bisnensel</v>
      </c>
      <c r="F36" s="20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0">
        <f>A36</f>
        <v>168</v>
      </c>
      <c r="M36" s="20">
        <f>C36</f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0" t="str">
        <f>VLOOKUP(A37,'ESO zone names'!$A$3:$F$10000,4,FALSE)</f>
        <v>Razaks Rad</v>
      </c>
      <c r="E37" s="20" t="str">
        <f>VLOOKUP(A37,'ESO zone names'!$A$3:$F$10000,5,FALSE)</f>
        <v>Razak's Wheel</v>
      </c>
      <c r="F37" s="20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0">
        <f>A37</f>
        <v>169</v>
      </c>
      <c r="M37" s="20">
        <f>C37</f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0" t="str">
        <f>VLOOKUP(A38,'ESO zone names'!$A$3:$F$10000,4,FALSE)</f>
        <v>Die Stadt der Asche I</v>
      </c>
      <c r="E38" s="20" t="str">
        <f>VLOOKUP(A38,'ESO zone names'!$A$3:$F$10000,5,FALSE)</f>
        <v>City of Ash I</v>
      </c>
      <c r="F38" s="20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0">
        <f>A38</f>
        <v>176</v>
      </c>
      <c r="M38" s="20">
        <f>C38</f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0" t="str">
        <f>VLOOKUP(A39,'ESO zone names'!$A$3:$F$10000,4,FALSE)</f>
        <v>Cyrodiil</v>
      </c>
      <c r="E39" s="20" t="str">
        <f>VLOOKUP(A39,'ESO zone names'!$A$3:$F$10000,5,FALSE)</f>
        <v>Cyrodiil</v>
      </c>
      <c r="F39" s="20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0">
        <f>A39</f>
        <v>181</v>
      </c>
      <c r="M39" s="20">
        <f>C39</f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0" t="str">
        <f>VLOOKUP(A40,'ESO zone names'!$A$3:$F$10000,4,FALSE)</f>
        <v>Loriasel</v>
      </c>
      <c r="E40" s="20" t="str">
        <f>VLOOKUP(A40,'ESO zone names'!$A$3:$F$10000,5,FALSE)</f>
        <v>Loriasel</v>
      </c>
      <c r="F40" s="20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0">
        <f>A40</f>
        <v>187</v>
      </c>
      <c r="M40" s="20">
        <f>C40</f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0" t="str">
        <f>VLOOKUP(A41,'ESO zone names'!$A$3:$F$10000,4,FALSE)</f>
        <v>Das Apothecarium</v>
      </c>
      <c r="E41" s="20" t="str">
        <f>VLOOKUP(A41,'ESO zone names'!$A$3:$F$10000,5,FALSE)</f>
        <v>The Apothecarium</v>
      </c>
      <c r="F41" s="20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0">
        <f>A41</f>
        <v>188</v>
      </c>
      <c r="M41" s="20">
        <f>C41</f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0" t="str">
        <f>VLOOKUP(A42,'ESO zone names'!$A$3:$F$10000,4,FALSE)</f>
        <v>Tempel des Tribunals</v>
      </c>
      <c r="E42" s="20" t="str">
        <f>VLOOKUP(A42,'ESO zone names'!$A$3:$F$10000,5,FALSE)</f>
        <v>Tribunal Temple</v>
      </c>
      <c r="F42" s="20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0">
        <f>A42</f>
        <v>189</v>
      </c>
      <c r="M42" s="20">
        <f>C42</f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0" t="str">
        <f>VLOOKUP(A43,'ESO zone names'!$A$3:$F$10000,4,FALSE)</f>
        <v>Das Reservoir der Seelen</v>
      </c>
      <c r="E43" s="20" t="str">
        <f>VLOOKUP(A43,'ESO zone names'!$A$3:$F$10000,5,FALSE)</f>
        <v>Reservoir of Souls</v>
      </c>
      <c r="F43" s="20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0">
        <f>A43</f>
        <v>190</v>
      </c>
      <c r="M43" s="20">
        <f>C43</f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0" t="str">
        <f>VLOOKUP(A44,'ESO zone names'!$A$3:$F$10000,4,FALSE)</f>
        <v>Der Aschberg</v>
      </c>
      <c r="E44" s="20" t="str">
        <f>VLOOKUP(A44,'ESO zone names'!$A$3:$F$10000,5,FALSE)</f>
        <v>Ash Mountain</v>
      </c>
      <c r="F44" s="20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0">
        <f>A44</f>
        <v>191</v>
      </c>
      <c r="M44" s="20">
        <f>C44</f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0" t="str">
        <f>VLOOKUP(A45,'ESO zone names'!$A$3:$F$10000,4,FALSE)</f>
        <v>Die Festung Virak</v>
      </c>
      <c r="E45" s="20" t="str">
        <f>VLOOKUP(A45,'ESO zone names'!$A$3:$F$10000,5,FALSE)</f>
        <v>Virak Keep</v>
      </c>
      <c r="F45" s="20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0">
        <f>A45</f>
        <v>192</v>
      </c>
      <c r="M45" s="20">
        <f>C45</f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0" t="str">
        <f>VLOOKUP(A46,'ESO zone names'!$A$3:$F$10000,4,FALSE)</f>
        <v>Die Gepeinigte Spitze</v>
      </c>
      <c r="E46" s="20" t="str">
        <f>VLOOKUP(A46,'ESO zone names'!$A$3:$F$10000,5,FALSE)</f>
        <v>Tormented Spire</v>
      </c>
      <c r="F46" s="20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0">
        <f>A46</f>
        <v>193</v>
      </c>
      <c r="M46" s="20">
        <f>C46</f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0" t="str">
        <f>VLOOKUP(A47,'ESO zone names'!$A$3:$F$10000,4,FALSE)</f>
        <v>Die Zuflucht</v>
      </c>
      <c r="E47" s="20" t="str">
        <f>VLOOKUP(A47,'ESO zone names'!$A$3:$F$10000,5,FALSE)</f>
        <v>The Harborage</v>
      </c>
      <c r="F47" s="20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0">
        <f>A47</f>
        <v>199</v>
      </c>
      <c r="M47" s="20">
        <f>C47</f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0" t="str">
        <f>VLOOKUP(A48,'ESO zone names'!$A$3:$F$10000,4,FALSE)</f>
        <v>Die Gießerei des Leids</v>
      </c>
      <c r="E48" s="20" t="str">
        <f>VLOOKUP(A48,'ESO zone names'!$A$3:$F$10000,5,FALSE)</f>
        <v>The Foundry of Woe</v>
      </c>
      <c r="F48" s="20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0">
        <f>A48</f>
        <v>200</v>
      </c>
      <c r="M48" s="20">
        <f>C48</f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0" t="str">
        <f>VLOOKUP(A49,'ESO zone names'!$A$3:$F$10000,4,FALSE)</f>
        <v>Das Schloss des Wurms</v>
      </c>
      <c r="E49" s="20" t="str">
        <f>VLOOKUP(A49,'ESO zone names'!$A$3:$F$10000,5,FALSE)</f>
        <v>Castle of the Worm</v>
      </c>
      <c r="F49" s="20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0">
        <f>A49</f>
        <v>201</v>
      </c>
      <c r="M49" s="20">
        <f>C49</f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0" t="str">
        <f>VLOOKUP(A50,'ESO zone names'!$A$3:$F$10000,4,FALSE)</f>
        <v>Die Käsekrämerkerbe</v>
      </c>
      <c r="E50" s="20" t="str">
        <f>VLOOKUP(A50,'ESO zone names'!$A$3:$F$10000,5,FALSE)</f>
        <v>Cheesemonger's Hollow</v>
      </c>
      <c r="F50" s="20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0">
        <f>A50</f>
        <v>203</v>
      </c>
      <c r="M50" s="20">
        <f>C50</f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0" t="str">
        <f>VLOOKUP(A51,'ESO zone names'!$A$3:$F$10000,4,FALSE)</f>
        <v>Mzeneldt</v>
      </c>
      <c r="E51" s="20" t="str">
        <f>VLOOKUP(A51,'ESO zone names'!$A$3:$F$10000,5,FALSE)</f>
        <v>Mzeneldt</v>
      </c>
      <c r="F51" s="20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0">
        <f>A51</f>
        <v>207</v>
      </c>
      <c r="M51" s="20">
        <f>C51</f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0" t="str">
        <f>VLOOKUP(A52,'ESO zone names'!$A$3:$F$10000,4,FALSE)</f>
        <v>Die Erdschmiede</v>
      </c>
      <c r="E52" s="20" t="str">
        <f>VLOOKUP(A52,'ESO zone names'!$A$3:$F$10000,5,FALSE)</f>
        <v>The Earth Forge</v>
      </c>
      <c r="F52" s="20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0">
        <f>A52</f>
        <v>208</v>
      </c>
      <c r="M52" s="20">
        <f>C52</f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0" t="str">
        <f>VLOOKUP(A53,'ESO zone names'!$A$3:$F$10000,4,FALSE)</f>
        <v>Die Hallen der Unterwerfung</v>
      </c>
      <c r="E53" s="20" t="str">
        <f>VLOOKUP(A53,'ESO zone names'!$A$3:$F$10000,5,FALSE)</f>
        <v>Halls of Submission</v>
      </c>
      <c r="F53" s="20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0">
        <f>A53</f>
        <v>209</v>
      </c>
      <c r="M53" s="20">
        <f>C53</f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0" t="str">
        <f>VLOOKUP(A54,'ESO zone names'!$A$3:$F$10000,4,FALSE)</f>
        <v>Die Kanalisation von Gramfeste</v>
      </c>
      <c r="E54" s="20" t="str">
        <f>VLOOKUP(A54,'ESO zone names'!$A$3:$F$10000,5,FALSE)</f>
        <v>Mournhold Sewers</v>
      </c>
      <c r="F54" s="20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0">
        <f>A54</f>
        <v>212</v>
      </c>
      <c r="M54" s="20">
        <f>C54</f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0" t="str">
        <f>VLOOKUP(A55,'ESO zone names'!$A$3:$F$10000,4,FALSE)</f>
        <v>Die Sonnenschuppenruinen</v>
      </c>
      <c r="E55" s="20" t="str">
        <f>VLOOKUP(A55,'ESO zone names'!$A$3:$F$10000,5,FALSE)</f>
        <v>Sunscale Ruins</v>
      </c>
      <c r="F55" s="20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0">
        <f>A55</f>
        <v>213</v>
      </c>
      <c r="M55" s="20">
        <f>C55</f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0" t="str">
        <f>VLOOKUP(A56,'ESO zone names'!$A$3:$F$10000,4,FALSE)</f>
        <v>Das Versteck des Hauträubers</v>
      </c>
      <c r="E56" s="20" t="str">
        <f>VLOOKUP(A56,'ESO zone names'!$A$3:$F$10000,5,FALSE)</f>
        <v>Lair of the Skin Stealer</v>
      </c>
      <c r="F56" s="20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0">
        <f>A56</f>
        <v>214</v>
      </c>
      <c r="M56" s="20">
        <f>C56</f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0" t="str">
        <f>VLOOKUP(A57,'ESO zone names'!$A$3:$F$10000,4,FALSE)</f>
        <v>Die Vision des Hist</v>
      </c>
      <c r="E57" s="20" t="str">
        <f>VLOOKUP(A57,'ESO zone names'!$A$3:$F$10000,5,FALSE)</f>
        <v>Vision of the Hist</v>
      </c>
      <c r="F57" s="20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0">
        <f>A57</f>
        <v>215</v>
      </c>
      <c r="M57" s="20">
        <f>C57</f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0" t="str">
        <f>VLOOKUP(A58,'ESO zone names'!$A$3:$F$10000,4,FALSE)</f>
        <v>Krähenwald</v>
      </c>
      <c r="E58" s="20" t="str">
        <f>VLOOKUP(A58,'ESO zone names'!$A$3:$F$10000,5,FALSE)</f>
        <v>Crow's Wood</v>
      </c>
      <c r="F58" s="20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0">
        <f>A58</f>
        <v>216</v>
      </c>
      <c r="M58" s="20">
        <f>C58</f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0" t="str">
        <f>VLOOKUP(A59,'ESO zone names'!$A$3:$F$10000,4,FALSE)</f>
        <v>Die Hallen der Qual</v>
      </c>
      <c r="E59" s="20" t="str">
        <f>VLOOKUP(A59,'ESO zone names'!$A$3:$F$10000,5,FALSE)</f>
        <v>The Halls of Torment</v>
      </c>
      <c r="F59" s="20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0">
        <f>A59</f>
        <v>217</v>
      </c>
      <c r="M59" s="20">
        <f>C59</f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0" t="str">
        <f>VLOOKUP(A60,'ESO zone names'!$A$3:$F$10000,4,FALSE)</f>
        <v>Der Zirkus des Fröhlichen Abschlachtens</v>
      </c>
      <c r="E60" s="20" t="str">
        <f>VLOOKUP(A60,'ESO zone names'!$A$3:$F$10000,5,FALSE)</f>
        <v>Circus of Cheerful Slaughter</v>
      </c>
      <c r="F60" s="20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0">
        <f>A60</f>
        <v>218</v>
      </c>
      <c r="M60" s="20">
        <f>C60</f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0" t="str">
        <f>VLOOKUP(A61,'ESO zone names'!$A$3:$F$10000,4,FALSE)</f>
        <v>Das Schloss der Nimmersatten Nager</v>
      </c>
      <c r="E61" s="20" t="str">
        <f>VLOOKUP(A61,'ESO zone names'!$A$3:$F$10000,5,FALSE)</f>
        <v>Chateau of the Ravenous Rodent</v>
      </c>
      <c r="F61" s="20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0">
        <f>A61</f>
        <v>219</v>
      </c>
      <c r="M61" s="20">
        <f>C61</f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0" t="str">
        <f>VLOOKUP(A62,'ESO zone names'!$A$3:$F$10000,4,FALSE)</f>
        <v>Die Burg Dresan</v>
      </c>
      <c r="E62" s="20" t="str">
        <f>VLOOKUP(A62,'ESO zone names'!$A$3:$F$10000,5,FALSE)</f>
        <v>Dresan Keep</v>
      </c>
      <c r="F62" s="20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0">
        <f>A62</f>
        <v>222</v>
      </c>
      <c r="M62" s="20">
        <f>C62</f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0" t="str">
        <f>VLOOKUP(A63,'ESO zone names'!$A$3:$F$10000,4,FALSE)</f>
        <v>Das Grabmal der vergessenen Könige</v>
      </c>
      <c r="E63" s="20" t="str">
        <f>VLOOKUP(A63,'ESO zone names'!$A$3:$F$10000,5,FALSE)</f>
        <v>Tomb of Lost Kings</v>
      </c>
      <c r="F63" s="20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0">
        <f>A63</f>
        <v>223</v>
      </c>
      <c r="M63" s="20">
        <f>C63</f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0" t="str">
        <f>VLOOKUP(A64,'ESO zone names'!$A$3:$F$10000,4,FALSE)</f>
        <v>Breagha-Fin</v>
      </c>
      <c r="E64" s="20" t="str">
        <f>VLOOKUP(A64,'ESO zone names'!$A$3:$F$10000,5,FALSE)</f>
        <v>Breagha-Fin</v>
      </c>
      <c r="F64" s="20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0">
        <f>A64</f>
        <v>224</v>
      </c>
      <c r="M64" s="20">
        <f>C64</f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0" t="str">
        <f>VLOOKUP(A65,'ESO zone names'!$A$3:$F$10000,4,FALSE)</f>
        <v>Der Tiefenpfad</v>
      </c>
      <c r="E65" s="20" t="str">
        <f>VLOOKUP(A65,'ESO zone names'!$A$3:$F$10000,5,FALSE)</f>
        <v>The Sunken Road</v>
      </c>
      <c r="F65" s="20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0">
        <f>A65</f>
        <v>227</v>
      </c>
      <c r="M65" s="20">
        <f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0" t="str">
        <f>VLOOKUP(A66,'ESO zone names'!$A$3:$F$10000,4,FALSE)</f>
        <v>Die Bangkorai-Garnison</v>
      </c>
      <c r="E66" s="20" t="str">
        <f>VLOOKUP(A66,'ESO zone names'!$A$3:$F$10000,5,FALSE)</f>
        <v>Bangkorai Garrison</v>
      </c>
      <c r="F66" s="20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0">
        <f>A66</f>
        <v>228</v>
      </c>
      <c r="M66" s="20">
        <f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0" t="str">
        <f>VLOOKUP(A67,'ESO zone names'!$A$3:$F$10000,4,FALSE)</f>
        <v>Die Ruinen von Nilata</v>
      </c>
      <c r="E67" s="20" t="str">
        <f>VLOOKUP(A67,'ESO zone names'!$A$3:$F$10000,5,FALSE)</f>
        <v>Nilata Ruins</v>
      </c>
      <c r="F67" s="20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0">
        <f>A67</f>
        <v>229</v>
      </c>
      <c r="M67" s="20">
        <f>C67</f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0" t="str">
        <f>VLOOKUP(A68,'ESO zone names'!$A$3:$F$10000,4,FALSE)</f>
        <v>Die Halle der Helden</v>
      </c>
      <c r="E68" s="20" t="str">
        <f>VLOOKUP(A68,'ESO zone names'!$A$3:$F$10000,5,FALSE)</f>
        <v>Hall of Heroes</v>
      </c>
      <c r="F68" s="20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0">
        <f>A68</f>
        <v>231</v>
      </c>
      <c r="M68" s="20">
        <f>C68</f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0" t="str">
        <f>VLOOKUP(A69,'ESO zone names'!$A$3:$F$10000,4,FALSE)</f>
        <v>Die Ruinen von Silyanorn</v>
      </c>
      <c r="E69" s="20" t="str">
        <f>VLOOKUP(A69,'ESO zone names'!$A$3:$F$10000,5,FALSE)</f>
        <v>Silyanorn Ruins</v>
      </c>
      <c r="F69" s="20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0">
        <f>A69</f>
        <v>232</v>
      </c>
      <c r="M69" s="20">
        <f>C69</f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0" t="str">
        <f>VLOOKUP(A70,'ESO zone names'!$A$3:$F$10000,4,FALSE)</f>
        <v>Die Ruinen von Ten-Maur-Wolk</v>
      </c>
      <c r="E70" s="20" t="str">
        <f>VLOOKUP(A70,'ESO zone names'!$A$3:$F$10000,5,FALSE)</f>
        <v>Ruins of Ten-Maur-Wolk</v>
      </c>
      <c r="F70" s="20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0">
        <f>A70</f>
        <v>233</v>
      </c>
      <c r="M70" s="20">
        <f>C70</f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0" t="str">
        <f>VLOOKUP(A71,'ESO zone names'!$A$3:$F$10000,4,FALSE)</f>
        <v>Die Abstoßende Kapelle</v>
      </c>
      <c r="E71" s="20" t="str">
        <f>VLOOKUP(A71,'ESO zone names'!$A$3:$F$10000,5,FALSE)</f>
        <v>Odious Chapel</v>
      </c>
      <c r="F71" s="20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0">
        <f>A71</f>
        <v>234</v>
      </c>
      <c r="M71" s="20">
        <f>C71</f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0" t="str">
        <f>VLOOKUP(A72,'ESO zone names'!$A$3:$F$10000,4,FALSE)</f>
        <v>Der Tempel von Sul</v>
      </c>
      <c r="E72" s="20" t="str">
        <f>VLOOKUP(A72,'ESO zone names'!$A$3:$F$10000,5,FALSE)</f>
        <v>Temple of Sul</v>
      </c>
      <c r="F72" s="20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0">
        <f>A72</f>
        <v>235</v>
      </c>
      <c r="M72" s="20">
        <f>C72</f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0" t="str">
        <f>VLOOKUP(A73,'ESO zone names'!$A$3:$F$10000,4,FALSE)</f>
        <v>Der Verlies des Weißrosengefängnisses</v>
      </c>
      <c r="E73" s="20" t="str">
        <f>VLOOKUP(A73,'ESO zone names'!$A$3:$F$10000,5,FALSE)</f>
        <v>White Rose Prison Dungeon</v>
      </c>
      <c r="F73" s="20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0">
        <f>A73</f>
        <v>236</v>
      </c>
      <c r="M73" s="20">
        <f>C73</f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0" t="str">
        <f>VLOOKUP(A74,'ESO zone names'!$A$3:$F$10000,4,FALSE)</f>
        <v>Das undurchdringliche Gewölbe</v>
      </c>
      <c r="E74" s="20" t="str">
        <f>VLOOKUP(A74,'ESO zone names'!$A$3:$F$10000,5,FALSE)</f>
        <v>Impervious Vault</v>
      </c>
      <c r="F74" s="20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0">
        <f>A74</f>
        <v>237</v>
      </c>
      <c r="M74" s="20">
        <f>C74</f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0" t="str">
        <f>VLOOKUP(A75,'ESO zone names'!$A$3:$F$10000,4,FALSE)</f>
        <v>Salas En</v>
      </c>
      <c r="E75" s="20" t="str">
        <f>VLOOKUP(A75,'ESO zone names'!$A$3:$F$10000,5,FALSE)</f>
        <v>Salas En</v>
      </c>
      <c r="F75" s="20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0">
        <f>A75</f>
        <v>238</v>
      </c>
      <c r="M75" s="20">
        <f>C75</f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0" t="str">
        <f>VLOOKUP(A76,'ESO zone names'!$A$3:$F$10000,4,FALSE)</f>
        <v>Die Kulati-Minen</v>
      </c>
      <c r="E76" s="20" t="str">
        <f>VLOOKUP(A76,'ESO zone names'!$A$3:$F$10000,5,FALSE)</f>
        <v>Kulati Mines</v>
      </c>
      <c r="F76" s="20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0">
        <f>A76</f>
        <v>239</v>
      </c>
      <c r="M76" s="20">
        <f>C76</f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0" t="str">
        <f>VLOOKUP(A77,'ESO zone names'!$A$3:$F$10000,4,FALSE)</f>
        <v>Die Krypta des Hauses Indoril</v>
      </c>
      <c r="E77" s="20" t="str">
        <f>VLOOKUP(A77,'ESO zone names'!$A$3:$F$10000,5,FALSE)</f>
        <v>House Indoril Crypt</v>
      </c>
      <c r="F77" s="20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0">
        <f>A77</f>
        <v>241</v>
      </c>
      <c r="M77" s="20">
        <f>C77</f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0" t="str">
        <f>VLOOKUP(A78,'ESO zone names'!$A$3:$F$10000,4,FALSE)</f>
        <v>Das Verlies der Feste Arand</v>
      </c>
      <c r="E78" s="20" t="str">
        <f>VLOOKUP(A78,'ESO zone names'!$A$3:$F$10000,5,FALSE)</f>
        <v>Fort Arand Dungeons</v>
      </c>
      <c r="F78" s="20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0">
        <f>A78</f>
        <v>242</v>
      </c>
      <c r="M78" s="20">
        <f>C78</f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0" t="str">
        <f>VLOOKUP(A79,'ESO zone names'!$A$3:$F$10000,4,FALSE)</f>
        <v>Die Kammer des Korallenherzens</v>
      </c>
      <c r="E79" s="20" t="str">
        <f>VLOOKUP(A79,'ESO zone names'!$A$3:$F$10000,5,FALSE)</f>
        <v>Coral Heart Chamber</v>
      </c>
      <c r="F79" s="20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0">
        <f>A79</f>
        <v>243</v>
      </c>
      <c r="M79" s="20">
        <f>C79</f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0" t="str">
        <f>VLOOKUP(A80,'ESO zone names'!$A$3:$F$10000,4,FALSE)</f>
        <v>Das Reliquiar der Heimlyn-Zuflucht</v>
      </c>
      <c r="E80" s="20" t="str">
        <f>VLOOKUP(A80,'ESO zone names'!$A$3:$F$10000,5,FALSE)</f>
        <v>Heimlyn Keep Reliquary</v>
      </c>
      <c r="F80" s="20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0">
        <f>A80</f>
        <v>245</v>
      </c>
      <c r="M80" s="20">
        <f>C80</f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0" t="str">
        <f>VLOOKUP(A81,'ESO zone names'!$A$3:$F$10000,4,FALSE)</f>
        <v>Die Minen des Iliath-Tempels</v>
      </c>
      <c r="E81" s="20" t="str">
        <f>VLOOKUP(A81,'ESO zone names'!$A$3:$F$10000,5,FALSE)</f>
        <v>Iliath Temple Mines</v>
      </c>
      <c r="F81" s="20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0">
        <f>A81</f>
        <v>246</v>
      </c>
      <c r="M81" s="20">
        <f>C81</f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0" t="str">
        <f>VLOOKUP(A82,'ESO zone names'!$A$3:$F$10000,4,FALSE)</f>
        <v>Die Krypten des Hauses Dres</v>
      </c>
      <c r="E82" s="20" t="str">
        <f>VLOOKUP(A82,'ESO zone names'!$A$3:$F$10000,5,FALSE)</f>
        <v>House Dres Crypts</v>
      </c>
      <c r="F82" s="20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0">
        <f>A82</f>
        <v>247</v>
      </c>
      <c r="M82" s="20">
        <f>C82</f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0" t="str">
        <f>VLOOKUP(A83,'ESO zone names'!$A$3:$F$10000,4,FALSE)</f>
        <v>Mzithumz</v>
      </c>
      <c r="E83" s="20" t="str">
        <f>VLOOKUP(A83,'ESO zone names'!$A$3:$F$10000,5,FALSE)</f>
        <v>Mzithumz</v>
      </c>
      <c r="F83" s="20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0">
        <f>A83</f>
        <v>248</v>
      </c>
      <c r="M83" s="20">
        <f>C83</f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0" t="str">
        <f>VLOOKUP(A84,'ESO zone names'!$A$3:$F$10000,4,FALSE)</f>
        <v>Die Krypten der Festung Tal'Deic</v>
      </c>
      <c r="E84" s="20" t="str">
        <f>VLOOKUP(A84,'ESO zone names'!$A$3:$F$10000,5,FALSE)</f>
        <v>Tal'Deic Crypts</v>
      </c>
      <c r="F84" s="20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0">
        <f>A84</f>
        <v>249</v>
      </c>
      <c r="M84" s="20">
        <f>C84</f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0" t="str">
        <f>VLOOKUP(A85,'ESO zone names'!$A$3:$F$10000,4,FALSE)</f>
        <v>Die Ruinen von Narsis</v>
      </c>
      <c r="E85" s="20" t="str">
        <f>VLOOKUP(A85,'ESO zone names'!$A$3:$F$10000,5,FALSE)</f>
        <v>Narsis Ruins</v>
      </c>
      <c r="F85" s="20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0">
        <f>A85</f>
        <v>250</v>
      </c>
      <c r="M85" s="20">
        <f>C85</f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0" t="str">
        <f>VLOOKUP(A86,'ESO zone names'!$A$3:$F$10000,4,FALSE)</f>
        <v>Die Senkenhöhle</v>
      </c>
      <c r="E86" s="20" t="str">
        <f>VLOOKUP(A86,'ESO zone names'!$A$3:$F$10000,5,FALSE)</f>
        <v>The Hollow Cave</v>
      </c>
      <c r="F86" s="20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0">
        <f>A86</f>
        <v>252</v>
      </c>
      <c r="M86" s="20">
        <f>C86</f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0" t="str">
        <f>VLOOKUP(A87,'ESO zone names'!$A$3:$F$10000,4,FALSE)</f>
        <v>Das Untergewölbe von Shad Astula</v>
      </c>
      <c r="E87" s="20" t="str">
        <f>VLOOKUP(A87,'ESO zone names'!$A$3:$F$10000,5,FALSE)</f>
        <v>Shad Astula Underhalls</v>
      </c>
      <c r="F87" s="20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0">
        <f>A87</f>
        <v>253</v>
      </c>
      <c r="M87" s="20">
        <f>C87</f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0" t="str">
        <f>VLOOKUP(A88,'ESO zone names'!$A$3:$F$10000,4,FALSE)</f>
        <v>Die Tiefklippengrube</v>
      </c>
      <c r="E88" s="20" t="str">
        <f>VLOOKUP(A88,'ESO zone names'!$A$3:$F$10000,5,FALSE)</f>
        <v>Deepcrag Den</v>
      </c>
      <c r="F88" s="20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0">
        <f>A88</f>
        <v>254</v>
      </c>
      <c r="M88" s="20">
        <f>C88</f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0" t="str">
        <f>VLOOKUP(A89,'ESO zone names'!$A$3:$F$10000,4,FALSE)</f>
        <v>Bthanual</v>
      </c>
      <c r="E89" s="20" t="str">
        <f>VLOOKUP(A89,'ESO zone names'!$A$3:$F$10000,5,FALSE)</f>
        <v>Bthanual</v>
      </c>
      <c r="F89" s="20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0">
        <f>A89</f>
        <v>255</v>
      </c>
      <c r="M89" s="20">
        <f>C89</f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0" t="str">
        <f>VLOOKUP(A90,'ESO zone names'!$A$3:$F$10000,4,FALSE)</f>
        <v>Die Mine von Kreuzgrat</v>
      </c>
      <c r="E90" s="20" t="str">
        <f>VLOOKUP(A90,'ESO zone names'!$A$3:$F$10000,5,FALSE)</f>
        <v>Crosswych Mine</v>
      </c>
      <c r="F90" s="20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0">
        <f>A90</f>
        <v>256</v>
      </c>
      <c r="M90" s="20">
        <f>C90</f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0" t="str">
        <f>VLOOKUP(A91,'ESO zone names'!$A$3:$F$10000,4,FALSE)</f>
        <v>Die Gewölbe von Vernim</v>
      </c>
      <c r="E91" s="20" t="str">
        <f>VLOOKUP(A91,'ESO zone names'!$A$3:$F$10000,5,FALSE)</f>
        <v>Vaults of Vernim</v>
      </c>
      <c r="F91" s="20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0">
        <f>A91</f>
        <v>257</v>
      </c>
      <c r="M91" s="20">
        <f>C91</f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0" t="str">
        <f>VLOOKUP(A92,'ESO zone names'!$A$3:$F$10000,4,FALSE)</f>
        <v>Die Bogenwindspitze</v>
      </c>
      <c r="E92" s="20" t="str">
        <f>VLOOKUP(A92,'ESO zone names'!$A$3:$F$10000,5,FALSE)</f>
        <v>Arcwind Point</v>
      </c>
      <c r="F92" s="20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0">
        <f>A92</f>
        <v>258</v>
      </c>
      <c r="M92" s="20">
        <f>C92</f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0" t="str">
        <f>VLOOKUP(A93,'ESO zone names'!$A$3:$F$10000,4,FALSE)</f>
        <v>Trolhetta</v>
      </c>
      <c r="E93" s="20" t="str">
        <f>VLOOKUP(A93,'ESO zone names'!$A$3:$F$10000,5,FALSE)</f>
        <v>Trolhetta</v>
      </c>
      <c r="F93" s="20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0">
        <f>A93</f>
        <v>259</v>
      </c>
      <c r="M93" s="20">
        <f>C93</f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0" t="str">
        <f>VLOOKUP(A94,'ESO zone names'!$A$3:$F$10000,4,FALSE)</f>
        <v>Die Messerfallhöhle</v>
      </c>
      <c r="E94" s="20" t="str">
        <f>VLOOKUP(A94,'ESO zone names'!$A$3:$F$10000,5,FALSE)</f>
        <v>Lost Knife Cave</v>
      </c>
      <c r="F94" s="20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0">
        <f>A94</f>
        <v>260</v>
      </c>
      <c r="M94" s="20">
        <f>C94</f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0" t="str">
        <f>VLOOKUP(A95,'ESO zone names'!$A$3:$F$10000,4,FALSE)</f>
        <v>Der Beinfeld-Hügelgrab</v>
      </c>
      <c r="E95" s="20" t="str">
        <f>VLOOKUP(A95,'ESO zone names'!$A$3:$F$10000,5,FALSE)</f>
        <v>Bonestrewn Barrow</v>
      </c>
      <c r="F95" s="20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0">
        <f>A95</f>
        <v>261</v>
      </c>
      <c r="M95" s="20">
        <f>C95</f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0" t="str">
        <f>VLOOKUP(A96,'ESO zone names'!$A$3:$F$10000,4,FALSE)</f>
        <v>Die Krypten von Wittestadr</v>
      </c>
      <c r="E96" s="20" t="str">
        <f>VLOOKUP(A96,'ESO zone names'!$A$3:$F$10000,5,FALSE)</f>
        <v>Wittestadr Crypts</v>
      </c>
      <c r="F96" s="20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0">
        <f>A96</f>
        <v>262</v>
      </c>
      <c r="M96" s="20">
        <f>C96</f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0" t="str">
        <f>VLOOKUP(A97,'ESO zone names'!$A$3:$F$10000,4,FALSE)</f>
        <v>Die Nebelwachtspalte</v>
      </c>
      <c r="E97" s="20" t="str">
        <f>VLOOKUP(A97,'ESO zone names'!$A$3:$F$10000,5,FALSE)</f>
        <v>Mistwatch Crevasse</v>
      </c>
      <c r="F97" s="20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0">
        <f>A97</f>
        <v>263</v>
      </c>
      <c r="M97" s="20">
        <f>C97</f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0" t="str">
        <f>VLOOKUP(A98,'ESO zone names'!$A$3:$F$10000,4,FALSE)</f>
        <v>Die Feste Morvunskar</v>
      </c>
      <c r="E98" s="20" t="str">
        <f>VLOOKUP(A98,'ESO zone names'!$A$3:$F$10000,5,FALSE)</f>
        <v>Fort Morvunskar</v>
      </c>
      <c r="F98" s="20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0">
        <f>A98</f>
        <v>264</v>
      </c>
      <c r="M98" s="20">
        <f>C98</f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0" t="str">
        <f>VLOOKUP(A99,'ESO zone names'!$A$3:$F$10000,4,FALSE)</f>
        <v>Mzulft</v>
      </c>
      <c r="E99" s="20" t="str">
        <f>VLOOKUP(A99,'ESO zone names'!$A$3:$F$10000,5,FALSE)</f>
        <v>Mzulft</v>
      </c>
      <c r="F99" s="20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0">
        <f>A99</f>
        <v>265</v>
      </c>
      <c r="M99" s="20">
        <f>C99</f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0" t="str">
        <f>VLOOKUP(A100,'ESO zone names'!$A$3:$F$10000,4,FALSE)</f>
        <v>Felssuhle</v>
      </c>
      <c r="E100" s="20" t="str">
        <f>VLOOKUP(A100,'ESO zone names'!$A$3:$F$10000,5,FALSE)</f>
        <v>Cragwallow</v>
      </c>
      <c r="F100" s="20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0">
        <f>A100</f>
        <v>266</v>
      </c>
      <c r="M100" s="20">
        <f>C100</f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0" t="str">
        <f>VLOOKUP(A101,'ESO zone names'!$A$3:$F$10000,4,FALSE)</f>
        <v>Augvea</v>
      </c>
      <c r="E101" s="20" t="str">
        <f>VLOOKUP(A101,'ESO zone names'!$A$3:$F$10000,5,FALSE)</f>
        <v>Eyevea</v>
      </c>
      <c r="F101" s="20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0">
        <f>A101</f>
        <v>267</v>
      </c>
      <c r="M101" s="20">
        <f>C101</f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0" t="str">
        <f>VLOOKUP(A102,'ESO zone names'!$A$3:$F$10000,4,FALSE)</f>
        <v>Das Sturmwächter-Gewölbe</v>
      </c>
      <c r="E102" s="20" t="str">
        <f>VLOOKUP(A102,'ESO zone names'!$A$3:$F$10000,5,FALSE)</f>
        <v>Stormwarden Undercroft</v>
      </c>
      <c r="F102" s="20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0">
        <f>A102</f>
        <v>268</v>
      </c>
      <c r="M102" s="20">
        <f>C102</f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0" t="str">
        <f>VLOOKUP(A103,'ESO zone names'!$A$3:$F$10000,4,FALSE)</f>
        <v>Die Ruinen von Abamath</v>
      </c>
      <c r="E103" s="20" t="str">
        <f>VLOOKUP(A103,'ESO zone names'!$A$3:$F$10000,5,FALSE)</f>
        <v>Abamath Ruins</v>
      </c>
      <c r="F103" s="20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0">
        <f>A103</f>
        <v>269</v>
      </c>
      <c r="M103" s="20">
        <f>C103</f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0" t="str">
        <f>VLOOKUP(A104,'ESO zone names'!$A$3:$F$10000,4,FALSE)</f>
        <v>Der Schrein des Schwarzen Schlunds</v>
      </c>
      <c r="E104" s="20" t="str">
        <f>VLOOKUP(A104,'ESO zone names'!$A$3:$F$10000,5,FALSE)</f>
        <v>Shrine of the Black Maw</v>
      </c>
      <c r="F104" s="20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0">
        <f>A104</f>
        <v>270</v>
      </c>
      <c r="M104" s="20">
        <f>C104</f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0" t="str">
        <f>VLOOKUP(A105,'ESO zone names'!$A$3:$F$10000,4,FALSE)</f>
        <v>Die Bruchhauer</v>
      </c>
      <c r="E105" s="20" t="str">
        <f>VLOOKUP(A105,'ESO zone names'!$A$3:$F$10000,5,FALSE)</f>
        <v>Broken Tusk</v>
      </c>
      <c r="F105" s="20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0">
        <f>A105</f>
        <v>271</v>
      </c>
      <c r="M105" s="20">
        <f>C105</f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0" t="str">
        <f>VLOOKUP(A106,'ESO zone names'!$A$3:$F$10000,4,FALSE)</f>
        <v>Die Ruinen von Atanaz</v>
      </c>
      <c r="E106" s="20" t="str">
        <f>VLOOKUP(A106,'ESO zone names'!$A$3:$F$10000,5,FALSE)</f>
        <v>Atanaz Ruins</v>
      </c>
      <c r="F106" s="20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0">
        <f>A106</f>
        <v>272</v>
      </c>
      <c r="M106" s="20">
        <f>C106</f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0" t="str">
        <f>VLOOKUP(A107,'ESO zone names'!$A$3:$F$10000,4,FALSE)</f>
        <v>Die Ruinen von Chid-Moska</v>
      </c>
      <c r="E107" s="20" t="str">
        <f>VLOOKUP(A107,'ESO zone names'!$A$3:$F$10000,5,FALSE)</f>
        <v>Chid-Moska Ruins</v>
      </c>
      <c r="F107" s="20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0">
        <f>A107</f>
        <v>273</v>
      </c>
      <c r="M107" s="20">
        <f>C107</f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0" t="str">
        <f>VLOOKUP(A108,'ESO zone names'!$A$3:$F$10000,4,FALSE)</f>
        <v>Die Kwamamine von Onkobra</v>
      </c>
      <c r="E108" s="20" t="str">
        <f>VLOOKUP(A108,'ESO zone names'!$A$3:$F$10000,5,FALSE)</f>
        <v>Onkobra Kwama Mine</v>
      </c>
      <c r="F108" s="20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0">
        <f>A108</f>
        <v>274</v>
      </c>
      <c r="M108" s="20">
        <f>C108</f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0" t="str">
        <f>VLOOKUP(A109,'ESO zone names'!$A$3:$F$10000,4,FALSE)</f>
        <v>Die Ruinen von Gandranen</v>
      </c>
      <c r="E109" s="20" t="str">
        <f>VLOOKUP(A109,'ESO zone names'!$A$3:$F$10000,5,FALSE)</f>
        <v>Gandranen Ruins</v>
      </c>
      <c r="F109" s="20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0">
        <f>A109</f>
        <v>275</v>
      </c>
      <c r="M109" s="20">
        <f>C109</f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0" t="str">
        <f>VLOOKUP(A110,'ESO zone names'!$A$3:$F$10000,4,FALSE)</f>
        <v>Pregame</v>
      </c>
      <c r="E110" s="20" t="str">
        <f>VLOOKUP(A110,'ESO zone names'!$A$3:$F$10000,5,FALSE)</f>
        <v>Pregame</v>
      </c>
      <c r="F110" s="20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0">
        <f>A110</f>
        <v>279</v>
      </c>
      <c r="M110" s="20">
        <f>C110</f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0" t="str">
        <f>VLOOKUP(A111,'ESO zone names'!$A$3:$F$10000,4,FALSE)</f>
        <v>Ödfels</v>
      </c>
      <c r="E111" s="20" t="str">
        <f>VLOOKUP(A111,'ESO zone names'!$A$3:$F$10000,5,FALSE)</f>
        <v>Bleakrock Isle</v>
      </c>
      <c r="F111" s="20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0">
        <f>A111</f>
        <v>280</v>
      </c>
      <c r="M111" s="20">
        <f>C111</f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0" t="str">
        <f>VLOOKUP(A112,'ESO zone names'!$A$3:$F$10000,4,FALSE)</f>
        <v>Bal Foyen</v>
      </c>
      <c r="E112" s="20" t="str">
        <f>VLOOKUP(A112,'ESO zone names'!$A$3:$F$10000,5,FALSE)</f>
        <v>Bal Foyen</v>
      </c>
      <c r="F112" s="20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0">
        <f>A112</f>
        <v>281</v>
      </c>
      <c r="M112" s="20">
        <f>C112</f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0" t="str">
        <f>VLOOKUP(A113,'ESO zone names'!$A$3:$F$10000,4,FALSE)</f>
        <v>Die Pilzgrotte I</v>
      </c>
      <c r="E113" s="20" t="str">
        <f>VLOOKUP(A113,'ESO zone names'!$A$3:$F$10000,5,FALSE)</f>
        <v>Fungal Grotto I</v>
      </c>
      <c r="F113" s="20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0">
        <f>A113</f>
        <v>283</v>
      </c>
      <c r="M113" s="20">
        <f>C113</f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0" t="str">
        <f>VLOOKUP(A114,'ESO zone names'!$A$3:$F$10000,4,FALSE)</f>
        <v>Der Weihegrund des Finsteren</v>
      </c>
      <c r="E114" s="20" t="str">
        <f>VLOOKUP(A114,'ESO zone names'!$A$3:$F$10000,5,FALSE)</f>
        <v>Bad Man's Hallows</v>
      </c>
      <c r="F114" s="20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0">
        <f>A114</f>
        <v>284</v>
      </c>
      <c r="M114" s="20">
        <f>C114</f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0" t="str">
        <f>VLOOKUP(A115,'ESO zone names'!$A$3:$F$10000,4,FALSE)</f>
        <v>Die Armatur der Inneren See</v>
      </c>
      <c r="E115" s="20" t="str">
        <f>VLOOKUP(A115,'ESO zone names'!$A$3:$F$10000,5,FALSE)</f>
        <v>Inner Sea Armature</v>
      </c>
      <c r="F115" s="20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0">
        <f>A115</f>
        <v>287</v>
      </c>
      <c r="M115" s="20">
        <f>C115</f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0" t="str">
        <f>VLOOKUP(A116,'ESO zone names'!$A$3:$F$10000,4,FALSE)</f>
        <v>Mephalas Nest</v>
      </c>
      <c r="E116" s="20" t="str">
        <f>VLOOKUP(A116,'ESO zone names'!$A$3:$F$10000,5,FALSE)</f>
        <v>Mephala's Nest</v>
      </c>
      <c r="F116" s="20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0">
        <f>A116</f>
        <v>288</v>
      </c>
      <c r="M116" s="20">
        <f>C116</f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0" t="str">
        <f>VLOOKUP(A117,'ESO zone names'!$A$3:$F$10000,4,FALSE)</f>
        <v>Die Feinlehmkaverne</v>
      </c>
      <c r="E117" s="20" t="str">
        <f>VLOOKUP(A117,'ESO zone names'!$A$3:$F$10000,5,FALSE)</f>
        <v>Softloam Cavern</v>
      </c>
      <c r="F117" s="20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0">
        <f>A117</f>
        <v>289</v>
      </c>
      <c r="M117" s="20">
        <f>C117</f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0" t="str">
        <f>VLOOKUP(A118,'ESO zone names'!$A$3:$F$10000,4,FALSE)</f>
        <v>Die Flutwassergrube</v>
      </c>
      <c r="E118" s="20" t="str">
        <f>VLOOKUP(A118,'ESO zone names'!$A$3:$F$10000,5,FALSE)</f>
        <v>Hightide Hollow</v>
      </c>
      <c r="F118" s="20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0">
        <f>A118</f>
        <v>290</v>
      </c>
      <c r="M118" s="20">
        <f>C118</f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0" t="str">
        <f>VLOOKUP(A119,'ESO zone names'!$A$3:$F$10000,4,FALSE)</f>
        <v>Sheogoraths Zunge</v>
      </c>
      <c r="E119" s="20" t="str">
        <f>VLOOKUP(A119,'ESO zone names'!$A$3:$F$10000,5,FALSE)</f>
        <v>Sheogorath's Tongue</v>
      </c>
      <c r="F119" s="20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0">
        <f>A119</f>
        <v>291</v>
      </c>
      <c r="M119" s="20">
        <f>C119</f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0" t="str">
        <f>VLOOKUP(A120,'ESO zone names'!$A$3:$F$10000,4,FALSE)</f>
        <v>Die Glutkieselmine</v>
      </c>
      <c r="E120" s="20" t="str">
        <f>VLOOKUP(A120,'ESO zone names'!$A$3:$F$10000,5,FALSE)</f>
        <v>Emberflint Mine</v>
      </c>
      <c r="F120" s="20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0">
        <f>A120</f>
        <v>296</v>
      </c>
      <c r="M120" s="20">
        <f>C120</f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0" t="str">
        <f>VLOOKUP(A121,'ESO zone names'!$A$3:$F$10000,4,FALSE)</f>
        <v>Die Vergessenen Krypten</v>
      </c>
      <c r="E121" s="20" t="str">
        <f>VLOOKUP(A121,'ESO zone names'!$A$3:$F$10000,5,FALSE)</f>
        <v>Forgotten Crypts</v>
      </c>
      <c r="F121" s="20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0">
        <f>A121</f>
        <v>306</v>
      </c>
      <c r="M121" s="20">
        <f>C121</f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0" t="str">
        <f>VLOOKUP(A122,'ESO zone names'!$A$3:$F$10000,4,FALSE)</f>
        <v>Die Verlorene Stadt der Na-Totambu</v>
      </c>
      <c r="E122" s="20" t="str">
        <f>VLOOKUP(A122,'ESO zone names'!$A$3:$F$10000,5,FALSE)</f>
        <v>Lost City of the Na-Totambu</v>
      </c>
      <c r="F122" s="20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0">
        <f>A122</f>
        <v>308</v>
      </c>
      <c r="M122" s="20">
        <f>C122</f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0" t="str">
        <f>VLOOKUP(A123,'ESO zone names'!$A$3:$F$10000,4,FALSE)</f>
        <v>Der ilessanische Turm</v>
      </c>
      <c r="E123" s="20" t="str">
        <f>VLOOKUP(A123,'ESO zone names'!$A$3:$F$10000,5,FALSE)</f>
        <v>Ilessan Tower</v>
      </c>
      <c r="F123" s="20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0">
        <f>A123</f>
        <v>309</v>
      </c>
      <c r="M123" s="20">
        <f>C123</f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0" t="str">
        <f>VLOOKUP(A124,'ESO zone names'!$A$3:$F$10000,4,FALSE)</f>
        <v>Silumm</v>
      </c>
      <c r="E124" s="20" t="str">
        <f>VLOOKUP(A124,'ESO zone names'!$A$3:$F$10000,5,FALSE)</f>
        <v>Silumm</v>
      </c>
      <c r="F124" s="20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0">
        <f>A124</f>
        <v>310</v>
      </c>
      <c r="M124" s="20">
        <f>C124</f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0" t="str">
        <f>VLOOKUP(A125,'ESO zone names'!$A$3:$F$10000,4,FALSE)</f>
        <v>Die Minen von Khuras</v>
      </c>
      <c r="E125" s="20" t="str">
        <f>VLOOKUP(A125,'ESO zone names'!$A$3:$F$10000,5,FALSE)</f>
        <v>The Mines of Khuras</v>
      </c>
      <c r="F125" s="20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0">
        <f>A125</f>
        <v>311</v>
      </c>
      <c r="M125" s="20">
        <f>C125</f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0" t="str">
        <f>VLOOKUP(A126,'ESO zone names'!$A$3:$F$10000,4,FALSE)</f>
        <v>Enduum</v>
      </c>
      <c r="E126" s="20" t="str">
        <f>VLOOKUP(A126,'ESO zone names'!$A$3:$F$10000,5,FALSE)</f>
        <v>Enduum</v>
      </c>
      <c r="F126" s="20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0">
        <f>A126</f>
        <v>312</v>
      </c>
      <c r="M126" s="20">
        <f>C126</f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0" t="str">
        <f>VLOOKUP(A127,'ESO zone names'!$A$3:$F$10000,4,FALSE)</f>
        <v>Die Ebenerzgruft</v>
      </c>
      <c r="E127" s="20" t="str">
        <f>VLOOKUP(A127,'ESO zone names'!$A$3:$F$10000,5,FALSE)</f>
        <v>Ebon Crypt</v>
      </c>
      <c r="F127" s="20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0">
        <f>A127</f>
        <v>313</v>
      </c>
      <c r="M127" s="20">
        <f>C127</f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0" t="str">
        <f>VLOOKUP(A128,'ESO zone names'!$A$3:$F$10000,4,FALSE)</f>
        <v>Die Feste Gruftwacht</v>
      </c>
      <c r="E128" s="20" t="str">
        <f>VLOOKUP(A128,'ESO zone names'!$A$3:$F$10000,5,FALSE)</f>
        <v>Cryptwatch Fort</v>
      </c>
      <c r="F128" s="20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0">
        <f>A128</f>
        <v>314</v>
      </c>
      <c r="M128" s="20">
        <f>C128</f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0" t="str">
        <f>VLOOKUP(A129,'ESO zone names'!$A$3:$F$10000,4,FALSE)</f>
        <v>Die Falbhafenwacht</v>
      </c>
      <c r="E129" s="20" t="str">
        <f>VLOOKUP(A129,'ESO zone names'!$A$3:$F$10000,5,FALSE)</f>
        <v>Portdun Watch</v>
      </c>
      <c r="F129" s="20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0">
        <f>A129</f>
        <v>315</v>
      </c>
      <c r="M129" s="20">
        <f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0" t="str">
        <f>VLOOKUP(A130,'ESO zone names'!$A$3:$F$10000,4,FALSE)</f>
        <v>Die Mine von Koeglin</v>
      </c>
      <c r="E130" s="20" t="str">
        <f>VLOOKUP(A130,'ESO zone names'!$A$3:$F$10000,5,FALSE)</f>
        <v>Koeglin Mine</v>
      </c>
      <c r="F130" s="20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0">
        <f>A130</f>
        <v>316</v>
      </c>
      <c r="M130" s="20">
        <f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0" t="str">
        <f>VLOOKUP(A131,'ESO zone names'!$A$3:$F$10000,4,FALSE)</f>
        <v>Die Katakomben der Ausgestoßenen</v>
      </c>
      <c r="E131" s="20" t="str">
        <f>VLOOKUP(A131,'ESO zone names'!$A$3:$F$10000,5,FALSE)</f>
        <v>Pariah Catacombs</v>
      </c>
      <c r="F131" s="20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0">
        <f>A131</f>
        <v>317</v>
      </c>
      <c r="M131" s="20">
        <f>C131</f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0" t="str">
        <f>VLOOKUP(A132,'ESO zone names'!$A$3:$F$10000,4,FALSE)</f>
        <v>Farangels Verweilen</v>
      </c>
      <c r="E132" s="20" t="str">
        <f>VLOOKUP(A132,'ESO zone names'!$A$3:$F$10000,5,FALSE)</f>
        <v>Farangel's Delve</v>
      </c>
      <c r="F132" s="20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0">
        <f>A132</f>
        <v>318</v>
      </c>
      <c r="M132" s="20">
        <f>C132</f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0" t="str">
        <f>VLOOKUP(A133,'ESO zone names'!$A$3:$F$10000,4,FALSE)</f>
        <v>Die Bärenprankenmine</v>
      </c>
      <c r="E133" s="20" t="str">
        <f>VLOOKUP(A133,'ESO zone names'!$A$3:$F$10000,5,FALSE)</f>
        <v>Bearclaw Mine</v>
      </c>
      <c r="F133" s="20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0">
        <f>A133</f>
        <v>319</v>
      </c>
      <c r="M133" s="20">
        <f>C133</f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0" t="str">
        <f>VLOOKUP(A134,'ESO zone names'!$A$3:$F$10000,4,FALSE)</f>
        <v>Die Ruinen von Norvulk</v>
      </c>
      <c r="E134" s="20" t="str">
        <f>VLOOKUP(A134,'ESO zone names'!$A$3:$F$10000,5,FALSE)</f>
        <v>Norvulk Ruins</v>
      </c>
      <c r="F134" s="20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0">
        <f>A134</f>
        <v>320</v>
      </c>
      <c r="M134" s="20">
        <f>C134</f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0" t="str">
        <f>VLOOKUP(A135,'ESO zone names'!$A$3:$F$10000,4,FALSE)</f>
        <v>Die Mine von Schattenkamm</v>
      </c>
      <c r="E135" s="20" t="str">
        <f>VLOOKUP(A135,'ESO zone names'!$A$3:$F$10000,5,FALSE)</f>
        <v>Crestshade Mine</v>
      </c>
      <c r="F135" s="20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0">
        <f>A135</f>
        <v>321</v>
      </c>
      <c r="M135" s="20">
        <f>C135</f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0" t="str">
        <f>VLOOKUP(A136,'ESO zone names'!$A$3:$F$10000,4,FALSE)</f>
        <v>Die Deckblattkatakomben</v>
      </c>
      <c r="E136" s="20" t="str">
        <f>VLOOKUP(A136,'ESO zone names'!$A$3:$F$10000,5,FALSE)</f>
        <v>Flyleaf Catacombs</v>
      </c>
      <c r="F136" s="20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0">
        <f>A136</f>
        <v>322</v>
      </c>
      <c r="M136" s="20">
        <f>C136</f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0" t="str">
        <f>VLOOKUP(A137,'ESO zone names'!$A$3:$F$10000,4,FALSE)</f>
        <v>Die Kummerkrypta</v>
      </c>
      <c r="E137" s="20" t="str">
        <f>VLOOKUP(A137,'ESO zone names'!$A$3:$F$10000,5,FALSE)</f>
        <v>Tribulation Crypt</v>
      </c>
      <c r="F137" s="20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0">
        <f>A137</f>
        <v>323</v>
      </c>
      <c r="M137" s="20">
        <f>C137</f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0" t="str">
        <f>VLOOKUP(A138,'ESO zone names'!$A$3:$F$10000,4,FALSE)</f>
        <v>Die Ruinen von Orkfinger</v>
      </c>
      <c r="E138" s="20" t="str">
        <f>VLOOKUP(A138,'ESO zone names'!$A$3:$F$10000,5,FALSE)</f>
        <v>Orc's Finger Ruins</v>
      </c>
      <c r="F138" s="20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0">
        <f>A138</f>
        <v>324</v>
      </c>
      <c r="M138" s="20">
        <f>C138</f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0" t="str">
        <f>VLOOKUP(A139,'ESO zone names'!$A$3:$F$10000,4,FALSE)</f>
        <v>Die Ruinen von Erokii</v>
      </c>
      <c r="E139" s="20" t="str">
        <f>VLOOKUP(A139,'ESO zone names'!$A$3:$F$10000,5,FALSE)</f>
        <v>Erokii Ruins</v>
      </c>
      <c r="F139" s="20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0">
        <f>A139</f>
        <v>325</v>
      </c>
      <c r="M139" s="20">
        <f>C139</f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0" t="str">
        <f>VLOOKUP(A140,'ESO zone names'!$A$3:$F$10000,4,FALSE)</f>
        <v>Hildunes geheime Zuflucht</v>
      </c>
      <c r="E140" s="20" t="str">
        <f>VLOOKUP(A140,'ESO zone names'!$A$3:$F$10000,5,FALSE)</f>
        <v>Hildune's Secret Refuge</v>
      </c>
      <c r="F140" s="20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0">
        <f>A140</f>
        <v>326</v>
      </c>
      <c r="M140" s="20">
        <f>C140</f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0" t="str">
        <f>VLOOKUP(A141,'ESO zone names'!$A$3:$F$10000,4,FALSE)</f>
        <v>Santaki</v>
      </c>
      <c r="E141" s="20" t="str">
        <f>VLOOKUP(A141,'ESO zone names'!$A$3:$F$10000,5,FALSE)</f>
        <v>Santaki</v>
      </c>
      <c r="F141" s="20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0">
        <f>A141</f>
        <v>327</v>
      </c>
      <c r="M141" s="20">
        <f>C141</f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0" t="str">
        <f>VLOOKUP(A142,'ESO zone names'!$A$3:$F$10000,4,FALSE)</f>
        <v>Die Mine von Divads Verdruss</v>
      </c>
      <c r="E142" s="20" t="str">
        <f>VLOOKUP(A142,'ESO zone names'!$A$3:$F$10000,5,FALSE)</f>
        <v>Divad's Chagrin Mine</v>
      </c>
      <c r="F142" s="20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0">
        <f>A142</f>
        <v>328</v>
      </c>
      <c r="M142" s="20">
        <f>C142</f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0" t="str">
        <f>VLOOKUP(A143,'ESO zone names'!$A$3:$F$10000,4,FALSE)</f>
        <v>Aldunz</v>
      </c>
      <c r="E143" s="20" t="str">
        <f>VLOOKUP(A143,'ESO zone names'!$A$3:$F$10000,5,FALSE)</f>
        <v>Aldunz</v>
      </c>
      <c r="F143" s="20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0">
        <f>A143</f>
        <v>329</v>
      </c>
      <c r="M143" s="20">
        <f>C143</f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0" t="str">
        <f>VLOOKUP(A144,'ESO zone names'!$A$3:$F$10000,4,FALSE)</f>
        <v>Die Kaltfelsgrabungen</v>
      </c>
      <c r="E144" s="20" t="str">
        <f>VLOOKUP(A144,'ESO zone names'!$A$3:$F$10000,5,FALSE)</f>
        <v>Coldrock Diggings</v>
      </c>
      <c r="F144" s="20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0">
        <f>A144</f>
        <v>330</v>
      </c>
      <c r="M144" s="20">
        <f>C144</f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0" t="str">
        <f>VLOOKUP(A145,'ESO zone names'!$A$3:$F$10000,4,FALSE)</f>
        <v>Die sandumtoste Mine</v>
      </c>
      <c r="E145" s="20" t="str">
        <f>VLOOKUP(A145,'ESO zone names'!$A$3:$F$10000,5,FALSE)</f>
        <v>Sandblown Mine</v>
      </c>
      <c r="F145" s="20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0">
        <f>A145</f>
        <v>331</v>
      </c>
      <c r="M145" s="20">
        <f>C145</f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0" t="str">
        <f>VLOOKUP(A146,'ESO zone names'!$A$3:$F$10000,4,FALSE)</f>
        <v>Yldzuun</v>
      </c>
      <c r="E146" s="20" t="str">
        <f>VLOOKUP(A146,'ESO zone names'!$A$3:$F$10000,5,FALSE)</f>
        <v>Yldzuun</v>
      </c>
      <c r="F146" s="20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0">
        <f>A146</f>
        <v>332</v>
      </c>
      <c r="M146" s="20">
        <f>C146</f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0" t="str">
        <f>VLOOKUP(A147,'ESO zone names'!$A$3:$F$10000,4,FALSE)</f>
        <v>Torogstrotz</v>
      </c>
      <c r="E147" s="20" t="str">
        <f>VLOOKUP(A147,'ESO zone names'!$A$3:$F$10000,5,FALSE)</f>
        <v>Torog's Spite</v>
      </c>
      <c r="F147" s="20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0">
        <f>A147</f>
        <v>333</v>
      </c>
      <c r="M147" s="20">
        <f>C147</f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0" t="str">
        <f>VLOOKUP(A148,'ESO zone names'!$A$3:$F$10000,4,FALSE)</f>
        <v>Der Trollzahnstocher</v>
      </c>
      <c r="E148" s="20" t="str">
        <f>VLOOKUP(A148,'ESO zone names'!$A$3:$F$10000,5,FALSE)</f>
        <v>Troll's Toothpick</v>
      </c>
      <c r="F148" s="20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0">
        <f>A148</f>
        <v>334</v>
      </c>
      <c r="M148" s="20">
        <f>C148</f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0" t="str">
        <f>VLOOKUP(A149,'ESO zone names'!$A$3:$F$10000,4,FALSE)</f>
        <v>Die Immergrüne Wacht</v>
      </c>
      <c r="E149" s="20" t="str">
        <f>VLOOKUP(A149,'ESO zone names'!$A$3:$F$10000,5,FALSE)</f>
        <v>Viridian Watch</v>
      </c>
      <c r="F149" s="20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0">
        <f>A149</f>
        <v>335</v>
      </c>
      <c r="M149" s="20">
        <f>C149</f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0" t="str">
        <f>VLOOKUP(A150,'ESO zone names'!$A$3:$F$10000,4,FALSE)</f>
        <v>Die Krypta der Verstoßenen</v>
      </c>
      <c r="E150" s="20" t="str">
        <f>VLOOKUP(A150,'ESO zone names'!$A$3:$F$10000,5,FALSE)</f>
        <v>Crypt of the Exiles</v>
      </c>
      <c r="F150" s="20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0">
        <f>A150</f>
        <v>336</v>
      </c>
      <c r="M150" s="20">
        <f>C150</f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0" t="str">
        <f>VLOOKUP(A151,'ESO zone names'!$A$3:$F$10000,4,FALSE)</f>
        <v>Klathzgar</v>
      </c>
      <c r="E151" s="20" t="str">
        <f>VLOOKUP(A151,'ESO zone names'!$A$3:$F$10000,5,FALSE)</f>
        <v>Klathzgar</v>
      </c>
      <c r="F151" s="20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0">
        <f>A151</f>
        <v>337</v>
      </c>
      <c r="M151" s="20">
        <f>C151</f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0" t="str">
        <f>VLOOKUP(A152,'ESO zone names'!$A$3:$F$10000,4,FALSE)</f>
        <v>Der Trümmersporn</v>
      </c>
      <c r="E152" s="20" t="str">
        <f>VLOOKUP(A152,'ESO zone names'!$A$3:$F$10000,5,FALSE)</f>
        <v>Rubble Butte</v>
      </c>
      <c r="F152" s="20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0">
        <f>A152</f>
        <v>338</v>
      </c>
      <c r="M152" s="20">
        <f>C152</f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0" t="str">
        <f>VLOOKUP(A153,'ESO zone names'!$A$3:$F$10000,4,FALSE)</f>
        <v>Die Halle der Toten</v>
      </c>
      <c r="E153" s="20" t="str">
        <f>VLOOKUP(A153,'ESO zone names'!$A$3:$F$10000,5,FALSE)</f>
        <v>Hall of the Dead</v>
      </c>
      <c r="F153" s="20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0">
        <f>A153</f>
        <v>339</v>
      </c>
      <c r="M153" s="20">
        <f>C153</f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0" t="str">
        <f>VLOOKUP(A154,'ESO zone names'!$A$3:$F$10000,4,FALSE)</f>
        <v>Die Löwengrube</v>
      </c>
      <c r="E154" s="20" t="str">
        <f>VLOOKUP(A154,'ESO zone names'!$A$3:$F$10000,5,FALSE)</f>
        <v>The Lion's Den</v>
      </c>
      <c r="F154" s="20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0">
        <f>A154</f>
        <v>341</v>
      </c>
      <c r="M154" s="20">
        <f>C154</f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0" t="str">
        <f>VLOOKUP(A155,'ESO zone names'!$A$3:$F$10000,4,FALSE)</f>
        <v>Skuldafn</v>
      </c>
      <c r="E155" s="20" t="str">
        <f>VLOOKUP(A155,'ESO zone names'!$A$3:$F$10000,5,FALSE)</f>
        <v>Skuldafn</v>
      </c>
      <c r="F155" s="20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0">
        <f>A155</f>
        <v>346</v>
      </c>
      <c r="M155" s="20">
        <f>C155</f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0" t="str">
        <f>VLOOKUP(A156,'ESO zone names'!$A$3:$F$10000,4,FALSE)</f>
        <v>Kalthafen</v>
      </c>
      <c r="E156" s="20" t="str">
        <f>VLOOKUP(A156,'ESO zone names'!$A$3:$F$10000,5,FALSE)</f>
        <v>Coldharbour</v>
      </c>
      <c r="F156" s="20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0">
        <f>A156</f>
        <v>347</v>
      </c>
      <c r="M156" s="20">
        <f>C156</f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0" t="str">
        <f>VLOOKUP(A157,'ESO zone names'!$A$3:$F$10000,4,FALSE)</f>
        <v>Die Halle der Prüfungen</v>
      </c>
      <c r="E157" s="20" t="str">
        <f>VLOOKUP(A157,'ESO zone names'!$A$3:$F$10000,5,FALSE)</f>
        <v>Hall of Trials</v>
      </c>
      <c r="F157" s="20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0">
        <f>A157</f>
        <v>353</v>
      </c>
      <c r="M157" s="20">
        <f>C157</f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0" t="str">
        <f>VLOOKUP(A158,'ESO zone names'!$A$3:$F$10000,4,FALSE)</f>
        <v>Die Arena von Wiegenbruch</v>
      </c>
      <c r="E158" s="20" t="str">
        <f>VLOOKUP(A158,'ESO zone names'!$A$3:$F$10000,5,FALSE)</f>
        <v>Cradlecrush Arena</v>
      </c>
      <c r="F158" s="20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0">
        <f>A158</f>
        <v>354</v>
      </c>
      <c r="M158" s="20">
        <f>C158</f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0" t="str">
        <f>VLOOKUP(A159,'ESO zone names'!$A$3:$F$10000,4,FALSE)</f>
        <v>Die Frostsenke</v>
      </c>
      <c r="E159" s="20" t="str">
        <f>VLOOKUP(A159,'ESO zone names'!$A$3:$F$10000,5,FALSE)</f>
        <v>The Chill Hollow</v>
      </c>
      <c r="F159" s="20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0">
        <f>A159</f>
        <v>359</v>
      </c>
      <c r="M159" s="20">
        <f>C159</f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0" t="str">
        <f>VLOOKUP(A160,'ESO zone names'!$A$3:$F$10000,4,FALSE)</f>
        <v>Eishammers Gruft</v>
      </c>
      <c r="E160" s="20" t="str">
        <f>VLOOKUP(A160,'ESO zone names'!$A$3:$F$10000,5,FALSE)</f>
        <v>Icehammer's Vault</v>
      </c>
      <c r="F160" s="20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0">
        <f>A160</f>
        <v>360</v>
      </c>
      <c r="M160" s="20">
        <f>C160</f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0" t="str">
        <f>VLOOKUP(A161,'ESO zone names'!$A$3:$F$10000,4,FALSE)</f>
        <v>Die Höhle des Alten Sord</v>
      </c>
      <c r="E161" s="20" t="str">
        <f>VLOOKUP(A161,'ESO zone names'!$A$3:$F$10000,5,FALSE)</f>
        <v>Old Sord's Cave</v>
      </c>
      <c r="F161" s="20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0">
        <f>A161</f>
        <v>361</v>
      </c>
      <c r="M161" s="20">
        <f>C161</f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0" t="str">
        <f>VLOOKUP(A162,'ESO zone names'!$A$3:$F$10000,4,FALSE)</f>
        <v>Die Eisige Grotte</v>
      </c>
      <c r="E162" s="20" t="str">
        <f>VLOOKUP(A162,'ESO zone names'!$A$3:$F$10000,5,FALSE)</f>
        <v>The Frigid Grotto</v>
      </c>
      <c r="F162" s="20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0">
        <f>A162</f>
        <v>362</v>
      </c>
      <c r="M162" s="20">
        <f>C162</f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0" t="str">
        <f>VLOOKUP(A163,'ESO zone names'!$A$3:$F$10000,4,FALSE)</f>
        <v>Die Sturmhang-Krypta</v>
      </c>
      <c r="E163" s="20" t="str">
        <f>VLOOKUP(A163,'ESO zone names'!$A$3:$F$10000,5,FALSE)</f>
        <v>Stormcrag Crypt</v>
      </c>
      <c r="F163" s="20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0">
        <f>A163</f>
        <v>363</v>
      </c>
      <c r="M163" s="20">
        <f>C163</f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0" t="str">
        <f>VLOOKUP(A164,'ESO zone names'!$A$3:$F$10000,4,FALSE)</f>
        <v>Das Grabmal des Bastards</v>
      </c>
      <c r="E164" s="20" t="str">
        <f>VLOOKUP(A164,'ESO zone names'!$A$3:$F$10000,5,FALSE)</f>
        <v>The Bastard's Tomb</v>
      </c>
      <c r="F164" s="20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0">
        <f>A164</f>
        <v>364</v>
      </c>
      <c r="M164" s="20">
        <f>C164</f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0" t="str">
        <f>VLOOKUP(A165,'ESO zone names'!$A$3:$F$10000,4,FALSE)</f>
        <v>Die Bibliothek der Dämmerung</v>
      </c>
      <c r="E165" s="20" t="str">
        <f>VLOOKUP(A165,'ESO zone names'!$A$3:$F$10000,5,FALSE)</f>
        <v>Library of Dusk</v>
      </c>
      <c r="F165" s="20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0">
        <f>A165</f>
        <v>365</v>
      </c>
      <c r="M165" s="20">
        <f>C165</f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0" t="str">
        <f>VLOOKUP(A166,'ESO zone names'!$A$3:$F$10000,4,FALSE)</f>
        <v>Das Lichtlose Kerkerloch</v>
      </c>
      <c r="E166" s="20" t="str">
        <f>VLOOKUP(A166,'ESO zone names'!$A$3:$F$10000,5,FALSE)</f>
        <v>Lightless Oubliette</v>
      </c>
      <c r="F166" s="20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0">
        <f>A166</f>
        <v>366</v>
      </c>
      <c r="M166" s="20">
        <f>C166</f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0" t="str">
        <f>VLOOKUP(A167,'ESO zone names'!$A$3:$F$10000,4,FALSE)</f>
        <v>Die Lichtlose Zelle</v>
      </c>
      <c r="E167" s="20" t="str">
        <f>VLOOKUP(A167,'ESO zone names'!$A$3:$F$10000,5,FALSE)</f>
        <v>Lightless Cell</v>
      </c>
      <c r="F167" s="20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0">
        <f>A167</f>
        <v>367</v>
      </c>
      <c r="M167" s="20">
        <f>C167</f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0" t="str">
        <f>VLOOKUP(A168,'ESO zone names'!$A$3:$F$10000,4,FALSE)</f>
        <v>Die Schwarze Schmiede</v>
      </c>
      <c r="E168" s="20" t="str">
        <f>VLOOKUP(A168,'ESO zone names'!$A$3:$F$10000,5,FALSE)</f>
        <v>The Black Forge</v>
      </c>
      <c r="F168" s="20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0">
        <f>A168</f>
        <v>368</v>
      </c>
      <c r="M168" s="20">
        <f>C168</f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0" t="str">
        <f>VLOOKUP(A169,'ESO zone names'!$A$3:$F$10000,4,FALSE)</f>
        <v>Das Abscheuliche Laboratorium</v>
      </c>
      <c r="E169" s="20" t="str">
        <f>VLOOKUP(A169,'ESO zone names'!$A$3:$F$10000,5,FALSE)</f>
        <v>The Vile Laboratory</v>
      </c>
      <c r="F169" s="20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0">
        <f>A169</f>
        <v>369</v>
      </c>
      <c r="M169" s="20">
        <f>C169</f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0" t="str">
        <f>VLOOKUP(A170,'ESO zone names'!$A$3:$F$10000,4,FALSE)</f>
        <v>Die Pyramide der Plündererzitadelle</v>
      </c>
      <c r="E170" s="20" t="str">
        <f>VLOOKUP(A170,'ESO zone names'!$A$3:$F$10000,5,FALSE)</f>
        <v>Reaver Citadel Pyramid</v>
      </c>
      <c r="F170" s="20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0">
        <f>A170</f>
        <v>370</v>
      </c>
      <c r="M170" s="20">
        <f>C170</f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0" t="str">
        <f>VLOOKUP(A171,'ESO zone names'!$A$3:$F$10000,4,FALSE)</f>
        <v>Der Ankerplatz</v>
      </c>
      <c r="E171" s="20" t="str">
        <f>VLOOKUP(A171,'ESO zone names'!$A$3:$F$10000,5,FALSE)</f>
        <v>The Mooring</v>
      </c>
      <c r="F171" s="20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0">
        <f>A171</f>
        <v>371</v>
      </c>
      <c r="M171" s="20">
        <f>C171</f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0" t="str">
        <f>VLOOKUP(A172,'ESO zone names'!$A$3:$F$10000,4,FALSE)</f>
        <v>Das Herrenhaus der Lustbarkeiten</v>
      </c>
      <c r="E172" s="20" t="str">
        <f>VLOOKUP(A172,'ESO zone names'!$A$3:$F$10000,5,FALSE)</f>
        <v>Manor of Revelry</v>
      </c>
      <c r="F172" s="20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0">
        <f>A172</f>
        <v>372</v>
      </c>
      <c r="M172" s="20">
        <f>C172</f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0" t="str">
        <f>VLOOKUP(A173,'ESO zone names'!$A$3:$F$10000,4,FALSE)</f>
        <v>Die Endlose Treppe</v>
      </c>
      <c r="E173" s="20" t="str">
        <f>VLOOKUP(A173,'ESO zone names'!$A$3:$F$10000,5,FALSE)</f>
        <v>The Endless Stair</v>
      </c>
      <c r="F173" s="20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0">
        <f>A173</f>
        <v>374</v>
      </c>
      <c r="M173" s="20">
        <f>C173</f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0" t="str">
        <f>VLOOKUP(A174,'ESO zone names'!$A$3:$F$10000,4,FALSE)</f>
        <v>Die Kapelle des Lichts</v>
      </c>
      <c r="E174" s="20" t="str">
        <f>VLOOKUP(A174,'ESO zone names'!$A$3:$F$10000,5,FALSE)</f>
        <v>Chapel of Light</v>
      </c>
      <c r="F174" s="20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0">
        <f>A174</f>
        <v>375</v>
      </c>
      <c r="M174" s="20">
        <f>C174</f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0" t="str">
        <f>VLOOKUP(A175,'ESO zone names'!$A$3:$F$10000,4,FALSE)</f>
        <v>Grundas Torhaus</v>
      </c>
      <c r="E175" s="20" t="str">
        <f>VLOOKUP(A175,'ESO zone names'!$A$3:$F$10000,5,FALSE)</f>
        <v>Grunda's Gatehouse</v>
      </c>
      <c r="F175" s="20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0">
        <f>A175</f>
        <v>376</v>
      </c>
      <c r="M175" s="20">
        <f>C175</f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0" t="str">
        <f>VLOOKUP(A176,'ESO zone names'!$A$3:$F$10000,4,FALSE)</f>
        <v>Dra'bul</v>
      </c>
      <c r="E176" s="20" t="str">
        <f>VLOOKUP(A176,'ESO zone names'!$A$3:$F$10000,5,FALSE)</f>
        <v>Dra'bul</v>
      </c>
      <c r="F176" s="20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0">
        <f>A176</f>
        <v>377</v>
      </c>
      <c r="M176" s="20">
        <f>C176</f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0" t="str">
        <f>VLOOKUP(A177,'ESO zone names'!$A$3:$F$10000,4,FALSE)</f>
        <v>Der Schrein von Mauloch</v>
      </c>
      <c r="E177" s="20" t="str">
        <f>VLOOKUP(A177,'ESO zone names'!$A$3:$F$10000,5,FALSE)</f>
        <v>Shrine of Mauloch</v>
      </c>
      <c r="F177" s="20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0">
        <f>A177</f>
        <v>378</v>
      </c>
      <c r="M177" s="20">
        <f>C177</f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0" t="str">
        <f>VLOOKUP(A178,'ESO zone names'!$A$3:$F$10000,4,FALSE)</f>
        <v>Die Audienzhalle des Silvenars</v>
      </c>
      <c r="E178" s="20" t="str">
        <f>VLOOKUP(A178,'ESO zone names'!$A$3:$F$10000,5,FALSE)</f>
        <v>Silvenar's Audience Hall</v>
      </c>
      <c r="F178" s="20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0">
        <f>A178</f>
        <v>379</v>
      </c>
      <c r="M178" s="20">
        <f>C178</f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0" t="str">
        <f>VLOOKUP(A179,'ESO zone names'!$A$3:$F$10000,4,FALSE)</f>
        <v>Die Verbannungszellen I</v>
      </c>
      <c r="E179" s="20" t="str">
        <f>VLOOKUP(A179,'ESO zone names'!$A$3:$F$10000,5,FALSE)</f>
        <v>The Banished Cells I</v>
      </c>
      <c r="F179" s="20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0">
        <f>A179</f>
        <v>380</v>
      </c>
      <c r="M179" s="20">
        <f>C179</f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0" t="str">
        <f>VLOOKUP(A180,'ESO zone names'!$A$3:$F$10000,4,FALSE)</f>
        <v>Auridon</v>
      </c>
      <c r="E180" s="20" t="str">
        <f>VLOOKUP(A180,'ESO zone names'!$A$3:$F$10000,5,FALSE)</f>
        <v>Auridon</v>
      </c>
      <c r="F180" s="20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0">
        <f>A180</f>
        <v>381</v>
      </c>
      <c r="M180" s="20">
        <f>C180</f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0" t="str">
        <f>VLOOKUP(A181,'ESO zone names'!$A$3:$F$10000,4,FALSE)</f>
        <v>Schnittermark</v>
      </c>
      <c r="E181" s="20" t="str">
        <f>VLOOKUP(A181,'ESO zone names'!$A$3:$F$10000,5,FALSE)</f>
        <v>Reaper's March</v>
      </c>
      <c r="F181" s="20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0">
        <f>A181</f>
        <v>382</v>
      </c>
      <c r="M181" s="20">
        <f>C181</f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0" t="str">
        <f>VLOOKUP(A182,'ESO zone names'!$A$3:$F$10000,4,FALSE)</f>
        <v>Grahtwald</v>
      </c>
      <c r="E182" s="20" t="str">
        <f>VLOOKUP(A182,'ESO zone names'!$A$3:$F$10000,5,FALSE)</f>
        <v>Grahtwood</v>
      </c>
      <c r="F182" s="20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0">
        <f>A182</f>
        <v>383</v>
      </c>
      <c r="M182" s="20">
        <f>C182</f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0" t="str">
        <f>VLOOKUP(A183,'ESO zone names'!$A$3:$F$10000,4,FALSE)</f>
        <v>Ragnthar</v>
      </c>
      <c r="E183" s="20" t="str">
        <f>VLOOKUP(A183,'ESO zone names'!$A$3:$F$10000,5,FALSE)</f>
        <v>Ragnthar</v>
      </c>
      <c r="F183" s="20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0">
        <f>A183</f>
        <v>385</v>
      </c>
      <c r="M183" s="20">
        <f>C183</f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0" t="str">
        <f>VLOOKUP(A184,'ESO zone names'!$A$3:$F$10000,4,FALSE)</f>
        <v>Die Ruinen unter der Feste Virak</v>
      </c>
      <c r="E184" s="20" t="str">
        <f>VLOOKUP(A184,'ESO zone names'!$A$3:$F$10000,5,FALSE)</f>
        <v>Fort Virak Ruin</v>
      </c>
      <c r="F184" s="20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0">
        <f>A184</f>
        <v>386</v>
      </c>
      <c r="M184" s="20">
        <f>C184</f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0" t="str">
        <f>VLOOKUP(A185,'ESO zone names'!$A$3:$F$10000,4,FALSE)</f>
        <v>Turm des Tals</v>
      </c>
      <c r="E185" s="20" t="str">
        <f>VLOOKUP(A185,'ESO zone names'!$A$3:$F$10000,5,FALSE)</f>
        <v>Tower of the Vale</v>
      </c>
      <c r="F185" s="20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0">
        <f>A185</f>
        <v>387</v>
      </c>
      <c r="M185" s="20">
        <f>C185</f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0" t="str">
        <f>VLOOKUP(A186,'ESO zone names'!$A$3:$F$10000,4,FALSE)</f>
        <v>Die Katakomben von Phaer</v>
      </c>
      <c r="E186" s="20" t="str">
        <f>VLOOKUP(A186,'ESO zone names'!$A$3:$F$10000,5,FALSE)</f>
        <v>Phaer Catacombs</v>
      </c>
      <c r="F186" s="20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0">
        <f>A186</f>
        <v>388</v>
      </c>
      <c r="M186" s="20">
        <f>C186</f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0" t="str">
        <f>VLOOKUP(A187,'ESO zone names'!$A$3:$F$10000,4,FALSE)</f>
        <v>Die Ruinen des Reliquiars</v>
      </c>
      <c r="E187" s="20" t="str">
        <f>VLOOKUP(A187,'ESO zone names'!$A$3:$F$10000,5,FALSE)</f>
        <v>Reliquary Ruins</v>
      </c>
      <c r="F187" s="20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0">
        <f>A187</f>
        <v>389</v>
      </c>
      <c r="M187" s="20">
        <f>C187</f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0" t="str">
        <f>VLOOKUP(A188,'ESO zone names'!$A$3:$F$10000,4,FALSE)</f>
        <v>Die Schleierburg</v>
      </c>
      <c r="E188" s="20" t="str">
        <f>VLOOKUP(A188,'ESO zone names'!$A$3:$F$10000,5,FALSE)</f>
        <v>The Veiled Keep</v>
      </c>
      <c r="F188" s="20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0">
        <f>A188</f>
        <v>390</v>
      </c>
      <c r="M188" s="20">
        <f>C188</f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0" t="str">
        <f>VLOOKUP(A189,'ESO zone names'!$A$3:$F$10000,4,FALSE)</f>
        <v>Das Gewölbe der Verbannung</v>
      </c>
      <c r="E189" s="20" t="str">
        <f>VLOOKUP(A189,'ESO zone names'!$A$3:$F$10000,5,FALSE)</f>
        <v>The Vault of Exile</v>
      </c>
      <c r="F189" s="20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0">
        <f>A189</f>
        <v>392</v>
      </c>
      <c r="M189" s="20">
        <f>C189</f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0" t="str">
        <f>VLOOKUP(A190,'ESO zone names'!$A$3:$F$10000,4,FALSE)</f>
        <v>Die Salzgischthöhle</v>
      </c>
      <c r="E190" s="20" t="str">
        <f>VLOOKUP(A190,'ESO zone names'!$A$3:$F$10000,5,FALSE)</f>
        <v>Saltspray Cave</v>
      </c>
      <c r="F190" s="20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0">
        <f>A190</f>
        <v>393</v>
      </c>
      <c r="M190" s="20">
        <f>C190</f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0" t="str">
        <f>VLOOKUP(A191,'ESO zone names'!$A$3:$F$10000,4,FALSE)</f>
        <v>Der Unterbau von Ezduiin</v>
      </c>
      <c r="E191" s="20" t="str">
        <f>VLOOKUP(A191,'ESO zone names'!$A$3:$F$10000,5,FALSE)</f>
        <v>Ezduiin Undercroft</v>
      </c>
      <c r="F191" s="20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0">
        <f>A191</f>
        <v>394</v>
      </c>
      <c r="M191" s="20">
        <f>C191</f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0" t="str">
        <f>VLOOKUP(A192,'ESO zone names'!$A$3:$F$10000,4,FALSE)</f>
        <v>Die Zuflucht des Grauens</v>
      </c>
      <c r="E192" s="20" t="str">
        <f>VLOOKUP(A192,'ESO zone names'!$A$3:$F$10000,5,FALSE)</f>
        <v>The Refuge of Dread</v>
      </c>
      <c r="F192" s="20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0">
        <f>A192</f>
        <v>395</v>
      </c>
      <c r="M192" s="20">
        <f>C192</f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0" t="str">
        <f>VLOOKUP(A193,'ESO zone names'!$A$3:$F$10000,4,FALSE)</f>
        <v>Ondil</v>
      </c>
      <c r="E193" s="20" t="str">
        <f>VLOOKUP(A193,'ESO zone names'!$A$3:$F$10000,5,FALSE)</f>
        <v>Ondil</v>
      </c>
      <c r="F193" s="20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0">
        <f>A193</f>
        <v>396</v>
      </c>
      <c r="M193" s="20">
        <f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0" t="str">
        <f>VLOOKUP(A194,'ESO zone names'!$A$3:$F$10000,4,FALSE)</f>
        <v>Dels Grube</v>
      </c>
      <c r="E194" s="20" t="str">
        <f>VLOOKUP(A194,'ESO zone names'!$A$3:$F$10000,5,FALSE)</f>
        <v>Del's Claim</v>
      </c>
      <c r="F194" s="20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0">
        <f>A194</f>
        <v>397</v>
      </c>
      <c r="M194" s="20">
        <f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0" t="str">
        <f>VLOOKUP(A195,'ESO zone names'!$A$3:$F$10000,4,FALSE)</f>
        <v>Entilas Torheit</v>
      </c>
      <c r="E195" s="20" t="str">
        <f>VLOOKUP(A195,'ESO zone names'!$A$3:$F$10000,5,FALSE)</f>
        <v>Entila's Folly</v>
      </c>
      <c r="F195" s="20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0">
        <f>A195</f>
        <v>398</v>
      </c>
      <c r="M195" s="20">
        <f>C195</f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0" t="str">
        <f>VLOOKUP(A196,'ESO zone names'!$A$3:$F$10000,4,FALSE)</f>
        <v>Wansalen</v>
      </c>
      <c r="E196" s="20" t="str">
        <f>VLOOKUP(A196,'ESO zone names'!$A$3:$F$10000,5,FALSE)</f>
        <v>Wansalen</v>
      </c>
      <c r="F196" s="20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0">
        <f>A196</f>
        <v>399</v>
      </c>
      <c r="M196" s="20">
        <f>C196</f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0" t="str">
        <f>VLOOKUP(A197,'ESO zone names'!$A$3:$F$10000,4,FALSE)</f>
        <v>Mehrunes Tücke</v>
      </c>
      <c r="E197" s="20" t="str">
        <f>VLOOKUP(A197,'ESO zone names'!$A$3:$F$10000,5,FALSE)</f>
        <v>Mehrunes' Spite</v>
      </c>
      <c r="F197" s="20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0">
        <f>A197</f>
        <v>400</v>
      </c>
      <c r="M197" s="20">
        <f>C197</f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0" t="str">
        <f>VLOOKUP(A198,'ESO zone names'!$A$3:$F$10000,4,FALSE)</f>
        <v>Bewan</v>
      </c>
      <c r="E198" s="20" t="str">
        <f>VLOOKUP(A198,'ESO zone names'!$A$3:$F$10000,5,FALSE)</f>
        <v>Bewan</v>
      </c>
      <c r="F198" s="20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0">
        <f>A198</f>
        <v>401</v>
      </c>
      <c r="M198" s="20">
        <f>C198</f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0" t="str">
        <f>VLOOKUP(A199,'ESO zone names'!$A$3:$F$10000,4,FALSE)</f>
        <v>Die Mine von Shors Stein</v>
      </c>
      <c r="E199" s="20" t="str">
        <f>VLOOKUP(A199,'ESO zone names'!$A$3:$F$10000,5,FALSE)</f>
        <v>Shor's Stone Mine</v>
      </c>
      <c r="F199" s="20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0">
        <f>A199</f>
        <v>402</v>
      </c>
      <c r="M199" s="20">
        <f>C199</f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0" t="str">
        <f>VLOOKUP(A200,'ESO zone names'!$A$3:$F$10000,4,FALSE)</f>
        <v>Die Nordwindmine</v>
      </c>
      <c r="E200" s="20" t="str">
        <f>VLOOKUP(A200,'ESO zone names'!$A$3:$F$10000,5,FALSE)</f>
        <v>Northwind Mine</v>
      </c>
      <c r="F200" s="20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0">
        <f>A200</f>
        <v>403</v>
      </c>
      <c r="M200" s="20">
        <f>C200</f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0" t="str">
        <f>VLOOKUP(A201,'ESO zone names'!$A$3:$F$10000,4,FALSE)</f>
        <v>Das Fahlsteingewölbe</v>
      </c>
      <c r="E201" s="20" t="str">
        <f>VLOOKUP(A201,'ESO zone names'!$A$3:$F$10000,5,FALSE)</f>
        <v>Fallowstone Vault</v>
      </c>
      <c r="F201" s="20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0">
        <f>A201</f>
        <v>404</v>
      </c>
      <c r="M201" s="20">
        <f>C201</f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0" t="str">
        <f>VLOOKUP(A202,'ESO zone names'!$A$3:$F$10000,4,FALSE)</f>
        <v>Fürstin Llarels Unterschlupf</v>
      </c>
      <c r="E202" s="20" t="str">
        <f>VLOOKUP(A202,'ESO zone names'!$A$3:$F$10000,5,FALSE)</f>
        <v>Lady Llarel's Shelter</v>
      </c>
      <c r="F202" s="20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0">
        <f>A202</f>
        <v>405</v>
      </c>
      <c r="M202" s="20">
        <f>C202</f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0" t="str">
        <f>VLOOKUP(A203,'ESO zone names'!$A$3:$F$10000,4,FALSE)</f>
        <v>Unterbthanual</v>
      </c>
      <c r="E203" s="20" t="str">
        <f>VLOOKUP(A203,'ESO zone names'!$A$3:$F$10000,5,FALSE)</f>
        <v>Lower Bthanual</v>
      </c>
      <c r="F203" s="20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0">
        <f>A203</f>
        <v>406</v>
      </c>
      <c r="M203" s="20">
        <f>C203</f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0" t="str">
        <f>VLOOKUP(A204,'ESO zone names'!$A$3:$F$10000,4,FALSE)</f>
        <v>Die Dreikreismine</v>
      </c>
      <c r="E204" s="20" t="str">
        <f>VLOOKUP(A204,'ESO zone names'!$A$3:$F$10000,5,FALSE)</f>
        <v>The Triple Circle Mine</v>
      </c>
      <c r="F204" s="20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0">
        <f>A204</f>
        <v>407</v>
      </c>
      <c r="M204" s="20">
        <f>C204</f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0" t="str">
        <f>VLOOKUP(A205,'ESO zone names'!$A$3:$F$10000,4,FALSE)</f>
        <v>Taleons Klippe</v>
      </c>
      <c r="E205" s="20" t="str">
        <f>VLOOKUP(A205,'ESO zone names'!$A$3:$F$10000,5,FALSE)</f>
        <v>Taleon's Crag</v>
      </c>
      <c r="F205" s="20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0">
        <f>A205</f>
        <v>408</v>
      </c>
      <c r="M205" s="20">
        <f>C205</f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0" t="str">
        <f>VLOOKUP(A206,'ESO zone names'!$A$3:$F$10000,4,FALSE)</f>
        <v>Die Klingenohrgrotte</v>
      </c>
      <c r="E206" s="20" t="str">
        <f>VLOOKUP(A206,'ESO zone names'!$A$3:$F$10000,5,FALSE)</f>
        <v>Knife Ear Grotto</v>
      </c>
      <c r="F206" s="20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0">
        <f>A206</f>
        <v>409</v>
      </c>
      <c r="M206" s="20">
        <f>C206</f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0" t="str">
        <f>VLOOKUP(A207,'ESO zone names'!$A$3:$F$10000,4,FALSE)</f>
        <v>Der Leichengarten</v>
      </c>
      <c r="E207" s="20" t="str">
        <f>VLOOKUP(A207,'ESO zone names'!$A$3:$F$10000,5,FALSE)</f>
        <v>The Corpse Garden</v>
      </c>
      <c r="F207" s="20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0">
        <f>A207</f>
        <v>410</v>
      </c>
      <c r="M207" s="20">
        <f>C207</f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0" t="str">
        <f>VLOOKUP(A208,'ESO zone names'!$A$3:$F$10000,4,FALSE)</f>
        <v>Die Jagdgründe</v>
      </c>
      <c r="E208" s="20" t="str">
        <f>VLOOKUP(A208,'ESO zone names'!$A$3:$F$10000,5,FALSE)</f>
        <v>The Hunting Grounds</v>
      </c>
      <c r="F208" s="20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0">
        <f>A208</f>
        <v>411</v>
      </c>
      <c r="M208" s="20">
        <f>C208</f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0" t="str">
        <f>VLOOKUP(A209,'ESO zone names'!$A$3:$F$10000,4,FALSE)</f>
        <v>Das Hügelgrab von Nimalten</v>
      </c>
      <c r="E209" s="20" t="str">
        <f>VLOOKUP(A209,'ESO zone names'!$A$3:$F$10000,5,FALSE)</f>
        <v>Nimalten Barrow</v>
      </c>
      <c r="F209" s="20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0">
        <f>A209</f>
        <v>412</v>
      </c>
      <c r="M209" s="20">
        <f>C209</f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0" t="str">
        <f>VLOOKUP(A210,'ESO zone names'!$A$3:$F$10000,4,FALSE)</f>
        <v>Avanchznel</v>
      </c>
      <c r="E210" s="20" t="str">
        <f>VLOOKUP(A210,'ESO zone names'!$A$3:$F$10000,5,FALSE)</f>
        <v>Avanchnzel</v>
      </c>
      <c r="F210" s="20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0">
        <f>A210</f>
        <v>413</v>
      </c>
      <c r="M210" s="20">
        <f>C210</f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0" t="str">
        <f>VLOOKUP(A211,'ESO zone names'!$A$3:$F$10000,4,FALSE)</f>
        <v>Die Föhrgipfelkavernen</v>
      </c>
      <c r="E211" s="20" t="str">
        <f>VLOOKUP(A211,'ESO zone names'!$A$3:$F$10000,5,FALSE)</f>
        <v>Pinepeak Caverns</v>
      </c>
      <c r="F211" s="20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0">
        <f>A211</f>
        <v>414</v>
      </c>
      <c r="M211" s="20">
        <f>C211</f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0" t="str">
        <f>VLOOKUP(A212,'ESO zone names'!$A$3:$F$10000,4,FALSE)</f>
        <v>Die Trolhettahöhle</v>
      </c>
      <c r="E212" s="20" t="str">
        <f>VLOOKUP(A212,'ESO zone names'!$A$3:$F$10000,5,FALSE)</f>
        <v>Trolhetta Cave</v>
      </c>
      <c r="F212" s="20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0">
        <f>A212</f>
        <v>415</v>
      </c>
      <c r="M212" s="20">
        <f>C212</f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0" t="str">
        <f>VLOOKUP(A213,'ESO zone names'!$A$3:$F$10000,4,FALSE)</f>
        <v>Das Innere Tanzelwil</v>
      </c>
      <c r="E213" s="20" t="str">
        <f>VLOOKUP(A213,'ESO zone names'!$A$3:$F$10000,5,FALSE)</f>
        <v>Inner Tanzelwil</v>
      </c>
      <c r="F213" s="20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0">
        <f>A213</f>
        <v>416</v>
      </c>
      <c r="M213" s="20">
        <f>C213</f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0" t="str">
        <f>VLOOKUP(A214,'ESO zone names'!$A$3:$F$10000,4,FALSE)</f>
        <v>Aba-Loria</v>
      </c>
      <c r="E214" s="20" t="str">
        <f>VLOOKUP(A214,'ESO zone names'!$A$3:$F$10000,5,FALSE)</f>
        <v>Aba-Loria</v>
      </c>
      <c r="F214" s="20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0">
        <f>A214</f>
        <v>417</v>
      </c>
      <c r="M214" s="20">
        <f>C214</f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0" t="str">
        <f>VLOOKUP(A215,'ESO zone names'!$A$3:$F$10000,4,FALSE)</f>
        <v>Das Gewölbe von Haman Schmiedefeuer</v>
      </c>
      <c r="E215" s="20" t="str">
        <f>VLOOKUP(A215,'ESO zone names'!$A$3:$F$10000,5,FALSE)</f>
        <v>The Vault of Haman Forgefire</v>
      </c>
      <c r="F215" s="20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0">
        <f>A215</f>
        <v>418</v>
      </c>
      <c r="M215" s="20">
        <f>C215</f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0" t="str">
        <f>VLOOKUP(A216,'ESO zone names'!$A$3:$F$10000,4,FALSE)</f>
        <v>Die Grotte der Laster</v>
      </c>
      <c r="E216" s="20" t="str">
        <f>VLOOKUP(A216,'ESO zone names'!$A$3:$F$10000,5,FALSE)</f>
        <v>The Grotto of Depravity</v>
      </c>
      <c r="F216" s="20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0">
        <f>A216</f>
        <v>419</v>
      </c>
      <c r="M216" s="20">
        <f>C216</f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0" t="str">
        <f>VLOOKUP(A217,'ESO zone names'!$A$3:$F$10000,4,FALSE)</f>
        <v>Die Höhle der Trophäen</v>
      </c>
      <c r="E217" s="20" t="str">
        <f>VLOOKUP(A217,'ESO zone names'!$A$3:$F$10000,5,FALSE)</f>
        <v>Cave of Trophies</v>
      </c>
      <c r="F217" s="20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0">
        <f>A217</f>
        <v>420</v>
      </c>
      <c r="M217" s="20">
        <f>C217</f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0" t="str">
        <f>VLOOKUP(A218,'ESO zone names'!$A$3:$F$10000,4,FALSE)</f>
        <v>Mal Sorras Grabmal</v>
      </c>
      <c r="E218" s="20" t="str">
        <f>VLOOKUP(A218,'ESO zone names'!$A$3:$F$10000,5,FALSE)</f>
        <v>Mal Sorra's Tomb</v>
      </c>
      <c r="F218" s="20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0">
        <f>A218</f>
        <v>421</v>
      </c>
      <c r="M218" s="20">
        <f>C218</f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0" t="str">
        <f>VLOOKUP(A219,'ESO zone names'!$A$3:$F$10000,4,FALSE)</f>
        <v>Der Wehklagende Schlund</v>
      </c>
      <c r="E219" s="20" t="str">
        <f>VLOOKUP(A219,'ESO zone names'!$A$3:$F$10000,5,FALSE)</f>
        <v>The Wailing Maw</v>
      </c>
      <c r="F219" s="20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0">
        <f>A219</f>
        <v>422</v>
      </c>
      <c r="M219" s="20">
        <f>C219</f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0" t="str">
        <f>VLOOKUP(A220,'ESO zone names'!$A$3:$F$10000,4,FALSE)</f>
        <v>Die Burg Camlorn</v>
      </c>
      <c r="E220" s="20" t="str">
        <f>VLOOKUP(A220,'ESO zone names'!$A$3:$F$10000,5,FALSE)</f>
        <v>Camlorn Keep</v>
      </c>
      <c r="F220" s="20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0">
        <f>A220</f>
        <v>424</v>
      </c>
      <c r="M220" s="20">
        <f>C220</f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0" t="str">
        <f>VLOOKUP(A221,'ESO zone names'!$A$3:$F$10000,4,FALSE)</f>
        <v>Das Kastell von Dolchsturz</v>
      </c>
      <c r="E221" s="20" t="str">
        <f>VLOOKUP(A221,'ESO zone names'!$A$3:$F$10000,5,FALSE)</f>
        <v>Daggerfall Castle</v>
      </c>
      <c r="F221" s="20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0">
        <f>A221</f>
        <v>425</v>
      </c>
      <c r="M221" s="20">
        <f>C221</f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0" t="str">
        <f>VLOOKUP(A222,'ESO zone names'!$A$3:$F$10000,4,FALSE)</f>
        <v>Angofs Heiligtum</v>
      </c>
      <c r="E222" s="20" t="str">
        <f>VLOOKUP(A222,'ESO zone names'!$A$3:$F$10000,5,FALSE)</f>
        <v>Angof's Sanctum</v>
      </c>
      <c r="F222" s="20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0">
        <f>A222</f>
        <v>426</v>
      </c>
      <c r="M222" s="20">
        <f>C222</f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0" t="str">
        <f>VLOOKUP(A223,'ESO zone names'!$A$3:$F$10000,4,FALSE)</f>
        <v>Die Höhlen des Glenumbramoors</v>
      </c>
      <c r="E223" s="20" t="str">
        <f>VLOOKUP(A223,'ESO zone names'!$A$3:$F$10000,5,FALSE)</f>
        <v>Glenumbra Moors Cave</v>
      </c>
      <c r="F223" s="20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0">
        <f>A223</f>
        <v>429</v>
      </c>
      <c r="M223" s="20">
        <f>C223</f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0" t="str">
        <f>VLOOKUP(A224,'ESO zone names'!$A$3:$F$10000,4,FALSE)</f>
        <v>Aphrens Grab</v>
      </c>
      <c r="E224" s="20" t="str">
        <f>VLOOKUP(A224,'ESO zone names'!$A$3:$F$10000,5,FALSE)</f>
        <v>Aphren's Tomb</v>
      </c>
      <c r="F224" s="20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0">
        <f>A224</f>
        <v>430</v>
      </c>
      <c r="M224" s="20">
        <f>C224</f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0" t="str">
        <f>VLOOKUP(A225,'ESO zone names'!$A$3:$F$10000,4,FALSE)</f>
        <v>Das Hügelgrab von Taarengrav</v>
      </c>
      <c r="E225" s="20" t="str">
        <f>VLOOKUP(A225,'ESO zone names'!$A$3:$F$10000,5,FALSE)</f>
        <v>Taarengrav Barrow</v>
      </c>
      <c r="F225" s="20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0">
        <f>A225</f>
        <v>431</v>
      </c>
      <c r="M225" s="20">
        <f>C225</f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0" t="str">
        <f>VLOOKUP(A226,'ESO zone names'!$A$3:$F$10000,4,FALSE)</f>
        <v>Nairumes Gefängnis</v>
      </c>
      <c r="E226" s="20" t="str">
        <f>VLOOKUP(A226,'ESO zone names'!$A$3:$F$10000,5,FALSE)</f>
        <v>Nairume's Prison</v>
      </c>
      <c r="F226" s="20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0">
        <f>A226</f>
        <v>433</v>
      </c>
      <c r="M226" s="20">
        <f>C226</f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0" t="str">
        <f>VLOOKUP(A227,'ESO zone names'!$A$3:$F$10000,4,FALSE)</f>
        <v>Das Planetarium</v>
      </c>
      <c r="E227" s="20" t="str">
        <f>VLOOKUP(A227,'ESO zone names'!$A$3:$F$10000,5,FALSE)</f>
        <v>The Orrery</v>
      </c>
      <c r="F227" s="20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0">
        <f>A227</f>
        <v>434</v>
      </c>
      <c r="M227" s="20">
        <f>C227</f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0" t="str">
        <f>VLOOKUP(A228,'ESO zone names'!$A$3:$F$10000,4,FALSE)</f>
        <v>Die Kathedrale des Goldenen Pfads</v>
      </c>
      <c r="E228" s="20" t="str">
        <f>VLOOKUP(A228,'ESO zone names'!$A$3:$F$10000,5,FALSE)</f>
        <v>Cathedral of the Golden Path</v>
      </c>
      <c r="F228" s="20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0">
        <f>A228</f>
        <v>435</v>
      </c>
      <c r="M228" s="20">
        <f>C228</f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0" t="str">
        <f>VLOOKUP(A229,'ESO zone names'!$A$3:$F$10000,4,FALSE)</f>
        <v>Das Reliquiargewölbe</v>
      </c>
      <c r="E229" s="20" t="str">
        <f>VLOOKUP(A229,'ESO zone names'!$A$3:$F$10000,5,FALSE)</f>
        <v>Reliquary Vault</v>
      </c>
      <c r="F229" s="20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0">
        <f>A229</f>
        <v>436</v>
      </c>
      <c r="M229" s="20">
        <f>C229</f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0" t="str">
        <f>VLOOKUP(A230,'ESO zone names'!$A$3:$F$10000,4,FALSE)</f>
        <v>Die Ruinen von Laeloria</v>
      </c>
      <c r="E230" s="20" t="str">
        <f>VLOOKUP(A230,'ESO zone names'!$A$3:$F$10000,5,FALSE)</f>
        <v>Laeloria Ruins</v>
      </c>
      <c r="F230" s="20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0">
        <f>A230</f>
        <v>437</v>
      </c>
      <c r="M230" s="20">
        <f>C230</f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0" t="str">
        <f>VLOOKUP(A231,'ESO zone names'!$A$3:$F$10000,4,FALSE)</f>
        <v>Die Höhle der Gebrochenen Segel</v>
      </c>
      <c r="E231" s="20" t="str">
        <f>VLOOKUP(A231,'ESO zone names'!$A$3:$F$10000,5,FALSE)</f>
        <v>Cave of Broken Sails</v>
      </c>
      <c r="F231" s="20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0">
        <f>A231</f>
        <v>438</v>
      </c>
      <c r="M231" s="20">
        <f>C231</f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0" t="str">
        <f>VLOOKUP(A232,'ESO zone names'!$A$3:$F$10000,4,FALSE)</f>
        <v>Das Beinhaus von Telacar</v>
      </c>
      <c r="E232" s="20" t="str">
        <f>VLOOKUP(A232,'ESO zone names'!$A$3:$F$10000,5,FALSE)</f>
        <v>Ossuary of Telacar</v>
      </c>
      <c r="F232" s="20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0">
        <f>A232</f>
        <v>439</v>
      </c>
      <c r="M232" s="20">
        <f>C232</f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0" t="str">
        <f>VLOOKUP(A233,'ESO zone names'!$A$3:$F$10000,4,FALSE)</f>
        <v>Die Kanalisation</v>
      </c>
      <c r="E233" s="20" t="str">
        <f>VLOOKUP(A233,'ESO zone names'!$A$3:$F$10000,5,FALSE)</f>
        <v>The Aquifer</v>
      </c>
      <c r="F233" s="20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0">
        <f>A233</f>
        <v>440</v>
      </c>
      <c r="M233" s="20">
        <f>C233</f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0" t="str">
        <f>VLOOKUP(A234,'ESO zone names'!$A$3:$F$10000,4,FALSE)</f>
        <v>Ne Salas</v>
      </c>
      <c r="E234" s="20" t="str">
        <f>VLOOKUP(A234,'ESO zone names'!$A$3:$F$10000,5,FALSE)</f>
        <v>Ne Salas</v>
      </c>
      <c r="F234" s="20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0">
        <f>A234</f>
        <v>442</v>
      </c>
      <c r="M234" s="20">
        <f>C234</f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0" t="str">
        <f>VLOOKUP(A235,'ESO zone names'!$A$3:$F$10000,4,FALSE)</f>
        <v>Die Klettenwurz-Kwamamine</v>
      </c>
      <c r="E235" s="20" t="str">
        <f>VLOOKUP(A235,'ESO zone names'!$A$3:$F$10000,5,FALSE)</f>
        <v>Burroot Kwama Mine</v>
      </c>
      <c r="F235" s="20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0">
        <f>A235</f>
        <v>444</v>
      </c>
      <c r="M235" s="20">
        <f>C235</f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0" t="str">
        <f>VLOOKUP(A236,'ESO zone names'!$A$3:$F$10000,4,FALSE)</f>
        <v>Die Mobarmine</v>
      </c>
      <c r="E236" s="20" t="str">
        <f>VLOOKUP(A236,'ESO zone names'!$A$3:$F$10000,5,FALSE)</f>
        <v>Mobar Mine</v>
      </c>
      <c r="F236" s="20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0">
        <f>A236</f>
        <v>447</v>
      </c>
      <c r="M236" s="20">
        <f>C236</f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0" t="str">
        <f>VLOOKUP(A237,'ESO zone names'!$A$3:$F$10000,4,FALSE)</f>
        <v>Die Burg Grauenfrost</v>
      </c>
      <c r="E237" s="20" t="str">
        <f>VLOOKUP(A237,'ESO zone names'!$A$3:$F$10000,5,FALSE)</f>
        <v>Direfrost Keep</v>
      </c>
      <c r="F237" s="20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0">
        <f>A237</f>
        <v>449</v>
      </c>
      <c r="M237" s="20">
        <f>C237</f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0" t="str">
        <f>VLOOKUP(A238,'ESO zone names'!$A$3:$F$10000,4,FALSE)</f>
        <v>Senalana</v>
      </c>
      <c r="E238" s="20" t="str">
        <f>VLOOKUP(A238,'ESO zone names'!$A$3:$F$10000,5,FALSE)</f>
        <v>Senalana</v>
      </c>
      <c r="F238" s="20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0">
        <f>A238</f>
        <v>451</v>
      </c>
      <c r="M238" s="20">
        <f>C238</f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0" t="str">
        <f>VLOOKUP(A239,'ESO zone names'!$A$3:$F$10000,4,FALSE)</f>
        <v>Der Tempel der Göttlichen</v>
      </c>
      <c r="E239" s="20" t="str">
        <f>VLOOKUP(A239,'ESO zone names'!$A$3:$F$10000,5,FALSE)</f>
        <v>Temple to the Divines</v>
      </c>
      <c r="F239" s="20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0">
        <f>A239</f>
        <v>452</v>
      </c>
      <c r="M239" s="20">
        <f>C239</f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0" t="str">
        <f>VLOOKUP(A240,'ESO zone names'!$A$3:$F$10000,4,FALSE)</f>
        <v>Die Hallen der Säfte</v>
      </c>
      <c r="E240" s="20" t="str">
        <f>VLOOKUP(A240,'ESO zone names'!$A$3:$F$10000,5,FALSE)</f>
        <v>Halls of Ichor</v>
      </c>
      <c r="F240" s="20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0">
        <f>A240</f>
        <v>453</v>
      </c>
      <c r="M240" s="20">
        <f>C240</f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0" t="str">
        <f>VLOOKUP(A241,'ESO zone names'!$A$3:$F$10000,4,FALSE)</f>
        <v>Der Do'Krin-Tempel</v>
      </c>
      <c r="E241" s="20" t="str">
        <f>VLOOKUP(A241,'ESO zone names'!$A$3:$F$10000,5,FALSE)</f>
        <v>Do'Krin Temple</v>
      </c>
      <c r="F241" s="20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0">
        <f>A241</f>
        <v>454</v>
      </c>
      <c r="M241" s="20">
        <f>C241</f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0" t="str">
        <f>VLOOKUP(A242,'ESO zone names'!$A$3:$F$10000,4,FALSE)</f>
        <v>Der Tempel von Knurr'kha</v>
      </c>
      <c r="E242" s="20" t="str">
        <f>VLOOKUP(A242,'ESO zone names'!$A$3:$F$10000,5,FALSE)</f>
        <v>Rawl'kha Temple</v>
      </c>
      <c r="F242" s="20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0">
        <f>A242</f>
        <v>455</v>
      </c>
      <c r="M242" s="20">
        <f>C242</f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0" t="str">
        <f>VLOOKUP(A243,'ESO zone names'!$A$3:$F$10000,4,FALSE)</f>
        <v>Der Tanz der Fünf Finger</v>
      </c>
      <c r="E243" s="20" t="str">
        <f>VLOOKUP(A243,'ESO zone names'!$A$3:$F$10000,5,FALSE)</f>
        <v>Five Finger Dance</v>
      </c>
      <c r="F243" s="20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0">
        <f>A243</f>
        <v>456</v>
      </c>
      <c r="M243" s="20">
        <f>C243</f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0" t="str">
        <f>VLOOKUP(A244,'ESO zone names'!$A$3:$F$10000,4,FALSE)</f>
        <v>Der Mondhöhe-Tempel</v>
      </c>
      <c r="E244" s="20" t="str">
        <f>VLOOKUP(A244,'ESO zone names'!$A$3:$F$10000,5,FALSE)</f>
        <v>Moonmont Temple</v>
      </c>
      <c r="F244" s="20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0">
        <f>A244</f>
        <v>457</v>
      </c>
      <c r="M244" s="20">
        <f>C244</f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0" t="str">
        <f>VLOOKUP(A245,'ESO zone names'!$A$3:$F$10000,4,FALSE)</f>
        <v>Die Feste Sphinxfalter</v>
      </c>
      <c r="E245" s="20" t="str">
        <f>VLOOKUP(A245,'ESO zone names'!$A$3:$F$10000,5,FALSE)</f>
        <v>Fort Sphinxmoth</v>
      </c>
      <c r="F245" s="20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0">
        <f>A245</f>
        <v>458</v>
      </c>
      <c r="M245" s="20">
        <f>C245</f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0" t="str">
        <f>VLOOKUP(A246,'ESO zone names'!$A$3:$F$10000,4,FALSE)</f>
        <v>Die Arena von Thizzrini</v>
      </c>
      <c r="E246" s="20" t="str">
        <f>VLOOKUP(A246,'ESO zone names'!$A$3:$F$10000,5,FALSE)</f>
        <v>Thizzrini Arena</v>
      </c>
      <c r="F246" s="20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0">
        <f>A246</f>
        <v>459</v>
      </c>
      <c r="M246" s="20">
        <f>C246</f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0" t="str">
        <f>VLOOKUP(A247,'ESO zone names'!$A$3:$F$10000,4,FALSE)</f>
        <v>Die Halbebene von Jode</v>
      </c>
      <c r="E247" s="20" t="str">
        <f>VLOOKUP(A247,'ESO zone names'!$A$3:$F$10000,5,FALSE)</f>
        <v>The Demi-Plane of Jode</v>
      </c>
      <c r="F247" s="20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0">
        <f>A247</f>
        <v>460</v>
      </c>
      <c r="M247" s="20">
        <f>C247</f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0" t="str">
        <f>VLOOKUP(A248,'ESO zone names'!$A$3:$F$10000,4,FALSE)</f>
        <v>Der Bau von Lorkhaj</v>
      </c>
      <c r="E248" s="20" t="str">
        <f>VLOOKUP(A248,'ESO zone names'!$A$3:$F$10000,5,FALSE)</f>
        <v>Den of Lorkhaj</v>
      </c>
      <c r="F248" s="20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0">
        <f>A248</f>
        <v>461</v>
      </c>
      <c r="M248" s="20">
        <f>C248</f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0" t="str">
        <f>VLOOKUP(A249,'ESO zone names'!$A$3:$F$10000,4,FALSE)</f>
        <v>Thibauts Steingrab</v>
      </c>
      <c r="E249" s="20" t="str">
        <f>VLOOKUP(A249,'ESO zone names'!$A$3:$F$10000,5,FALSE)</f>
        <v>Thibaut's Cairn</v>
      </c>
      <c r="F249" s="20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0">
        <f>A249</f>
        <v>462</v>
      </c>
      <c r="M249" s="20">
        <f>C249</f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0" t="str">
        <f>VLOOKUP(A250,'ESO zone names'!$A$3:$F$10000,4,FALSE)</f>
        <v>Kunas Grabung</v>
      </c>
      <c r="E250" s="20" t="str">
        <f>VLOOKUP(A250,'ESO zone names'!$A$3:$F$10000,5,FALSE)</f>
        <v>Kuna's Delve</v>
      </c>
      <c r="F250" s="20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0">
        <f>A250</f>
        <v>463</v>
      </c>
      <c r="M250" s="20">
        <f>C250</f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0" t="str">
        <f>VLOOKUP(A251,'ESO zone names'!$A$3:$F$10000,4,FALSE)</f>
        <v>Fardirs Torheit</v>
      </c>
      <c r="E251" s="20" t="str">
        <f>VLOOKUP(A251,'ESO zone names'!$A$3:$F$10000,5,FALSE)</f>
        <v>Fardir's Folly</v>
      </c>
      <c r="F251" s="20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0">
        <f>A251</f>
        <v>464</v>
      </c>
      <c r="M251" s="20">
        <f>C251</f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0" t="str">
        <f>VLOOKUP(A252,'ESO zone names'!$A$3:$F$10000,4,FALSE)</f>
        <v>Krallenhieb</v>
      </c>
      <c r="E252" s="20" t="str">
        <f>VLOOKUP(A252,'ESO zone names'!$A$3:$F$10000,5,FALSE)</f>
        <v>Claw's Strike</v>
      </c>
      <c r="F252" s="20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0">
        <f>A252</f>
        <v>465</v>
      </c>
      <c r="M252" s="20">
        <f>C252</f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0" t="str">
        <f>VLOOKUP(A253,'ESO zone names'!$A$3:$F$10000,4,FALSE)</f>
        <v>Die Heulwindhöhle</v>
      </c>
      <c r="E253" s="20" t="str">
        <f>VLOOKUP(A253,'ESO zone names'!$A$3:$F$10000,5,FALSE)</f>
        <v>Weeping Wind Cave</v>
      </c>
      <c r="F253" s="20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0">
        <f>A253</f>
        <v>466</v>
      </c>
      <c r="M253" s="20">
        <f>C253</f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0" t="str">
        <f>VLOOKUP(A254,'ESO zone names'!$A$3:$F$10000,4,FALSE)</f>
        <v>Jodeslicht</v>
      </c>
      <c r="E254" s="20" t="str">
        <f>VLOOKUP(A254,'ESO zone names'!$A$3:$F$10000,5,FALSE)</f>
        <v>Jode's Light</v>
      </c>
      <c r="F254" s="20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0">
        <f>A254</f>
        <v>467</v>
      </c>
      <c r="M254" s="20">
        <f>C254</f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0" t="str">
        <f>VLOOKUP(A255,'ESO zone names'!$A$3:$F$10000,4,FALSE)</f>
        <v>Totmannsend</v>
      </c>
      <c r="E255" s="20" t="str">
        <f>VLOOKUP(A255,'ESO zone names'!$A$3:$F$10000,5,FALSE)</f>
        <v>Dead Man's Drop</v>
      </c>
      <c r="F255" s="20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0">
        <f>A255</f>
        <v>468</v>
      </c>
      <c r="M255" s="20">
        <f>C255</f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0" t="str">
        <f>VLOOKUP(A256,'ESO zone names'!$A$3:$F$10000,4,FALSE)</f>
        <v>Das Grabmal der Abtrünnigen</v>
      </c>
      <c r="E256" s="20" t="str">
        <f>VLOOKUP(A256,'ESO zone names'!$A$3:$F$10000,5,FALSE)</f>
        <v>Tomb of Apostates</v>
      </c>
      <c r="F256" s="20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0">
        <f>A256</f>
        <v>469</v>
      </c>
      <c r="M256" s="20">
        <f>C256</f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0" t="str">
        <f>VLOOKUP(A257,'ESO zone names'!$A$3:$F$10000,4,FALSE)</f>
        <v>Die Reifzeckengrube</v>
      </c>
      <c r="E257" s="20" t="str">
        <f>VLOOKUP(A257,'ESO zone names'!$A$3:$F$10000,5,FALSE)</f>
        <v>Hoarvor Pit</v>
      </c>
      <c r="F257" s="20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0">
        <f>A257</f>
        <v>470</v>
      </c>
      <c r="M257" s="20">
        <f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0" t="str">
        <f>VLOOKUP(A258,'ESO zone names'!$A$3:$F$10000,4,FALSE)</f>
        <v>Die Ruinen von Shael</v>
      </c>
      <c r="E258" s="20" t="str">
        <f>VLOOKUP(A258,'ESO zone names'!$A$3:$F$10000,5,FALSE)</f>
        <v>Shael Ruins</v>
      </c>
      <c r="F258" s="20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0">
        <f>A258</f>
        <v>471</v>
      </c>
      <c r="M258" s="20">
        <f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0" t="str">
        <f>VLOOKUP(A259,'ESO zone names'!$A$3:$F$10000,4,FALSE)</f>
        <v>Die Wurzeln von Silvenar</v>
      </c>
      <c r="E259" s="20" t="str">
        <f>VLOOKUP(A259,'ESO zone names'!$A$3:$F$10000,5,FALSE)</f>
        <v>Roots of Silvenar</v>
      </c>
      <c r="F259" s="20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0">
        <f>A259</f>
        <v>472</v>
      </c>
      <c r="M259" s="20">
        <f>C259</f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0" t="str">
        <f>VLOOKUP(A260,'ESO zone names'!$A$3:$F$10000,4,FALSE)</f>
        <v>Die Schwarzrankenruinen</v>
      </c>
      <c r="E260" s="20" t="str">
        <f>VLOOKUP(A260,'ESO zone names'!$A$3:$F$10000,5,FALSE)</f>
        <v>Black Vine Ruins</v>
      </c>
      <c r="F260" s="20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0">
        <f>A260</f>
        <v>473</v>
      </c>
      <c r="M260" s="20">
        <f>C260</f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0" t="str">
        <f>VLOOKUP(A261,'ESO zone names'!$A$3:$F$10000,4,FALSE)</f>
        <v>Die Krabblergrube</v>
      </c>
      <c r="E261" s="20" t="str">
        <f>VLOOKUP(A261,'ESO zone names'!$A$3:$F$10000,5,FALSE)</f>
        <v>The Scuttle Pit</v>
      </c>
      <c r="F261" s="20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0">
        <f>A261</f>
        <v>475</v>
      </c>
      <c r="M261" s="20">
        <f>C261</f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0" t="str">
        <f>VLOOKUP(A262,'ESO zone names'!$A$3:$F$10000,4,FALSE)</f>
        <v>Die Rankentodhöhle</v>
      </c>
      <c r="E262" s="20" t="str">
        <f>VLOOKUP(A262,'ESO zone names'!$A$3:$F$10000,5,FALSE)</f>
        <v>Vinedeath Cave</v>
      </c>
      <c r="F262" s="20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0">
        <f>A262</f>
        <v>477</v>
      </c>
      <c r="M262" s="20">
        <f>C262</f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0" t="str">
        <f>VLOOKUP(A263,'ESO zone names'!$A$3:$F$10000,4,FALSE)</f>
        <v>Die Wurmwurztiefen</v>
      </c>
      <c r="E263" s="20" t="str">
        <f>VLOOKUP(A263,'ESO zone names'!$A$3:$F$10000,5,FALSE)</f>
        <v>Wormroot Depths</v>
      </c>
      <c r="F263" s="20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0">
        <f>A263</f>
        <v>478</v>
      </c>
      <c r="M263" s="20">
        <f>C263</f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0" t="str">
        <f>VLOOKUP(A264,'ESO zone names'!$A$3:$F$10000,4,FALSE)</f>
        <v>Die Beinbruchhöhle</v>
      </c>
      <c r="E264" s="20" t="str">
        <f>VLOOKUP(A264,'ESO zone names'!$A$3:$F$10000,5,FALSE)</f>
        <v>Snapleg Cave</v>
      </c>
      <c r="F264" s="20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0">
        <f>A264</f>
        <v>480</v>
      </c>
      <c r="M264" s="20">
        <f>C264</f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0" t="str">
        <f>VLOOKUP(A265,'ESO zone names'!$A$3:$F$10000,4,FALSE)</f>
        <v>Die Feste Grünwall</v>
      </c>
      <c r="E265" s="20" t="str">
        <f>VLOOKUP(A265,'ESO zone names'!$A$3:$F$10000,5,FALSE)</f>
        <v>Fort Greenwall</v>
      </c>
      <c r="F265" s="20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0">
        <f>A265</f>
        <v>481</v>
      </c>
      <c r="M265" s="20">
        <f>C265</f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0" t="str">
        <f>VLOOKUP(A266,'ESO zone names'!$A$3:$F$10000,4,FALSE)</f>
        <v>Das Schleierheim-Hügelgrab</v>
      </c>
      <c r="E266" s="20" t="str">
        <f>VLOOKUP(A266,'ESO zone names'!$A$3:$F$10000,5,FALSE)</f>
        <v>Shroud Hearth Barrow</v>
      </c>
      <c r="F266" s="20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0">
        <f>A266</f>
        <v>482</v>
      </c>
      <c r="M266" s="20">
        <f>C266</f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0" t="str">
        <f>VLOOKUP(A267,'ESO zone names'!$A$3:$F$10000,4,FALSE)</f>
        <v>Faldars Zahn</v>
      </c>
      <c r="E267" s="20" t="str">
        <f>VLOOKUP(A267,'ESO zone names'!$A$3:$F$10000,5,FALSE)</f>
        <v>Faldar's Tooth</v>
      </c>
      <c r="F267" s="20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0">
        <f>A267</f>
        <v>484</v>
      </c>
      <c r="M267" s="20">
        <f>C267</f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0" t="str">
        <f>VLOOKUP(A268,'ESO zone names'!$A$3:$F$10000,4,FALSE)</f>
        <v>Die Bruchhelmhöhle</v>
      </c>
      <c r="E268" s="20" t="str">
        <f>VLOOKUP(A268,'ESO zone names'!$A$3:$F$10000,5,FALSE)</f>
        <v>Broken Helm Hollow</v>
      </c>
      <c r="F268" s="20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0">
        <f>A268</f>
        <v>485</v>
      </c>
      <c r="M268" s="20">
        <f>C268</f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0" t="str">
        <f>VLOOKUP(A269,'ESO zone names'!$A$3:$F$10000,4,FALSE)</f>
        <v>Die Zahnbrecherrinne</v>
      </c>
      <c r="E269" s="20" t="str">
        <f>VLOOKUP(A269,'ESO zone names'!$A$3:$F$10000,5,FALSE)</f>
        <v>Toothmaul Gully</v>
      </c>
      <c r="F269" s="20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0">
        <f>A269</f>
        <v>486</v>
      </c>
      <c r="M269" s="20">
        <f>C269</f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0" t="str">
        <f>VLOOKUP(A270,'ESO zone names'!$A$3:$F$10000,4,FALSE)</f>
        <v>Das Düstere Herrenhaus</v>
      </c>
      <c r="E270" s="20" t="str">
        <f>VLOOKUP(A270,'ESO zone names'!$A$3:$F$10000,5,FALSE)</f>
        <v>The Vile Manse</v>
      </c>
      <c r="F270" s="20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0">
        <f>A270</f>
        <v>487</v>
      </c>
      <c r="M270" s="20">
        <f>C270</f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0" t="str">
        <f>VLOOKUP(A271,'ESO zone names'!$A$3:$F$10000,4,FALSE)</f>
        <v>Der Gipfel der gepeinigten Spitze</v>
      </c>
      <c r="E271" s="20" t="str">
        <f>VLOOKUP(A271,'ESO zone names'!$A$3:$F$10000,5,FALSE)</f>
        <v>Tormented Spire Summit</v>
      </c>
      <c r="F271" s="20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0">
        <f>A271</f>
        <v>492</v>
      </c>
      <c r="M271" s="20">
        <f>C271</f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0" t="str">
        <f>VLOOKUP(A272,'ESO zone names'!$A$3:$F$10000,4,FALSE)</f>
        <v>Die Genickbruchhöhle</v>
      </c>
      <c r="E272" s="20" t="str">
        <f>VLOOKUP(A272,'ESO zone names'!$A$3:$F$10000,5,FALSE)</f>
        <v>Breakneck Cave</v>
      </c>
      <c r="F272" s="20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0">
        <f>A272</f>
        <v>493</v>
      </c>
      <c r="M272" s="20">
        <f>C272</f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0" t="str">
        <f>VLOOKUP(A273,'ESO zone names'!$A$3:$F$10000,4,FALSE)</f>
        <v>Die Kappsteinhöhle</v>
      </c>
      <c r="E273" s="20" t="str">
        <f>VLOOKUP(A273,'ESO zone names'!$A$3:$F$10000,5,FALSE)</f>
        <v>Capstone Cave</v>
      </c>
      <c r="F273" s="20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0">
        <f>A273</f>
        <v>494</v>
      </c>
      <c r="M273" s="20">
        <f>C273</f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0" t="str">
        <f>VLOOKUP(A274,'ESO zone names'!$A$3:$F$10000,4,FALSE)</f>
        <v>Die Berstholzhöhle</v>
      </c>
      <c r="E274" s="20" t="str">
        <f>VLOOKUP(A274,'ESO zone names'!$A$3:$F$10000,5,FALSE)</f>
        <v>Cracked Wood Cave</v>
      </c>
      <c r="F274" s="20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0">
        <f>A274</f>
        <v>495</v>
      </c>
      <c r="M274" s="20">
        <f>C274</f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0" t="str">
        <f>VLOOKUP(A275,'ESO zone names'!$A$3:$F$10000,4,FALSE)</f>
        <v>Die Echohöhle</v>
      </c>
      <c r="E275" s="20" t="str">
        <f>VLOOKUP(A275,'ESO zone names'!$A$3:$F$10000,5,FALSE)</f>
        <v>Echo Cave</v>
      </c>
      <c r="F275" s="20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0">
        <f>A275</f>
        <v>496</v>
      </c>
      <c r="M275" s="20">
        <f>C275</f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0" t="str">
        <f>VLOOKUP(A276,'ESO zone names'!$A$3:$F$10000,4,FALSE)</f>
        <v>Die Hainödhöhle</v>
      </c>
      <c r="E276" s="20" t="str">
        <f>VLOOKUP(A276,'ESO zone names'!$A$3:$F$10000,5,FALSE)</f>
        <v>Haynote Cave</v>
      </c>
      <c r="F276" s="20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0">
        <f>A276</f>
        <v>497</v>
      </c>
      <c r="M276" s="20">
        <f>C276</f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0" t="str">
        <f>VLOOKUP(A277,'ESO zone names'!$A$3:$F$10000,4,FALSE)</f>
        <v>Die Königsbannerkaverne</v>
      </c>
      <c r="E277" s="20" t="str">
        <f>VLOOKUP(A277,'ESO zone names'!$A$3:$F$10000,5,FALSE)</f>
        <v>Kingscrest Cavern</v>
      </c>
      <c r="F277" s="20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0">
        <f>A277</f>
        <v>498</v>
      </c>
      <c r="M277" s="20">
        <f>C277</f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0" t="str">
        <f>VLOOKUP(A278,'ESO zone names'!$A$3:$F$10000,4,FALSE)</f>
        <v>Lipsand Tarn</v>
      </c>
      <c r="E278" s="20" t="str">
        <f>VLOOKUP(A278,'ESO zone names'!$A$3:$F$10000,5,FALSE)</f>
        <v>Lipsand Tarn</v>
      </c>
      <c r="F278" s="20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0">
        <f>A278</f>
        <v>499</v>
      </c>
      <c r="M278" s="20">
        <f>C278</f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0" t="str">
        <f>VLOOKUP(A279,'ESO zone names'!$A$3:$F$10000,4,FALSE)</f>
        <v>Die Schlammtalkaverne</v>
      </c>
      <c r="E279" s="20" t="str">
        <f>VLOOKUP(A279,'ESO zone names'!$A$3:$F$10000,5,FALSE)</f>
        <v>Muck Valley Cavern</v>
      </c>
      <c r="F279" s="20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0">
        <f>A279</f>
        <v>500</v>
      </c>
      <c r="M279" s="20">
        <f>C279</f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0" t="str">
        <f>VLOOKUP(A280,'ESO zone names'!$A$3:$F$10000,4,FALSE)</f>
        <v>Die Molchhöhle</v>
      </c>
      <c r="E280" s="20" t="str">
        <f>VLOOKUP(A280,'ESO zone names'!$A$3:$F$10000,5,FALSE)</f>
        <v>Newt Cave</v>
      </c>
      <c r="F280" s="20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0">
        <f>A280</f>
        <v>501</v>
      </c>
      <c r="M280" s="20">
        <f>C280</f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0" t="str">
        <f>VLOOKUP(A281,'ESO zone names'!$A$3:$F$10000,4,FALSE)</f>
        <v>Die Nisinhöhle</v>
      </c>
      <c r="E281" s="20" t="str">
        <f>VLOOKUP(A281,'ESO zone names'!$A$3:$F$10000,5,FALSE)</f>
        <v>Nisin Cave</v>
      </c>
      <c r="F281" s="20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0">
        <f>A281</f>
        <v>502</v>
      </c>
      <c r="M281" s="20">
        <f>C281</f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0" t="str">
        <f>VLOOKUP(A282,'ESO zone names'!$A$3:$F$10000,4,FALSE)</f>
        <v>Die Strudellochkavernen</v>
      </c>
      <c r="E282" s="20" t="str">
        <f>VLOOKUP(A282,'ESO zone names'!$A$3:$F$10000,5,FALSE)</f>
        <v>Pothole Caverns</v>
      </c>
      <c r="F282" s="20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0">
        <f>A282</f>
        <v>503</v>
      </c>
      <c r="M282" s="20">
        <f>C282</f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0" t="str">
        <f>VLOOKUP(A283,'ESO zone names'!$A$3:$F$10000,4,FALSE)</f>
        <v>Die Schnellwasserhöhle</v>
      </c>
      <c r="E283" s="20" t="str">
        <f>VLOOKUP(A283,'ESO zone names'!$A$3:$F$10000,5,FALSE)</f>
        <v>Quickwater Cave</v>
      </c>
      <c r="F283" s="20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0">
        <f>A283</f>
        <v>504</v>
      </c>
      <c r="M283" s="20">
        <f>C283</f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0" t="str">
        <f>VLOOKUP(A284,'ESO zone names'!$A$3:$F$10000,4,FALSE)</f>
        <v>Die Rotrubinhöhle</v>
      </c>
      <c r="E284" s="20" t="str">
        <f>VLOOKUP(A284,'ESO zone names'!$A$3:$F$10000,5,FALSE)</f>
        <v>Red Ruby Cave</v>
      </c>
      <c r="F284" s="20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0">
        <f>A284</f>
        <v>505</v>
      </c>
      <c r="M284" s="20">
        <f>C284</f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0" t="str">
        <f>VLOOKUP(A285,'ESO zone names'!$A$3:$F$10000,4,FALSE)</f>
        <v>Die Schlangengrubenhöhle</v>
      </c>
      <c r="E285" s="20" t="str">
        <f>VLOOKUP(A285,'ESO zone names'!$A$3:$F$10000,5,FALSE)</f>
        <v>Serpent Hollow Cave</v>
      </c>
      <c r="F285" s="20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0">
        <f>A285</f>
        <v>506</v>
      </c>
      <c r="M285" s="20">
        <f>C285</f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0" t="str">
        <f>VLOOKUP(A286,'ESO zone names'!$A$3:$F$10000,4,FALSE)</f>
        <v>Die Blutmähnenhöhle</v>
      </c>
      <c r="E286" s="20" t="str">
        <f>VLOOKUP(A286,'ESO zone names'!$A$3:$F$10000,5,FALSE)</f>
        <v>Bloodmayne Cave</v>
      </c>
      <c r="F286" s="20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0">
        <f>A286</f>
        <v>507</v>
      </c>
      <c r="M286" s="20">
        <f>C286</f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0" t="str">
        <f>VLOOKUP(A287,'ESO zone names'!$A$3:$F$10000,4,FALSE)</f>
        <v>Foyada-Steinbruch</v>
      </c>
      <c r="E287" s="20" t="str">
        <f>VLOOKUP(A287,'ESO zone names'!$A$3:$F$10000,5,FALSE)</f>
        <v>Foyada Quarry</v>
      </c>
      <c r="F287" s="20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0">
        <f>A287</f>
        <v>508</v>
      </c>
      <c r="M287" s="20">
        <f>C287</f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0" t="str">
        <f>VLOOKUP(A288,'ESO zone names'!$A$3:$F$10000,4,FALSE)</f>
        <v>Ald Carac</v>
      </c>
      <c r="E288" s="20" t="str">
        <f>VLOOKUP(A288,'ESO zone names'!$A$3:$F$10000,5,FALSE)</f>
        <v>Ald Carac</v>
      </c>
      <c r="F288" s="20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0">
        <f>A288</f>
        <v>509</v>
      </c>
      <c r="M288" s="20">
        <f>C288</f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0" t="str">
        <f>VLOOKUP(A289,'ESO zone names'!$A$3:$F$10000,4,FALSE)</f>
        <v>Ularra</v>
      </c>
      <c r="E289" s="20" t="str">
        <f>VLOOKUP(A289,'ESO zone names'!$A$3:$F$10000,5,FALSE)</f>
        <v>Ularra</v>
      </c>
      <c r="F289" s="20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0">
        <f>A289</f>
        <v>510</v>
      </c>
      <c r="M289" s="20">
        <f>C289</f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0" t="str">
        <f>VLOOKUP(A290,'ESO zone names'!$A$3:$F$10000,4,FALSE)</f>
        <v>Die Arkane Universität</v>
      </c>
      <c r="E290" s="20" t="str">
        <f>VLOOKUP(A290,'ESO zone names'!$A$3:$F$10000,5,FALSE)</f>
        <v>Arcane University</v>
      </c>
      <c r="F290" s="20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0">
        <f>A290</f>
        <v>511</v>
      </c>
      <c r="M290" s="20">
        <f>C290</f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0" t="str">
        <f>VLOOKUP(A291,'ESO zone names'!$A$3:$F$10000,4,FALSE)</f>
        <v>Der Tiefendom</v>
      </c>
      <c r="E291" s="20" t="str">
        <f>VLOOKUP(A291,'ESO zone names'!$A$3:$F$10000,5,FALSE)</f>
        <v>Deeping Drome</v>
      </c>
      <c r="F291" s="20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0">
        <f>A291</f>
        <v>512</v>
      </c>
      <c r="M291" s="20">
        <f>C291</f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0" t="str">
        <f>VLOOKUP(A292,'ESO zone names'!$A$3:$F$10000,4,FALSE)</f>
        <v>Mor Khazgur</v>
      </c>
      <c r="E292" s="20" t="str">
        <f>VLOOKUP(A292,'ESO zone names'!$A$3:$F$10000,5,FALSE)</f>
        <v>Mor Khazgur</v>
      </c>
      <c r="F292" s="20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0">
        <f>A292</f>
        <v>513</v>
      </c>
      <c r="M292" s="20">
        <f>C292</f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0" t="str">
        <f>VLOOKUP(A293,'ESO zone names'!$A$3:$F$10000,4,FALSE)</f>
        <v>Der Istirus-Außenposten</v>
      </c>
      <c r="E293" s="20" t="str">
        <f>VLOOKUP(A293,'ESO zone names'!$A$3:$F$10000,5,FALSE)</f>
        <v>Istirus Outpost</v>
      </c>
      <c r="F293" s="20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0">
        <f>A293</f>
        <v>514</v>
      </c>
      <c r="M293" s="20">
        <f>C293</f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0" t="str">
        <f>VLOOKUP(A294,'ESO zone names'!$A$3:$F$10000,4,FALSE)</f>
        <v>WIP Ayleid BG backup_extra</v>
      </c>
      <c r="E294" s="20" t="str">
        <f>VLOOKUP(A294,'ESO zone names'!$A$3:$F$10000,5,FALSE)</f>
        <v>WIP Ayleid BG backup_extra</v>
      </c>
      <c r="F294" s="20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0">
        <f>A294</f>
        <v>516</v>
      </c>
      <c r="M294" s="20">
        <f>C294</f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0" t="str">
        <f>VLOOKUP(A295,'ESO zone names'!$A$3:$F$10000,4,FALSE)</f>
        <v>Eld Angavar</v>
      </c>
      <c r="E295" s="20" t="str">
        <f>VLOOKUP(A295,'ESO zone names'!$A$3:$F$10000,5,FALSE)</f>
        <v>Eld Angavar</v>
      </c>
      <c r="F295" s="20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0">
        <f>A295</f>
        <v>517</v>
      </c>
      <c r="M295" s="20">
        <f>C295</f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0" t="str">
        <f>VLOOKUP(A296,'ESO zone names'!$A$3:$F$10000,4,FALSE)</f>
        <v>Eld Angavar</v>
      </c>
      <c r="E296" s="20" t="str">
        <f>VLOOKUP(A296,'ESO zone names'!$A$3:$F$10000,5,FALSE)</f>
        <v>Eld Angavar</v>
      </c>
      <c r="F296" s="20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0">
        <f>A296</f>
        <v>518</v>
      </c>
      <c r="M296" s="20">
        <f>C296</f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0" t="str">
        <f>VLOOKUP(A297,'ESO zone names'!$A$3:$F$10000,4,FALSE)</f>
        <v>Die Käsekrämerkerbe</v>
      </c>
      <c r="E297" s="20" t="str">
        <f>VLOOKUP(A297,'ESO zone names'!$A$3:$F$10000,5,FALSE)</f>
        <v>Cheesemonger Hollow</v>
      </c>
      <c r="F297" s="20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0">
        <f>A297</f>
        <v>525</v>
      </c>
      <c r="M297" s="20">
        <f>C297</f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0" t="str">
        <f>VLOOKUP(A298,'ESO zone names'!$A$3:$F$10000,4,FALSE)</f>
        <v>Die Katakomben von Grünhügel</v>
      </c>
      <c r="E298" s="20" t="str">
        <f>VLOOKUP(A298,'ESO zone names'!$A$3:$F$10000,5,FALSE)</f>
        <v>Greenhill Catacombs</v>
      </c>
      <c r="F298" s="20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0">
        <f>A298</f>
        <v>526</v>
      </c>
      <c r="M298" s="20">
        <f>C298</f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0" t="str">
        <f>VLOOKUP(A299,'ESO zone names'!$A$3:$F$10000,4,FALSE)</f>
        <v>Sancre Tor</v>
      </c>
      <c r="E299" s="20" t="str">
        <f>VLOOKUP(A299,'ESO zone names'!$A$3:$F$10000,5,FALSE)</f>
        <v>Sancre Tor</v>
      </c>
      <c r="F299" s="20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0">
        <f>A299</f>
        <v>527</v>
      </c>
      <c r="M299" s="20">
        <f>C299</f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0" t="str">
        <f>VLOOKUP(A300,'ESO zone names'!$A$3:$F$10000,4,FALSE)</f>
        <v>Die Magiergilde auf Augvea</v>
      </c>
      <c r="E300" s="20" t="str">
        <f>VLOOKUP(A300,'ESO zone names'!$A$3:$F$10000,5,FALSE)</f>
        <v>Eyevea Mages Guild</v>
      </c>
      <c r="F300" s="20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0">
        <f>A300</f>
        <v>529</v>
      </c>
      <c r="M300" s="20">
        <f>C300</f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0" t="str">
        <f>VLOOKUP(A301,'ESO zone names'!$A$3:$F$10000,4,FALSE)</f>
        <v>Die Korridore von Haj-Uxith</v>
      </c>
      <c r="E301" s="20" t="str">
        <f>VLOOKUP(A301,'ESO zone names'!$A$3:$F$10000,5,FALSE)</f>
        <v>Haj Uxith Corridors</v>
      </c>
      <c r="F301" s="20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0">
        <f>A301</f>
        <v>530</v>
      </c>
      <c r="M301" s="20">
        <f>C301</f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0" t="str">
        <f>VLOOKUP(A302,'ESO zone names'!$A$3:$F$10000,4,FALSE)</f>
        <v>Die Fliegenpilzgrube</v>
      </c>
      <c r="E302" s="20" t="str">
        <f>VLOOKUP(A302,'ESO zone names'!$A$3:$F$10000,5,FALSE)</f>
        <v>Toadstool Hollow</v>
      </c>
      <c r="F302" s="20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0">
        <f>A302</f>
        <v>531</v>
      </c>
      <c r="M302" s="20">
        <f>C302</f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0" t="str">
        <f>VLOOKUP(A303,'ESO zone names'!$A$3:$F$10000,4,FALSE)</f>
        <v>Vahtacen</v>
      </c>
      <c r="E303" s="20" t="str">
        <f>VLOOKUP(A303,'ESO zone names'!$A$3:$F$10000,5,FALSE)</f>
        <v>Vahtacen</v>
      </c>
      <c r="F303" s="20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0">
        <f>A303</f>
        <v>532</v>
      </c>
      <c r="M303" s="20">
        <f>C303</f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0" t="str">
        <f>VLOOKUP(A304,'ESO zone names'!$A$3:$F$10000,4,FALSE)</f>
        <v>Die Sargtuchhöhle</v>
      </c>
      <c r="E304" s="20" t="str">
        <f>VLOOKUP(A304,'ESO zone names'!$A$3:$F$10000,5,FALSE)</f>
        <v>Underpall Cave</v>
      </c>
      <c r="F304" s="20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0">
        <f>A304</f>
        <v>533</v>
      </c>
      <c r="M304" s="20">
        <f>C304</f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0" t="str">
        <f>VLOOKUP(A305,'ESO zone names'!$A$3:$F$10000,4,FALSE)</f>
        <v>Stros M'Kai</v>
      </c>
      <c r="E305" s="20" t="str">
        <f>VLOOKUP(A305,'ESO zone names'!$A$3:$F$10000,5,FALSE)</f>
        <v>Stros M'Kai</v>
      </c>
      <c r="F305" s="20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0">
        <f>A305</f>
        <v>534</v>
      </c>
      <c r="M305" s="20">
        <f>C305</f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0" t="str">
        <f>VLOOKUP(A306,'ESO zone names'!$A$3:$F$10000,4,FALSE)</f>
        <v>Betnikh</v>
      </c>
      <c r="E306" s="20" t="str">
        <f>VLOOKUP(A306,'ESO zone names'!$A$3:$F$10000,5,FALSE)</f>
        <v>Betnikh</v>
      </c>
      <c r="F306" s="20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0">
        <f>A306</f>
        <v>535</v>
      </c>
      <c r="M306" s="20">
        <f>C306</f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0" t="str">
        <f>VLOOKUP(A307,'ESO zone names'!$A$3:$F$10000,4,FALSE)</f>
        <v>Khenarthis Rast</v>
      </c>
      <c r="E307" s="20" t="str">
        <f>VLOOKUP(A307,'ESO zone names'!$A$3:$F$10000,5,FALSE)</f>
        <v>Khenarthi's Roost</v>
      </c>
      <c r="F307" s="20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0">
        <f>A307</f>
        <v>537</v>
      </c>
      <c r="M307" s="20">
        <f>C307</f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0" t="str">
        <f>VLOOKUP(A308,'ESO zone names'!$A$3:$F$10000,4,FALSE)</f>
        <v>Carzogs Verderben</v>
      </c>
      <c r="E308" s="20" t="str">
        <f>VLOOKUP(A308,'ESO zone names'!$A$3:$F$10000,5,FALSE)</f>
        <v>Carzog's Demise</v>
      </c>
      <c r="F308" s="20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0">
        <f>A308</f>
        <v>539</v>
      </c>
      <c r="M308" s="20">
        <f>C308</f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0" t="str">
        <f>VLOOKUP(A309,'ESO zone names'!$A$3:$F$10000,4,FALSE)</f>
        <v>Die Lichtung der Göttlichen</v>
      </c>
      <c r="E309" s="20" t="str">
        <f>VLOOKUP(A309,'ESO zone names'!$A$3:$F$10000,5,FALSE)</f>
        <v>Glade of the Divines</v>
      </c>
      <c r="F309" s="20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0">
        <f>A309</f>
        <v>541</v>
      </c>
      <c r="M309" s="20">
        <f>C309</f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0" t="str">
        <f>VLOOKUP(A310,'ESO zone names'!$A$3:$F$10000,4,FALSE)</f>
        <v>Buraniim</v>
      </c>
      <c r="E310" s="20" t="str">
        <f>VLOOKUP(A310,'ESO zone names'!$A$3:$F$10000,5,FALSE)</f>
        <v>Buraniim</v>
      </c>
      <c r="F310" s="20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0">
        <f>A310</f>
        <v>542</v>
      </c>
      <c r="M310" s="20">
        <f>C310</f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0" t="str">
        <f>VLOOKUP(A311,'ESO zone names'!$A$3:$F$10000,4,FALSE)</f>
        <v>Das Murrsteingewölbe</v>
      </c>
      <c r="E311" s="20" t="str">
        <f>VLOOKUP(A311,'ESO zone names'!$A$3:$F$10000,5,FALSE)</f>
        <v>Dourstone Vault</v>
      </c>
      <c r="F311" s="20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0">
        <f>A311</f>
        <v>543</v>
      </c>
      <c r="M311" s="20">
        <f>C311</f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0" t="str">
        <f>VLOOKUP(A312,'ESO zone names'!$A$3:$F$10000,4,FALSE)</f>
        <v>Die Steinfangkaverne</v>
      </c>
      <c r="E312" s="20" t="str">
        <f>VLOOKUP(A312,'ESO zone names'!$A$3:$F$10000,5,FALSE)</f>
        <v>Stonefang Cavern</v>
      </c>
      <c r="F312" s="20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0">
        <f>A312</f>
        <v>544</v>
      </c>
      <c r="M312" s="20">
        <f>C312</f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0" t="str">
        <f>VLOOKUP(A313,'ESO zone names'!$A$3:$F$10000,4,FALSE)</f>
        <v>Die Burg Alcaire</v>
      </c>
      <c r="E313" s="20" t="str">
        <f>VLOOKUP(A313,'ESO zone names'!$A$3:$F$10000,5,FALSE)</f>
        <v>Alcaire Keep</v>
      </c>
      <c r="F313" s="20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0">
        <f>A313</f>
        <v>545</v>
      </c>
      <c r="M313" s="20">
        <f>C313</f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0" t="str">
        <f>VLOOKUP(A314,'ESO zone names'!$A$3:$F$10000,4,FALSE)</f>
        <v>Das Schloss von Wegesruh</v>
      </c>
      <c r="E314" s="20" t="str">
        <f>VLOOKUP(A314,'ESO zone names'!$A$3:$F$10000,5,FALSE)</f>
        <v>Wayrest Castle</v>
      </c>
      <c r="F314" s="20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0">
        <f>A314</f>
        <v>546</v>
      </c>
      <c r="M314" s="20">
        <f>C314</f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0" t="str">
        <f>VLOOKUP(A315,'ESO zone names'!$A$3:$F$10000,4,FALSE)</f>
        <v>Nebelbruch</v>
      </c>
      <c r="E315" s="20" t="str">
        <f>VLOOKUP(A315,'ESO zone names'!$A$3:$F$10000,5,FALSE)</f>
        <v>Shrouded Hollow</v>
      </c>
      <c r="F315" s="20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0">
        <f>A315</f>
        <v>547</v>
      </c>
      <c r="M315" s="20">
        <f>C315</f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0" t="str">
        <f>VLOOKUP(A316,'ESO zone names'!$A$3:$F$10000,4,FALSE)</f>
        <v>Silatar</v>
      </c>
      <c r="E316" s="20" t="str">
        <f>VLOOKUP(A316,'ESO zone names'!$A$3:$F$10000,5,FALSE)</f>
        <v>Silatar</v>
      </c>
      <c r="F316" s="20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0">
        <f>A316</f>
        <v>548</v>
      </c>
      <c r="M316" s="20">
        <f>C316</f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0" t="str">
        <f>VLOOKUP(A317,'ESO zone names'!$A$3:$F$10000,4,FALSE)</f>
        <v>Die Halden</v>
      </c>
      <c r="E317" s="20" t="str">
        <f>VLOOKUP(A317,'ESO zone names'!$A$3:$F$10000,5,FALSE)</f>
        <v>The Middens</v>
      </c>
      <c r="F317" s="20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0">
        <f>A317</f>
        <v>549</v>
      </c>
      <c r="M317" s="20">
        <f>C317</f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0" t="str">
        <f>VLOOKUP(A318,'ESO zone names'!$A$3:$F$10000,4,FALSE)</f>
        <v>Die Tunnel der Kaiserlichen</v>
      </c>
      <c r="E318" s="20" t="str">
        <f>VLOOKUP(A318,'ESO zone names'!$A$3:$F$10000,5,FALSE)</f>
        <v>Imperial Underground</v>
      </c>
      <c r="F318" s="20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0">
        <f>A318</f>
        <v>551</v>
      </c>
      <c r="M318" s="20">
        <f>C318</f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0" t="str">
        <f>VLOOKUP(A319,'ESO zone names'!$A$3:$F$10000,4,FALSE)</f>
        <v>Die Schattennebelenklave</v>
      </c>
      <c r="E319" s="20" t="str">
        <f>VLOOKUP(A319,'ESO zone names'!$A$3:$F$10000,5,FALSE)</f>
        <v>Shademist Enclave</v>
      </c>
      <c r="F319" s="20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0">
        <f>A319</f>
        <v>552</v>
      </c>
      <c r="M319" s="20">
        <f>C319</f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0" t="str">
        <f>VLOOKUP(A320,'ESO zone names'!$A$3:$F$10000,4,FALSE)</f>
        <v>Ilmyris</v>
      </c>
      <c r="E320" s="20" t="str">
        <f>VLOOKUP(A320,'ESO zone names'!$A$3:$F$10000,5,FALSE)</f>
        <v>Ilmyris</v>
      </c>
      <c r="F320" s="20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0">
        <f>A320</f>
        <v>553</v>
      </c>
      <c r="M320" s="20">
        <f>C320</f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0" t="str">
        <f>VLOOKUP(A321,'ESO zone names'!$A$3:$F$10000,4,FALSE)</f>
        <v>Die Schlangengrotte</v>
      </c>
      <c r="E321" s="20" t="str">
        <f>VLOOKUP(A321,'ESO zone names'!$A$3:$F$10000,5,FALSE)</f>
        <v>Serpent's Grotto</v>
      </c>
      <c r="F321" s="20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0">
        <f>A321</f>
        <v>554</v>
      </c>
      <c r="M321" s="20">
        <f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0" t="str">
        <f>VLOOKUP(A322,'ESO zone names'!$A$3:$F$10000,4,FALSE)</f>
        <v>Das abekäische Meer</v>
      </c>
      <c r="E322" s="20" t="str">
        <f>VLOOKUP(A322,'ESO zone names'!$A$3:$F$10000,5,FALSE)</f>
        <v>Abecean Sea</v>
      </c>
      <c r="F322" s="20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0">
        <f>A322</f>
        <v>555</v>
      </c>
      <c r="M322" s="20">
        <f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0" t="str">
        <f>VLOOKUP(A323,'ESO zone names'!$A$3:$F$10000,4,FALSE)</f>
        <v>Höhle des Nereïdentempels</v>
      </c>
      <c r="E323" s="20" t="str">
        <f>VLOOKUP(A323,'ESO zone names'!$A$3:$F$10000,5,FALSE)</f>
        <v>Nereid Temple Cave</v>
      </c>
      <c r="F323" s="20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0">
        <f>A323</f>
        <v>556</v>
      </c>
      <c r="M323" s="20">
        <f>C323</f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0" t="str">
        <f>VLOOKUP(A324,'ESO zone names'!$A$3:$F$10000,4,FALSE)</f>
        <v>Das Dorf der Verlorenen</v>
      </c>
      <c r="E324" s="20" t="str">
        <f>VLOOKUP(A324,'ESO zone names'!$A$3:$F$10000,5,FALSE)</f>
        <v>Village of the Lost</v>
      </c>
      <c r="F324" s="20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0">
        <f>A324</f>
        <v>557</v>
      </c>
      <c r="M324" s="20">
        <f>C324</f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0" t="str">
        <f>VLOOKUP(A325,'ESO zone names'!$A$3:$F$10000,4,FALSE)</f>
        <v>Die Grotte von Hektahem</v>
      </c>
      <c r="E325" s="20" t="str">
        <f>VLOOKUP(A325,'ESO zone names'!$A$3:$F$10000,5,FALSE)</f>
        <v>Hectahame Grotto</v>
      </c>
      <c r="F325" s="20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0">
        <f>A325</f>
        <v>558</v>
      </c>
      <c r="M325" s="20">
        <f>C325</f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0" t="str">
        <f>VLOOKUP(A326,'ESO zone names'!$A$3:$F$10000,4,FALSE)</f>
        <v>Valenherz</v>
      </c>
      <c r="E326" s="20" t="str">
        <f>VLOOKUP(A326,'ESO zone names'!$A$3:$F$10000,5,FALSE)</f>
        <v>Valenheart</v>
      </c>
      <c r="F326" s="20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0">
        <f>A326</f>
        <v>559</v>
      </c>
      <c r="M326" s="20">
        <f>C326</f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0" t="str">
        <f>VLOOKUP(A327,'ESO zone names'!$A$3:$F$10000,4,FALSE)</f>
        <v>Das Hügelgrab von Nimalten</v>
      </c>
      <c r="E327" s="20" t="str">
        <f>VLOOKUP(A327,'ESO zone names'!$A$3:$F$10000,5,FALSE)</f>
        <v>Nimalten Barrow</v>
      </c>
      <c r="F327" s="20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0">
        <f>A327</f>
        <v>560</v>
      </c>
      <c r="M327" s="20">
        <f>C327</f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0" t="str">
        <f>VLOOKUP(A328,'ESO zone names'!$A$3:$F$10000,4,FALSE)</f>
        <v>Die Inseln der Pein</v>
      </c>
      <c r="E328" s="20" t="str">
        <f>VLOOKUP(A328,'ESO zone names'!$A$3:$F$10000,5,FALSE)</f>
        <v>Isles of Torment</v>
      </c>
      <c r="F328" s="20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0">
        <f>A328</f>
        <v>561</v>
      </c>
      <c r="M328" s="20">
        <f>C328</f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0" t="str">
        <f>VLOOKUP(A329,'ESO zone names'!$A$3:$F$10000,4,FALSE)</f>
        <v>Khaj Knurral</v>
      </c>
      <c r="E329" s="20" t="str">
        <f>VLOOKUP(A329,'ESO zone names'!$A$3:$F$10000,5,FALSE)</f>
        <v>Khaj Rawlith</v>
      </c>
      <c r="F329" s="20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0">
        <f>A329</f>
        <v>562</v>
      </c>
      <c r="M329" s="20">
        <f>C329</f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0" t="str">
        <f>VLOOKUP(A330,'ESO zone names'!$A$3:$F$10000,4,FALSE)</f>
        <v>Die Ren-dro-Kavernen</v>
      </c>
      <c r="E330" s="20" t="str">
        <f>VLOOKUP(A330,'ESO zone names'!$A$3:$F$10000,5,FALSE)</f>
        <v>Ren-dro Caverns</v>
      </c>
      <c r="F330" s="20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0">
        <f>A330</f>
        <v>565</v>
      </c>
      <c r="M330" s="20">
        <f>C330</f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0" t="str">
        <f>VLOOKUP(A331,'ESO zone names'!$A$3:$F$10000,4,FALSE)</f>
        <v>Das Herz des Wyrdbaums</v>
      </c>
      <c r="E331" s="20" t="str">
        <f>VLOOKUP(A331,'ESO zone names'!$A$3:$F$10000,5,FALSE)</f>
        <v>Heart of the Wyrd Tree</v>
      </c>
      <c r="F331" s="20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0">
        <f>A331</f>
        <v>566</v>
      </c>
      <c r="M331" s="20">
        <f>C331</f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0" t="str">
        <f>VLOOKUP(A332,'ESO zone names'!$A$3:$F$10000,4,FALSE)</f>
        <v>Die Jagdgründe</v>
      </c>
      <c r="E332" s="20" t="str">
        <f>VLOOKUP(A332,'ESO zone names'!$A$3:$F$10000,5,FALSE)</f>
        <v>The Hunting Grounds</v>
      </c>
      <c r="F332" s="20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0">
        <f>A332</f>
        <v>567</v>
      </c>
      <c r="M332" s="20">
        <f>C332</f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0" t="str">
        <f>VLOOKUP(A333,'ESO zone names'!$A$3:$F$10000,4,FALSE)</f>
        <v>Der Ash'abah-Pass</v>
      </c>
      <c r="E333" s="20" t="str">
        <f>VLOOKUP(A333,'ESO zone names'!$A$3:$F$10000,5,FALSE)</f>
        <v>Ash'abah Pass</v>
      </c>
      <c r="F333" s="20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0">
        <f>A333</f>
        <v>569</v>
      </c>
      <c r="M333" s="20">
        <f>C333</f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0" t="str">
        <f>VLOOKUP(A334,'ESO zone names'!$A$3:$F$10000,4,FALSE)</f>
        <v>Tu'whaccas Heiligtum</v>
      </c>
      <c r="E334" s="20" t="str">
        <f>VLOOKUP(A334,'ESO zone names'!$A$3:$F$10000,5,FALSE)</f>
        <v>Tu'whacca's Sanctum</v>
      </c>
      <c r="F334" s="20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0">
        <f>A334</f>
        <v>570</v>
      </c>
      <c r="M334" s="20">
        <f>C334</f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0" t="str">
        <f>VLOOKUP(A335,'ESO zone names'!$A$3:$F$10000,4,FALSE)</f>
        <v>Suturahs Krypta</v>
      </c>
      <c r="E335" s="20" t="str">
        <f>VLOOKUP(A335,'ESO zone names'!$A$3:$F$10000,5,FALSE)</f>
        <v>Suturah's Crypt</v>
      </c>
      <c r="F335" s="20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0">
        <f>A335</f>
        <v>571</v>
      </c>
      <c r="M335" s="20">
        <f>C335</f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0" t="str">
        <f>VLOOKUP(A336,'ESO zone names'!$A$3:$F$10000,4,FALSE)</f>
        <v>Stirk</v>
      </c>
      <c r="E336" s="20" t="str">
        <f>VLOOKUP(A336,'ESO zone names'!$A$3:$F$10000,5,FALSE)</f>
        <v>Stirk</v>
      </c>
      <c r="F336" s="20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0">
        <f>A336</f>
        <v>572</v>
      </c>
      <c r="M336" s="20">
        <f>C336</f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0" t="str">
        <f>VLOOKUP(A337,'ESO zone names'!$A$3:$F$10000,4,FALSE)</f>
        <v>Das Refugium des Wurms</v>
      </c>
      <c r="E337" s="20" t="str">
        <f>VLOOKUP(A337,'ESO zone names'!$A$3:$F$10000,5,FALSE)</f>
        <v>The Worm's Retreat</v>
      </c>
      <c r="F337" s="20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0">
        <f>A337</f>
        <v>573</v>
      </c>
      <c r="M337" s="20">
        <f>C337</f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0" t="str">
        <f>VLOOKUP(A338,'ESO zone names'!$A$3:$F$10000,4,FALSE)</f>
        <v>Das Tal der Klingen</v>
      </c>
      <c r="E338" s="20" t="str">
        <f>VLOOKUP(A338,'ESO zone names'!$A$3:$F$10000,5,FALSE)</f>
        <v>The Valley of Blades</v>
      </c>
      <c r="F338" s="20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0">
        <f>A338</f>
        <v>574</v>
      </c>
      <c r="M338" s="20">
        <f>C338</f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0" t="str">
        <f>VLOOKUP(A339,'ESO zone names'!$A$3:$F$10000,4,FALSE)</f>
        <v>Carac Dena</v>
      </c>
      <c r="E339" s="20" t="str">
        <f>VLOOKUP(A339,'ESO zone names'!$A$3:$F$10000,5,FALSE)</f>
        <v>Carac Dena</v>
      </c>
      <c r="F339" s="20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0">
        <f>A339</f>
        <v>575</v>
      </c>
      <c r="M339" s="20">
        <f>C339</f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0" t="str">
        <f>VLOOKUP(A340,'ESO zone names'!$A$3:$F$10000,4,FALSE)</f>
        <v>Gurzags Mine</v>
      </c>
      <c r="E340" s="20" t="str">
        <f>VLOOKUP(A340,'ESO zone names'!$A$3:$F$10000,5,FALSE)</f>
        <v>Gurzag's Mine</v>
      </c>
      <c r="F340" s="20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0">
        <f>A340</f>
        <v>576</v>
      </c>
      <c r="M340" s="20">
        <f>C340</f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0" t="str">
        <f>VLOOKUP(A341,'ESO zone names'!$A$3:$F$10000,4,FALSE)</f>
        <v>Unterwurz</v>
      </c>
      <c r="E341" s="20" t="str">
        <f>VLOOKUP(A341,'ESO zone names'!$A$3:$F$10000,5,FALSE)</f>
        <v>The Underroot</v>
      </c>
      <c r="F341" s="20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0">
        <f>A341</f>
        <v>577</v>
      </c>
      <c r="M341" s="20">
        <f>C341</f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0" t="str">
        <f>VLOOKUP(A342,'ESO zone names'!$A$3:$F$10000,4,FALSE)</f>
        <v>Naril Nagaia</v>
      </c>
      <c r="E342" s="20" t="str">
        <f>VLOOKUP(A342,'ESO zone names'!$A$3:$F$10000,5,FALSE)</f>
        <v>Naril Nagaia</v>
      </c>
      <c r="F342" s="20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0">
        <f>A342</f>
        <v>578</v>
      </c>
      <c r="M342" s="20">
        <f>C342</f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0" t="str">
        <f>VLOOKUP(A343,'ESO zone names'!$A$3:$F$10000,4,FALSE)</f>
        <v>Der Zankweiberbau</v>
      </c>
      <c r="E343" s="20" t="str">
        <f>VLOOKUP(A343,'ESO zone names'!$A$3:$F$10000,5,FALSE)</f>
        <v>Harridan's Lair</v>
      </c>
      <c r="F343" s="20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0">
        <f>A343</f>
        <v>579</v>
      </c>
      <c r="M343" s="20">
        <f>C343</f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0" t="str">
        <f>VLOOKUP(A344,'ESO zone names'!$A$3:$F$10000,4,FALSE)</f>
        <v>Die Hügelgrabung</v>
      </c>
      <c r="E344" s="20" t="str">
        <f>VLOOKUP(A344,'ESO zone names'!$A$3:$F$10000,5,FALSE)</f>
        <v>Barrow Trench</v>
      </c>
      <c r="F344" s="20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0">
        <f>A344</f>
        <v>580</v>
      </c>
      <c r="M344" s="20">
        <f>C344</f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0" t="str">
        <f>VLOOKUP(A345,'ESO zone names'!$A$3:$F$10000,4,FALSE)</f>
        <v>Herzenskummer</v>
      </c>
      <c r="E345" s="20" t="str">
        <f>VLOOKUP(A345,'ESO zone names'!$A$3:$F$10000,5,FALSE)</f>
        <v>Heart's Grief</v>
      </c>
      <c r="F345" s="20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0">
        <f>A345</f>
        <v>581</v>
      </c>
      <c r="M345" s="20">
        <f>C345</f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0" t="str">
        <f>VLOOKUP(A346,'ESO zone names'!$A$3:$F$10000,4,FALSE)</f>
        <v>Der Tempel von Auri-El</v>
      </c>
      <c r="E346" s="20" t="str">
        <f>VLOOKUP(A346,'ESO zone names'!$A$3:$F$10000,5,FALSE)</f>
        <v>Temple of Auri-El</v>
      </c>
      <c r="F346" s="20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0">
        <f>A346</f>
        <v>582</v>
      </c>
      <c r="M346" s="20">
        <f>C346</f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0" t="str">
        <f>VLOOKUP(A347,'ESO zone names'!$A$3:$F$10000,4,FALSE)</f>
        <v>Die Kaiserstadt</v>
      </c>
      <c r="E347" s="20" t="str">
        <f>VLOOKUP(A347,'ESO zone names'!$A$3:$F$10000,5,FALSE)</f>
        <v>Imperial City</v>
      </c>
      <c r="F347" s="20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0">
        <f>A347</f>
        <v>584</v>
      </c>
      <c r="M347" s="20">
        <f>C347</f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0" t="str">
        <f>VLOOKUP(A348,'ESO zone names'!$A$3:$F$10000,4,FALSE)</f>
        <v>Die Schwelle von Nchu Duabthar</v>
      </c>
      <c r="E348" s="20" t="str">
        <f>VLOOKUP(A348,'ESO zone names'!$A$3:$F$10000,5,FALSE)</f>
        <v>Nchu Duabthar Threshold</v>
      </c>
      <c r="F348" s="20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0">
        <f>A348</f>
        <v>585</v>
      </c>
      <c r="M348" s="20">
        <f>C348</f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0" t="str">
        <f>VLOOKUP(A349,'ESO zone names'!$A$3:$F$10000,4,FALSE)</f>
        <v>Der Wehklagende Kerker</v>
      </c>
      <c r="E349" s="20" t="str">
        <f>VLOOKUP(A349,'ESO zone names'!$A$3:$F$10000,5,FALSE)</f>
        <v>The Wailing Prison</v>
      </c>
      <c r="F349" s="20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0">
        <f>A349</f>
        <v>586</v>
      </c>
      <c r="M349" s="20">
        <f>C349</f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0" t="str">
        <f>VLOOKUP(A350,'ESO zone names'!$A$3:$F$10000,4,FALSE)</f>
        <v>Der Fieberzwinger</v>
      </c>
      <c r="E350" s="20" t="str">
        <f>VLOOKUP(A350,'ESO zone names'!$A$3:$F$10000,5,FALSE)</f>
        <v>Fevered Mews</v>
      </c>
      <c r="F350" s="20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0">
        <f>A350</f>
        <v>587</v>
      </c>
      <c r="M350" s="20">
        <f>C350</f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0" t="str">
        <f>VLOOKUP(A351,'ESO zone names'!$A$3:$F$10000,4,FALSE)</f>
        <v>Die Unheilsklippe</v>
      </c>
      <c r="E351" s="20" t="str">
        <f>VLOOKUP(A351,'ESO zone names'!$A$3:$F$10000,5,FALSE)</f>
        <v>Doomcrag</v>
      </c>
      <c r="F351" s="20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0">
        <f>A351</f>
        <v>588</v>
      </c>
      <c r="M351" s="20">
        <f>C351</f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0" t="str">
        <f>VLOOKUP(A352,'ESO zone names'!$A$3:$F$10000,4,FALSE)</f>
        <v>Nordspitz</v>
      </c>
      <c r="E352" s="20" t="str">
        <f>VLOOKUP(A352,'ESO zone names'!$A$3:$F$10000,5,FALSE)</f>
        <v>Northpoint</v>
      </c>
      <c r="F352" s="20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0">
        <f>A352</f>
        <v>589</v>
      </c>
      <c r="M352" s="20">
        <f>C352</f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0" t="str">
        <f>VLOOKUP(A353,'ESO zone names'!$A$3:$F$10000,4,FALSE)</f>
        <v>Der Edrald-Unterbau</v>
      </c>
      <c r="E353" s="20" t="str">
        <f>VLOOKUP(A353,'ESO zone names'!$A$3:$F$10000,5,FALSE)</f>
        <v>Edrald Undercroft</v>
      </c>
      <c r="F353" s="20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0">
        <f>A353</f>
        <v>590</v>
      </c>
      <c r="M353" s="20">
        <f>C353</f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0" t="str">
        <f>VLOOKUP(A354,'ESO zone names'!$A$3:$F$10000,4,FALSE)</f>
        <v>Die Ruinen von Lorkrata</v>
      </c>
      <c r="E354" s="20" t="str">
        <f>VLOOKUP(A354,'ESO zone names'!$A$3:$F$10000,5,FALSE)</f>
        <v>Lorkrata Ruins</v>
      </c>
      <c r="F354" s="20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0">
        <f>A354</f>
        <v>591</v>
      </c>
      <c r="M354" s="20">
        <f>C354</f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0" t="str">
        <f>VLOOKUP(A355,'ESO zone names'!$A$3:$F$10000,4,FALSE)</f>
        <v>Die Verhängniskaverne</v>
      </c>
      <c r="E355" s="20" t="str">
        <f>VLOOKUP(A355,'ESO zone names'!$A$3:$F$10000,5,FALSE)</f>
        <v>Shadowfate Cavern</v>
      </c>
      <c r="F355" s="20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0">
        <f>A355</f>
        <v>592</v>
      </c>
      <c r="M355" s="20">
        <f>C355</f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0" t="str">
        <f>VLOOKUP(A356,'ESO zone names'!$A$3:$F$10000,4,FALSE)</f>
        <v>Die Bangkorai-Garnison</v>
      </c>
      <c r="E356" s="20" t="str">
        <f>VLOOKUP(A356,'ESO zone names'!$A$3:$F$10000,5,FALSE)</f>
        <v>Bangkorai Garrison</v>
      </c>
      <c r="F356" s="20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0">
        <f>A356</f>
        <v>593</v>
      </c>
      <c r="M356" s="20">
        <f>C356</f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0" t="str">
        <f>VLOOKUP(A357,'ESO zone names'!$A$3:$F$10000,4,FALSE)</f>
        <v>Die Fernen Ufer</v>
      </c>
      <c r="E357" s="20" t="str">
        <f>VLOOKUP(A357,'ESO zone names'!$A$3:$F$10000,5,FALSE)</f>
        <v>The Far Shores</v>
      </c>
      <c r="F357" s="20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0">
        <f>A357</f>
        <v>594</v>
      </c>
      <c r="M357" s="20">
        <f>C357</f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0" t="str">
        <f>VLOOKUP(A358,'ESO zone names'!$A$3:$F$10000,4,FALSE)</f>
        <v>Abagarlas</v>
      </c>
      <c r="E358" s="20" t="str">
        <f>VLOOKUP(A358,'ESO zone names'!$A$3:$F$10000,5,FALSE)</f>
        <v>Abagarlas</v>
      </c>
      <c r="F358" s="20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0">
        <f>A358</f>
        <v>595</v>
      </c>
      <c r="M358" s="20">
        <f>C358</f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0" t="str">
        <f>VLOOKUP(A359,'ESO zone names'!$A$3:$F$10000,4,FALSE)</f>
        <v>Die Krypta der Blutmatrone</v>
      </c>
      <c r="E359" s="20" t="str">
        <f>VLOOKUP(A359,'ESO zone names'!$A$3:$F$10000,5,FALSE)</f>
        <v>Blood Matron's Crypt</v>
      </c>
      <c r="F359" s="20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0">
        <f>A359</f>
        <v>596</v>
      </c>
      <c r="M359" s="20">
        <f>C359</f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0" t="str">
        <f>VLOOKUP(A360,'ESO zone names'!$A$3:$F$10000,4,FALSE)</f>
        <v>Farbenspiel</v>
      </c>
      <c r="E360" s="20" t="str">
        <f>VLOOKUP(A360,'ESO zone names'!$A$3:$F$10000,5,FALSE)</f>
        <v>The Colored Rooms</v>
      </c>
      <c r="F360" s="20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0">
        <f>A360</f>
        <v>598</v>
      </c>
      <c r="M360" s="20">
        <f>C360</f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0" t="str">
        <f>VLOOKUP(A361,'ESO zone names'!$A$3:$F$10000,4,FALSE)</f>
        <v>Eldenwurz</v>
      </c>
      <c r="E361" s="20" t="str">
        <f>VLOOKUP(A361,'ESO zone names'!$A$3:$F$10000,5,FALSE)</f>
        <v>Elden Root</v>
      </c>
      <c r="F361" s="20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0">
        <f>A361</f>
        <v>599</v>
      </c>
      <c r="M361" s="20">
        <f>C361</f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0" t="str">
        <f>VLOOKUP(A362,'ESO zone names'!$A$3:$F$10000,4,FALSE)</f>
        <v>Gramfeste</v>
      </c>
      <c r="E362" s="20" t="str">
        <f>VLOOKUP(A362,'ESO zone names'!$A$3:$F$10000,5,FALSE)</f>
        <v>Mournhold</v>
      </c>
      <c r="F362" s="20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0">
        <f>A362</f>
        <v>600</v>
      </c>
      <c r="M362" s="20">
        <f>C362</f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0" t="str">
        <f>VLOOKUP(A363,'ESO zone names'!$A$3:$F$10000,4,FALSE)</f>
        <v>Wegesruh</v>
      </c>
      <c r="E363" s="20" t="str">
        <f>VLOOKUP(A363,'ESO zone names'!$A$3:$F$10000,5,FALSE)</f>
        <v>Wayrest</v>
      </c>
      <c r="F363" s="20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0">
        <f>A363</f>
        <v>601</v>
      </c>
      <c r="M363" s="20">
        <f>C363</f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0" t="str">
        <f>VLOOKUP(A364,'ESO zone names'!$A$3:$F$10000,4,FALSE)</f>
        <v>Die Unheilsklippe</v>
      </c>
      <c r="E364" s="20" t="str">
        <f>VLOOKUP(A364,'ESO zone names'!$A$3:$F$10000,5,FALSE)</f>
        <v>Doomcrag</v>
      </c>
      <c r="F364" s="20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0">
        <f>A364</f>
        <v>628</v>
      </c>
      <c r="M364" s="20">
        <f>C364</f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0" t="str">
        <f>VLOOKUP(A365,'ESO zone names'!$A$3:$F$10000,4,FALSE)</f>
        <v>Die Feste Himmelsgriff</v>
      </c>
      <c r="E365" s="20" t="str">
        <f>VLOOKUP(A365,'ESO zone names'!$A$3:$F$10000,5,FALSE)</f>
        <v>Skyreach Hold</v>
      </c>
      <c r="F365" s="20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0">
        <f>A365</f>
        <v>632</v>
      </c>
      <c r="M365" s="20">
        <f>C365</f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0" t="str">
        <f>VLOOKUP(A366,'ESO zone names'!$A$3:$F$10000,4,FALSE)</f>
        <v>Die Drachenstern-Arena</v>
      </c>
      <c r="E366" s="20" t="str">
        <f>VLOOKUP(A366,'ESO zone names'!$A$3:$F$10000,5,FALSE)</f>
        <v>Dragonstar Arena</v>
      </c>
      <c r="F366" s="20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0">
        <f>A366</f>
        <v>635</v>
      </c>
      <c r="M366" s="20">
        <f>C366</f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0" t="str">
        <f>VLOOKUP(A367,'ESO zone names'!$A$3:$F$10000,4,FALSE)</f>
        <v>Die Zitadelle von Hel Ra</v>
      </c>
      <c r="E367" s="20" t="str">
        <f>VLOOKUP(A367,'ESO zone names'!$A$3:$F$10000,5,FALSE)</f>
        <v>Hel Ra Citadel</v>
      </c>
      <c r="F367" s="20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0">
        <f>A367</f>
        <v>636</v>
      </c>
      <c r="M367" s="20">
        <f>C367</f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0" t="str">
        <f>VLOOKUP(A368,'ESO zone names'!$A$3:$F$10000,4,FALSE)</f>
        <v>Die Katakomben von Serkamora</v>
      </c>
      <c r="E368" s="20" t="str">
        <f>VLOOKUP(A368,'ESO zone names'!$A$3:$F$10000,5,FALSE)</f>
        <v>Quarantine Serk Catacombs</v>
      </c>
      <c r="F368" s="20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0">
        <f>A368</f>
        <v>637</v>
      </c>
      <c r="M368" s="20">
        <f>C368</f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0" t="str">
        <f>VLOOKUP(A369,'ESO zone names'!$A$3:$F$10000,4,FALSE)</f>
        <v>Das Ätherische Archiv</v>
      </c>
      <c r="E369" s="20" t="str">
        <f>VLOOKUP(A369,'ESO zone names'!$A$3:$F$10000,5,FALSE)</f>
        <v>Aetherian Archive</v>
      </c>
      <c r="F369" s="20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0">
        <f>A369</f>
        <v>638</v>
      </c>
      <c r="M369" s="20">
        <f>C369</f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0" t="str">
        <f>VLOOKUP(A370,'ESO zone names'!$A$3:$F$10000,4,FALSE)</f>
        <v>Das Sanctum Ophidia</v>
      </c>
      <c r="E370" s="20" t="str">
        <f>VLOOKUP(A370,'ESO zone names'!$A$3:$F$10000,5,FALSE)</f>
        <v>Sanctum Ophidia</v>
      </c>
      <c r="F370" s="20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0">
        <f>A370</f>
        <v>639</v>
      </c>
      <c r="M370" s="20">
        <f>C370</f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0" t="str">
        <f>VLOOKUP(A371,'ESO zone names'!$A$3:$F$10000,4,FALSE)</f>
        <v>Godruns Traum</v>
      </c>
      <c r="E371" s="20" t="str">
        <f>VLOOKUP(A371,'ESO zone names'!$A$3:$F$10000,5,FALSE)</f>
        <v>Godrun's Dream</v>
      </c>
      <c r="F371" s="20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0">
        <f>A371</f>
        <v>640</v>
      </c>
      <c r="M371" s="20">
        <f>C371</f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0" t="str">
        <f>VLOOKUP(A372,'ESO zone names'!$A$3:$F$10000,4,FALSE)</f>
        <v>Die Themond-Mine</v>
      </c>
      <c r="E372" s="20" t="str">
        <f>VLOOKUP(A372,'ESO zone names'!$A$3:$F$10000,5,FALSE)</f>
        <v>Themond Mine</v>
      </c>
      <c r="F372" s="20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0">
        <f>A372</f>
        <v>641</v>
      </c>
      <c r="M372" s="20">
        <f>C372</f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0" t="str">
        <f>VLOOKUP(A373,'ESO zone names'!$A$3:$F$10000,4,FALSE)</f>
        <v>Die Erdschmiede</v>
      </c>
      <c r="E373" s="20" t="str">
        <f>VLOOKUP(A373,'ESO zone names'!$A$3:$F$10000,5,FALSE)</f>
        <v>The Earth Forge</v>
      </c>
      <c r="F373" s="20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0">
        <f>A373</f>
        <v>642</v>
      </c>
      <c r="M373" s="20">
        <f>C373</f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0" t="str">
        <f>VLOOKUP(A374,'ESO zone names'!$A$3:$F$10000,4,FALSE)</f>
        <v>Die Kanalisation der Kaiserstadt</v>
      </c>
      <c r="E374" s="20" t="str">
        <f>VLOOKUP(A374,'ESO zone names'!$A$3:$F$10000,5,FALSE)</f>
        <v>Imperial Sewers</v>
      </c>
      <c r="F374" s="20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0">
        <f>A374</f>
        <v>643</v>
      </c>
      <c r="M374" s="20">
        <f>C374</f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0" t="str">
        <f>VLOOKUP(A375,'ESO zone names'!$A$3:$F$10000,4,FALSE)</f>
        <v>Die Drachenfeuerkathedrale</v>
      </c>
      <c r="E375" s="20" t="str">
        <f>VLOOKUP(A375,'ESO zone names'!$A$3:$F$10000,5,FALSE)</f>
        <v>The Dragonfire Cathedral</v>
      </c>
      <c r="F375" s="20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0">
        <f>A375</f>
        <v>649</v>
      </c>
      <c r="M375" s="20">
        <f>C375</f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0" t="str">
        <f>VLOOKUP(A376,'ESO zone names'!$A$3:$F$10000,4,FALSE)</f>
        <v>Die Haizahngrotte</v>
      </c>
      <c r="E376" s="20" t="str">
        <f>VLOOKUP(A376,'ESO zone names'!$A$3:$F$10000,5,FALSE)</f>
        <v>Shark's Teeth Grotto</v>
      </c>
      <c r="F376" s="20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0">
        <f>A376</f>
        <v>676</v>
      </c>
      <c r="M376" s="20">
        <f>C376</f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0" t="str">
        <f>VLOOKUP(A377,'ESO zone names'!$A$3:$F$10000,4,FALSE)</f>
        <v>Die Mahlstrom-Arena</v>
      </c>
      <c r="E377" s="20" t="str">
        <f>VLOOKUP(A377,'ESO zone names'!$A$3:$F$10000,5,FALSE)</f>
        <v>Maelstrom Arena</v>
      </c>
      <c r="F377" s="20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0">
        <f>A377</f>
        <v>677</v>
      </c>
      <c r="M377" s="20">
        <f>C377</f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0" t="str">
        <f>VLOOKUP(A378,'ESO zone names'!$A$3:$F$10000,4,FALSE)</f>
        <v>Das Gefängnis der Kaiserstadt</v>
      </c>
      <c r="E378" s="20" t="str">
        <f>VLOOKUP(A378,'ESO zone names'!$A$3:$F$10000,5,FALSE)</f>
        <v>Imperial City Prison</v>
      </c>
      <c r="F378" s="20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0">
        <f>A378</f>
        <v>678</v>
      </c>
      <c r="M378" s="20">
        <f>C378</f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0" t="str">
        <f>VLOOKUP(A379,'ESO zone names'!$A$3:$F$10000,4,FALSE)</f>
        <v>Die Stadt der Asche II</v>
      </c>
      <c r="E379" s="20" t="str">
        <f>VLOOKUP(A379,'ESO zone names'!$A$3:$F$10000,5,FALSE)</f>
        <v>City of Ash II</v>
      </c>
      <c r="F379" s="20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0">
        <f>A379</f>
        <v>681</v>
      </c>
      <c r="M379" s="20">
        <f>C379</f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0" t="str">
        <f>VLOOKUP(A380,'ESO zone names'!$A$3:$F$10000,4,FALSE)</f>
        <v>Wrothgar</v>
      </c>
      <c r="E380" s="20" t="str">
        <f>VLOOKUP(A380,'ESO zone names'!$A$3:$F$10000,5,FALSE)</f>
        <v>Wrothgar</v>
      </c>
      <c r="F380" s="20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0">
        <f>A380</f>
        <v>684</v>
      </c>
      <c r="M380" s="20">
        <f>C380</f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0" t="str">
        <f>VLOOKUP(A381,'ESO zone names'!$A$3:$F$10000,4,FALSE)</f>
        <v>Der Weißgoldturm</v>
      </c>
      <c r="E381" s="20" t="str">
        <f>VLOOKUP(A381,'ESO zone names'!$A$3:$F$10000,5,FALSE)</f>
        <v>White-Gold Tower</v>
      </c>
      <c r="F381" s="20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0">
        <f>A381</f>
        <v>688</v>
      </c>
      <c r="M381" s="20">
        <f>C381</f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0" t="str">
        <f>VLOOKUP(A382,'ESO zone names'!$A$3:$F$10000,4,FALSE)</f>
        <v>Nikolvaras Zwinger</v>
      </c>
      <c r="E382" s="20" t="str">
        <f>VLOOKUP(A382,'ESO zone names'!$A$3:$F$10000,5,FALSE)</f>
        <v>Nikolvara's Kennel</v>
      </c>
      <c r="F382" s="20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0">
        <f>A382</f>
        <v>689</v>
      </c>
      <c r="M382" s="20">
        <f>C382</f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0" t="str">
        <f>VLOOKUP(A383,'ESO zone names'!$A$3:$F$10000,4,FALSE)</f>
        <v>Thukhozods Heiligtum</v>
      </c>
      <c r="E383" s="20" t="str">
        <f>VLOOKUP(A383,'ESO zone names'!$A$3:$F$10000,5,FALSE)</f>
        <v>Thukhozod's Sanctum</v>
      </c>
      <c r="F383" s="20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0">
        <f>A383</f>
        <v>691</v>
      </c>
      <c r="M383" s="20">
        <f>C383</f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0" t="str">
        <f>VLOOKUP(A384,'ESO zone names'!$A$3:$F$10000,4,FALSE)</f>
        <v>Die Spähwacht</v>
      </c>
      <c r="E384" s="20" t="str">
        <f>VLOOKUP(A384,'ESO zone names'!$A$3:$F$10000,5,FALSE)</f>
        <v>Watcher's Hold</v>
      </c>
      <c r="F384" s="20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0">
        <f>A384</f>
        <v>692</v>
      </c>
      <c r="M384" s="20">
        <f>C384</f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0" t="str">
        <f>VLOOKUP(A385,'ESO zone names'!$A$3:$F$10000,4,FALSE)</f>
        <v>Die Kaltpferchkaverne</v>
      </c>
      <c r="E385" s="20" t="str">
        <f>VLOOKUP(A385,'ESO zone names'!$A$3:$F$10000,5,FALSE)</f>
        <v>Coldperch Cavern</v>
      </c>
      <c r="F385" s="20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0">
        <f>A385</f>
        <v>693</v>
      </c>
      <c r="M385" s="20">
        <f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0" t="str">
        <f>VLOOKUP(A386,'ESO zone names'!$A$3:$F$10000,4,FALSE)</f>
        <v>Die Argentummine</v>
      </c>
      <c r="E386" s="20" t="str">
        <f>VLOOKUP(A386,'ESO zone names'!$A$3:$F$10000,5,FALSE)</f>
        <v>Argent Mine</v>
      </c>
      <c r="F386" s="20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0">
        <f>A386</f>
        <v>694</v>
      </c>
      <c r="M386" s="20">
        <f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0" t="str">
        <f>VLOOKUP(A387,'ESO zone names'!$A$3:$F$10000,4,FALSE)</f>
        <v>Kaltwinds Bau</v>
      </c>
      <c r="E387" s="20" t="str">
        <f>VLOOKUP(A387,'ESO zone names'!$A$3:$F$10000,5,FALSE)</f>
        <v>Coldwind's Den</v>
      </c>
      <c r="F387" s="20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0">
        <f>A387</f>
        <v>695</v>
      </c>
      <c r="M387" s="20">
        <f>C387</f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0" t="str">
        <f>VLOOKUP(A388,'ESO zone names'!$A$3:$F$10000,4,FALSE)</f>
        <v>Zthenganaz</v>
      </c>
      <c r="E388" s="20" t="str">
        <f>VLOOKUP(A388,'ESO zone names'!$A$3:$F$10000,5,FALSE)</f>
        <v>Zthenganaz</v>
      </c>
      <c r="F388" s="20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0">
        <f>A388</f>
        <v>697</v>
      </c>
      <c r="M388" s="20">
        <f>C388</f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0" t="str">
        <f>VLOOKUP(A389,'ESO zone names'!$A$3:$F$10000,4,FALSE)</f>
        <v>Der Morkul-Abstieg</v>
      </c>
      <c r="E389" s="20" t="str">
        <f>VLOOKUP(A389,'ESO zone names'!$A$3:$F$10000,5,FALSE)</f>
        <v>Morkul Descent</v>
      </c>
      <c r="F389" s="20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0">
        <f>A389</f>
        <v>698</v>
      </c>
      <c r="M389" s="20">
        <f>C389</f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0" t="str">
        <f>VLOOKUP(A390,'ESO zone names'!$A$3:$F$10000,4,FALSE)</f>
        <v>Ehrenruh</v>
      </c>
      <c r="E390" s="20" t="str">
        <f>VLOOKUP(A390,'ESO zone names'!$A$3:$F$10000,5,FALSE)</f>
        <v>Honor's Rest</v>
      </c>
      <c r="F390" s="20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0">
        <f>A390</f>
        <v>699</v>
      </c>
      <c r="M390" s="20">
        <f>C390</f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0" t="str">
        <f>VLOOKUP(A391,'ESO zone names'!$A$3:$F$10000,4,FALSE)</f>
        <v>Das Hügelgrab des Ausgestoßenen</v>
      </c>
      <c r="E391" s="20" t="str">
        <f>VLOOKUP(A391,'ESO zone names'!$A$3:$F$10000,5,FALSE)</f>
        <v>Exile's Barrow</v>
      </c>
      <c r="F391" s="20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0">
        <f>A391</f>
        <v>700</v>
      </c>
      <c r="M391" s="20">
        <f>C391</f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0" t="str">
        <f>VLOOKUP(A392,'ESO zone names'!$A$3:$F$10000,4,FALSE)</f>
        <v>Die Tiefen des Graustein-Steinbruchs</v>
      </c>
      <c r="E392" s="20" t="str">
        <f>VLOOKUP(A392,'ESO zone names'!$A$3:$F$10000,5,FALSE)</f>
        <v>Graystone Quarry Depths</v>
      </c>
      <c r="F392" s="20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0">
        <f>A392</f>
        <v>701</v>
      </c>
      <c r="M392" s="20">
        <f>C392</f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0" t="str">
        <f>VLOOKUP(A393,'ESO zone names'!$A$3:$F$10000,4,FALSE)</f>
        <v>Die Frostbruchfestung</v>
      </c>
      <c r="E393" s="20" t="str">
        <f>VLOOKUP(A393,'ESO zone names'!$A$3:$F$10000,5,FALSE)</f>
        <v>Frostbreak Fortress</v>
      </c>
      <c r="F393" s="20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0">
        <f>A393</f>
        <v>702</v>
      </c>
      <c r="M393" s="20">
        <f>C393</f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0" t="str">
        <f>VLOOKUP(A394,'ESO zone names'!$A$3:$F$10000,4,FALSE)</f>
        <v>Das Gedenken des Vorbilds</v>
      </c>
      <c r="E394" s="20" t="str">
        <f>VLOOKUP(A394,'ESO zone names'!$A$3:$F$10000,5,FALSE)</f>
        <v>Paragon's Remembrance</v>
      </c>
      <c r="F394" s="20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0">
        <f>A394</f>
        <v>703</v>
      </c>
      <c r="M394" s="20">
        <f>C394</f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0" t="str">
        <f>VLOOKUP(A395,'ESO zone names'!$A$3:$F$10000,4,FALSE)</f>
        <v>Die Knochenfelskaverne</v>
      </c>
      <c r="E395" s="20" t="str">
        <f>VLOOKUP(A395,'ESO zone names'!$A$3:$F$10000,5,FALSE)</f>
        <v>Bonerock Cavern</v>
      </c>
      <c r="F395" s="20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0">
        <f>A395</f>
        <v>704</v>
      </c>
      <c r="M395" s="20">
        <f>C395</f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0" t="str">
        <f>VLOOKUP(A396,'ESO zone names'!$A$3:$F$10000,4,FALSE)</f>
        <v>Rkindaleft</v>
      </c>
      <c r="E396" s="20" t="str">
        <f>VLOOKUP(A396,'ESO zone names'!$A$3:$F$10000,5,FALSE)</f>
        <v>Rkindaleft</v>
      </c>
      <c r="F396" s="20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0">
        <f>A396</f>
        <v>705</v>
      </c>
      <c r="M396" s="20">
        <f>C396</f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0" t="str">
        <f>VLOOKUP(A397,'ESO zone names'!$A$3:$F$10000,4,FALSE)</f>
        <v>Das alte Orsinium</v>
      </c>
      <c r="E397" s="20" t="str">
        <f>VLOOKUP(A397,'ESO zone names'!$A$3:$F$10000,5,FALSE)</f>
        <v>Old Orsinium</v>
      </c>
      <c r="F397" s="20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0">
        <f>A397</f>
        <v>706</v>
      </c>
      <c r="M397" s="20">
        <f>C397</f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0" t="str">
        <f>VLOOKUP(A398,'ESO zone names'!$A$3:$F$10000,4,FALSE)</f>
        <v>Eisherz' Versteck</v>
      </c>
      <c r="E398" s="20" t="str">
        <f>VLOOKUP(A398,'ESO zone names'!$A$3:$F$10000,5,FALSE)</f>
        <v>Ice-Heart's Lair</v>
      </c>
      <c r="F398" s="20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0">
        <f>A398</f>
        <v>707</v>
      </c>
      <c r="M398" s="20">
        <f>C398</f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0" t="str">
        <f>VLOOKUP(A399,'ESO zone names'!$A$3:$F$10000,4,FALSE)</f>
        <v>Die Tempelbibliothek</v>
      </c>
      <c r="E399" s="20" t="str">
        <f>VLOOKUP(A399,'ESO zone names'!$A$3:$F$10000,5,FALSE)</f>
        <v>Temple Library</v>
      </c>
      <c r="F399" s="20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0">
        <f>A399</f>
        <v>708</v>
      </c>
      <c r="M399" s="20">
        <f>C399</f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0" t="str">
        <f>VLOOKUP(A400,'ESO zone names'!$A$3:$F$10000,4,FALSE)</f>
        <v>Das Gefängnis von Fharun</v>
      </c>
      <c r="E400" s="20" t="str">
        <f>VLOOKUP(A400,'ESO zone names'!$A$3:$F$10000,5,FALSE)</f>
        <v>Fharun Prison</v>
      </c>
      <c r="F400" s="20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0">
        <f>A400</f>
        <v>710</v>
      </c>
      <c r="M400" s="20">
        <f>C400</f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0" t="str">
        <f>VLOOKUP(A401,'ESO zone names'!$A$3:$F$10000,4,FALSE)</f>
        <v>Tempelpfarrei</v>
      </c>
      <c r="E401" s="20" t="str">
        <f>VLOOKUP(A401,'ESO zone names'!$A$3:$F$10000,5,FALSE)</f>
        <v>Temple Rectory</v>
      </c>
      <c r="F401" s="20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0">
        <f>A401</f>
        <v>711</v>
      </c>
      <c r="M401" s="20">
        <f>C401</f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0" t="str">
        <f>VLOOKUP(A402,'ESO zone names'!$A$3:$F$10000,4,FALSE)</f>
        <v>Die Kammern der Loyalität</v>
      </c>
      <c r="E402" s="20" t="str">
        <f>VLOOKUP(A402,'ESO zone names'!$A$3:$F$10000,5,FALSE)</f>
        <v>Chambers of Loyalty</v>
      </c>
      <c r="F402" s="20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0">
        <f>A402</f>
        <v>712</v>
      </c>
      <c r="M402" s="20">
        <f>C402</f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0" t="str">
        <f>VLOOKUP(A403,'ESO zone names'!$A$3:$F$10000,4,FALSE)</f>
        <v>Das Heiligtum der Tüchtigkeit</v>
      </c>
      <c r="E403" s="20" t="str">
        <f>VLOOKUP(A403,'ESO zone names'!$A$3:$F$10000,5,FALSE)</f>
        <v>Sanctum of Prowess</v>
      </c>
      <c r="F403" s="20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0">
        <f>A403</f>
        <v>715</v>
      </c>
      <c r="M403" s="20">
        <f>C403</f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0" t="str">
        <f>VLOOKUP(A404,'ESO zone names'!$A$3:$F$10000,4,FALSE)</f>
        <v>Der zeitlose Thronsaal</v>
      </c>
      <c r="E404" s="20" t="str">
        <f>VLOOKUP(A404,'ESO zone names'!$A$3:$F$10000,5,FALSE)</f>
        <v>Time-Lost Throne Room</v>
      </c>
      <c r="F404" s="20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0">
        <f>A404</f>
        <v>719</v>
      </c>
      <c r="M404" s="20">
        <f>C404</f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0" t="str">
        <f>VLOOKUP(A405,'ESO zone names'!$A$3:$F$10000,4,FALSE)</f>
        <v>Herzenskummer</v>
      </c>
      <c r="E405" s="20" t="str">
        <f>VLOOKUP(A405,'ESO zone names'!$A$3:$F$10000,5,FALSE)</f>
        <v>Heart's Grief</v>
      </c>
      <c r="F405" s="20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0">
        <f>A405</f>
        <v>723</v>
      </c>
      <c r="M405" s="20">
        <f>C405</f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0" t="str">
        <f>VLOOKUP(A406,'ESO zone names'!$A$3:$F$10000,4,FALSE)</f>
        <v>Der Kummer</v>
      </c>
      <c r="E406" s="20" t="str">
        <f>VLOOKUP(A406,'ESO zone names'!$A$3:$F$10000,5,FALSE)</f>
        <v>Sorrow</v>
      </c>
      <c r="F406" s="20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0">
        <f>A406</f>
        <v>724</v>
      </c>
      <c r="M406" s="20">
        <f>C406</f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0" t="str">
        <f>VLOOKUP(A407,'ESO zone names'!$A$3:$F$10000,4,FALSE)</f>
        <v>Schlund von Lorkhaj</v>
      </c>
      <c r="E407" s="20" t="str">
        <f>VLOOKUP(A407,'ESO zone names'!$A$3:$F$10000,5,FALSE)</f>
        <v>Maw of Lorkhaj</v>
      </c>
      <c r="F407" s="20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0">
        <f>A407</f>
        <v>725</v>
      </c>
      <c r="M407" s="20">
        <f>C407</f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0" t="str">
        <f>VLOOKUP(A408,'ESO zone names'!$A$3:$F$10000,4,FALSE)</f>
        <v>Trübmoor</v>
      </c>
      <c r="E408" s="20" t="str">
        <f>VLOOKUP(A408,'ESO zone names'!$A$3:$F$10000,5,FALSE)</f>
        <v>Murkmire</v>
      </c>
      <c r="F408" s="20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0">
        <f>A408</f>
        <v>726</v>
      </c>
      <c r="M408" s="20">
        <f>C408</f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0" t="str">
        <f>VLOOKUP(A409,'ESO zone names'!$A$3:$F$10000,4,FALSE)</f>
        <v>Der Kohlenkamm</v>
      </c>
      <c r="E409" s="20" t="str">
        <f>VLOOKUP(A409,'ESO zone names'!$A$3:$F$10000,5,FALSE)</f>
        <v>Charred Ridge</v>
      </c>
      <c r="F409" s="20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0">
        <f>A409</f>
        <v>745</v>
      </c>
      <c r="M409" s="20">
        <f>C409</f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0" t="str">
        <f>VLOOKUP(A410,'ESO zone names'!$A$3:$F$10000,4,FALSE)</f>
        <v>Der Vulkhelwacht-Unterschlupf</v>
      </c>
      <c r="E410" s="20" t="str">
        <f>VLOOKUP(A410,'ESO zone names'!$A$3:$F$10000,5,FALSE)</f>
        <v>Vulkhel Guard Outlaws Refuge</v>
      </c>
      <c r="F410" s="20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0">
        <f>A410</f>
        <v>746</v>
      </c>
      <c r="M410" s="20">
        <f>C410</f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0" t="str">
        <f>VLOOKUP(A411,'ESO zone names'!$A$3:$F$10000,4,FALSE)</f>
        <v>Der Eldenwurz-Unterschlupf</v>
      </c>
      <c r="E411" s="20" t="str">
        <f>VLOOKUP(A411,'ESO zone names'!$A$3:$F$10000,5,FALSE)</f>
        <v>Elden Root Outlaws Refuge</v>
      </c>
      <c r="F411" s="20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0">
        <f>A411</f>
        <v>747</v>
      </c>
      <c r="M411" s="20">
        <f>C411</f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0" t="str">
        <f>VLOOKUP(A412,'ESO zone names'!$A$3:$F$10000,4,FALSE)</f>
        <v>Der Marbruk-Unterschlupf</v>
      </c>
      <c r="E412" s="20" t="str">
        <f>VLOOKUP(A412,'ESO zone names'!$A$3:$F$10000,5,FALSE)</f>
        <v>Marbruk Outlaws Refuge</v>
      </c>
      <c r="F412" s="20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0">
        <f>A412</f>
        <v>748</v>
      </c>
      <c r="M412" s="20">
        <f>C412</f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0" t="str">
        <f>VLOOKUP(A413,'ESO zone names'!$A$3:$F$10000,4,FALSE)</f>
        <v>Der Velynhafen-Unterschlupf</v>
      </c>
      <c r="E413" s="20" t="str">
        <f>VLOOKUP(A413,'ESO zone names'!$A$3:$F$10000,5,FALSE)</f>
        <v>Velyn Harbor Outlaws Refuge</v>
      </c>
      <c r="F413" s="20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0">
        <f>A413</f>
        <v>749</v>
      </c>
      <c r="M413" s="20">
        <f>C413</f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0" t="str">
        <f>VLOOKUP(A414,'ESO zone names'!$A$3:$F$10000,4,FALSE)</f>
        <v>Der Knurr'kha-Unterschlupf</v>
      </c>
      <c r="E414" s="20" t="str">
        <f>VLOOKUP(A414,'ESO zone names'!$A$3:$F$10000,5,FALSE)</f>
        <v>Rawl'kha Outlaws Refuge</v>
      </c>
      <c r="F414" s="20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0">
        <f>A414</f>
        <v>750</v>
      </c>
      <c r="M414" s="20">
        <f>C414</f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0" t="str">
        <f>VLOOKUP(A415,'ESO zone names'!$A$3:$F$10000,4,FALSE)</f>
        <v>Der Belkarth-Unterschlupf</v>
      </c>
      <c r="E415" s="20" t="str">
        <f>VLOOKUP(A415,'ESO zone names'!$A$3:$F$10000,5,FALSE)</f>
        <v>Belkarth Outlaws Refuge</v>
      </c>
      <c r="F415" s="20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0">
        <f>A415</f>
        <v>751</v>
      </c>
      <c r="M415" s="20">
        <f>C415</f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0" t="str">
        <f>VLOOKUP(A416,'ESO zone names'!$A$3:$F$10000,4,FALSE)</f>
        <v>Der Wegesruh-Unterschlupf</v>
      </c>
      <c r="E416" s="20" t="str">
        <f>VLOOKUP(A416,'ESO zone names'!$A$3:$F$10000,5,FALSE)</f>
        <v>Wayrest Outlaws Refuge</v>
      </c>
      <c r="F416" s="20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0">
        <f>A416</f>
        <v>752</v>
      </c>
      <c r="M416" s="20">
        <f>C416</f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0" t="str">
        <f>VLOOKUP(A417,'ESO zone names'!$A$3:$F$10000,4,FALSE)</f>
        <v>Der Dolchsturz-Unterschlupf</v>
      </c>
      <c r="E417" s="20" t="str">
        <f>VLOOKUP(A417,'ESO zone names'!$A$3:$F$10000,5,FALSE)</f>
        <v>Daggerfall Outlaws Refuge</v>
      </c>
      <c r="F417" s="20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0">
        <f>A417</f>
        <v>753</v>
      </c>
      <c r="M417" s="20">
        <f>C417</f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0" t="str">
        <f>VLOOKUP(A418,'ESO zone names'!$A$3:$F$10000,4,FALSE)</f>
        <v>Der Immerfort-Unterschlupf</v>
      </c>
      <c r="E418" s="20" t="str">
        <f>VLOOKUP(A418,'ESO zone names'!$A$3:$F$10000,5,FALSE)</f>
        <v>Evermore Outlaws Refuge</v>
      </c>
      <c r="F418" s="20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0">
        <f>A418</f>
        <v>754</v>
      </c>
      <c r="M418" s="20">
        <f>C418</f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0" t="str">
        <f>VLOOKUP(A419,'ESO zone names'!$A$3:$F$10000,4,FALSE)</f>
        <v>Der Schornhelm-Unterschlupf</v>
      </c>
      <c r="E419" s="20" t="str">
        <f>VLOOKUP(A419,'ESO zone names'!$A$3:$F$10000,5,FALSE)</f>
        <v>Shornhelm Outlaws Refuge</v>
      </c>
      <c r="F419" s="20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0">
        <f>A419</f>
        <v>755</v>
      </c>
      <c r="M419" s="20">
        <f>C419</f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0" t="str">
        <f>VLOOKUP(A420,'ESO zone names'!$A$3:$F$10000,4,FALSE)</f>
        <v>Der Schildwacht-Unterschlupf</v>
      </c>
      <c r="E420" s="20" t="str">
        <f>VLOOKUP(A420,'ESO zone names'!$A$3:$F$10000,5,FALSE)</f>
        <v>Sentinel Outlaws Refuge</v>
      </c>
      <c r="F420" s="20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0">
        <f>A420</f>
        <v>756</v>
      </c>
      <c r="M420" s="20">
        <f>C420</f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0" t="str">
        <f>VLOOKUP(A421,'ESO zone names'!$A$3:$F$10000,4,FALSE)</f>
        <v>Der Davons-Wacht-Unterschlupf</v>
      </c>
      <c r="E421" s="20" t="str">
        <f>VLOOKUP(A421,'ESO zone names'!$A$3:$F$10000,5,FALSE)</f>
        <v>Davon's Watch Outlaws Refuge</v>
      </c>
      <c r="F421" s="20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0">
        <f>A421</f>
        <v>757</v>
      </c>
      <c r="M421" s="20">
        <f>C421</f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0" t="str">
        <f>VLOOKUP(A422,'ESO zone names'!$A$3:$F$10000,4,FALSE)</f>
        <v>Der Windhelm-Unterschlupf</v>
      </c>
      <c r="E422" s="20" t="str">
        <f>VLOOKUP(A422,'ESO zone names'!$A$3:$F$10000,5,FALSE)</f>
        <v>Windhelm Outlaws Refuge</v>
      </c>
      <c r="F422" s="20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0">
        <f>A422</f>
        <v>758</v>
      </c>
      <c r="M422" s="20">
        <f>C422</f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0" t="str">
        <f>VLOOKUP(A423,'ESO zone names'!$A$3:$F$10000,4,FALSE)</f>
        <v>Der Sturmfeste-Unterschlupf</v>
      </c>
      <c r="E423" s="20" t="str">
        <f>VLOOKUP(A423,'ESO zone names'!$A$3:$F$10000,5,FALSE)</f>
        <v>Stormhold Outlaws Refuge</v>
      </c>
      <c r="F423" s="20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0">
        <f>A423</f>
        <v>759</v>
      </c>
      <c r="M423" s="20">
        <f>C423</f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0" t="str">
        <f>VLOOKUP(A424,'ESO zone names'!$A$3:$F$10000,4,FALSE)</f>
        <v>Der Gramfeste-Unterschlupf</v>
      </c>
      <c r="E424" s="20" t="str">
        <f>VLOOKUP(A424,'ESO zone names'!$A$3:$F$10000,5,FALSE)</f>
        <v>Mournhold Outlaws Refuge</v>
      </c>
      <c r="F424" s="20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0">
        <f>A424</f>
        <v>760</v>
      </c>
      <c r="M424" s="20">
        <f>C424</f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0" t="str">
        <f>VLOOKUP(A425,'ESO zone names'!$A$3:$F$10000,4,FALSE)</f>
        <v>Der Riften-Unterschlupf</v>
      </c>
      <c r="E425" s="20" t="str">
        <f>VLOOKUP(A425,'ESO zone names'!$A$3:$F$10000,5,FALSE)</f>
        <v>Riften Outlaws Refuge</v>
      </c>
      <c r="F425" s="20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0">
        <f>A425</f>
        <v>761</v>
      </c>
      <c r="M425" s="20">
        <f>C425</f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0" t="str">
        <f>VLOOKUP(A426,'ESO zone names'!$A$3:$F$10000,4,FALSE)</f>
        <v>Abgelegene Kanalisation</v>
      </c>
      <c r="E426" s="20" t="str">
        <f>VLOOKUP(A426,'ESO zone names'!$A$3:$F$10000,5,FALSE)</f>
        <v>Secluded Sewers</v>
      </c>
      <c r="F426" s="20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0">
        <f>A426</f>
        <v>763</v>
      </c>
      <c r="M426" s="20">
        <f>C426</f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0" t="str">
        <f>VLOOKUP(A427,'ESO zone names'!$A$3:$F$10000,4,FALSE)</f>
        <v>Unterirdische Grabstätte</v>
      </c>
      <c r="E427" s="20" t="str">
        <f>VLOOKUP(A427,'ESO zone names'!$A$3:$F$10000,5,FALSE)</f>
        <v>Underground Sepulcher</v>
      </c>
      <c r="F427" s="20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0">
        <f>A427</f>
        <v>764</v>
      </c>
      <c r="M427" s="20">
        <f>C427</f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0" t="str">
        <f>VLOOKUP(A428,'ESO zone names'!$A$3:$F$10000,4,FALSE)</f>
        <v>Schmugglernest</v>
      </c>
      <c r="E428" s="20" t="str">
        <f>VLOOKUP(A428,'ESO zone names'!$A$3:$F$10000,5,FALSE)</f>
        <v>Smuggler's Den</v>
      </c>
      <c r="F428" s="20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0">
        <f>A428</f>
        <v>765</v>
      </c>
      <c r="M428" s="20">
        <f>C428</f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0" t="str">
        <f>VLOOKUP(A429,'ESO zone names'!$A$3:$F$10000,4,FALSE)</f>
        <v>Die Händlerbucht</v>
      </c>
      <c r="E429" s="20" t="str">
        <f>VLOOKUP(A429,'ESO zone names'!$A$3:$F$10000,5,FALSE)</f>
        <v>Trader's Cove</v>
      </c>
      <c r="F429" s="20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0">
        <f>A429</f>
        <v>766</v>
      </c>
      <c r="M429" s="20">
        <f>C429</f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0" t="str">
        <f>VLOOKUP(A430,'ESO zone names'!$A$3:$F$10000,4,FALSE)</f>
        <v>Die Todkuhlenhallen</v>
      </c>
      <c r="E430" s="20" t="str">
        <f>VLOOKUP(A430,'ESO zone names'!$A$3:$F$10000,5,FALSE)</f>
        <v>Deadhollow Halls</v>
      </c>
      <c r="F430" s="20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0">
        <f>A430</f>
        <v>767</v>
      </c>
      <c r="M430" s="20">
        <f>C430</f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0" t="str">
        <f>VLOOKUP(A431,'ESO zone names'!$A$3:$F$10000,4,FALSE)</f>
        <v>Kanalbehausung</v>
      </c>
      <c r="E431" s="20" t="str">
        <f>VLOOKUP(A431,'ESO zone names'!$A$3:$F$10000,5,FALSE)</f>
        <v>Sewer Tenement</v>
      </c>
      <c r="F431" s="20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0">
        <f>A431</f>
        <v>769</v>
      </c>
      <c r="M431" s="20">
        <f>C431</f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0" t="str">
        <f>VLOOKUP(A432,'ESO zone names'!$A$3:$F$10000,4,FALSE)</f>
        <v>Das Versteck</v>
      </c>
      <c r="E432" s="20" t="str">
        <f>VLOOKUP(A432,'ESO zone names'!$A$3:$F$10000,5,FALSE)</f>
        <v>The Hideaway</v>
      </c>
      <c r="F432" s="20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0">
        <f>A432</f>
        <v>770</v>
      </c>
      <c r="M432" s="20">
        <f>C432</f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0" t="str">
        <f>VLOOKUP(A433,'ESO zone names'!$A$3:$F$10000,4,FALSE)</f>
        <v>Die funkelnde Grotte</v>
      </c>
      <c r="E433" s="20" t="str">
        <f>VLOOKUP(A433,'ESO zone names'!$A$3:$F$10000,5,FALSE)</f>
        <v>Glittering Grotto</v>
      </c>
      <c r="F433" s="20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0">
        <f>A433</f>
        <v>771</v>
      </c>
      <c r="M433" s="20">
        <f>C433</f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0" t="str">
        <f>VLOOKUP(A434,'ESO zone names'!$A$3:$F$10000,4,FALSE)</f>
        <v>Die Kaltblutkaverne</v>
      </c>
      <c r="E434" s="20" t="str">
        <f>VLOOKUP(A434,'ESO zone names'!$A$3:$F$10000,5,FALSE)</f>
        <v>Cold-Blood Cavern</v>
      </c>
      <c r="F434" s="20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0">
        <f>A434</f>
        <v>773</v>
      </c>
      <c r="M434" s="20">
        <f>C434</f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0" t="str">
        <f>VLOOKUP(A435,'ESO zone names'!$A$3:$F$10000,4,FALSE)</f>
        <v>Zuckerschlingers Versteck</v>
      </c>
      <c r="E435" s="20" t="str">
        <f>VLOOKUP(A435,'ESO zone names'!$A$3:$F$10000,5,FALSE)</f>
        <v>Sugar-Slinger's Den</v>
      </c>
      <c r="F435" s="20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0">
        <f>A435</f>
        <v>774</v>
      </c>
      <c r="M435" s="20">
        <f>C435</f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0" t="str">
        <f>VLOOKUP(A436,'ESO zone names'!$A$3:$F$10000,4,FALSE)</f>
        <v>Bandit 14</v>
      </c>
      <c r="E436" s="20" t="str">
        <f>VLOOKUP(A436,'ESO zone names'!$A$3:$F$10000,5,FALSE)</f>
        <v>Bandit 14</v>
      </c>
      <c r="F436" s="20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0">
        <f>A436</f>
        <v>775</v>
      </c>
      <c r="M436" s="20">
        <f>C436</f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0" t="str">
        <f>VLOOKUP(A437,'ESO zone names'!$A$3:$F$10000,4,FALSE)</f>
        <v>Bandit 15</v>
      </c>
      <c r="E437" s="20" t="str">
        <f>VLOOKUP(A437,'ESO zone names'!$A$3:$F$10000,5,FALSE)</f>
        <v>Bandit 15</v>
      </c>
      <c r="F437" s="20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0">
        <f>A437</f>
        <v>776</v>
      </c>
      <c r="M437" s="20">
        <f>C437</f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0" t="str">
        <f>VLOOKUP(A438,'ESO zone names'!$A$3:$F$10000,4,FALSE)</f>
        <v>Bandit 16</v>
      </c>
      <c r="E438" s="20" t="str">
        <f>VLOOKUP(A438,'ESO zone names'!$A$3:$F$10000,5,FALSE)</f>
        <v>Bandit 16</v>
      </c>
      <c r="F438" s="20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0">
        <f>A438</f>
        <v>777</v>
      </c>
      <c r="M438" s="20">
        <f>C438</f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0" t="str">
        <f>VLOOKUP(A439,'ESO zone names'!$A$3:$F$10000,4,FALSE)</f>
        <v>Bandit 17</v>
      </c>
      <c r="E439" s="20" t="str">
        <f>VLOOKUP(A439,'ESO zone names'!$A$3:$F$10000,5,FALSE)</f>
        <v>Bandit 17</v>
      </c>
      <c r="F439" s="20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0">
        <f>A439</f>
        <v>778</v>
      </c>
      <c r="M439" s="20">
        <f>C439</f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0" t="str">
        <f>VLOOKUP(A440,'ESO zone names'!$A$3:$F$10000,4,FALSE)</f>
        <v>Bandit 18</v>
      </c>
      <c r="E440" s="20" t="str">
        <f>VLOOKUP(A440,'ESO zone names'!$A$3:$F$10000,5,FALSE)</f>
        <v>Bandit 18</v>
      </c>
      <c r="F440" s="20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0">
        <f>A440</f>
        <v>779</v>
      </c>
      <c r="M440" s="20">
        <f>C440</f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0" t="str">
        <f>VLOOKUP(A441,'ESO zone names'!$A$3:$F$10000,4,FALSE)</f>
        <v>Der Orsinium-Unterschlupf</v>
      </c>
      <c r="E441" s="20" t="str">
        <f>VLOOKUP(A441,'ESO zone names'!$A$3:$F$10000,5,FALSE)</f>
        <v>Orsinium Outlaws Refuge</v>
      </c>
      <c r="F441" s="20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0">
        <f>A441</f>
        <v>780</v>
      </c>
      <c r="M441" s="20">
        <f>C441</f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0" t="str">
        <f>VLOOKUP(A442,'ESO zone names'!$A$3:$F$10000,4,FALSE)</f>
        <v>Bandit 20</v>
      </c>
      <c r="E442" s="20" t="str">
        <f>VLOOKUP(A442,'ESO zone names'!$A$3:$F$10000,5,FALSE)</f>
        <v>Bandit 20</v>
      </c>
      <c r="F442" s="20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0">
        <f>A442</f>
        <v>781</v>
      </c>
      <c r="M442" s="20">
        <f>C442</f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0" t="str">
        <f>VLOOKUP(A443,'ESO zone names'!$A$3:$F$10000,4,FALSE)</f>
        <v>Bandit 21</v>
      </c>
      <c r="E443" s="20" t="str">
        <f>VLOOKUP(A443,'ESO zone names'!$A$3:$F$10000,5,FALSE)</f>
        <v>Bandit 21</v>
      </c>
      <c r="F443" s="20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0">
        <f>A443</f>
        <v>782</v>
      </c>
      <c r="M443" s="20">
        <f>C443</f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0" t="str">
        <f>VLOOKUP(A444,'ESO zone names'!$A$3:$F$10000,4,FALSE)</f>
        <v>Bandit 22</v>
      </c>
      <c r="E444" s="20" t="str">
        <f>VLOOKUP(A444,'ESO zone names'!$A$3:$F$10000,5,FALSE)</f>
        <v>Bandit 22</v>
      </c>
      <c r="F444" s="20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0">
        <f>A444</f>
        <v>783</v>
      </c>
      <c r="M444" s="20">
        <f>C444</f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0" t="str">
        <f>VLOOKUP(A445,'ESO zone names'!$A$3:$F$10000,4,FALSE)</f>
        <v>Bandit 23</v>
      </c>
      <c r="E445" s="20" t="str">
        <f>VLOOKUP(A445,'ESO zone names'!$A$3:$F$10000,5,FALSE)</f>
        <v>Bandit 23</v>
      </c>
      <c r="F445" s="20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0">
        <f>A445</f>
        <v>784</v>
      </c>
      <c r="M445" s="20">
        <f>C445</f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0" t="str">
        <f>VLOOKUP(A446,'ESO zone names'!$A$3:$F$10000,4,FALSE)</f>
        <v>Bandit 24</v>
      </c>
      <c r="E446" s="20" t="str">
        <f>VLOOKUP(A446,'ESO zone names'!$A$3:$F$10000,5,FALSE)</f>
        <v>Bandit 24</v>
      </c>
      <c r="F446" s="20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0">
        <f>A446</f>
        <v>785</v>
      </c>
      <c r="M446" s="20">
        <f>C446</f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0" t="str">
        <f>VLOOKUP(A447,'ESO zone names'!$A$3:$F$10000,4,FALSE)</f>
        <v>Bandit 25</v>
      </c>
      <c r="E447" s="20" t="str">
        <f>VLOOKUP(A447,'ESO zone names'!$A$3:$F$10000,5,FALSE)</f>
        <v>Bandit 25</v>
      </c>
      <c r="F447" s="20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0">
        <f>A447</f>
        <v>786</v>
      </c>
      <c r="M447" s="20">
        <f>C447</f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0" t="str">
        <f>VLOOKUP(A448,'ESO zone names'!$A$3:$F$10000,4,FALSE)</f>
        <v>Bandit 26</v>
      </c>
      <c r="E448" s="20" t="str">
        <f>VLOOKUP(A448,'ESO zone names'!$A$3:$F$10000,5,FALSE)</f>
        <v>Bandit 26</v>
      </c>
      <c r="F448" s="20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0">
        <f>A448</f>
        <v>787</v>
      </c>
      <c r="M448" s="20">
        <f>C448</f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0" t="str">
        <f>VLOOKUP(A449,'ESO zone names'!$A$3:$F$10000,4,FALSE)</f>
        <v>Bandit 27</v>
      </c>
      <c r="E449" s="20" t="str">
        <f>VLOOKUP(A449,'ESO zone names'!$A$3:$F$10000,5,FALSE)</f>
        <v>Bandit 27</v>
      </c>
      <c r="F449" s="20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0">
        <f>A449</f>
        <v>788</v>
      </c>
      <c r="M449" s="20">
        <f>C449</f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0" t="str">
        <f>VLOOKUP(A450,'ESO zone names'!$A$3:$F$10000,4,FALSE)</f>
        <v>Bandit 28</v>
      </c>
      <c r="E450" s="20" t="str">
        <f>VLOOKUP(A450,'ESO zone names'!$A$3:$F$10000,5,FALSE)</f>
        <v>Bandit 28</v>
      </c>
      <c r="F450" s="20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0">
        <f>A450</f>
        <v>789</v>
      </c>
      <c r="M450" s="20">
        <f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0" t="str">
        <f>VLOOKUP(A451,'ESO zone names'!$A$3:$F$10000,4,FALSE)</f>
        <v>Bandit 29</v>
      </c>
      <c r="E451" s="20" t="str">
        <f>VLOOKUP(A451,'ESO zone names'!$A$3:$F$10000,5,FALSE)</f>
        <v>Bandit 29</v>
      </c>
      <c r="F451" s="20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0">
        <f>A451</f>
        <v>790</v>
      </c>
      <c r="M451" s="20">
        <f>C451</f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0" t="str">
        <f>VLOOKUP(A452,'ESO zone names'!$A$3:$F$10000,4,FALSE)</f>
        <v>Bandit 30</v>
      </c>
      <c r="E452" s="20" t="str">
        <f>VLOOKUP(A452,'ESO zone names'!$A$3:$F$10000,5,FALSE)</f>
        <v>Bandit 30</v>
      </c>
      <c r="F452" s="20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0">
        <f>A452</f>
        <v>791</v>
      </c>
      <c r="M452" s="20">
        <f>C452</f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0" t="str">
        <f>VLOOKUP(A453,'ESO zone names'!$A$3:$F$10000,4,FALSE)</f>
        <v>Bandit 31</v>
      </c>
      <c r="E453" s="20" t="str">
        <f>VLOOKUP(A453,'ESO zone names'!$A$3:$F$10000,5,FALSE)</f>
        <v>Bandit 31</v>
      </c>
      <c r="F453" s="20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0">
        <f>A453</f>
        <v>792</v>
      </c>
      <c r="M453" s="20">
        <f>C453</f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0" t="str">
        <f>VLOOKUP(A454,'ESO zone names'!$A$3:$F$10000,4,FALSE)</f>
        <v>Bandit 32</v>
      </c>
      <c r="E454" s="20" t="str">
        <f>VLOOKUP(A454,'ESO zone names'!$A$3:$F$10000,5,FALSE)</f>
        <v>Bandit 32</v>
      </c>
      <c r="F454" s="20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0">
        <f>A454</f>
        <v>793</v>
      </c>
      <c r="M454" s="20">
        <f>C454</f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0" t="str">
        <f>VLOOKUP(A455,'ESO zone names'!$A$3:$F$10000,4,FALSE)</f>
        <v>Bandit 33</v>
      </c>
      <c r="E455" s="20" t="str">
        <f>VLOOKUP(A455,'ESO zone names'!$A$3:$F$10000,5,FALSE)</f>
        <v>Bandit 33</v>
      </c>
      <c r="F455" s="20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0">
        <f>A455</f>
        <v>794</v>
      </c>
      <c r="M455" s="20">
        <f>C455</f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0" t="str">
        <f>VLOOKUP(A456,'ESO zone names'!$A$3:$F$10000,4,FALSE)</f>
        <v>Bandit 34</v>
      </c>
      <c r="E456" s="20" t="str">
        <f>VLOOKUP(A456,'ESO zone names'!$A$3:$F$10000,5,FALSE)</f>
        <v>Bandit 34</v>
      </c>
      <c r="F456" s="20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0">
        <f>A456</f>
        <v>795</v>
      </c>
      <c r="M456" s="20">
        <f>C456</f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0" t="str">
        <f>VLOOKUP(A457,'ESO zone names'!$A$3:$F$10000,4,FALSE)</f>
        <v>Bandit 35</v>
      </c>
      <c r="E457" s="20" t="str">
        <f>VLOOKUP(A457,'ESO zone names'!$A$3:$F$10000,5,FALSE)</f>
        <v>Bandit 35</v>
      </c>
      <c r="F457" s="20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0">
        <f>A457</f>
        <v>796</v>
      </c>
      <c r="M457" s="20">
        <f>C457</f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0" t="str">
        <f>VLOOKUP(A458,'ESO zone names'!$A$3:$F$10000,4,FALSE)</f>
        <v>Bandit 36</v>
      </c>
      <c r="E458" s="20" t="str">
        <f>VLOOKUP(A458,'ESO zone names'!$A$3:$F$10000,5,FALSE)</f>
        <v>Bandit 36</v>
      </c>
      <c r="F458" s="20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0">
        <f>A458</f>
        <v>797</v>
      </c>
      <c r="M458" s="20">
        <f>C458</f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0" t="str">
        <f>VLOOKUP(A459,'ESO zone names'!$A$3:$F$10000,4,FALSE)</f>
        <v>Bandit 37</v>
      </c>
      <c r="E459" s="20" t="str">
        <f>VLOOKUP(A459,'ESO zone names'!$A$3:$F$10000,5,FALSE)</f>
        <v>Bandit 37</v>
      </c>
      <c r="F459" s="20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0">
        <f>A459</f>
        <v>798</v>
      </c>
      <c r="M459" s="20">
        <f>C459</f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0" t="str">
        <f>VLOOKUP(A460,'ESO zone names'!$A$3:$F$10000,4,FALSE)</f>
        <v>Bandit 38</v>
      </c>
      <c r="E460" s="20" t="str">
        <f>VLOOKUP(A460,'ESO zone names'!$A$3:$F$10000,5,FALSE)</f>
        <v>Bandit 38</v>
      </c>
      <c r="F460" s="20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0">
        <f>A460</f>
        <v>799</v>
      </c>
      <c r="M460" s="20">
        <f>C460</f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0" t="str">
        <f>VLOOKUP(A461,'ESO zone names'!$A$3:$F$10000,4,FALSE)</f>
        <v>Bandit 39</v>
      </c>
      <c r="E461" s="20" t="str">
        <f>VLOOKUP(A461,'ESO zone names'!$A$3:$F$10000,5,FALSE)</f>
        <v>Bandit 39</v>
      </c>
      <c r="F461" s="20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0">
        <f>A461</f>
        <v>800</v>
      </c>
      <c r="M461" s="20">
        <f>C461</f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0" t="str">
        <f>VLOOKUP(A462,'ESO zone names'!$A$3:$F$10000,4,FALSE)</f>
        <v>Bandit 40</v>
      </c>
      <c r="E462" s="20" t="str">
        <f>VLOOKUP(A462,'ESO zone names'!$A$3:$F$10000,5,FALSE)</f>
        <v>Bandit 40</v>
      </c>
      <c r="F462" s="20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0">
        <f>A462</f>
        <v>801</v>
      </c>
      <c r="M462" s="20">
        <f>C462</f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0" t="str">
        <f>VLOOKUP(A463,'ESO zone names'!$A$3:$F$10000,4,FALSE)</f>
        <v>Bandit 41</v>
      </c>
      <c r="E463" s="20" t="str">
        <f>VLOOKUP(A463,'ESO zone names'!$A$3:$F$10000,5,FALSE)</f>
        <v>Bandit 41</v>
      </c>
      <c r="F463" s="20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0">
        <f>A463</f>
        <v>802</v>
      </c>
      <c r="M463" s="20">
        <f>C463</f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0" t="str">
        <f>VLOOKUP(A464,'ESO zone names'!$A$3:$F$10000,4,FALSE)</f>
        <v>Bandit 42</v>
      </c>
      <c r="E464" s="20" t="str">
        <f>VLOOKUP(A464,'ESO zone names'!$A$3:$F$10000,5,FALSE)</f>
        <v>Bandit 42</v>
      </c>
      <c r="F464" s="20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0">
        <f>A464</f>
        <v>803</v>
      </c>
      <c r="M464" s="20">
        <f>C464</f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0" t="str">
        <f>VLOOKUP(A465,'ESO zone names'!$A$3:$F$10000,4,FALSE)</f>
        <v>Bandit 43</v>
      </c>
      <c r="E465" s="20" t="str">
        <f>VLOOKUP(A465,'ESO zone names'!$A$3:$F$10000,5,FALSE)</f>
        <v>Bandit 43</v>
      </c>
      <c r="F465" s="20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0">
        <f>A465</f>
        <v>804</v>
      </c>
      <c r="M465" s="20">
        <f>C465</f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0" t="str">
        <f>VLOOKUP(A466,'ESO zone names'!$A$3:$F$10000,4,FALSE)</f>
        <v>Bandit 44</v>
      </c>
      <c r="E466" s="20" t="str">
        <f>VLOOKUP(A466,'ESO zone names'!$A$3:$F$10000,5,FALSE)</f>
        <v>Bandit 44</v>
      </c>
      <c r="F466" s="20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0">
        <f>A466</f>
        <v>805</v>
      </c>
      <c r="M466" s="20">
        <f>C466</f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0" t="str">
        <f>VLOOKUP(A467,'ESO zone names'!$A$3:$F$10000,4,FALSE)</f>
        <v>Bandit 45</v>
      </c>
      <c r="E467" s="20" t="str">
        <f>VLOOKUP(A467,'ESO zone names'!$A$3:$F$10000,5,FALSE)</f>
        <v>Bandit 45</v>
      </c>
      <c r="F467" s="20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0">
        <f>A467</f>
        <v>806</v>
      </c>
      <c r="M467" s="20">
        <f>C467</f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0" t="str">
        <f>VLOOKUP(A468,'ESO zone names'!$A$3:$F$10000,4,FALSE)</f>
        <v>Bandit 46</v>
      </c>
      <c r="E468" s="20" t="str">
        <f>VLOOKUP(A468,'ESO zone names'!$A$3:$F$10000,5,FALSE)</f>
        <v>Bandit 46</v>
      </c>
      <c r="F468" s="20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0">
        <f>A468</f>
        <v>807</v>
      </c>
      <c r="M468" s="20">
        <f>C468</f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0" t="str">
        <f>VLOOKUP(A469,'ESO zone names'!$A$3:$F$10000,4,FALSE)</f>
        <v>Bandit 47</v>
      </c>
      <c r="E469" s="20" t="str">
        <f>VLOOKUP(A469,'ESO zone names'!$A$3:$F$10000,5,FALSE)</f>
        <v>Bandit 47</v>
      </c>
      <c r="F469" s="20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0">
        <f>A469</f>
        <v>808</v>
      </c>
      <c r="M469" s="20">
        <f>C469</f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0" t="str">
        <f>VLOOKUP(A470,'ESO zone names'!$A$3:$F$10000,4,FALSE)</f>
        <v>Der Wehklagende Kerker</v>
      </c>
      <c r="E470" s="20" t="str">
        <f>VLOOKUP(A470,'ESO zone names'!$A$3:$F$10000,5,FALSE)</f>
        <v>The Wailing Prison</v>
      </c>
      <c r="F470" s="20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0">
        <f>A470</f>
        <v>809</v>
      </c>
      <c r="M470" s="20">
        <f>C470</f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0" t="str">
        <f>VLOOKUP(A471,'ESO zone names'!$A$3:$F$10000,4,FALSE)</f>
        <v>Schmugglertunnel</v>
      </c>
      <c r="E471" s="20" t="str">
        <f>VLOOKUP(A471,'ESO zone names'!$A$3:$F$10000,5,FALSE)</f>
        <v>Smuggler's Tunnel</v>
      </c>
      <c r="F471" s="20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0">
        <f>A471</f>
        <v>810</v>
      </c>
      <c r="M471" s="20">
        <f>C471</f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0" t="str">
        <f>VLOOKUP(A472,'ESO zone names'!$A$3:$F$10000,4,FALSE)</f>
        <v>Carzogs Verderben</v>
      </c>
      <c r="E472" s="20" t="str">
        <f>VLOOKUP(A472,'ESO zone names'!$A$3:$F$10000,5,FALSE)</f>
        <v>Ancient Carzog's Demise</v>
      </c>
      <c r="F472" s="20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0">
        <f>A472</f>
        <v>811</v>
      </c>
      <c r="M472" s="20">
        <f>C472</f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0" t="str">
        <f>VLOOKUP(A473,'ESO zone names'!$A$3:$F$10000,4,FALSE)</f>
        <v>Der Tempel des Zorns</v>
      </c>
      <c r="E473" s="20" t="str">
        <f>VLOOKUP(A473,'ESO zone names'!$A$3:$F$10000,5,FALSE)</f>
        <v>Temple of Ire</v>
      </c>
      <c r="F473" s="20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0">
        <f>A473</f>
        <v>814</v>
      </c>
      <c r="M473" s="20">
        <f>C473</f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0" t="str">
        <f>VLOOKUP(A474,'ESO zone names'!$A$3:$F$10000,4,FALSE)</f>
        <v>Die Felsfeste</v>
      </c>
      <c r="E474" s="20" t="str">
        <f>VLOOKUP(A474,'ESO zone names'!$A$3:$F$10000,5,FALSE)</f>
        <v>Scarp Keep</v>
      </c>
      <c r="F474" s="20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0">
        <f>A474</f>
        <v>815</v>
      </c>
      <c r="M474" s="20">
        <f>C474</f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0" t="str">
        <f>VLOOKUP(A475,'ESO zone names'!$A$3:$F$10000,4,FALSE)</f>
        <v>Hews Fluch</v>
      </c>
      <c r="E475" s="20" t="str">
        <f>VLOOKUP(A475,'ESO zone names'!$A$3:$F$10000,5,FALSE)</f>
        <v>Hew's Bane</v>
      </c>
      <c r="F475" s="20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0">
        <f>A475</f>
        <v>816</v>
      </c>
      <c r="M475" s="20">
        <f>C475</f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0" t="str">
        <f>VLOOKUP(A476,'ESO zone names'!$A$3:$F$10000,4,FALSE)</f>
        <v>Bahrahas Düsternis</v>
      </c>
      <c r="E476" s="20" t="str">
        <f>VLOOKUP(A476,'ESO zone names'!$A$3:$F$10000,5,FALSE)</f>
        <v>Bahraha's Gloom</v>
      </c>
      <c r="F476" s="20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0">
        <f>A476</f>
        <v>817</v>
      </c>
      <c r="M476" s="20">
        <f>C476</f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0" t="str">
        <f>VLOOKUP(A477,'ESO zone names'!$A$3:$F$10000,4,FALSE)</f>
        <v>Das Hauptquartier des Eisenrads</v>
      </c>
      <c r="E477" s="20" t="str">
        <f>VLOOKUP(A477,'ESO zone names'!$A$3:$F$10000,5,FALSE)</f>
        <v>Iron Wheel Headquarters</v>
      </c>
      <c r="F477" s="20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0">
        <f>A477</f>
        <v>818</v>
      </c>
      <c r="M477" s="20">
        <f>C477</f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0" t="str">
        <f>VLOOKUP(A478,'ESO zone names'!$A$3:$F$10000,4,FALSE)</f>
        <v>Das al-Danobia-Grabmal</v>
      </c>
      <c r="E478" s="20" t="str">
        <f>VLOOKUP(A478,'ESO zone names'!$A$3:$F$10000,5,FALSE)</f>
        <v>Al-Danobia Tomb</v>
      </c>
      <c r="F478" s="20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0">
        <f>A478</f>
        <v>819</v>
      </c>
      <c r="M478" s="20">
        <f>C478</f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0" t="str">
        <f>VLOOKUP(A479,'ESO zone names'!$A$3:$F$10000,4,FALSE)</f>
        <v>Hubalajads Palast</v>
      </c>
      <c r="E479" s="20" t="str">
        <f>VLOOKUP(A479,'ESO zone names'!$A$3:$F$10000,5,FALSE)</f>
        <v>Hubalajad Palace</v>
      </c>
      <c r="F479" s="20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0">
        <f>A479</f>
        <v>820</v>
      </c>
      <c r="M479" s="20">
        <f>C479</f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0" t="str">
        <f>VLOOKUP(A480,'ESO zone names'!$A$3:$F$10000,4,FALSE)</f>
        <v>Diebesnest</v>
      </c>
      <c r="E480" s="20" t="str">
        <f>VLOOKUP(A480,'ESO zone names'!$A$3:$F$10000,5,FALSE)</f>
        <v>Thieves Den</v>
      </c>
      <c r="F480" s="20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0">
        <f>A480</f>
        <v>821</v>
      </c>
      <c r="M480" s="20">
        <f>C480</f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0" t="str">
        <f>VLOOKUP(A481,'ESO zone names'!$A$3:$F$10000,4,FALSE)</f>
        <v>Die Goldküste</v>
      </c>
      <c r="E481" s="20" t="str">
        <f>VLOOKUP(A481,'ESO zone names'!$A$3:$F$10000,5,FALSE)</f>
        <v>Gold Coast</v>
      </c>
      <c r="F481" s="20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0">
        <f>A481</f>
        <v>823</v>
      </c>
      <c r="M481" s="20">
        <f>C481</f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0" t="str">
        <f>VLOOKUP(A482,'ESO zone names'!$A$3:$F$10000,4,FALSE)</f>
        <v>Die Hrotahöhle</v>
      </c>
      <c r="E482" s="20" t="str">
        <f>VLOOKUP(A482,'ESO zone names'!$A$3:$F$10000,5,FALSE)</f>
        <v>Hrota Cave</v>
      </c>
      <c r="F482" s="20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0">
        <f>A482</f>
        <v>824</v>
      </c>
      <c r="M482" s="20">
        <f>C482</f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0" t="str">
        <f>VLOOKUP(A483,'ESO zone names'!$A$3:$F$10000,4,FALSE)</f>
        <v>Garlas Agea</v>
      </c>
      <c r="E483" s="20" t="str">
        <f>VLOOKUP(A483,'ESO zone names'!$A$3:$F$10000,5,FALSE)</f>
        <v>Garlas Agea</v>
      </c>
      <c r="F483" s="20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0">
        <f>A483</f>
        <v>825</v>
      </c>
      <c r="M483" s="20">
        <f>C483</f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0" t="str">
        <f>VLOOKUP(A484,'ESO zone names'!$A$3:$F$10000,4,FALSE)</f>
        <v>Freistatt der Dunklen Bruderschaft</v>
      </c>
      <c r="E484" s="20" t="str">
        <f>VLOOKUP(A484,'ESO zone names'!$A$3:$F$10000,5,FALSE)</f>
        <v>Dark Brotherhood Sanctuary</v>
      </c>
      <c r="F484" s="20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0">
        <f>A484</f>
        <v>826</v>
      </c>
      <c r="M484" s="20">
        <f>C484</f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0" t="str">
        <f>VLOOKUP(A485,'ESO zone names'!$A$3:$F$10000,4,FALSE)</f>
        <v>Das Jarol-Anwesen</v>
      </c>
      <c r="E485" s="20" t="str">
        <f>VLOOKUP(A485,'ESO zone names'!$A$3:$F$10000,5,FALSE)</f>
        <v>Jarol Estate</v>
      </c>
      <c r="F485" s="20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0">
        <f>A485</f>
        <v>827</v>
      </c>
      <c r="M485" s="20">
        <f>C485</f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0" t="str">
        <f>VLOOKUP(A486,'ESO zone names'!$A$3:$F$10000,4,FALSE)</f>
        <v>Das at-Himah-Anwesen</v>
      </c>
      <c r="E486" s="20" t="str">
        <f>VLOOKUP(A486,'ESO zone names'!$A$3:$F$10000,5,FALSE)</f>
        <v>At-Himah Estate</v>
      </c>
      <c r="F486" s="20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0">
        <f>A486</f>
        <v>828</v>
      </c>
      <c r="M486" s="20">
        <f>C486</f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0" t="str">
        <f>VLOOKUP(A487,'ESO zone names'!$A$3:$F$10000,4,FALSE)</f>
        <v>Rittersgrab</v>
      </c>
      <c r="E487" s="20" t="str">
        <f>VLOOKUP(A487,'ESO zone names'!$A$3:$F$10000,5,FALSE)</f>
        <v>Knightsgrave</v>
      </c>
      <c r="F487" s="20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0">
        <f>A487</f>
        <v>829</v>
      </c>
      <c r="M487" s="20">
        <f>C487</f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0" t="str">
        <f>VLOOKUP(A488,'ESO zone names'!$A$3:$F$10000,4,FALSE)</f>
        <v>Das Kastell von Anwil</v>
      </c>
      <c r="E488" s="20" t="str">
        <f>VLOOKUP(A488,'ESO zone names'!$A$3:$F$10000,5,FALSE)</f>
        <v>Anvil Castle</v>
      </c>
      <c r="F488" s="20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0">
        <f>A488</f>
        <v>831</v>
      </c>
      <c r="M488" s="20">
        <f>C488</f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0" t="str">
        <f>VLOOKUP(A489,'ESO zone names'!$A$3:$F$10000,4,FALSE)</f>
        <v>Das Kastell Kvatch</v>
      </c>
      <c r="E489" s="20" t="str">
        <f>VLOOKUP(A489,'ESO zone names'!$A$3:$F$10000,5,FALSE)</f>
        <v>Castle Kvatch</v>
      </c>
      <c r="F489" s="20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0">
        <f>A489</f>
        <v>832</v>
      </c>
      <c r="M489" s="20">
        <f>C489</f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0" t="str">
        <f>VLOOKUP(A490,'ESO zone names'!$A$3:$F$10000,4,FALSE)</f>
        <v>Die Enklave des Stundenglases</v>
      </c>
      <c r="E490" s="20" t="str">
        <f>VLOOKUP(A490,'ESO zone names'!$A$3:$F$10000,5,FALSE)</f>
        <v>Enclave of the Hourglass</v>
      </c>
      <c r="F490" s="20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0">
        <f>A490</f>
        <v>833</v>
      </c>
      <c r="M490" s="20">
        <f>C490</f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0" t="str">
        <f>VLOOKUP(A491,'ESO zone names'!$A$3:$F$10000,4,FALSE)</f>
        <v>Die Fulstrom-Heimstätte</v>
      </c>
      <c r="E491" s="20" t="str">
        <f>VLOOKUP(A491,'ESO zone names'!$A$3:$F$10000,5,FALSE)</f>
        <v>Fulstrom Homestead</v>
      </c>
      <c r="F491" s="20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0">
        <f>A491</f>
        <v>834</v>
      </c>
      <c r="M491" s="20">
        <f>C491</f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0" t="str">
        <f>VLOOKUP(A492,'ESO zone names'!$A$3:$F$10000,4,FALSE)</f>
        <v>Die Kathedrale von Akatosh</v>
      </c>
      <c r="E492" s="20" t="str">
        <f>VLOOKUP(A492,'ESO zone names'!$A$3:$F$10000,5,FALSE)</f>
        <v>Cathedral of Akatosh</v>
      </c>
      <c r="F492" s="20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0">
        <f>A492</f>
        <v>836</v>
      </c>
      <c r="M492" s="20">
        <f>C492</f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0" t="str">
        <f>VLOOKUP(A493,'ESO zone names'!$A$3:$F$10000,4,FALSE)</f>
        <v>Der Anwil-Unterschlupf</v>
      </c>
      <c r="E493" s="20" t="str">
        <f>VLOOKUP(A493,'ESO zone names'!$A$3:$F$10000,5,FALSE)</f>
        <v>Anvil Outlaws Refuge</v>
      </c>
      <c r="F493" s="20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0">
        <f>A493</f>
        <v>837</v>
      </c>
      <c r="M493" s="20">
        <f>C493</f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0" t="str">
        <f>VLOOKUP(A494,'ESO zone names'!$A$3:$F$10000,4,FALSE)</f>
        <v>Der Holzfällerpfad durch die Jerallberge</v>
      </c>
      <c r="E494" s="20" t="str">
        <f>VLOOKUP(A494,'ESO zone names'!$A$3:$F$10000,5,FALSE)</f>
        <v>Jerall Mountains Logging Track</v>
      </c>
      <c r="F494" s="20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0">
        <f>A494</f>
        <v>841</v>
      </c>
      <c r="M494" s="20">
        <f>C494</f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0" t="str">
        <f>VLOOKUP(A495,'ESO zone names'!$A$3:$F$10000,4,FALSE)</f>
        <v>Das Grenzland von Dunkelforst</v>
      </c>
      <c r="E495" s="20" t="str">
        <f>VLOOKUP(A495,'ESO zone names'!$A$3:$F$10000,5,FALSE)</f>
        <v>Blackwood Borderlands</v>
      </c>
      <c r="F495" s="20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0">
        <f>A495</f>
        <v>842</v>
      </c>
      <c r="M495" s="20">
        <f>C495</f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0" t="str">
        <f>VLOOKUP(A496,'ESO zone names'!$A$3:$F$10000,4,FALSE)</f>
        <v>Die Ruinen von Mazzatun</v>
      </c>
      <c r="E496" s="20" t="str">
        <f>VLOOKUP(A496,'ESO zone names'!$A$3:$F$10000,5,FALSE)</f>
        <v>Ruins of Mazzatun</v>
      </c>
      <c r="F496" s="20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0">
        <f>A496</f>
        <v>843</v>
      </c>
      <c r="M496" s="20">
        <f>C496</f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0" t="str">
        <f>VLOOKUP(A497,'ESO zone names'!$A$3:$F$10000,4,FALSE)</f>
        <v>Das Sulima-Herrenhaus</v>
      </c>
      <c r="E497" s="20" t="str">
        <f>VLOOKUP(A497,'ESO zone names'!$A$3:$F$10000,5,FALSE)</f>
        <v>Sulima Mansion</v>
      </c>
      <c r="F497" s="20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0">
        <f>A497</f>
        <v>844</v>
      </c>
      <c r="M497" s="20">
        <f>C497</f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0" t="str">
        <f>VLOOKUP(A498,'ESO zone names'!$A$3:$F$10000,4,FALSE)</f>
        <v>Das Velmont-Herrenhaus</v>
      </c>
      <c r="E498" s="20" t="str">
        <f>VLOOKUP(A498,'ESO zone names'!$A$3:$F$10000,5,FALSE)</f>
        <v>Velmont Mansion</v>
      </c>
      <c r="F498" s="20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0">
        <f>A498</f>
        <v>845</v>
      </c>
      <c r="M498" s="20">
        <f>C498</f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0" t="str">
        <f>VLOOKUP(A499,'ESO zone names'!$A$3:$F$10000,4,FALSE)</f>
        <v>Die Wiege der Schatten</v>
      </c>
      <c r="E499" s="20" t="str">
        <f>VLOOKUP(A499,'ESO zone names'!$A$3:$F$10000,5,FALSE)</f>
        <v>Cradle of Shadows</v>
      </c>
      <c r="F499" s="20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0">
        <f>A499</f>
        <v>848</v>
      </c>
      <c r="M499" s="20">
        <f>C499</f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0" t="str">
        <f>VLOOKUP(A500,'ESO zone names'!$A$3:$F$10000,4,FALSE)</f>
        <v>Vvardenfell</v>
      </c>
      <c r="E500" s="20" t="str">
        <f>VLOOKUP(A500,'ESO zone names'!$A$3:$F$10000,5,FALSE)</f>
        <v>Vvardenfell</v>
      </c>
      <c r="F500" s="20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0">
        <f>A500</f>
        <v>849</v>
      </c>
      <c r="M500" s="20">
        <f>C500</f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0" t="str">
        <f>VLOOKUP(A501,'ESO zone names'!$A$3:$F$10000,4,FALSE)</f>
        <v>Kapitän Margaux' Heim</v>
      </c>
      <c r="E501" s="20" t="str">
        <f>VLOOKUP(A501,'ESO zone names'!$A$3:$F$10000,5,FALSE)</f>
        <v>Captain Margaux's Place</v>
      </c>
      <c r="F501" s="20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0">
        <f>A501</f>
        <v>852</v>
      </c>
      <c r="M501" s="20">
        <f>C501</f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0" t="str">
        <f>VLOOKUP(A502,'ESO zone names'!$A$3:$F$10000,4,FALSE)</f>
        <v>Rabenwäldchen</v>
      </c>
      <c r="E502" s="20" t="str">
        <f>VLOOKUP(A502,'ESO zone names'!$A$3:$F$10000,5,FALSE)</f>
        <v>Ravenhurst</v>
      </c>
      <c r="F502" s="20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0">
        <f>A502</f>
        <v>853</v>
      </c>
      <c r="M502" s="20">
        <f>C502</f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0" t="str">
        <f>VLOOKUP(A503,'ESO zone names'!$A$3:$F$10000,4,FALSE)</f>
        <v>Die Feste Gramen</v>
      </c>
      <c r="E503" s="20" t="str">
        <f>VLOOKUP(A503,'ESO zone names'!$A$3:$F$10000,5,FALSE)</f>
        <v>Mournoth Keep</v>
      </c>
      <c r="F503" s="20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0">
        <f>A503</f>
        <v>854</v>
      </c>
      <c r="M503" s="20">
        <f>C503</f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0" t="str">
        <f>VLOOKUP(A504,'ESO zone names'!$A$3:$F$10000,4,FALSE)</f>
        <v>Der Hammertod-Bungalow</v>
      </c>
      <c r="E504" s="20" t="str">
        <f>VLOOKUP(A504,'ESO zone names'!$A$3:$F$10000,5,FALSE)</f>
        <v>Hammerdeath Bungalow</v>
      </c>
      <c r="F504" s="20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0">
        <f>A504</f>
        <v>855</v>
      </c>
      <c r="M504" s="20">
        <f>C504</f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0" t="str">
        <f>VLOOKUP(A505,'ESO zone names'!$A$3:$F$10000,4,FALSE)</f>
        <v>Zwillingsbogen</v>
      </c>
      <c r="E505" s="20" t="str">
        <f>VLOOKUP(A505,'ESO zone names'!$A$3:$F$10000,5,FALSE)</f>
        <v>Twin Arches</v>
      </c>
      <c r="F505" s="20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0">
        <f>A505</f>
        <v>856</v>
      </c>
      <c r="M505" s="20">
        <f>C505</f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0" t="str">
        <f>VLOOKUP(A506,'ESO zone names'!$A$3:$F$10000,4,FALSE)</f>
        <v>Das Haus des leisen Magnifico</v>
      </c>
      <c r="E506" s="20" t="str">
        <f>VLOOKUP(A506,'ESO zone names'!$A$3:$F$10000,5,FALSE)</f>
        <v>House of the Silent Magnifico</v>
      </c>
      <c r="F506" s="20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0">
        <f>A506</f>
        <v>857</v>
      </c>
      <c r="M506" s="20">
        <f>C506</f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0" t="str">
        <f>VLOOKUP(A507,'ESO zone names'!$A$3:$F$10000,4,FALSE)</f>
        <v>Klippschatten</v>
      </c>
      <c r="E507" s="20" t="str">
        <f>VLOOKUP(A507,'ESO zone names'!$A$3:$F$10000,5,FALSE)</f>
        <v>Cliffshade</v>
      </c>
      <c r="F507" s="20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0">
        <f>A507</f>
        <v>858</v>
      </c>
      <c r="M507" s="20">
        <f>C507</f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0" t="str">
        <f>VLOOKUP(A508,'ESO zone names'!$A$3:$F$10000,4,FALSE)</f>
        <v>Die Schwarzrankenvilla</v>
      </c>
      <c r="E508" s="20" t="str">
        <f>VLOOKUP(A508,'ESO zone names'!$A$3:$F$10000,5,FALSE)</f>
        <v>Black Vine Villa</v>
      </c>
      <c r="F508" s="20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0">
        <f>A508</f>
        <v>859</v>
      </c>
      <c r="M508" s="20">
        <f>C508</f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0" t="str">
        <f>VLOOKUP(A509,'ESO zone names'!$A$3:$F$10000,4,FALSE)</f>
        <v>Die Kuschelkapsel</v>
      </c>
      <c r="E509" s="20" t="str">
        <f>VLOOKUP(A509,'ESO zone names'!$A$3:$F$10000,5,FALSE)</f>
        <v>Snugpod</v>
      </c>
      <c r="F509" s="20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0">
        <f>A509</f>
        <v>860</v>
      </c>
      <c r="M509" s="20">
        <f>C509</f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0" t="str">
        <f>VLOOKUP(A510,'ESO zone names'!$A$3:$F$10000,4,FALSE)</f>
        <v>Die Felsbaumzuflucht</v>
      </c>
      <c r="E510" s="20" t="str">
        <f>VLOOKUP(A510,'ESO zone names'!$A$3:$F$10000,5,FALSE)</f>
        <v>Bouldertree Refuge</v>
      </c>
      <c r="F510" s="20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0">
        <f>A510</f>
        <v>861</v>
      </c>
      <c r="M510" s="20">
        <f>C510</f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0" t="str">
        <f>VLOOKUP(A511,'ESO zone names'!$A$3:$F$10000,4,FALSE)</f>
        <v>Das Glattbachhaus</v>
      </c>
      <c r="E511" s="20" t="str">
        <f>VLOOKUP(A511,'ESO zone names'!$A$3:$F$10000,5,FALSE)</f>
        <v>Sleek Creek House</v>
      </c>
      <c r="F511" s="20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0">
        <f>A511</f>
        <v>862</v>
      </c>
      <c r="M511" s="20">
        <f>C511</f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0" t="str">
        <f>VLOOKUP(A512,'ESO zone names'!$A$3:$F$10000,4,FALSE)</f>
        <v>Das Mondfreudehaus</v>
      </c>
      <c r="E512" s="20" t="str">
        <f>VLOOKUP(A512,'ESO zone names'!$A$3:$F$10000,5,FALSE)</f>
        <v>Moonmirth House</v>
      </c>
      <c r="F512" s="20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0">
        <f>A512</f>
        <v>863</v>
      </c>
      <c r="M512" s="20">
        <f>C512</f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0" t="str">
        <f>VLOOKUP(A513,'ESO zone names'!$A$3:$F$10000,4,FALSE)</f>
        <v>Herbsttor</v>
      </c>
      <c r="E513" s="20" t="str">
        <f>VLOOKUP(A513,'ESO zone names'!$A$3:$F$10000,5,FALSE)</f>
        <v>Autumn's-Gate</v>
      </c>
      <c r="F513" s="20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0">
        <f>A513</f>
        <v>864</v>
      </c>
      <c r="M513" s="20">
        <f>C513</f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0" t="str">
        <f>VLOOKUP(A514,'ESO zone names'!$A$3:$F$10000,4,FALSE)</f>
        <v>Grymharths Wehe</v>
      </c>
      <c r="E514" s="20" t="str">
        <f>VLOOKUP(A514,'ESO zone names'!$A$3:$F$10000,5,FALSE)</f>
        <v>Grymharth's Woe</v>
      </c>
      <c r="F514" s="20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0">
        <f>A514</f>
        <v>865</v>
      </c>
      <c r="M514" s="20">
        <f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0" t="str">
        <f>VLOOKUP(A515,'ESO zone names'!$A$3:$F$10000,4,FALSE)</f>
        <v>Die Velothiträumerei</v>
      </c>
      <c r="E515" s="20" t="str">
        <f>VLOOKUP(A515,'ESO zone names'!$A$3:$F$10000,5,FALSE)</f>
        <v>Velothi Reverie</v>
      </c>
      <c r="F515" s="20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0">
        <f>A515</f>
        <v>866</v>
      </c>
      <c r="M515" s="20">
        <f>C515</f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0" t="str">
        <f>VLOOKUP(A516,'ESO zone names'!$A$3:$F$10000,4,FALSE)</f>
        <v>Das Kragenheim</v>
      </c>
      <c r="E516" s="20" t="str">
        <f>VLOOKUP(A516,'ESO zone names'!$A$3:$F$10000,5,FALSE)</f>
        <v>Kragenhome</v>
      </c>
      <c r="F516" s="20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0">
        <f>A516</f>
        <v>867</v>
      </c>
      <c r="M516" s="20">
        <f>C516</f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0" t="str">
        <f>VLOOKUP(A517,'ESO zone names'!$A$3:$F$10000,4,FALSE)</f>
        <v>Demutschlamm</v>
      </c>
      <c r="E517" s="20" t="str">
        <f>VLOOKUP(A517,'ESO zone names'!$A$3:$F$10000,5,FALSE)</f>
        <v>Humblemud</v>
      </c>
      <c r="F517" s="20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0">
        <f>A517</f>
        <v>868</v>
      </c>
      <c r="M517" s="20">
        <f>C517</f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0" t="str">
        <f>VLOOKUP(A518,'ESO zone names'!$A$3:$F$10000,4,FALSE)</f>
        <v>Das Geräumige Domizil</v>
      </c>
      <c r="E518" s="20" t="str">
        <f>VLOOKUP(A518,'ESO zone names'!$A$3:$F$10000,5,FALSE)</f>
        <v>The Ample Domicile</v>
      </c>
      <c r="F518" s="20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0">
        <f>A518</f>
        <v>869</v>
      </c>
      <c r="M518" s="20">
        <f>C518</f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0" t="str">
        <f>VLOOKUP(A519,'ESO zone names'!$A$3:$F$10000,4,FALSE)</f>
        <v>Domus Phrasticus</v>
      </c>
      <c r="E519" s="20" t="str">
        <f>VLOOKUP(A519,'ESO zone names'!$A$3:$F$10000,5,FALSE)</f>
        <v>Domus Phrasticus</v>
      </c>
      <c r="F519" s="20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0">
        <f>A519</f>
        <v>870</v>
      </c>
      <c r="M519" s="20">
        <f>C519</f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0" t="str">
        <f>VLOOKUP(A520,'ESO zone names'!$A$3:$F$10000,4,FALSE)</f>
        <v>Cyrodiilisches Dschungelhaus</v>
      </c>
      <c r="E520" s="20" t="str">
        <f>VLOOKUP(A520,'ESO zone names'!$A$3:$F$10000,5,FALSE)</f>
        <v>Cyrodilic Jungle House</v>
      </c>
      <c r="F520" s="20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0">
        <f>A520</f>
        <v>871</v>
      </c>
      <c r="M520" s="20">
        <f>C520</f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0" t="str">
        <f>VLOOKUP(A521,'ESO zone names'!$A$3:$F$10000,4,FALSE)</f>
        <v>Die Stridquelldomäne</v>
      </c>
      <c r="E521" s="20" t="str">
        <f>VLOOKUP(A521,'ESO zone names'!$A$3:$F$10000,5,FALSE)</f>
        <v>Strident Springs Demesne</v>
      </c>
      <c r="F521" s="20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0">
        <f>A521</f>
        <v>872</v>
      </c>
      <c r="M521" s="20">
        <f>C521</f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0" t="str">
        <f>VLOOKUP(A522,'ESO zone names'!$A$3:$F$10000,4,FALSE)</f>
        <v>Anwesen „Bleibt-feucht“</v>
      </c>
      <c r="E522" s="20" t="str">
        <f>VLOOKUP(A522,'ESO zone names'!$A$3:$F$10000,5,FALSE)</f>
        <v>Stay-Moist Mansion</v>
      </c>
      <c r="F522" s="20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0">
        <f>A522</f>
        <v>873</v>
      </c>
      <c r="M522" s="20">
        <f>C522</f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0" t="str">
        <f>VLOOKUP(A523,'ESO zone names'!$A$3:$F$10000,4,FALSE)</f>
        <v>Quondam Indorilia</v>
      </c>
      <c r="E523" s="20" t="str">
        <f>VLOOKUP(A523,'ESO zone names'!$A$3:$F$10000,5,FALSE)</f>
        <v>Quondam Indorilia</v>
      </c>
      <c r="F523" s="20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0">
        <f>A523</f>
        <v>874</v>
      </c>
      <c r="M523" s="20">
        <f>C523</f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0" t="str">
        <f>VLOOKUP(A524,'ESO zone names'!$A$3:$F$10000,4,FALSE)</f>
        <v>Das alte Nebelschleier-Herrenhaus</v>
      </c>
      <c r="E524" s="20" t="str">
        <f>VLOOKUP(A524,'ESO zone names'!$A$3:$F$10000,5,FALSE)</f>
        <v>Old Mistveil Manor</v>
      </c>
      <c r="F524" s="20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0">
        <f>A524</f>
        <v>875</v>
      </c>
      <c r="M524" s="20">
        <f>C524</f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0" t="str">
        <f>VLOOKUP(A525,'ESO zone names'!$A$3:$F$10000,4,FALSE)</f>
        <v>Dämmerschatten</v>
      </c>
      <c r="E525" s="20" t="str">
        <f>VLOOKUP(A525,'ESO zone names'!$A$3:$F$10000,5,FALSE)</f>
        <v>Dawnshadow</v>
      </c>
      <c r="F525" s="20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0">
        <f>A525</f>
        <v>876</v>
      </c>
      <c r="M525" s="20">
        <f>C525</f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0" t="str">
        <f>VLOOKUP(A526,'ESO zone names'!$A$3:$F$10000,4,FALSE)</f>
        <v>Das Gorinir-Anwesen</v>
      </c>
      <c r="E526" s="20" t="str">
        <f>VLOOKUP(A526,'ESO zone names'!$A$3:$F$10000,5,FALSE)</f>
        <v>The Gorinir Estate</v>
      </c>
      <c r="F526" s="20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0">
        <f>A526</f>
        <v>877</v>
      </c>
      <c r="M526" s="20">
        <f>C526</f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0" t="str">
        <f>VLOOKUP(A527,'ESO zone names'!$A$3:$F$10000,4,FALSE)</f>
        <v>Das Mathiisen-Herrenhaus</v>
      </c>
      <c r="E527" s="20" t="str">
        <f>VLOOKUP(A527,'ESO zone names'!$A$3:$F$10000,5,FALSE)</f>
        <v>Mathiisen Manor</v>
      </c>
      <c r="F527" s="20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0">
        <f>A527</f>
        <v>878</v>
      </c>
      <c r="M527" s="20">
        <f>C527</f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0" t="str">
        <f>VLOOKUP(A528,'ESO zone names'!$A$3:$F$10000,4,FALSE)</f>
        <v>Hundings Prunkhalle</v>
      </c>
      <c r="E528" s="20" t="str">
        <f>VLOOKUP(A528,'ESO zone names'!$A$3:$F$10000,5,FALSE)</f>
        <v>Hunding's Palatial Hall</v>
      </c>
      <c r="F528" s="20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0">
        <f>A528</f>
        <v>879</v>
      </c>
      <c r="M528" s="20">
        <f>C528</f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0" t="str">
        <f>VLOOKUP(A529,'ESO zone names'!$A$3:$F$10000,4,FALSE)</f>
        <v>Aufgegebene Festung</v>
      </c>
      <c r="E529" s="20" t="str">
        <f>VLOOKUP(A529,'ESO zone names'!$A$3:$F$10000,5,FALSE)</f>
        <v>Forsaken Stronghold</v>
      </c>
      <c r="F529" s="20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0">
        <f>A529</f>
        <v>880</v>
      </c>
      <c r="M529" s="20">
        <f>C529</f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0" t="str">
        <f>VLOOKUP(A530,'ESO zone names'!$A$3:$F$10000,4,FALSE)</f>
        <v>Das Gardnerhaus</v>
      </c>
      <c r="E530" s="20" t="str">
        <f>VLOOKUP(A530,'ESO zone names'!$A$3:$F$10000,5,FALSE)</f>
        <v>Gardner House</v>
      </c>
      <c r="F530" s="20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0">
        <f>A530</f>
        <v>881</v>
      </c>
      <c r="M530" s="20">
        <f>C530</f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0" t="str">
        <f>VLOOKUP(A531,'ESO zone names'!$A$3:$F$10000,4,FALSE)</f>
        <v>Das große Topalversteck</v>
      </c>
      <c r="E531" s="20" t="str">
        <f>VLOOKUP(A531,'ESO zone names'!$A$3:$F$10000,5,FALSE)</f>
        <v>Grand Topal Hideaway</v>
      </c>
      <c r="F531" s="20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0">
        <f>A531</f>
        <v>882</v>
      </c>
      <c r="M531" s="20">
        <f>C531</f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0" t="str">
        <f>VLOOKUP(A532,'ESO zone names'!$A$3:$F$10000,4,FALSE)</f>
        <v>Die Erdtränenkaverne</v>
      </c>
      <c r="E532" s="20" t="str">
        <f>VLOOKUP(A532,'ESO zone names'!$A$3:$F$10000,5,FALSE)</f>
        <v>Earthtear Cavern</v>
      </c>
      <c r="F532" s="20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0">
        <f>A532</f>
        <v>883</v>
      </c>
      <c r="M532" s="20">
        <f>C532</f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0" t="str">
        <f>VLOOKUP(A533,'ESO zone names'!$A$3:$F$10000,4,FALSE)</f>
        <v>Kargstein</v>
      </c>
      <c r="E533" s="20" t="str">
        <f>VLOOKUP(A533,'ESO zone names'!$A$3:$F$10000,5,FALSE)</f>
        <v>Craglorn</v>
      </c>
      <c r="F533" s="20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0">
        <f>A533</f>
        <v>888</v>
      </c>
      <c r="M533" s="20">
        <f>C533</f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0" t="str">
        <f>VLOOKUP(A534,'ESO zone names'!$A$3:$F$10000,4,FALSE)</f>
        <v>Molavar</v>
      </c>
      <c r="E534" s="20" t="str">
        <f>VLOOKUP(A534,'ESO zone names'!$A$3:$F$10000,5,FALSE)</f>
        <v>Molavar</v>
      </c>
      <c r="F534" s="20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0">
        <f>A534</f>
        <v>889</v>
      </c>
      <c r="M534" s="20">
        <f>C534</f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0" t="str">
        <f>VLOOKUP(A535,'ESO zone names'!$A$3:$F$10000,4,FALSE)</f>
        <v>Rkundzelft</v>
      </c>
      <c r="E535" s="20" t="str">
        <f>VLOOKUP(A535,'ESO zone names'!$A$3:$F$10000,5,FALSE)</f>
        <v>Rkundzelft</v>
      </c>
      <c r="F535" s="20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0">
        <f>A535</f>
        <v>890</v>
      </c>
      <c r="M535" s="20">
        <f>C535</f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0" t="str">
        <f>VLOOKUP(A536,'ESO zone names'!$A$3:$F$10000,4,FALSE)</f>
        <v>Das Schlangennest</v>
      </c>
      <c r="E536" s="20" t="str">
        <f>VLOOKUP(A536,'ESO zone names'!$A$3:$F$10000,5,FALSE)</f>
        <v>Serpent's Nest</v>
      </c>
      <c r="F536" s="20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0">
        <f>A536</f>
        <v>891</v>
      </c>
      <c r="M536" s="20">
        <f>C536</f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0" t="str">
        <f>VLOOKUP(A537,'ESO zone names'!$A$3:$F$10000,4,FALSE)</f>
        <v>Ilthags Unterturm</v>
      </c>
      <c r="E537" s="20" t="str">
        <f>VLOOKUP(A537,'ESO zone names'!$A$3:$F$10000,5,FALSE)</f>
        <v>Ilthag's Undertower</v>
      </c>
      <c r="F537" s="20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0">
        <f>A537</f>
        <v>892</v>
      </c>
      <c r="M537" s="20">
        <f>C537</f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0" t="str">
        <f>VLOOKUP(A538,'ESO zone names'!$A$3:$F$10000,4,FALSE)</f>
        <v>Die Ruinen von Kardala</v>
      </c>
      <c r="E538" s="20" t="str">
        <f>VLOOKUP(A538,'ESO zone names'!$A$3:$F$10000,5,FALSE)</f>
        <v>Ruins of Kardala</v>
      </c>
      <c r="F538" s="20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0">
        <f>A538</f>
        <v>893</v>
      </c>
      <c r="M538" s="20">
        <f>C538</f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0" t="str">
        <f>VLOOKUP(A539,'ESO zone names'!$A$3:$F$10000,4,FALSE)</f>
        <v>Die Kavernen von Loth'Na</v>
      </c>
      <c r="E539" s="20" t="str">
        <f>VLOOKUP(A539,'ESO zone names'!$A$3:$F$10000,5,FALSE)</f>
        <v>Loth'Na Caverns</v>
      </c>
      <c r="F539" s="20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0">
        <f>A539</f>
        <v>894</v>
      </c>
      <c r="M539" s="20">
        <f>C539</f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0" t="str">
        <f>VLOOKUP(A540,'ESO zone names'!$A$3:$F$10000,4,FALSE)</f>
        <v>Rkhardahrk</v>
      </c>
      <c r="E540" s="20" t="str">
        <f>VLOOKUP(A540,'ESO zone names'!$A$3:$F$10000,5,FALSE)</f>
        <v>Rkhardarhrk</v>
      </c>
      <c r="F540" s="20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0">
        <f>A540</f>
        <v>895</v>
      </c>
      <c r="M540" s="20">
        <f>C540</f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0" t="str">
        <f>VLOOKUP(A541,'ESO zone names'!$A$3:$F$10000,4,FALSE)</f>
        <v>Haddocks Markt</v>
      </c>
      <c r="E541" s="20" t="str">
        <f>VLOOKUP(A541,'ESO zone names'!$A$3:$F$10000,5,FALSE)</f>
        <v>Haddock's Market</v>
      </c>
      <c r="F541" s="20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0">
        <f>A541</f>
        <v>896</v>
      </c>
      <c r="M541" s="20">
        <f>C541</f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0" t="str">
        <f>VLOOKUP(A542,'ESO zone names'!$A$3:$F$10000,4,FALSE)</f>
        <v>Die Meißelkreischmine</v>
      </c>
      <c r="E542" s="20" t="str">
        <f>VLOOKUP(A542,'ESO zone names'!$A$3:$F$10000,5,FALSE)</f>
        <v>Chiselshriek Mine</v>
      </c>
      <c r="F542" s="20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0">
        <f>A542</f>
        <v>897</v>
      </c>
      <c r="M542" s="20">
        <f>C542</f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0" t="str">
        <f>VLOOKUP(A543,'ESO zone names'!$A$3:$F$10000,4,FALSE)</f>
        <v>Die Vergrabenen Sande</v>
      </c>
      <c r="E543" s="20" t="str">
        <f>VLOOKUP(A543,'ESO zone names'!$A$3:$F$10000,5,FALSE)</f>
        <v>Buried Sands</v>
      </c>
      <c r="F543" s="20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0">
        <f>A543</f>
        <v>898</v>
      </c>
      <c r="M543" s="20">
        <f>C543</f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0" t="str">
        <f>VLOOKUP(A544,'ESO zone names'!$A$3:$F$10000,4,FALSE)</f>
        <v>Mtharnaz</v>
      </c>
      <c r="E544" s="20" t="str">
        <f>VLOOKUP(A544,'ESO zone names'!$A$3:$F$10000,5,FALSE)</f>
        <v>Mtharnaz</v>
      </c>
      <c r="F544" s="20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0">
        <f>A544</f>
        <v>899</v>
      </c>
      <c r="M544" s="20">
        <f>C544</f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0" t="str">
        <f>VLOOKUP(A545,'ESO zone names'!$A$3:$F$10000,4,FALSE)</f>
        <v>Die Heulenden Grabkammern</v>
      </c>
      <c r="E545" s="20" t="str">
        <f>VLOOKUP(A545,'ESO zone names'!$A$3:$F$10000,5,FALSE)</f>
        <v>The Howling Sepulchers</v>
      </c>
      <c r="F545" s="20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0">
        <f>A545</f>
        <v>900</v>
      </c>
      <c r="M545" s="20">
        <f>C545</f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0" t="str">
        <f>VLOOKUP(A546,'ESO zone names'!$A$3:$F$10000,4,FALSE)</f>
        <v>Balamath</v>
      </c>
      <c r="E546" s="20" t="str">
        <f>VLOOKUP(A546,'ESO zone names'!$A$3:$F$10000,5,FALSE)</f>
        <v>Balamath</v>
      </c>
      <c r="F546" s="20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0">
        <f>A546</f>
        <v>901</v>
      </c>
      <c r="M546" s="20">
        <f>C546</f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0" t="str">
        <f>VLOOKUP(A547,'ESO zone names'!$A$3:$F$10000,4,FALSE)</f>
        <v>Die Furchtzahnkavernen</v>
      </c>
      <c r="E547" s="20" t="str">
        <f>VLOOKUP(A547,'ESO zone names'!$A$3:$F$10000,5,FALSE)</f>
        <v>Fearfangs Cavern</v>
      </c>
      <c r="F547" s="20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0">
        <f>A547</f>
        <v>902</v>
      </c>
      <c r="M547" s="20">
        <f>C547</f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0" t="str">
        <f>VLOOKUP(A548,'ESO zone names'!$A$3:$F$10000,4,FALSE)</f>
        <v>Die Festung des Exarchen</v>
      </c>
      <c r="E548" s="20" t="str">
        <f>VLOOKUP(A548,'ESO zone names'!$A$3:$F$10000,5,FALSE)</f>
        <v>Exarch's Stronghold</v>
      </c>
      <c r="F548" s="20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0">
        <f>A548</f>
        <v>903</v>
      </c>
      <c r="M548" s="20">
        <f>C548</f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0" t="str">
        <f>VLOOKUP(A549,'ESO zone names'!$A$3:$F$10000,4,FALSE)</f>
        <v>Zalgaz' Versteck</v>
      </c>
      <c r="E549" s="20" t="str">
        <f>VLOOKUP(A549,'ESO zone names'!$A$3:$F$10000,5,FALSE)</f>
        <v>Zalgaz's Den</v>
      </c>
      <c r="F549" s="20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0">
        <f>A549</f>
        <v>904</v>
      </c>
      <c r="M549" s="20">
        <f>C549</f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0" t="str">
        <f>VLOOKUP(A550,'ESO zone names'!$A$3:$F$10000,4,FALSE)</f>
        <v>Die Grabmäler der Na-Totambu</v>
      </c>
      <c r="E550" s="20" t="str">
        <f>VLOOKUP(A550,'ESO zone names'!$A$3:$F$10000,5,FALSE)</f>
        <v>Tombs of the Na-Totambu</v>
      </c>
      <c r="F550" s="20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0">
        <f>A550</f>
        <v>905</v>
      </c>
      <c r="M550" s="20">
        <f>C550</f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0" t="str">
        <f>VLOOKUP(A551,'ESO zone names'!$A$3:$F$10000,4,FALSE)</f>
        <v>Hircines Schlupfwinkel</v>
      </c>
      <c r="E551" s="20" t="str">
        <f>VLOOKUP(A551,'ESO zone names'!$A$3:$F$10000,5,FALSE)</f>
        <v>Hircine's Haunt</v>
      </c>
      <c r="F551" s="20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0">
        <f>A551</f>
        <v>906</v>
      </c>
      <c r="M551" s="20">
        <f>C551</f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0" t="str">
        <f>VLOOKUP(A552,'ESO zone names'!$A$3:$F$10000,4,FALSE)</f>
        <v>Rahni'Za die Schule der Krieger</v>
      </c>
      <c r="E552" s="20" t="str">
        <f>VLOOKUP(A552,'ESO zone names'!$A$3:$F$10000,5,FALSE)</f>
        <v>Rahni'Za School of Warriors</v>
      </c>
      <c r="F552" s="20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0">
        <f>A552</f>
        <v>907</v>
      </c>
      <c r="M552" s="20">
        <f>C552</f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0" t="str">
        <f>VLOOKUP(A553,'ESO zone names'!$A$3:$F$10000,4,FALSE)</f>
        <v>Shadas Träne</v>
      </c>
      <c r="E553" s="20" t="str">
        <f>VLOOKUP(A553,'ESO zone names'!$A$3:$F$10000,5,FALSE)</f>
        <v>Shada's Tear</v>
      </c>
      <c r="F553" s="20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0">
        <f>A553</f>
        <v>908</v>
      </c>
      <c r="M553" s="20">
        <f>C553</f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0" t="str">
        <f>VLOOKUP(A554,'ESO zone names'!$A$3:$F$10000,4,FALSE)</f>
        <v>Das Archiv des Suchers</v>
      </c>
      <c r="E554" s="20" t="str">
        <f>VLOOKUP(A554,'ESO zone names'!$A$3:$F$10000,5,FALSE)</f>
        <v>Seeker's Archive</v>
      </c>
      <c r="F554" s="20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0">
        <f>A554</f>
        <v>909</v>
      </c>
      <c r="M554" s="20">
        <f>C554</f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0" t="str">
        <f>VLOOKUP(A555,'ESO zone names'!$A$3:$F$10000,4,FALSE)</f>
        <v>Das Kanalisationssystem von Elinhir</v>
      </c>
      <c r="E555" s="20" t="str">
        <f>VLOOKUP(A555,'ESO zone names'!$A$3:$F$10000,5,FALSE)</f>
        <v>Elinhir Sewerworks</v>
      </c>
      <c r="F555" s="20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0">
        <f>A555</f>
        <v>910</v>
      </c>
      <c r="M555" s="20">
        <f>C555</f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0" t="str">
        <f>VLOOKUP(A556,'ESO zone names'!$A$3:$F$10000,4,FALSE)</f>
        <v>Reinholds Refugium</v>
      </c>
      <c r="E556" s="20" t="str">
        <f>VLOOKUP(A556,'ESO zone names'!$A$3:$F$10000,5,FALSE)</f>
        <v>Reinhold's Retreat</v>
      </c>
      <c r="F556" s="20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0">
        <f>A556</f>
        <v>911</v>
      </c>
      <c r="M556" s="20">
        <f>C556</f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0" t="str">
        <f>VLOOKUP(A557,'ESO zone names'!$A$3:$F$10000,4,FALSE)</f>
        <v>Der Stab der Magierin</v>
      </c>
      <c r="E557" s="20" t="str">
        <f>VLOOKUP(A557,'ESO zone names'!$A$3:$F$10000,5,FALSE)</f>
        <v>The Mage's Staff</v>
      </c>
      <c r="F557" s="20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0">
        <f>A557</f>
        <v>913</v>
      </c>
      <c r="M557" s="20">
        <f>C557</f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0" t="str">
        <f>VLOOKUP(A558,'ESO zone names'!$A$3:$F$10000,4,FALSE)</f>
        <v>Die Katakomben von Himmelsgriff</v>
      </c>
      <c r="E558" s="20" t="str">
        <f>VLOOKUP(A558,'ESO zone names'!$A$3:$F$10000,5,FALSE)</f>
        <v>Skyreach Catacombs</v>
      </c>
      <c r="F558" s="20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0">
        <f>A558</f>
        <v>914</v>
      </c>
      <c r="M558" s="20">
        <f>C558</f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0" t="str">
        <f>VLOOKUP(A559,'ESO zone names'!$A$3:$F$10000,4,FALSE)</f>
        <v>Der Tempel von Himmelsgriff</v>
      </c>
      <c r="E559" s="20" t="str">
        <f>VLOOKUP(A559,'ESO zone names'!$A$3:$F$10000,5,FALSE)</f>
        <v>Skyreach Temple</v>
      </c>
      <c r="F559" s="20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0">
        <f>A559</f>
        <v>915</v>
      </c>
      <c r="M559" s="20">
        <f>C559</f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0" t="str">
        <f>VLOOKUP(A560,'ESO zone names'!$A$3:$F$10000,4,FALSE)</f>
        <v>Der Gipfel von Himmelsgriff</v>
      </c>
      <c r="E560" s="20" t="str">
        <f>VLOOKUP(A560,'ESO zone names'!$A$3:$F$10000,5,FALSE)</f>
        <v>Skyreach Pinnacle</v>
      </c>
      <c r="F560" s="20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0">
        <f>A560</f>
        <v>916</v>
      </c>
      <c r="M560" s="20">
        <f>C560</f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0" t="str">
        <f>VLOOKUP(A561,'ESO zone names'!$A$3:$F$10000,4,FALSE)</f>
        <v>ZTestBarbershop</v>
      </c>
      <c r="E561" s="20" t="str">
        <f>VLOOKUP(A561,'ESO zone names'!$A$3:$F$10000,5,FALSE)</f>
        <v>ZTestBarbershop</v>
      </c>
      <c r="F561" s="20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0">
        <f>A561</f>
        <v>917</v>
      </c>
      <c r="M561" s="20">
        <f>C561</f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0" t="str">
        <f>VLOOKUP(A562,'ESO zone names'!$A$3:$F$10000,4,FALSE)</f>
        <v>Nchuleftingth</v>
      </c>
      <c r="E562" s="20" t="str">
        <f>VLOOKUP(A562,'ESO zone names'!$A$3:$F$10000,5,FALSE)</f>
        <v>Nchuleftingth</v>
      </c>
      <c r="F562" s="20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0">
        <f>A562</f>
        <v>918</v>
      </c>
      <c r="M562" s="20">
        <f>C562</f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0" t="str">
        <f>VLOOKUP(A563,'ESO zone names'!$A$3:$F$10000,4,FALSE)</f>
        <v>Das vergessene Ödland</v>
      </c>
      <c r="E563" s="20" t="str">
        <f>VLOOKUP(A563,'ESO zone names'!$A$3:$F$10000,5,FALSE)</f>
        <v>Forgotten Wastes</v>
      </c>
      <c r="F563" s="20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0">
        <f>A563</f>
        <v>919</v>
      </c>
      <c r="M563" s="20">
        <f>C563</f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0" t="str">
        <f>VLOOKUP(A564,'ESO zone names'!$A$3:$F$10000,4,FALSE)</f>
        <v>Die Eiermine von Inanius</v>
      </c>
      <c r="E564" s="20" t="str">
        <f>VLOOKUP(A564,'ESO zone names'!$A$3:$F$10000,5,FALSE)</f>
        <v>Inanius Egg Mine</v>
      </c>
      <c r="F564" s="20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0">
        <f>A564</f>
        <v>920</v>
      </c>
      <c r="M564" s="20">
        <f>C564</f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0" t="str">
        <f>VLOOKUP(A565,'ESO zone names'!$A$3:$F$10000,4,FALSE)</f>
        <v>Khartagspitz</v>
      </c>
      <c r="E565" s="20" t="str">
        <f>VLOOKUP(A565,'ESO zone names'!$A$3:$F$10000,5,FALSE)</f>
        <v>Khartag Point</v>
      </c>
      <c r="F565" s="20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0">
        <f>A565</f>
        <v>921</v>
      </c>
      <c r="M565" s="20">
        <f>C565</f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0" t="str">
        <f>VLOOKUP(A566,'ESO zone names'!$A$3:$F$10000,4,FALSE)</f>
        <v>Zainsipilu</v>
      </c>
      <c r="E566" s="20" t="str">
        <f>VLOOKUP(A566,'ESO zone names'!$A$3:$F$10000,5,FALSE)</f>
        <v>Zainsipilu</v>
      </c>
      <c r="F566" s="20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0">
        <f>A566</f>
        <v>922</v>
      </c>
      <c r="M566" s="20">
        <f>C566</f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0" t="str">
        <f>VLOOKUP(A567,'ESO zone names'!$A$3:$F$10000,4,FALSE)</f>
        <v>Die Eiermine von Matus-Akin</v>
      </c>
      <c r="E567" s="20" t="str">
        <f>VLOOKUP(A567,'ESO zone names'!$A$3:$F$10000,5,FALSE)</f>
        <v>Matus-Akin Egg Mine</v>
      </c>
      <c r="F567" s="20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0">
        <f>A567</f>
        <v>923</v>
      </c>
      <c r="M567" s="20">
        <f>C567</f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0" t="str">
        <f>VLOOKUP(A568,'ESO zone names'!$A$3:$F$10000,4,FALSE)</f>
        <v>Pulk</v>
      </c>
      <c r="E568" s="20" t="str">
        <f>VLOOKUP(A568,'ESO zone names'!$A$3:$F$10000,5,FALSE)</f>
        <v>Pulk</v>
      </c>
      <c r="F568" s="20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0">
        <f>A568</f>
        <v>924</v>
      </c>
      <c r="M568" s="20">
        <f>C568</f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0" t="str">
        <f>VLOOKUP(A569,'ESO zone names'!$A$3:$F$10000,4,FALSE)</f>
        <v>Nchuleft</v>
      </c>
      <c r="E569" s="20" t="str">
        <f>VLOOKUP(A569,'ESO zone names'!$A$3:$F$10000,5,FALSE)</f>
        <v>Nchuleft</v>
      </c>
      <c r="F569" s="20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0">
        <f>A569</f>
        <v>925</v>
      </c>
      <c r="M569" s="20">
        <f>C569</f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0" t="str">
        <f>VLOOKUP(A570,'ESO zone names'!$A$3:$F$10000,4,FALSE)</f>
        <v>Pinsun</v>
      </c>
      <c r="E570" s="20" t="str">
        <f>VLOOKUP(A570,'ESO zone names'!$A$3:$F$10000,5,FALSE)</f>
        <v>Pinsun</v>
      </c>
      <c r="F570" s="20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0">
        <f>A570</f>
        <v>926</v>
      </c>
      <c r="M570" s="20">
        <f>C570</f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0" t="str">
        <f>VLOOKUP(A571,'ESO zone names'!$A$3:$F$10000,4,FALSE)</f>
        <v>Mine von Vassir-Didanat</v>
      </c>
      <c r="E571" s="20" t="str">
        <f>VLOOKUP(A571,'ESO zone names'!$A$3:$F$10000,5,FALSE)</f>
        <v>Vassir-Didanat Mine</v>
      </c>
      <c r="F571" s="20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0">
        <f>A571</f>
        <v>927</v>
      </c>
      <c r="M571" s="20">
        <f>C571</f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0" t="str">
        <f>VLOOKUP(A572,'ESO zone names'!$A$3:$F$10000,4,FALSE)</f>
        <v>Die Eiermine von Zalkin-Sul</v>
      </c>
      <c r="E572" s="20" t="str">
        <f>VLOOKUP(A572,'ESO zone names'!$A$3:$F$10000,5,FALSE)</f>
        <v>Zalkin-Sul Egg Mine</v>
      </c>
      <c r="F572" s="20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0">
        <f>A572</f>
        <v>928</v>
      </c>
      <c r="M572" s="20">
        <f>C572</f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0" t="str">
        <f>VLOOKUP(A573,'ESO zone names'!$A$3:$F$10000,4,FALSE)</f>
        <v>Die Eiermine von Gnisis</v>
      </c>
      <c r="E573" s="20" t="str">
        <f>VLOOKUP(A573,'ESO zone names'!$A$3:$F$10000,5,FALSE)</f>
        <v>Gnisis Egg Mine</v>
      </c>
      <c r="F573" s="20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0">
        <f>A573</f>
        <v>929</v>
      </c>
      <c r="M573" s="20">
        <f>C573</f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0" t="str">
        <f>VLOOKUP(A574,'ESO zone names'!$A$3:$F$10000,4,FALSE)</f>
        <v>Die Dunkelschattenkavernen II</v>
      </c>
      <c r="E574" s="20" t="str">
        <f>VLOOKUP(A574,'ESO zone names'!$A$3:$F$10000,5,FALSE)</f>
        <v>Darkshade Caverns II</v>
      </c>
      <c r="F574" s="20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0">
        <f>A574</f>
        <v>930</v>
      </c>
      <c r="M574" s="20">
        <f>C574</f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0" t="str">
        <f>VLOOKUP(A575,'ESO zone names'!$A$3:$F$10000,4,FALSE)</f>
        <v>Der Eldengrund II</v>
      </c>
      <c r="E575" s="20" t="str">
        <f>VLOOKUP(A575,'ESO zone names'!$A$3:$F$10000,5,FALSE)</f>
        <v>Elden Hollow II</v>
      </c>
      <c r="F575" s="20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0">
        <f>A575</f>
        <v>931</v>
      </c>
      <c r="M575" s="20">
        <f>C575</f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0" t="str">
        <f>VLOOKUP(A576,'ESO zone names'!$A$3:$F$10000,4,FALSE)</f>
        <v>Die Krypta der Herzen II</v>
      </c>
      <c r="E576" s="20" t="str">
        <f>VLOOKUP(A576,'ESO zone names'!$A$3:$F$10000,5,FALSE)</f>
        <v>Crypt of Hearts II</v>
      </c>
      <c r="F576" s="20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0">
        <f>A576</f>
        <v>932</v>
      </c>
      <c r="M576" s="20">
        <f>C576</f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0" t="str">
        <f>VLOOKUP(A577,'ESO zone names'!$A$3:$F$10000,4,FALSE)</f>
        <v>Die Kanalisation von Wegesruh II</v>
      </c>
      <c r="E577" s="20" t="str">
        <f>VLOOKUP(A577,'ESO zone names'!$A$3:$F$10000,5,FALSE)</f>
        <v>Wayrest Sewers II</v>
      </c>
      <c r="F577" s="20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0">
        <f>A577</f>
        <v>933</v>
      </c>
      <c r="M577" s="20">
        <f>C577</f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0" t="str">
        <f>VLOOKUP(A578,'ESO zone names'!$A$3:$F$10000,4,FALSE)</f>
        <v>Die Pilzgrotte II</v>
      </c>
      <c r="E578" s="20" t="str">
        <f>VLOOKUP(A578,'ESO zone names'!$A$3:$F$10000,5,FALSE)</f>
        <v>Fungal Grotto II</v>
      </c>
      <c r="F578" s="20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0">
        <f>A578</f>
        <v>934</v>
      </c>
      <c r="M578" s="20">
        <f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0" t="str">
        <f>VLOOKUP(A579,'ESO zone names'!$A$3:$F$10000,4,FALSE)</f>
        <v>Die Verbannungszellen II</v>
      </c>
      <c r="E579" s="20" t="str">
        <f>VLOOKUP(A579,'ESO zone names'!$A$3:$F$10000,5,FALSE)</f>
        <v>The Banished Cells II</v>
      </c>
      <c r="F579" s="20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0">
        <f>A579</f>
        <v>935</v>
      </c>
      <c r="M579" s="20">
        <f>C579</f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0" t="str">
        <f>VLOOKUP(A580,'ESO zone names'!$A$3:$F$10000,4,FALSE)</f>
        <v>Die Spindeltiefen II</v>
      </c>
      <c r="E580" s="20" t="str">
        <f>VLOOKUP(A580,'ESO zone names'!$A$3:$F$10000,5,FALSE)</f>
        <v>Spindleclutch II</v>
      </c>
      <c r="F580" s="20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0">
        <f>A580</f>
        <v>936</v>
      </c>
      <c r="M580" s="20">
        <f>C580</f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0" t="str">
        <f>VLOOKUP(A581,'ESO zone names'!$A$3:$F$10000,4,FALSE)</f>
        <v>Die Luxusmansarde des Nix</v>
      </c>
      <c r="E581" s="20" t="str">
        <f>VLOOKUP(A581,'ESO zone names'!$A$3:$F$10000,5,FALSE)</f>
        <v>Flaming Nix Deluxe Garret</v>
      </c>
      <c r="F581" s="20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0">
        <f>A581</f>
        <v>937</v>
      </c>
      <c r="M581" s="20">
        <f>C581</f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0" t="str">
        <f>VLOOKUP(A582,'ESO zone names'!$A$3:$F$10000,4,FALSE)</f>
        <v>Zimmer der Sande</v>
      </c>
      <c r="E582" s="20" t="str">
        <f>VLOOKUP(A582,'ESO zone names'!$A$3:$F$10000,5,FALSE)</f>
        <v>Sisters of the Sands Apartment</v>
      </c>
      <c r="F582" s="20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0">
        <f>A582</f>
        <v>938</v>
      </c>
      <c r="M582" s="20">
        <f>C582</f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0" t="str">
        <f>VLOOKUP(A583,'ESO zone names'!$A$3:$F$10000,4,FALSE)</f>
        <v>Privatraum im Widerhaken</v>
      </c>
      <c r="E583" s="20" t="str">
        <f>VLOOKUP(A583,'ESO zone names'!$A$3:$F$10000,5,FALSE)</f>
        <v>Barbed Hook Private Room</v>
      </c>
      <c r="F583" s="20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0">
        <f>A583</f>
        <v>939</v>
      </c>
      <c r="M583" s="20">
        <f>C583</f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0" t="str">
        <f>VLOOKUP(A584,'ESO zone names'!$A$3:$F$10000,4,FALSE)</f>
        <v>Das Gasthaus Maras Kuss</v>
      </c>
      <c r="E584" s="20" t="str">
        <f>VLOOKUP(A584,'ESO zone names'!$A$3:$F$10000,5,FALSE)</f>
        <v>Mara's Kiss Public House</v>
      </c>
      <c r="F584" s="20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0">
        <f>A584</f>
        <v>940</v>
      </c>
      <c r="M584" s="20">
        <f>C584</f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0" t="str">
        <f>VLOOKUP(A585,'ESO zone names'!$A$3:$F$10000,4,FALSE)</f>
        <v>Gästezimmer der Ebenholzflasche</v>
      </c>
      <c r="E585" s="20" t="str">
        <f>VLOOKUP(A585,'ESO zone names'!$A$3:$F$10000,5,FALSE)</f>
        <v>The Ebony Flask Inn Room</v>
      </c>
      <c r="F585" s="20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0">
        <f>A585</f>
        <v>941</v>
      </c>
      <c r="M585" s="20">
        <f>C585</f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0" t="str">
        <f>VLOOKUP(A586,'ESO zone names'!$A$3:$F$10000,4,FALSE)</f>
        <v>Gästezimmer im Rosenlöwen</v>
      </c>
      <c r="E586" s="20" t="str">
        <f>VLOOKUP(A586,'ESO zone names'!$A$3:$F$10000,5,FALSE)</f>
        <v>The Rosy Lion</v>
      </c>
      <c r="F586" s="20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0">
        <f>A586</f>
        <v>942</v>
      </c>
      <c r="M586" s="20">
        <f>C586</f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0" t="str">
        <f>VLOOKUP(A587,'ESO zone names'!$A$3:$F$10000,4,FALSE)</f>
        <v>Dolchsturz-Ausblick</v>
      </c>
      <c r="E587" s="20" t="str">
        <f>VLOOKUP(A587,'ESO zone names'!$A$3:$F$10000,5,FALSE)</f>
        <v>Daggerfall Overlook</v>
      </c>
      <c r="F587" s="20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0">
        <f>A587</f>
        <v>943</v>
      </c>
      <c r="M587" s="20">
        <f>C587</f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0" t="str">
        <f>VLOOKUP(A588,'ESO zone names'!$A$3:$F$10000,4,FALSE)</f>
        <v>Das Gelassenheitsfälle-Anwesen</v>
      </c>
      <c r="E588" s="20" t="str">
        <f>VLOOKUP(A588,'ESO zone names'!$A$3:$F$10000,5,FALSE)</f>
        <v>Serenity Falls Estate</v>
      </c>
      <c r="F588" s="20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0">
        <f>A588</f>
        <v>944</v>
      </c>
      <c r="M588" s="20">
        <f>C588</f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0" t="str">
        <f>VLOOKUP(A589,'ESO zone names'!$A$3:$F$10000,4,FALSE)</f>
        <v>Das Ebenherz-Château</v>
      </c>
      <c r="E589" s="20" t="str">
        <f>VLOOKUP(A589,'ESO zone names'!$A$3:$F$10000,5,FALSE)</f>
        <v>Ebonheart Chateau</v>
      </c>
      <c r="F589" s="20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0">
        <f>A589</f>
        <v>945</v>
      </c>
      <c r="M589" s="20">
        <f>C589</f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0" t="str">
        <f>VLOOKUP(A590,'ESO zone names'!$A$3:$F$10000,4,FALSE)</f>
        <v>Bal Ur</v>
      </c>
      <c r="E590" s="20" t="str">
        <f>VLOOKUP(A590,'ESO zone names'!$A$3:$F$10000,5,FALSE)</f>
        <v>Bal Ur</v>
      </c>
      <c r="F590" s="20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0">
        <f>A590</f>
        <v>946</v>
      </c>
      <c r="M590" s="20">
        <f>C590</f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0" t="str">
        <f>VLOOKUP(A591,'ESO zone names'!$A$3:$F$10000,4,FALSE)</f>
        <v>Ramimilk</v>
      </c>
      <c r="E591" s="20" t="str">
        <f>VLOOKUP(A591,'ESO zone names'!$A$3:$F$10000,5,FALSE)</f>
        <v>Ramimilk</v>
      </c>
      <c r="F591" s="20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0">
        <f>A591</f>
        <v>947</v>
      </c>
      <c r="M591" s="20">
        <f>C591</f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0" t="str">
        <f>VLOOKUP(A592,'ESO zone names'!$A$3:$F$10000,4,FALSE)</f>
        <v>Tusenend</v>
      </c>
      <c r="E592" s="20" t="str">
        <f>VLOOKUP(A592,'ESO zone names'!$A$3:$F$10000,5,FALSE)</f>
        <v>Tusenend</v>
      </c>
      <c r="F592" s="20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0">
        <f>A592</f>
        <v>948</v>
      </c>
      <c r="M592" s="20">
        <f>C592</f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0" t="str">
        <f>VLOOKUP(A593,'ESO zone names'!$A$3:$F$10000,4,FALSE)</f>
        <v>Die Glasitmine von Dreudurai</v>
      </c>
      <c r="E593" s="20" t="str">
        <f>VLOOKUP(A593,'ESO zone names'!$A$3:$F$10000,5,FALSE)</f>
        <v>Dreudurai Glass Mine</v>
      </c>
      <c r="F593" s="20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0">
        <f>A593</f>
        <v>949</v>
      </c>
      <c r="M593" s="20">
        <f>C593</f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0" t="str">
        <f>VLOOKUP(A594,'ESO zone names'!$A$3:$F$10000,4,FALSE)</f>
        <v>Zaintiraris</v>
      </c>
      <c r="E594" s="20" t="str">
        <f>VLOOKUP(A594,'ESO zone names'!$A$3:$F$10000,5,FALSE)</f>
        <v>Zaintiraris</v>
      </c>
      <c r="F594" s="20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0">
        <f>A594</f>
        <v>950</v>
      </c>
      <c r="M594" s="20">
        <f>C594</f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0" t="str">
        <f>VLOOKUP(A595,'ESO zone names'!$A$3:$F$10000,4,FALSE)</f>
        <v>Die Mine von Vassamsi</v>
      </c>
      <c r="E595" s="20" t="str">
        <f>VLOOKUP(A595,'ESO zone names'!$A$3:$F$10000,5,FALSE)</f>
        <v>Vassamsi Mine</v>
      </c>
      <c r="F595" s="20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0">
        <f>A595</f>
        <v>951</v>
      </c>
      <c r="M595" s="20">
        <f>C595</f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0" t="str">
        <f>VLOOKUP(A596,'ESO zone names'!$A$3:$F$10000,4,FALSE)</f>
        <v>Erzmine von Shulk</v>
      </c>
      <c r="E596" s="20" t="str">
        <f>VLOOKUP(A596,'ESO zone names'!$A$3:$F$10000,5,FALSE)</f>
        <v>Shulk Ore Mine</v>
      </c>
      <c r="F596" s="20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0">
        <f>A596</f>
        <v>952</v>
      </c>
      <c r="M596" s="20">
        <f>C596</f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0" t="str">
        <f>VLOOKUP(A597,'ESO zone names'!$A$3:$F$10000,4,FALSE)</f>
        <v>Arkngthunch-Sturdumz</v>
      </c>
      <c r="E597" s="20" t="str">
        <f>VLOOKUP(A597,'ESO zone names'!$A$3:$F$10000,5,FALSE)</f>
        <v>Arkngthunch-Sturdumz</v>
      </c>
      <c r="F597" s="20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0">
        <f>A597</f>
        <v>953</v>
      </c>
      <c r="M597" s="20">
        <f>C597</f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0" t="str">
        <f>VLOOKUP(A598,'ESO zone names'!$A$3:$F$10000,4,FALSE)</f>
        <v>Galom Daeus</v>
      </c>
      <c r="E598" s="20" t="str">
        <f>VLOOKUP(A598,'ESO zone names'!$A$3:$F$10000,5,FALSE)</f>
        <v>Galom Daeus</v>
      </c>
      <c r="F598" s="20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0">
        <f>A598</f>
        <v>954</v>
      </c>
      <c r="M598" s="20">
        <f>C598</f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0" t="str">
        <f>VLOOKUP(A599,'ESO zone names'!$A$3:$F$10000,4,FALSE)</f>
        <v>Die Mallapihöhle</v>
      </c>
      <c r="E599" s="20" t="str">
        <f>VLOOKUP(A599,'ESO zone names'!$A$3:$F$10000,5,FALSE)</f>
        <v>Mallapi Cave</v>
      </c>
      <c r="F599" s="20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0">
        <f>A599</f>
        <v>955</v>
      </c>
      <c r="M599" s="20">
        <f>C599</f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0" t="str">
        <f>VLOOKUP(A600,'ESO zone names'!$A$3:$F$10000,4,FALSE)</f>
        <v>Kaushtarari</v>
      </c>
      <c r="E600" s="20" t="str">
        <f>VLOOKUP(A600,'ESO zone names'!$A$3:$F$10000,5,FALSE)</f>
        <v>Kaushtarari</v>
      </c>
      <c r="F600" s="20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0">
        <f>A600</f>
        <v>956</v>
      </c>
      <c r="M600" s="20">
        <f>C600</f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0" t="str">
        <f>VLOOKUP(A601,'ESO zone names'!$A$3:$F$10000,4,FALSE)</f>
        <v>Das Dreloth-Ahnengrab</v>
      </c>
      <c r="E601" s="20" t="str">
        <f>VLOOKUP(A601,'ESO zone names'!$A$3:$F$10000,5,FALSE)</f>
        <v>Dreloth Ancestral Tomb</v>
      </c>
      <c r="F601" s="20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0">
        <f>A601</f>
        <v>957</v>
      </c>
      <c r="M601" s="20">
        <f>C601</f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0" t="str">
        <f>VLOOKUP(A602,'ESO zone names'!$A$3:$F$10000,4,FALSE)</f>
        <v>Das Veloth-Ahnengrab</v>
      </c>
      <c r="E602" s="20" t="str">
        <f>VLOOKUP(A602,'ESO zone names'!$A$3:$F$10000,5,FALSE)</f>
        <v>Veloth Ancestral Tomb</v>
      </c>
      <c r="F602" s="20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0">
        <f>A602</f>
        <v>958</v>
      </c>
      <c r="M602" s="20">
        <f>C602</f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0" t="str">
        <f>VLOOKUP(A603,'ESO zone names'!$A$3:$F$10000,4,FALSE)</f>
        <v>Das Andrano-Ahnengrab</v>
      </c>
      <c r="E603" s="20" t="str">
        <f>VLOOKUP(A603,'ESO zone names'!$A$3:$F$10000,5,FALSE)</f>
        <v>Andrano Ancestral Tomb</v>
      </c>
      <c r="F603" s="20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0">
        <f>A603</f>
        <v>959</v>
      </c>
      <c r="M603" s="20">
        <f>C603</f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0" t="str">
        <f>VLOOKUP(A604,'ESO zone names'!$A$3:$F$10000,4,FALSE)</f>
        <v>Das Hleran-Ahnengrab</v>
      </c>
      <c r="E604" s="20" t="str">
        <f>VLOOKUP(A604,'ESO zone names'!$A$3:$F$10000,5,FALSE)</f>
        <v>Hleran Ancestral Tomb</v>
      </c>
      <c r="F604" s="20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0">
        <f>A604</f>
        <v>960</v>
      </c>
      <c r="M604" s="20">
        <f>C604</f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0" t="str">
        <f>VLOOKUP(A605,'ESO zone names'!$A$3:$F$10000,4,FALSE)</f>
        <v>Ashalmawia</v>
      </c>
      <c r="E605" s="20" t="str">
        <f>VLOOKUP(A605,'ESO zone names'!$A$3:$F$10000,5,FALSE)</f>
        <v>Ashalmawia</v>
      </c>
      <c r="F605" s="20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0">
        <f>A605</f>
        <v>961</v>
      </c>
      <c r="M605" s="20">
        <f>C605</f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0" t="str">
        <f>VLOOKUP(A606,'ESO zone names'!$A$3:$F$10000,4,FALSE)</f>
        <v>Die Bibliothek von Andule</v>
      </c>
      <c r="E606" s="20" t="str">
        <f>VLOOKUP(A606,'ESO zone names'!$A$3:$F$10000,5,FALSE)</f>
        <v>Library of Andule</v>
      </c>
      <c r="F606" s="20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0">
        <f>A606</f>
        <v>962</v>
      </c>
      <c r="M606" s="20">
        <f>C606</f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0" t="str">
        <f>VLOOKUP(A607,'ESO zone names'!$A$3:$F$10000,4,FALSE)</f>
        <v>Barilzars Turm</v>
      </c>
      <c r="E607" s="20" t="str">
        <f>VLOOKUP(A607,'ESO zone names'!$A$3:$F$10000,5,FALSE)</f>
        <v>Barilzar's Tower</v>
      </c>
      <c r="F607" s="20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0">
        <f>A607</f>
        <v>963</v>
      </c>
      <c r="M607" s="20">
        <f>C607</f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0" t="str">
        <f>VLOOKUP(A608,'ESO zone names'!$A$3:$F$10000,4,FALSE)</f>
        <v>Die Ashimanuhöhle</v>
      </c>
      <c r="E608" s="20" t="str">
        <f>VLOOKUP(A608,'ESO zone names'!$A$3:$F$10000,5,FALSE)</f>
        <v>Ashimanu Cave</v>
      </c>
      <c r="F608" s="20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0">
        <f>A608</f>
        <v>964</v>
      </c>
      <c r="M608" s="20">
        <f>C608</f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0" t="str">
        <f>VLOOKUP(A609,'ESO zone names'!$A$3:$F$10000,4,FALSE)</f>
        <v>Skar</v>
      </c>
      <c r="E609" s="20" t="str">
        <f>VLOOKUP(A609,'ESO zone names'!$A$3:$F$10000,5,FALSE)</f>
        <v>Skar</v>
      </c>
      <c r="F609" s="20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0">
        <f>A609</f>
        <v>965</v>
      </c>
      <c r="M609" s="20">
        <f>C609</f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0" t="str">
        <f>VLOOKUP(A610,'ESO zone names'!$A$3:$F$10000,4,FALSE)</f>
        <v>Die Kaverne der Fleischgewordenen</v>
      </c>
      <c r="E610" s="20" t="str">
        <f>VLOOKUP(A610,'ESO zone names'!$A$3:$F$10000,5,FALSE)</f>
        <v>Cavern of the Incarnate</v>
      </c>
      <c r="F610" s="20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0">
        <f>A610</f>
        <v>966</v>
      </c>
      <c r="M610" s="20">
        <f>C610</f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0" t="str">
        <f>VLOOKUP(A611,'ESO zone names'!$A$3:$F$10000,4,FALSE)</f>
        <v>Gewölbe der Stadt der Uhrwerke</v>
      </c>
      <c r="E611" s="20" t="str">
        <f>VLOOKUP(A611,'ESO zone names'!$A$3:$F$10000,5,FALSE)</f>
        <v>Clockwork City Vault</v>
      </c>
      <c r="F611" s="20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0">
        <f>A611</f>
        <v>967</v>
      </c>
      <c r="M611" s="20">
        <f>C611</f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0" t="str">
        <f>VLOOKUP(A612,'ESO zone names'!$A$3:$F$10000,4,FALSE)</f>
        <v>Die Feuerfalterinsel</v>
      </c>
      <c r="E612" s="20" t="str">
        <f>VLOOKUP(A612,'ESO zone names'!$A$3:$F$10000,5,FALSE)</f>
        <v>Firemoth Island</v>
      </c>
      <c r="F612" s="20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0">
        <f>A612</f>
        <v>968</v>
      </c>
      <c r="M612" s="20">
        <f>C612</f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0" t="str">
        <f>VLOOKUP(A613,'ESO zone names'!$A$3:$F$10000,4,FALSE)</f>
        <v>Ashurnibibi</v>
      </c>
      <c r="E613" s="20" t="str">
        <f>VLOOKUP(A613,'ESO zone names'!$A$3:$F$10000,5,FALSE)</f>
        <v>Ashurnibibi</v>
      </c>
      <c r="F613" s="20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0">
        <f>A613</f>
        <v>969</v>
      </c>
      <c r="M613" s="20">
        <f>C613</f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0" t="str">
        <f>VLOOKUP(A614,'ESO zone names'!$A$3:$F$10000,4,FALSE)</f>
        <v>Redoran-Garnison</v>
      </c>
      <c r="E614" s="20" t="str">
        <f>VLOOKUP(A614,'ESO zone names'!$A$3:$F$10000,5,FALSE)</f>
        <v>Redoran Garrison</v>
      </c>
      <c r="F614" s="20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0">
        <f>A614</f>
        <v>970</v>
      </c>
      <c r="M614" s="20">
        <f>C614</f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0" t="str">
        <f>VLOOKUP(A615,'ESO zone names'!$A$3:$F$10000,4,FALSE)</f>
        <v>Der Vivec-Unterschlupf</v>
      </c>
      <c r="E615" s="20" t="str">
        <f>VLOOKUP(A615,'ESO zone names'!$A$3:$F$10000,5,FALSE)</f>
        <v>Vivec City Outlaws Refuge</v>
      </c>
      <c r="F615" s="20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0">
        <f>A615</f>
        <v>971</v>
      </c>
      <c r="M615" s="20">
        <f>C615</f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0" t="str">
        <f>VLOOKUP(A616,'ESO zone names'!$A$3:$F$10000,4,FALSE)</f>
        <v>Die Mine von Kudanat</v>
      </c>
      <c r="E616" s="20" t="str">
        <f>VLOOKUP(A616,'ESO zone names'!$A$3:$F$10000,5,FALSE)</f>
        <v>Kudanat Mine</v>
      </c>
      <c r="F616" s="20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0">
        <f>A616</f>
        <v>972</v>
      </c>
      <c r="M616" s="20">
        <f>C616</f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0" t="str">
        <f>VLOOKUP(A617,'ESO zone names'!$A$3:$F$10000,4,FALSE)</f>
        <v>Die Blutquellschmiede</v>
      </c>
      <c r="E617" s="20" t="str">
        <f>VLOOKUP(A617,'ESO zone names'!$A$3:$F$10000,5,FALSE)</f>
        <v>Bloodroot Forge</v>
      </c>
      <c r="F617" s="20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0">
        <f>A617</f>
        <v>973</v>
      </c>
      <c r="M617" s="20">
        <f>C617</f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0" t="str">
        <f>VLOOKUP(A618,'ESO zone names'!$A$3:$F$10000,4,FALSE)</f>
        <v>Falkenring</v>
      </c>
      <c r="E618" s="20" t="str">
        <f>VLOOKUP(A618,'ESO zone names'!$A$3:$F$10000,5,FALSE)</f>
        <v>Falkreath Hold</v>
      </c>
      <c r="F618" s="20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0">
        <f>A618</f>
        <v>974</v>
      </c>
      <c r="M618" s="20">
        <f>C618</f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0" t="str">
        <f>VLOOKUP(A619,'ESO zone names'!$A$3:$F$10000,4,FALSE)</f>
        <v>Die Hallen der Fertigung</v>
      </c>
      <c r="E619" s="20" t="str">
        <f>VLOOKUP(A619,'ESO zone names'!$A$3:$F$10000,5,FALSE)</f>
        <v>Halls of Fabrication</v>
      </c>
      <c r="F619" s="20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0">
        <f>A619</f>
        <v>975</v>
      </c>
      <c r="M619" s="20">
        <f>C619</f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0" t="str">
        <f>VLOOKUP(A620,'ESO zone names'!$A$3:$F$10000,4,FALSE)</f>
        <v>Das Gefängnis von Xykenaz</v>
      </c>
      <c r="E620" s="20" t="str">
        <f>VLOOKUP(A620,'ESO zone names'!$A$3:$F$10000,5,FALSE)</f>
        <v>Prison of Xykenaz</v>
      </c>
      <c r="F620" s="20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0">
        <f>A620</f>
        <v>977</v>
      </c>
      <c r="M620" s="20">
        <f>C620</f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0" t="str">
        <f>VLOOKUP(A621,'ESO zone names'!$A$3:$F$10000,4,FALSE)</f>
        <v>Gewölbe der Stadt der Uhrwerke</v>
      </c>
      <c r="E621" s="20" t="str">
        <f>VLOOKUP(A621,'ESO zone names'!$A$3:$F$10000,5,FALSE)</f>
        <v>Clockwork City Vault</v>
      </c>
      <c r="F621" s="20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0">
        <f>A621</f>
        <v>979</v>
      </c>
      <c r="M621" s="20">
        <f>C621</f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0" t="str">
        <f>VLOOKUP(A622,'ESO zone names'!$A$3:$F$10000,4,FALSE)</f>
        <v>Die Stadt der Uhrwerke</v>
      </c>
      <c r="E622" s="20" t="str">
        <f>VLOOKUP(A622,'ESO zone names'!$A$3:$F$10000,5,FALSE)</f>
        <v>Clockwork City</v>
      </c>
      <c r="F622" s="20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0">
        <f>A622</f>
        <v>980</v>
      </c>
      <c r="M622" s="20">
        <f>C622</f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0" t="str">
        <f>VLOOKUP(A623,'ESO zone names'!$A$3:$F$10000,4,FALSE)</f>
        <v>Die Messingfeste</v>
      </c>
      <c r="E623" s="20" t="str">
        <f>VLOOKUP(A623,'ESO zone names'!$A$3:$F$10000,5,FALSE)</f>
        <v>The Brass Fortress</v>
      </c>
      <c r="F623" s="20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0">
        <f>A623</f>
        <v>981</v>
      </c>
      <c r="M623" s="20">
        <f>C623</f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0" t="str">
        <f>VLOOKUP(A624,'ESO zone names'!$A$3:$F$10000,4,FALSE)</f>
        <v>Der Schlackenstadt-Unterschlupf</v>
      </c>
      <c r="E624" s="20" t="str">
        <f>VLOOKUP(A624,'ESO zone names'!$A$3:$F$10000,5,FALSE)</f>
        <v>Slag Town Outlaws Refuge</v>
      </c>
      <c r="F624" s="20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0">
        <f>A624</f>
        <v>982</v>
      </c>
      <c r="M624" s="20">
        <f>C624</f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0" t="str">
        <f>VLOOKUP(A625,'ESO zone names'!$A$3:$F$10000,4,FALSE)</f>
        <v>Mechanisches Fundament</v>
      </c>
      <c r="E625" s="20" t="str">
        <f>VLOOKUP(A625,'ESO zone names'!$A$3:$F$10000,5,FALSE)</f>
        <v>Mechanical Fundament</v>
      </c>
      <c r="F625" s="20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0">
        <f>A625</f>
        <v>983</v>
      </c>
      <c r="M625" s="20">
        <f>C625</f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0" t="str">
        <f>VLOOKUP(A626,'ESO zone names'!$A$3:$F$10000,4,FALSE)</f>
        <v>Der Maschinenbezirk</v>
      </c>
      <c r="E626" s="20" t="str">
        <f>VLOOKUP(A626,'ESO zone names'!$A$3:$F$10000,5,FALSE)</f>
        <v>Machine District</v>
      </c>
      <c r="F626" s="20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0">
        <f>A626</f>
        <v>984</v>
      </c>
      <c r="M626" s="20">
        <f>C626</f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0" t="str">
        <f>VLOOKUP(A627,'ESO zone names'!$A$3:$F$10000,4,FALSE)</f>
        <v>Die Hallen der Regulierung</v>
      </c>
      <c r="E627" s="20" t="str">
        <f>VLOOKUP(A627,'ESO zone names'!$A$3:$F$10000,5,FALSE)</f>
        <v>Halls of Regulation</v>
      </c>
      <c r="F627" s="20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0">
        <f>A627</f>
        <v>985</v>
      </c>
      <c r="M627" s="20">
        <f>C627</f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0" t="str">
        <f>VLOOKUP(A628,'ESO zone names'!$A$3:$F$10000,4,FALSE)</f>
        <v>Die Schattenklamm</v>
      </c>
      <c r="E628" s="20" t="str">
        <f>VLOOKUP(A628,'ESO zone names'!$A$3:$F$10000,5,FALSE)</f>
        <v>The Shadow Cleft</v>
      </c>
      <c r="F628" s="20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0">
        <f>A628</f>
        <v>986</v>
      </c>
      <c r="M628" s="20">
        <f>C628</f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0" t="str">
        <f>VLOOKUP(A629,'ESO zone names'!$A$3:$F$10000,4,FALSE)</f>
        <v>Gewölbe der Stadt der Uhrwerke</v>
      </c>
      <c r="E629" s="20" t="str">
        <f>VLOOKUP(A629,'ESO zone names'!$A$3:$F$10000,5,FALSE)</f>
        <v>Clockwork City Vaults</v>
      </c>
      <c r="F629" s="20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0">
        <f>A629</f>
        <v>988</v>
      </c>
      <c r="M629" s="20">
        <f>C629</f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0" t="str">
        <f>VLOOKUP(A630,'ESO zone names'!$A$3:$F$10000,4,FALSE)</f>
        <v>Ventralstation</v>
      </c>
      <c r="E630" s="20" t="str">
        <f>VLOOKUP(A630,'ESO zone names'!$A$3:$F$10000,5,FALSE)</f>
        <v>Ventral Terminus</v>
      </c>
      <c r="F630" s="20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0">
        <f>A630</f>
        <v>989</v>
      </c>
      <c r="M630" s="20">
        <f>C630</f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0" t="str">
        <f>VLOOKUP(A631,'ESO zone names'!$A$3:$F$10000,4,FALSE)</f>
        <v>Inkarnatorium</v>
      </c>
      <c r="E631" s="20" t="str">
        <f>VLOOKUP(A631,'ESO zone names'!$A$3:$F$10000,5,FALSE)</f>
        <v>Incarnatorium</v>
      </c>
      <c r="F631" s="20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0">
        <f>A631</f>
        <v>990</v>
      </c>
      <c r="M631" s="20">
        <f>C631</f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0" t="str">
        <f>VLOOKUP(A632,'ESO zone names'!$A$3:$F$10000,4,FALSE)</f>
        <v>Cogitum Centralis</v>
      </c>
      <c r="E632" s="20" t="str">
        <f>VLOOKUP(A632,'ESO zone names'!$A$3:$F$10000,5,FALSE)</f>
        <v>Cogitum Centralis</v>
      </c>
      <c r="F632" s="20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0">
        <f>A632</f>
        <v>991</v>
      </c>
      <c r="M632" s="20">
        <f>C632</f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0" t="str">
        <f>VLOOKUP(A633,'ESO zone names'!$A$3:$F$10000,4,FALSE)</f>
        <v>Nie versiegende Quelle</v>
      </c>
      <c r="E633" s="20" t="str">
        <f>VLOOKUP(A633,'ESO zone names'!$A$3:$F$10000,5,FALSE)</f>
        <v>Everwound Wellspring</v>
      </c>
      <c r="F633" s="20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0">
        <f>A633</f>
        <v>992</v>
      </c>
      <c r="M633" s="20">
        <f>C633</f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0" t="str">
        <f>VLOOKUP(A634,'ESO zone names'!$A$3:$F$10000,4,FALSE)</f>
        <v>Die mnemonische Planisphäre</v>
      </c>
      <c r="E634" s="20" t="str">
        <f>VLOOKUP(A634,'ESO zone names'!$A$3:$F$10000,5,FALSE)</f>
        <v>Mnemonic Planisphere</v>
      </c>
      <c r="F634" s="20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0">
        <f>A634</f>
        <v>993</v>
      </c>
      <c r="M634" s="20">
        <f>C634</f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0" t="str">
        <f>VLOOKUP(A635,'ESO zone names'!$A$3:$F$10000,4,FALSE)</f>
        <v>Apartment im Heiligen Delyn</v>
      </c>
      <c r="E635" s="20" t="str">
        <f>VLOOKUP(A635,'ESO zone names'!$A$3:$F$10000,5,FALSE)</f>
        <v>Saint Delyn Penthouse</v>
      </c>
      <c r="F635" s="20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0">
        <f>A635</f>
        <v>994</v>
      </c>
      <c r="M635" s="20">
        <f>C635</f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0" t="str">
        <f>VLOOKUP(A636,'ESO zone names'!$A$3:$F$10000,4,FALSE)</f>
        <v>Die Amayaseehütte</v>
      </c>
      <c r="E636" s="20" t="str">
        <f>VLOOKUP(A636,'ESO zone names'!$A$3:$F$10000,5,FALSE)</f>
        <v>Amaya Lake Lodge</v>
      </c>
      <c r="F636" s="20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0">
        <f>A636</f>
        <v>995</v>
      </c>
      <c r="M636" s="20">
        <f>C636</f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0" t="str">
        <f>VLOOKUP(A637,'ESO zone names'!$A$3:$F$10000,4,FALSE)</f>
        <v>Tel Galen</v>
      </c>
      <c r="E637" s="20" t="str">
        <f>VLOOKUP(A637,'ESO zone names'!$A$3:$F$10000,5,FALSE)</f>
        <v>Tel Galen</v>
      </c>
      <c r="F637" s="20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0">
        <f>A637</f>
        <v>996</v>
      </c>
      <c r="M637" s="20">
        <f>C637</f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0" t="str">
        <f>VLOOKUP(A638,'ESO zone names'!$A$3:$F$10000,4,FALSE)</f>
        <v>Das Hafenhaus in Ald Velothi</v>
      </c>
      <c r="E638" s="20" t="str">
        <f>VLOOKUP(A638,'ESO zone names'!$A$3:$F$10000,5,FALSE)</f>
        <v>Ald Velothi Harbor House</v>
      </c>
      <c r="F638" s="20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0">
        <f>A638</f>
        <v>997</v>
      </c>
      <c r="M638" s="20">
        <f>C638</f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0" t="str">
        <f>VLOOKUP(A639,'ESO zone names'!$A$3:$F$10000,4,FALSE)</f>
        <v>Dranil Kir</v>
      </c>
      <c r="E639" s="20" t="str">
        <f>VLOOKUP(A639,'ESO zone names'!$A$3:$F$10000,5,FALSE)</f>
        <v>Dranil Kir</v>
      </c>
      <c r="F639" s="20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0">
        <f>A639</f>
        <v>998</v>
      </c>
      <c r="M639" s="20">
        <f>C639</f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0" t="str">
        <f>VLOOKUP(A640,'ESO zone names'!$A$3:$F$10000,4,FALSE)</f>
        <v>Immergrau</v>
      </c>
      <c r="E640" s="20" t="str">
        <f>VLOOKUP(A640,'ESO zone names'!$A$3:$F$10000,5,FALSE)</f>
        <v>Evergloam</v>
      </c>
      <c r="F640" s="20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0">
        <f>A640</f>
        <v>999</v>
      </c>
      <c r="M640" s="20">
        <f>C640</f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0" t="str">
        <f>VLOOKUP(A641,'ESO zone names'!$A$3:$F$10000,4,FALSE)</f>
        <v>Die Anstalt Sanctorium</v>
      </c>
      <c r="E641" s="20" t="str">
        <f>VLOOKUP(A641,'ESO zone names'!$A$3:$F$10000,5,FALSE)</f>
        <v>Asylum Sanctorium</v>
      </c>
      <c r="F641" s="20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0">
        <f>A641</f>
        <v>1000</v>
      </c>
      <c r="M641" s="20">
        <f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0" t="str">
        <f>VLOOKUP(A642,'ESO zone names'!$A$3:$F$10000,4,FALSE)</f>
        <v>Wartungssphäre</v>
      </c>
      <c r="E642" s="20" t="str">
        <f>VLOOKUP(A642,'ESO zone names'!$A$3:$F$10000,5,FALSE)</f>
        <v>The Serviflume</v>
      </c>
      <c r="F642" s="20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0">
        <f>A642</f>
        <v>1004</v>
      </c>
      <c r="M642" s="20">
        <f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0" t="str">
        <f>VLOOKUP(A643,'ESO zone names'!$A$3:$F$10000,4,FALSE)</f>
        <v>Das Linchal-Großanwesen</v>
      </c>
      <c r="E643" s="20" t="str">
        <f>VLOOKUP(A643,'ESO zone names'!$A$3:$F$10000,5,FALSE)</f>
        <v>Linchal Grand Manor</v>
      </c>
      <c r="F643" s="20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0">
        <f>A643</f>
        <v>1005</v>
      </c>
      <c r="M643" s="20">
        <f>C643</f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0" t="str">
        <f>VLOOKUP(A644,'ESO zone names'!$A$3:$F$10000,4,FALSE)</f>
        <v>Verlassene Hexenhütte</v>
      </c>
      <c r="E644" s="20" t="str">
        <f>VLOOKUP(A644,'ESO zone names'!$A$3:$F$10000,5,FALSE)</f>
        <v>Exorcised Coven Cottage</v>
      </c>
      <c r="F644" s="20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0">
        <f>A644</f>
        <v>1006</v>
      </c>
      <c r="M644" s="20">
        <f>C644</f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0" t="str">
        <f>VLOOKUP(A645,'ESO zone names'!$A$3:$F$10000,4,FALSE)</f>
        <v>Hakkvilds hohe Halle</v>
      </c>
      <c r="E645" s="20" t="str">
        <f>VLOOKUP(A645,'ESO zone names'!$A$3:$F$10000,5,FALSE)</f>
        <v>Hakkvild's High Hall</v>
      </c>
      <c r="F645" s="20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0">
        <f>A645</f>
        <v>1007</v>
      </c>
      <c r="M645" s="20">
        <f>C645</f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0" t="str">
        <f>VLOOKUP(A646,'ESO zone names'!$A$3:$F$10000,4,FALSE)</f>
        <v>Das surreale Fleckchen</v>
      </c>
      <c r="E646" s="20" t="str">
        <f>VLOOKUP(A646,'ESO zone names'!$A$3:$F$10000,5,FALSE)</f>
        <v>Coldharbour Surreal Estate</v>
      </c>
      <c r="F646" s="20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0">
        <f>A646</f>
        <v>1008</v>
      </c>
      <c r="M646" s="20">
        <f>C646</f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0" t="str">
        <f>VLOOKUP(A647,'ESO zone names'!$A$3:$F$10000,4,FALSE)</f>
        <v>Der Krallenhort</v>
      </c>
      <c r="E647" s="20" t="str">
        <f>VLOOKUP(A647,'ESO zone names'!$A$3:$F$10000,5,FALSE)</f>
        <v>Fang Lair</v>
      </c>
      <c r="F647" s="20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0">
        <f>A647</f>
        <v>1009</v>
      </c>
      <c r="M647" s="20">
        <f>C647</f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0" t="str">
        <f>VLOOKUP(A648,'ESO zone names'!$A$3:$F$10000,4,FALSE)</f>
        <v>Der Gipfel der Schuppenruferin</v>
      </c>
      <c r="E648" s="20" t="str">
        <f>VLOOKUP(A648,'ESO zone names'!$A$3:$F$10000,5,FALSE)</f>
        <v>Scalecaller Peak</v>
      </c>
      <c r="F648" s="20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0">
        <f>A648</f>
        <v>1010</v>
      </c>
      <c r="M648" s="20">
        <f>C648</f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0" t="str">
        <f>VLOOKUP(A649,'ESO zone names'!$A$3:$F$10000,4,FALSE)</f>
        <v>Sommersend</v>
      </c>
      <c r="E649" s="20" t="str">
        <f>VLOOKUP(A649,'ESO zone names'!$A$3:$F$10000,5,FALSE)</f>
        <v>Summerset</v>
      </c>
      <c r="F649" s="20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0">
        <f>A649</f>
        <v>1011</v>
      </c>
      <c r="M649" s="20">
        <f>C649</f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0" t="str">
        <f>VLOOKUP(A650,'ESO zone names'!$A$3:$F$10000,4,FALSE)</f>
        <v>Der Spiralstrang</v>
      </c>
      <c r="E650" s="20" t="str">
        <f>VLOOKUP(A650,'ESO zone names'!$A$3:$F$10000,5,FALSE)</f>
        <v>The Spiral Skein</v>
      </c>
      <c r="F650" s="20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0">
        <f>A650</f>
        <v>1012</v>
      </c>
      <c r="M650" s="20">
        <f>C650</f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0" t="str">
        <f>VLOOKUP(A651,'ESO zone names'!$A$3:$F$10000,4,FALSE)</f>
        <v>Eldbur-Heiligtum</v>
      </c>
      <c r="E651" s="20" t="str">
        <f>VLOOKUP(A651,'ESO zone names'!$A$3:$F$10000,5,FALSE)</f>
        <v>Eldbur Sanctuary</v>
      </c>
      <c r="F651" s="20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0">
        <f>A651</f>
        <v>1013</v>
      </c>
      <c r="M651" s="20">
        <f>C651</f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0" t="str">
        <f>VLOOKUP(A652,'ESO zone names'!$A$3:$F$10000,4,FALSE)</f>
        <v>Tor-Hame-Khard</v>
      </c>
      <c r="E652" s="20" t="str">
        <f>VLOOKUP(A652,'ESO zone names'!$A$3:$F$10000,5,FALSE)</f>
        <v>Tor-Hame-Khard</v>
      </c>
      <c r="F652" s="20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0">
        <f>A652</f>
        <v>1014</v>
      </c>
      <c r="M652" s="20">
        <f>C652</f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0" t="str">
        <f>VLOOKUP(A653,'ESO zone names'!$A$3:$F$10000,4,FALSE)</f>
        <v>Die Grotte von Eton Nir</v>
      </c>
      <c r="E653" s="20" t="str">
        <f>VLOOKUP(A653,'ESO zone names'!$A$3:$F$10000,5,FALSE)</f>
        <v>Eton Nir Grotto</v>
      </c>
      <c r="F653" s="20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0">
        <f>A653</f>
        <v>1015</v>
      </c>
      <c r="M653" s="20">
        <f>C653</f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0" t="str">
        <f>VLOOKUP(A654,'ESO zone names'!$A$3:$F$10000,4,FALSE)</f>
        <v>Das Verrätergewölbe</v>
      </c>
      <c r="E654" s="20" t="str">
        <f>VLOOKUP(A654,'ESO zone names'!$A$3:$F$10000,5,FALSE)</f>
        <v>Traitor's Vault</v>
      </c>
      <c r="F654" s="20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0">
        <f>A654</f>
        <v>1016</v>
      </c>
      <c r="M654" s="20">
        <f>C654</f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0" t="str">
        <f>VLOOKUP(A655,'ESO zone names'!$A$3:$F$10000,4,FALSE)</f>
        <v>Hain des Archonten</v>
      </c>
      <c r="E655" s="20" t="str">
        <f>VLOOKUP(A655,'ESO zone names'!$A$3:$F$10000,5,FALSE)</f>
        <v>Archon's Grove</v>
      </c>
      <c r="F655" s="20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0">
        <f>A655</f>
        <v>1017</v>
      </c>
      <c r="M655" s="20">
        <f>C655</f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0" t="str">
        <f>VLOOKUP(A656,'ESO zone names'!$A$3:$F$10000,4,FALSE)</f>
        <v>Der Königshafenpass</v>
      </c>
      <c r="E656" s="20" t="str">
        <f>VLOOKUP(A656,'ESO zone names'!$A$3:$F$10000,5,FALSE)</f>
        <v>King's Haven Pass</v>
      </c>
      <c r="F656" s="20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0">
        <f>A656</f>
        <v>1018</v>
      </c>
      <c r="M656" s="20">
        <f>C656</f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0" t="str">
        <f>VLOOKUP(A657,'ESO zone names'!$A$3:$F$10000,4,FALSE)</f>
        <v>Korallwasten</v>
      </c>
      <c r="E657" s="20" t="str">
        <f>VLOOKUP(A657,'ESO zone names'!$A$3:$F$10000,5,FALSE)</f>
        <v>Wasten Coraldale</v>
      </c>
      <c r="F657" s="20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0">
        <f>A657</f>
        <v>1019</v>
      </c>
      <c r="M657" s="20">
        <f>C657</f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0" t="str">
        <f>VLOOKUP(A658,'ESO zone names'!$A$3:$F$10000,4,FALSE)</f>
        <v>Karnwasten</v>
      </c>
      <c r="E658" s="20" t="str">
        <f>VLOOKUP(A658,'ESO zone names'!$A$3:$F$10000,5,FALSE)</f>
        <v>Karnwasten</v>
      </c>
      <c r="F658" s="20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0">
        <f>A658</f>
        <v>1020</v>
      </c>
      <c r="M658" s="20">
        <f>C658</f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0" t="str">
        <f>VLOOKUP(A659,'ESO zone names'!$A$3:$F$10000,4,FALSE)</f>
        <v>Sonnenfeste</v>
      </c>
      <c r="E659" s="20" t="str">
        <f>VLOOKUP(A659,'ESO zone names'!$A$3:$F$10000,5,FALSE)</f>
        <v>Sunhold</v>
      </c>
      <c r="F659" s="20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0">
        <f>A659</f>
        <v>1021</v>
      </c>
      <c r="M659" s="20">
        <f>C659</f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0" t="str">
        <f>VLOOKUP(A660,'ESO zone names'!$A$3:$F$10000,4,FALSE)</f>
        <v>Die Direnni-Akropolis</v>
      </c>
      <c r="E660" s="20" t="str">
        <f>VLOOKUP(A660,'ESO zone names'!$A$3:$F$10000,5,FALSE)</f>
        <v>Direnni Acropolis</v>
      </c>
      <c r="F660" s="20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0">
        <f>A660</f>
        <v>1022</v>
      </c>
      <c r="M660" s="20">
        <f>C660</f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0" t="str">
        <f>VLOOKUP(A661,'ESO zone names'!$A$3:$F$10000,4,FALSE)</f>
        <v>Die Wasserkunst von Schimmerheim</v>
      </c>
      <c r="E661" s="20" t="str">
        <f>VLOOKUP(A661,'ESO zone names'!$A$3:$F$10000,5,FALSE)</f>
        <v>Shimmerene Waterworks</v>
      </c>
      <c r="F661" s="20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0">
        <f>A661</f>
        <v>1023</v>
      </c>
      <c r="M661" s="20">
        <f>C661</f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0" t="str">
        <f>VLOOKUP(A662,'ESO zone names'!$A$3:$F$10000,4,FALSE)</f>
        <v>Die Ruinen von Eldbur</v>
      </c>
      <c r="E662" s="20" t="str">
        <f>VLOOKUP(A662,'ESO zone names'!$A$3:$F$10000,5,FALSE)</f>
        <v>Eldbur Ruins</v>
      </c>
      <c r="F662" s="20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0">
        <f>A662</f>
        <v>1024</v>
      </c>
      <c r="M662" s="20">
        <f>C662</f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0" t="str">
        <f>VLOOKUP(A663,'ESO zone names'!$A$3:$F$10000,4,FALSE)</f>
        <v>Die Cey-Tarn-Feste</v>
      </c>
      <c r="E663" s="20" t="str">
        <f>VLOOKUP(A663,'ESO zone names'!$A$3:$F$10000,5,FALSE)</f>
        <v>Cey-Tarn Keep</v>
      </c>
      <c r="F663" s="20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0">
        <f>A663</f>
        <v>1025</v>
      </c>
      <c r="M663" s="20">
        <f>C663</f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0" t="str">
        <f>VLOOKUP(A664,'ESO zone names'!$A$3:$F$10000,4,FALSE)</f>
        <v>Die Gewölbe von Heinarwe</v>
      </c>
      <c r="E664" s="20" t="str">
        <f>VLOOKUP(A664,'ESO zone names'!$A$3:$F$10000,5,FALSE)</f>
        <v>The Vaults of Heinarwe</v>
      </c>
      <c r="F664" s="20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0">
        <f>A664</f>
        <v>1026</v>
      </c>
      <c r="M664" s="20">
        <f>C664</f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0" t="str">
        <f>VLOOKUP(A665,'ESO zone names'!$A$3:$F$10000,4,FALSE)</f>
        <v>Artaeum</v>
      </c>
      <c r="E665" s="20" t="str">
        <f>VLOOKUP(A665,'ESO zone names'!$A$3:$F$10000,5,FALSE)</f>
        <v>Artaeum</v>
      </c>
      <c r="F665" s="20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0">
        <f>A665</f>
        <v>1027</v>
      </c>
      <c r="M665" s="20">
        <f>C665</f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0" t="str">
        <f>VLOOKUP(A666,'ESO zone names'!$A$3:$F$10000,4,FALSE)</f>
        <v>Der Alinor-Unterschlupf</v>
      </c>
      <c r="E666" s="20" t="str">
        <f>VLOOKUP(A666,'ESO zone names'!$A$3:$F$10000,5,FALSE)</f>
        <v>Alinor Outlaws Refuge</v>
      </c>
      <c r="F666" s="20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0">
        <f>A666</f>
        <v>1028</v>
      </c>
      <c r="M666" s="20">
        <f>C666</f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0" t="str">
        <f>VLOOKUP(A667,'ESO zone names'!$A$3:$F$10000,4,FALSE)</f>
        <v>Ebenheiligtum</v>
      </c>
      <c r="E667" s="20" t="str">
        <f>VLOOKUP(A667,'ESO zone names'!$A$3:$F$10000,5,FALSE)</f>
        <v>Ebon Sanctum</v>
      </c>
      <c r="F667" s="20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0">
        <f>A667</f>
        <v>1029</v>
      </c>
      <c r="M667" s="20">
        <f>C667</f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0" t="str">
        <f>VLOOKUP(A668,'ESO zone names'!$A$3:$F$10000,4,FALSE)</f>
        <v>Ödnis von Corgrad</v>
      </c>
      <c r="E668" s="20" t="str">
        <f>VLOOKUP(A668,'ESO zone names'!$A$3:$F$10000,5,FALSE)</f>
        <v>Corgrad Wastes</v>
      </c>
      <c r="F668" s="20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0">
        <f>A668</f>
        <v>1030</v>
      </c>
      <c r="M668" s="20">
        <f>C668</f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0" t="str">
        <f>VLOOKUP(A669,'ESO zone names'!$A$3:$F$10000,4,FALSE)</f>
        <v>Das Magazin der Akademie der Illumination</v>
      </c>
      <c r="E669" s="20" t="str">
        <f>VLOOKUP(A669,'ESO zone names'!$A$3:$F$10000,5,FALSE)</f>
        <v>Illumination Academy Stacks</v>
      </c>
      <c r="F669" s="20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0">
        <f>A669</f>
        <v>1031</v>
      </c>
      <c r="M669" s="20">
        <f>C669</f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0" t="str">
        <f>VLOOKUP(A670,'ESO zone names'!$A$3:$F$10000,4,FALSE)</f>
        <v>Die Gestadefeste</v>
      </c>
      <c r="E670" s="20" t="str">
        <f>VLOOKUP(A670,'ESO zone names'!$A$3:$F$10000,5,FALSE)</f>
        <v>Sea Keep</v>
      </c>
      <c r="F670" s="20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0">
        <f>A670</f>
        <v>1032</v>
      </c>
      <c r="M670" s="20">
        <f>C670</f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0" t="str">
        <f>VLOOKUP(A671,'ESO zone names'!$A$3:$F$10000,4,FALSE)</f>
        <v>Die Katakomben des roten Tempels</v>
      </c>
      <c r="E671" s="20" t="str">
        <f>VLOOKUP(A671,'ESO zone names'!$A$3:$F$10000,5,FALSE)</f>
        <v>Red Temple Catacombs</v>
      </c>
      <c r="F671" s="20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0">
        <f>A671</f>
        <v>1033</v>
      </c>
      <c r="M671" s="20">
        <f>C671</f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0" t="str">
        <f>VLOOKUP(A672,'ESO zone names'!$A$3:$F$10000,4,FALSE)</f>
        <v>Das Kolleg der Sapiarchen</v>
      </c>
      <c r="E672" s="20" t="str">
        <f>VLOOKUP(A672,'ESO zone names'!$A$3:$F$10000,5,FALSE)</f>
        <v>College of Sapiarchs</v>
      </c>
      <c r="F672" s="20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0">
        <f>A672</f>
        <v>1034</v>
      </c>
      <c r="M672" s="20">
        <f>C672</f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0" t="str">
        <f>VLOOKUP(A673,'ESO zone names'!$A$3:$F$10000,4,FALSE)</f>
        <v>Der Spiralstrang</v>
      </c>
      <c r="E673" s="20" t="str">
        <f>VLOOKUP(A673,'ESO zone names'!$A$3:$F$10000,5,FALSE)</f>
        <v>The Spiral Skein</v>
      </c>
      <c r="F673" s="20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0">
        <f>A673</f>
        <v>1035</v>
      </c>
      <c r="M673" s="20">
        <f>C673</f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0" t="str">
        <f>VLOOKUP(A674,'ESO zone names'!$A$3:$F$10000,4,FALSE)</f>
        <v>Die Kathedrale der Netze</v>
      </c>
      <c r="E674" s="20" t="str">
        <f>VLOOKUP(A674,'ESO zone names'!$A$3:$F$10000,5,FALSE)</f>
        <v>Cathedral of Webs</v>
      </c>
      <c r="F674" s="20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0">
        <f>A674</f>
        <v>1036</v>
      </c>
      <c r="M674" s="20">
        <f>C674</f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0" t="str">
        <f>VLOOKUP(A675,'ESO zone names'!$A$3:$F$10000,4,FALSE)</f>
        <v>Der Kristallturm</v>
      </c>
      <c r="E675" s="20" t="str">
        <f>VLOOKUP(A675,'ESO zone names'!$A$3:$F$10000,5,FALSE)</f>
        <v>The Crystal Tower</v>
      </c>
      <c r="F675" s="20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0">
        <f>A675</f>
        <v>1037</v>
      </c>
      <c r="M675" s="20">
        <f>C675</f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0" t="str">
        <f>VLOOKUP(A676,'ESO zone names'!$A$3:$F$10000,4,FALSE)</f>
        <v>Rellenthil-Erdfall</v>
      </c>
      <c r="E676" s="20" t="str">
        <f>VLOOKUP(A676,'ESO zone names'!$A$3:$F$10000,5,FALSE)</f>
        <v>Rellenthil Sinkhole</v>
      </c>
      <c r="F676" s="20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0">
        <f>A676</f>
        <v>1038</v>
      </c>
      <c r="M676" s="20">
        <f>C676</f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0" t="str">
        <f>VLOOKUP(A677,'ESO zone names'!$A$3:$F$10000,4,FALSE)</f>
        <v>Psijik-Reliktgewölbe</v>
      </c>
      <c r="E677" s="20" t="str">
        <f>VLOOKUP(A677,'ESO zone names'!$A$3:$F$10000,5,FALSE)</f>
        <v>Psijic Relic Vaults</v>
      </c>
      <c r="F677" s="20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0">
        <f>A677</f>
        <v>1039</v>
      </c>
      <c r="M677" s="20">
        <f>C677</f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0" t="str">
        <f>VLOOKUP(A678,'ESO zone names'!$A$3:$F$10000,4,FALSE)</f>
        <v>Immergrau</v>
      </c>
      <c r="E678" s="20" t="str">
        <f>VLOOKUP(A678,'ESO zone names'!$A$3:$F$10000,5,FALSE)</f>
        <v>Evergloam</v>
      </c>
      <c r="F678" s="20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0">
        <f>A678</f>
        <v>1040</v>
      </c>
      <c r="M678" s="20">
        <f>C678</f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0" t="str">
        <f>VLOOKUP(A679,'ESO zone names'!$A$3:$F$10000,4,FALSE)</f>
        <v>Der Gipfel des Ausgestoßenen</v>
      </c>
      <c r="E679" s="20" t="str">
        <f>VLOOKUP(A679,'ESO zone names'!$A$3:$F$10000,5,FALSE)</f>
        <v>Pariah's Pinnacle</v>
      </c>
      <c r="F679" s="20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0">
        <f>A679</f>
        <v>1042</v>
      </c>
      <c r="M679" s="20">
        <f>C679</f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0" t="str">
        <f>VLOOKUP(A680,'ESO zone names'!$A$3:$F$10000,4,FALSE)</f>
        <v>Das erste Sphäratorium</v>
      </c>
      <c r="E680" s="20" t="str">
        <f>VLOOKUP(A680,'ESO zone names'!$A$3:$F$10000,5,FALSE)</f>
        <v>The Orbservatory Prior</v>
      </c>
      <c r="F680" s="20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0">
        <f>A680</f>
        <v>1043</v>
      </c>
      <c r="M680" s="20">
        <f>C680</f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0" t="str">
        <f>VLOOKUP(A681,'ESO zone names'!$A$3:$F$10000,4,FALSE)</f>
        <v>Ehemalige Freistatt</v>
      </c>
      <c r="E681" s="20" t="str">
        <f>VLOOKUP(A681,'ESO zone names'!$A$3:$F$10000,5,FALSE)</f>
        <v>The Erstwhile Sanctuary</v>
      </c>
      <c r="F681" s="20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0">
        <f>A681</f>
        <v>1044</v>
      </c>
      <c r="M681" s="20">
        <f>C681</f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0" t="str">
        <f>VLOOKUP(A682,'ESO zone names'!$A$3:$F$10000,4,FALSE)</f>
        <v>Der prinzliche Dämmerlichtpalast</v>
      </c>
      <c r="E682" s="20" t="str">
        <f>VLOOKUP(A682,'ESO zone names'!$A$3:$F$10000,5,FALSE)</f>
        <v>Princely Dawnlight Palace</v>
      </c>
      <c r="F682" s="20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0">
        <f>A682</f>
        <v>1045</v>
      </c>
      <c r="M682" s="20">
        <f>C682</f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0" t="str">
        <f>VLOOKUP(A683,'ESO zone names'!$A$3:$F$10000,4,FALSE)</f>
        <v>Die Salzbrisenhöhle</v>
      </c>
      <c r="E683" s="20" t="str">
        <f>VLOOKUP(A683,'ESO zone names'!$A$3:$F$10000,5,FALSE)</f>
        <v>Saltbreeze Cave</v>
      </c>
      <c r="F683" s="20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0">
        <f>A683</f>
        <v>1046</v>
      </c>
      <c r="M683" s="20">
        <f>C683</f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0" t="str">
        <f>VLOOKUP(A684,'ESO zone names'!$A$3:$F$10000,4,FALSE)</f>
        <v>Kloster der gleichmütigen Harmonie</v>
      </c>
      <c r="E684" s="20" t="str">
        <f>VLOOKUP(A684,'ESO zone names'!$A$3:$F$10000,5,FALSE)</f>
        <v>Monastery of Serene Harmony</v>
      </c>
      <c r="F684" s="20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0">
        <f>A684</f>
        <v>1047</v>
      </c>
      <c r="M684" s="20">
        <f>C684</f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0" t="str">
        <f>VLOOKUP(A685,'ESO zone names'!$A$3:$F$10000,4,FALSE)</f>
        <v>Der Königspalast von Alinor</v>
      </c>
      <c r="E685" s="20" t="str">
        <f>VLOOKUP(A685,'ESO zone names'!$A$3:$F$10000,5,FALSE)</f>
        <v>Alinor Royal Palace</v>
      </c>
      <c r="F685" s="20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0">
        <f>A685</f>
        <v>1048</v>
      </c>
      <c r="M685" s="20">
        <f>C685</f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0" t="str">
        <f>VLOOKUP(A686,'ESO zone names'!$A$3:$F$10000,4,FALSE)</f>
        <v>Wolkenruh</v>
      </c>
      <c r="E686" s="20" t="str">
        <f>VLOOKUP(A686,'ESO zone names'!$A$3:$F$10000,5,FALSE)</f>
        <v>Cloudrest</v>
      </c>
      <c r="F686" s="20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0">
        <f>A686</f>
        <v>1051</v>
      </c>
      <c r="M686" s="20">
        <f>C686</f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0" t="str">
        <f>VLOOKUP(A687,'ESO zone names'!$A$3:$F$10000,4,FALSE)</f>
        <v>Die Mondjägerfeste</v>
      </c>
      <c r="E687" s="20" t="str">
        <f>VLOOKUP(A687,'ESO zone names'!$A$3:$F$10000,5,FALSE)</f>
        <v>Moon Hunter Keep</v>
      </c>
      <c r="F687" s="20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0">
        <f>A687</f>
        <v>1052</v>
      </c>
      <c r="M687" s="20">
        <f>C687</f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0" t="str">
        <f>VLOOKUP(A688,'ESO zone names'!$A$3:$F$10000,4,FALSE)</f>
        <v>Die Marsch der Aufopferung</v>
      </c>
      <c r="E688" s="20" t="str">
        <f>VLOOKUP(A688,'ESO zone names'!$A$3:$F$10000,5,FALSE)</f>
        <v>March of Sacrifices</v>
      </c>
      <c r="F688" s="20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0">
        <f>A688</f>
        <v>1055</v>
      </c>
      <c r="M688" s="20">
        <f>C688</f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0" t="str">
        <f>VLOOKUP(A689,'ESO zone names'!$A$3:$F$10000,4,FALSE)</f>
        <v>Die Mansarde im „Goldenen Greifen“</v>
      </c>
      <c r="E689" s="20" t="str">
        <f>VLOOKUP(A689,'ESO zone names'!$A$3:$F$10000,5,FALSE)</f>
        <v>Golden Gryphon Garret</v>
      </c>
      <c r="F689" s="20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0">
        <f>A689</f>
        <v>1059</v>
      </c>
      <c r="M689" s="20">
        <f>C689</f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0" t="str">
        <f>VLOOKUP(A690,'ESO zone names'!$A$3:$F$10000,4,FALSE)</f>
        <v>Alinor-Stadtgrathaus</v>
      </c>
      <c r="E690" s="20" t="str">
        <f>VLOOKUP(A690,'ESO zone names'!$A$3:$F$10000,5,FALSE)</f>
        <v>Alinor Crest Townhouse</v>
      </c>
      <c r="F690" s="20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0">
        <f>A690</f>
        <v>1060</v>
      </c>
      <c r="M690" s="20">
        <f>C690</f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0" t="str">
        <f>VLOOKUP(A691,'ESO zone names'!$A$3:$F$10000,4,FALSE)</f>
        <v>Kolossale aldmerische Grotte</v>
      </c>
      <c r="E691" s="20" t="str">
        <f>VLOOKUP(A691,'ESO zone names'!$A$3:$F$10000,5,FALSE)</f>
        <v>Colossal Aldmeri Grotto</v>
      </c>
      <c r="F691" s="20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0">
        <f>A691</f>
        <v>1061</v>
      </c>
      <c r="M691" s="20">
        <f>C691</f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0" t="str">
        <f>VLOOKUP(A692,'ESO zone names'!$A$3:$F$10000,4,FALSE)</f>
        <v>Große Psijik-Villa</v>
      </c>
      <c r="E692" s="20" t="str">
        <f>VLOOKUP(A692,'ESO zone names'!$A$3:$F$10000,5,FALSE)</f>
        <v>Grand Psijic Villa</v>
      </c>
      <c r="F692" s="20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0">
        <f>A692</f>
        <v>1063</v>
      </c>
      <c r="M692" s="20">
        <f>C692</f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0" t="str">
        <f>VLOOKUP(A693,'ESO zone names'!$A$3:$F$10000,4,FALSE)</f>
        <v>Die Lichtung des Jägers</v>
      </c>
      <c r="E693" s="20" t="str">
        <f>VLOOKUP(A693,'ESO zone names'!$A$3:$F$10000,5,FALSE)</f>
        <v>Hunter's Glade</v>
      </c>
      <c r="F693" s="20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0">
        <f>A693</f>
        <v>1064</v>
      </c>
      <c r="M693" s="20">
        <f>C693</f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0" t="str">
        <f>VLOOKUP(A694,'ESO zone names'!$A$3:$F$10000,4,FALSE)</f>
        <v>Der Schandmoorsumpf</v>
      </c>
      <c r="E694" s="20" t="str">
        <f>VLOOKUP(A694,'ESO zone names'!$A$3:$F$10000,5,FALSE)</f>
        <v>Blight Bog Sump</v>
      </c>
      <c r="F694" s="20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0">
        <f>A694</f>
        <v>1065</v>
      </c>
      <c r="M694" s="20">
        <f>C694</f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0" t="str">
        <f>VLOOKUP(A695,'ESO zone names'!$A$3:$F$10000,4,FALSE)</f>
        <v>Die Tsofeerkaverne</v>
      </c>
      <c r="E695" s="20" t="str">
        <f>VLOOKUP(A695,'ESO zone names'!$A$3:$F$10000,5,FALSE)</f>
        <v>Tsofeer Cavern</v>
      </c>
      <c r="F695" s="20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0">
        <f>A695</f>
        <v>1066</v>
      </c>
      <c r="M695" s="20">
        <f>C695</f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0" t="str">
        <f>VLOOKUP(A696,'ESO zone names'!$A$3:$F$10000,4,FALSE)</f>
        <v>Das Traumnest</v>
      </c>
      <c r="E696" s="20" t="str">
        <f>VLOOKUP(A696,'ESO zone names'!$A$3:$F$10000,5,FALSE)</f>
        <v>The Dreaming Nest</v>
      </c>
      <c r="F696" s="20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0">
        <f>A696</f>
        <v>1067</v>
      </c>
      <c r="M696" s="20">
        <f>C696</f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0" t="str">
        <f>VLOOKUP(A697,'ESO zone names'!$A$3:$F$10000,4,FALSE)</f>
        <v>Die Ixtaxh-Xanmeer</v>
      </c>
      <c r="E697" s="20" t="str">
        <f>VLOOKUP(A697,'ESO zone names'!$A$3:$F$10000,5,FALSE)</f>
        <v>Ixtaxh Xanmeer</v>
      </c>
      <c r="F697" s="20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0">
        <f>A697</f>
        <v>1068</v>
      </c>
      <c r="M697" s="20">
        <f>C697</f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0" t="str">
        <f>VLOOKUP(A698,'ESO zone names'!$A$3:$F$10000,4,FALSE)</f>
        <v>Das Grabmal von Viele-Speere</v>
      </c>
      <c r="E698" s="20" t="str">
        <f>VLOOKUP(A698,'ESO zone names'!$A$3:$F$10000,5,FALSE)</f>
        <v>Tomb of Many Spears</v>
      </c>
      <c r="F698" s="20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0">
        <f>A698</f>
        <v>1069</v>
      </c>
      <c r="M698" s="20">
        <f>C698</f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0" t="str">
        <f>VLOOKUP(A699,'ESO zone names'!$A$3:$F$10000,4,FALSE)</f>
        <v>Der Lilmoth-Unterschlupf</v>
      </c>
      <c r="E699" s="20" t="str">
        <f>VLOOKUP(A699,'ESO zone names'!$A$3:$F$10000,5,FALSE)</f>
        <v>Lilmoth Outlaws Refuge</v>
      </c>
      <c r="F699" s="20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0">
        <f>A699</f>
        <v>1070</v>
      </c>
      <c r="M699" s="20">
        <f>C699</f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0" t="str">
        <f>VLOOKUP(A700,'ESO zone names'!$A$3:$F$10000,4,FALSE)</f>
        <v>Xul-Thuxis</v>
      </c>
      <c r="E700" s="20" t="str">
        <f>VLOOKUP(A700,'ESO zone names'!$A$3:$F$10000,5,FALSE)</f>
        <v>Xul-Thuxis</v>
      </c>
      <c r="F700" s="20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0">
        <f>A700</f>
        <v>1071</v>
      </c>
      <c r="M700" s="20">
        <f>C700</f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0" t="str">
        <f>VLOOKUP(A701,'ESO zone names'!$A$3:$F$10000,4,FALSE)</f>
        <v>Norg-Tzel</v>
      </c>
      <c r="E701" s="20" t="str">
        <f>VLOOKUP(A701,'ESO zone names'!$A$3:$F$10000,5,FALSE)</f>
        <v>Norg-Tzel</v>
      </c>
      <c r="F701" s="20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0">
        <f>A701</f>
        <v>1072</v>
      </c>
      <c r="M701" s="20">
        <f>C701</f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0" t="str">
        <f>VLOOKUP(A702,'ESO zone names'!$A$3:$F$10000,4,FALSE)</f>
        <v>Die Zähne von Sithis</v>
      </c>
      <c r="E702" s="20" t="str">
        <f>VLOOKUP(A702,'ESO zone names'!$A$3:$F$10000,5,FALSE)</f>
        <v>Teeth of Sithis</v>
      </c>
      <c r="F702" s="20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0">
        <f>A702</f>
        <v>1073</v>
      </c>
      <c r="M702" s="20">
        <f>C702</f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0" t="str">
        <f>VLOOKUP(A703,'ESO zone names'!$A$3:$F$10000,4,FALSE)</f>
        <v>Die Sonnenlose Senke</v>
      </c>
      <c r="E703" s="20" t="str">
        <f>VLOOKUP(A703,'ESO zone names'!$A$3:$F$10000,5,FALSE)</f>
        <v>The Sunless Hollow</v>
      </c>
      <c r="F703" s="20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0">
        <f>A703</f>
        <v>1074</v>
      </c>
      <c r="M703" s="20">
        <f>C703</f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0" t="str">
        <f>VLOOKUP(A704,'ESO zone names'!$A$3:$F$10000,4,FALSE)</f>
        <v>Die Sonnenlose Senke</v>
      </c>
      <c r="E704" s="20" t="str">
        <f>VLOOKUP(A704,'ESO zone names'!$A$3:$F$10000,5,FALSE)</f>
        <v>The Sunless Hollow</v>
      </c>
      <c r="F704" s="20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0">
        <f>A704</f>
        <v>1075</v>
      </c>
      <c r="M704" s="20">
        <f>C704</f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0" t="str">
        <f>VLOOKUP(A705,'ESO zone names'!$A$3:$F$10000,4,FALSE)</f>
        <v>Die Sonnenlose Senke</v>
      </c>
      <c r="E705" s="20" t="str">
        <f>VLOOKUP(A705,'ESO zone names'!$A$3:$F$10000,5,FALSE)</f>
        <v>The Sunless Hollow</v>
      </c>
      <c r="F705" s="20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0">
        <f>A705</f>
        <v>1076</v>
      </c>
      <c r="M705" s="20">
        <f>C705</f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0" t="str">
        <f>VLOOKUP(A706,'ESO zone names'!$A$3:$F$10000,4,FALSE)</f>
        <v>Der Verschlungene Hain</v>
      </c>
      <c r="E706" s="20" t="str">
        <f>VLOOKUP(A706,'ESO zone names'!$A$3:$F$10000,5,FALSE)</f>
        <v>The Swallowed Grove</v>
      </c>
      <c r="F706" s="20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0">
        <f>A706</f>
        <v>1077</v>
      </c>
      <c r="M706" s="20">
        <f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0" t="str">
        <f>VLOOKUP(A707,'ESO zone names'!$A$3:$F$10000,4,FALSE)</f>
        <v>Residuum von Argon</v>
      </c>
      <c r="E707" s="20" t="str">
        <f>VLOOKUP(A707,'ESO zone names'!$A$3:$F$10000,5,FALSE)</f>
        <v>Remnant of Argon</v>
      </c>
      <c r="F707" s="20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0">
        <f>A707</f>
        <v>1078</v>
      </c>
      <c r="M707" s="20">
        <f>C707</f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0" t="str">
        <f>VLOOKUP(A708,'ESO zone names'!$A$3:$F$10000,4,FALSE)</f>
        <v>Die Xanmeer von Vakka-Bok</v>
      </c>
      <c r="E708" s="20" t="str">
        <f>VLOOKUP(A708,'ESO zone names'!$A$3:$F$10000,5,FALSE)</f>
        <v>Vakka-Bok Xanmeer</v>
      </c>
      <c r="F708" s="20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0">
        <f>A708</f>
        <v>1079</v>
      </c>
      <c r="M708" s="20">
        <f>C708</f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0" t="str">
        <f>VLOOKUP(A709,'ESO zone names'!$A$3:$F$10000,4,FALSE)</f>
        <v>Das Frostgewölbe</v>
      </c>
      <c r="E709" s="20" t="str">
        <f>VLOOKUP(A709,'ESO zone names'!$A$3:$F$10000,5,FALSE)</f>
        <v>Frostvault</v>
      </c>
      <c r="F709" s="20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0">
        <f>A709</f>
        <v>1080</v>
      </c>
      <c r="M709" s="20">
        <f>C709</f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0" t="str">
        <f>VLOOKUP(A710,'ESO zone names'!$A$3:$F$10000,4,FALSE)</f>
        <v>Die Tiefen von Malatar</v>
      </c>
      <c r="E710" s="20" t="str">
        <f>VLOOKUP(A710,'ESO zone names'!$A$3:$F$10000,5,FALSE)</f>
        <v>Depths of Malatar</v>
      </c>
      <c r="F710" s="20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0">
        <f>A710</f>
        <v>1081</v>
      </c>
      <c r="M710" s="20">
        <f>C710</f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0" t="str">
        <f>VLOOKUP(A711,'ESO zone names'!$A$3:$F$10000,4,FALSE)</f>
        <v>Das Schwarzrosengefängnis</v>
      </c>
      <c r="E711" s="20" t="str">
        <f>VLOOKUP(A711,'ESO zone names'!$A$3:$F$10000,5,FALSE)</f>
        <v>Blackrose Prison</v>
      </c>
      <c r="F711" s="20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0">
        <f>A711</f>
        <v>1082</v>
      </c>
      <c r="M711" s="20">
        <f>C711</f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0" t="str">
        <f>VLOOKUP(A712,'ESO zone names'!$A$3:$F$10000,4,FALSE)</f>
        <v>Tiefwurz</v>
      </c>
      <c r="E712" s="20" t="str">
        <f>VLOOKUP(A712,'ESO zone names'!$A$3:$F$10000,5,FALSE)</f>
        <v>Deep-Root</v>
      </c>
      <c r="F712" s="20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0">
        <f>A712</f>
        <v>1083</v>
      </c>
      <c r="M712" s="20">
        <f>C712</f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0" t="str">
        <f>VLOOKUP(A713,'ESO zone names'!$A$3:$F$10000,4,FALSE)</f>
        <v>Kolosshallen</v>
      </c>
      <c r="E713" s="20" t="str">
        <f>VLOOKUP(A713,'ESO zone names'!$A$3:$F$10000,5,FALSE)</f>
        <v>Halls of Colossus</v>
      </c>
      <c r="F713" s="20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0">
        <f>A713</f>
        <v>1085</v>
      </c>
      <c r="M713" s="20">
        <f>C713</f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0" t="str">
        <f>VLOOKUP(A714,'ESO zone names'!$A$3:$F$10000,4,FALSE)</f>
        <v>Das nördliche Elsweyr</v>
      </c>
      <c r="E714" s="20" t="str">
        <f>VLOOKUP(A714,'ESO zone names'!$A$3:$F$10000,5,FALSE)</f>
        <v>Northern Elsweyr</v>
      </c>
      <c r="F714" s="20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0">
        <f>A714</f>
        <v>1086</v>
      </c>
      <c r="M714" s="20">
        <f>C714</f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0" t="str">
        <f>VLOOKUP(A715,'ESO zone names'!$A$3:$F$10000,4,FALSE)</f>
        <v>Der Krempen-Unterschlupf</v>
      </c>
      <c r="E715" s="20" t="str">
        <f>VLOOKUP(A715,'ESO zone names'!$A$3:$F$10000,5,FALSE)</f>
        <v>Rimmen Outlaws Refuge</v>
      </c>
      <c r="F715" s="20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0">
        <f>A715</f>
        <v>1088</v>
      </c>
      <c r="M715" s="20">
        <f>C715</f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0" t="str">
        <f>VLOOKUP(A716,'ESO zone names'!$A$3:$F$10000,4,FALSE)</f>
        <v>Die Nekropolis von Krempen</v>
      </c>
      <c r="E716" s="20" t="str">
        <f>VLOOKUP(A716,'ESO zone names'!$A$3:$F$10000,5,FALSE)</f>
        <v>Rimmen Necropolis</v>
      </c>
      <c r="F716" s="20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0">
        <f>A716</f>
        <v>1089</v>
      </c>
      <c r="M716" s="20">
        <f>C716</f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0" t="str">
        <f>VLOOKUP(A717,'ESO zone names'!$A$3:$F$10000,4,FALSE)</f>
        <v>Orkruh</v>
      </c>
      <c r="E717" s="20" t="str">
        <f>VLOOKUP(A717,'ESO zone names'!$A$3:$F$10000,5,FALSE)</f>
        <v>Orcrest</v>
      </c>
      <c r="F717" s="20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0">
        <f>A717</f>
        <v>1090</v>
      </c>
      <c r="M717" s="20">
        <f>C717</f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0" t="str">
        <f>VLOOKUP(A718,'ESO zone names'!$A$3:$F$10000,4,FALSE)</f>
        <v>Der Hort der Schmach</v>
      </c>
      <c r="E718" s="20" t="str">
        <f>VLOOKUP(A718,'ESO zone names'!$A$3:$F$10000,5,FALSE)</f>
        <v>Abode of Ignominy</v>
      </c>
      <c r="F718" s="20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0">
        <f>A718</f>
        <v>1091</v>
      </c>
      <c r="M718" s="20">
        <f>C718</f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0" t="str">
        <f>VLOOKUP(A719,'ESO zone names'!$A$3:$F$10000,4,FALSE)</f>
        <v>Die Raubtiermesa</v>
      </c>
      <c r="E719" s="20" t="str">
        <f>VLOOKUP(A719,'ESO zone names'!$A$3:$F$10000,5,FALSE)</f>
        <v>Predator Mesa</v>
      </c>
      <c r="F719" s="20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0">
        <f>A719</f>
        <v>1092</v>
      </c>
      <c r="M719" s="20">
        <f>C719</f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0" t="str">
        <f>VLOOKUP(A720,'ESO zone names'!$A$3:$F$10000,4,FALSE)</f>
        <v>Das Grabmal der Schlangen</v>
      </c>
      <c r="E720" s="20" t="str">
        <f>VLOOKUP(A720,'ESO zone names'!$A$3:$F$10000,5,FALSE)</f>
        <v>Tomb of the Serpents</v>
      </c>
      <c r="F720" s="20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0">
        <f>A720</f>
        <v>1094</v>
      </c>
      <c r="M720" s="20">
        <f>C720</f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0" t="str">
        <f>VLOOKUP(A721,'ESO zone names'!$A$3:$F$10000,4,FALSE)</f>
        <v>Die Düsterbeckenmine</v>
      </c>
      <c r="E721" s="20" t="str">
        <f>VLOOKUP(A721,'ESO zone names'!$A$3:$F$10000,5,FALSE)</f>
        <v>Darkpool Mine</v>
      </c>
      <c r="F721" s="20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0">
        <f>A721</f>
        <v>1095</v>
      </c>
      <c r="M721" s="20">
        <f>C721</f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0" t="str">
        <f>VLOOKUP(A722,'ESO zone names'!$A$3:$F$10000,4,FALSE)</f>
        <v>Das Gestrüpp</v>
      </c>
      <c r="E722" s="20" t="str">
        <f>VLOOKUP(A722,'ESO zone names'!$A$3:$F$10000,5,FALSE)</f>
        <v>The Tangle</v>
      </c>
      <c r="F722" s="20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0">
        <f>A722</f>
        <v>1096</v>
      </c>
      <c r="M722" s="20">
        <f>C722</f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0" t="str">
        <f>VLOOKUP(A723,'ESO zone names'!$A$3:$F$10000,4,FALSE)</f>
        <v>Die Grube des schläfrigen Senche</v>
      </c>
      <c r="E723" s="20" t="str">
        <f>VLOOKUP(A723,'ESO zone names'!$A$3:$F$10000,5,FALSE)</f>
        <v>Sleepy Senche Mine</v>
      </c>
      <c r="F723" s="20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0">
        <f>A723</f>
        <v>1097</v>
      </c>
      <c r="M723" s="20">
        <f>C723</f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0" t="str">
        <f>VLOOKUP(A724,'ESO zone names'!$A$3:$F$10000,4,FALSE)</f>
        <v>Stromfeste</v>
      </c>
      <c r="E724" s="20" t="str">
        <f>VLOOKUP(A724,'ESO zone names'!$A$3:$F$10000,5,FALSE)</f>
        <v>Riverhold</v>
      </c>
      <c r="F724" s="20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0">
        <f>A724</f>
        <v>1098</v>
      </c>
      <c r="M724" s="20">
        <f>C724</f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0" t="str">
        <f>VLOOKUP(A725,'ESO zone names'!$A$3:$F$10000,4,FALSE)</f>
        <v>Der Palast von Krempen</v>
      </c>
      <c r="E725" s="20" t="str">
        <f>VLOOKUP(A725,'ESO zone names'!$A$3:$F$10000,5,FALSE)</f>
        <v>Rimmen Palace</v>
      </c>
      <c r="F725" s="20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0">
        <f>A725</f>
        <v>1099</v>
      </c>
      <c r="M725" s="20">
        <f>C725</f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0" t="str">
        <f>VLOOKUP(A726,'ESO zone names'!$A$3:$F$10000,4,FALSE)</f>
        <v>Die Nischen des Palasts von Krempen</v>
      </c>
      <c r="E726" s="20" t="str">
        <f>VLOOKUP(A726,'ESO zone names'!$A$3:$F$10000,5,FALSE)</f>
        <v>Rimmen Palace Recesses</v>
      </c>
      <c r="F726" s="20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0">
        <f>A726</f>
        <v>1101</v>
      </c>
      <c r="M726" s="20">
        <f>C726</f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0" t="str">
        <f>VLOOKUP(A727,'ESO zone names'!$A$3:$F$10000,4,FALSE)</f>
        <v>Die Grabstätte des Missgeschicks</v>
      </c>
      <c r="E727" s="20" t="str">
        <f>VLOOKUP(A727,'ESO zone names'!$A$3:$F$10000,5,FALSE)</f>
        <v>Sepulcher of Mischance</v>
      </c>
      <c r="F727" s="20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0">
        <f>A727</f>
        <v>1102</v>
      </c>
      <c r="M727" s="20">
        <f>C727</f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0" t="str">
        <f>VLOOKUP(A728,'ESO zone names'!$A$3:$F$10000,4,FALSE)</f>
        <v>Das Mondtor von Anequina</v>
      </c>
      <c r="E728" s="20" t="str">
        <f>VLOOKUP(A728,'ESO zone names'!$A$3:$F$10000,5,FALSE)</f>
        <v>Moon Gate of Anequina</v>
      </c>
      <c r="F728" s="20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0">
        <f>A728</f>
        <v>1103</v>
      </c>
      <c r="M728" s="20">
        <f>C728</f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0" t="str">
        <f>VLOOKUP(A729,'ESO zone names'!$A$3:$F$10000,4,FALSE)</f>
        <v>Das Kloster des Skoomakaters</v>
      </c>
      <c r="E729" s="20" t="str">
        <f>VLOOKUP(A729,'ESO zone names'!$A$3:$F$10000,5,FALSE)</f>
        <v>Skooma Cat's Cloister</v>
      </c>
      <c r="F729" s="20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0">
        <f>A729</f>
        <v>1105</v>
      </c>
      <c r="M729" s="20">
        <f>C729</f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0" t="str">
        <f>VLOOKUP(A730,'ESO zone names'!$A$3:$F$10000,4,FALSE)</f>
        <v>Sternhafen-Adeptorium</v>
      </c>
      <c r="E730" s="20" t="str">
        <f>VLOOKUP(A730,'ESO zone names'!$A$3:$F$10000,5,FALSE)</f>
        <v>Star Haven Adeptorium</v>
      </c>
      <c r="F730" s="20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0">
        <f>A730</f>
        <v>1106</v>
      </c>
      <c r="M730" s="20">
        <f>C730</f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0" t="str">
        <f>VLOOKUP(A731,'ESO zone names'!$A$3:$F$10000,4,FALSE)</f>
        <v>ZWicksTest</v>
      </c>
      <c r="E731" s="20" t="str">
        <f>VLOOKUP(A731,'ESO zone names'!$A$3:$F$10000,5,FALSE)</f>
        <v>ZWicksTest</v>
      </c>
      <c r="F731" s="20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0">
        <f>A731</f>
        <v>1107</v>
      </c>
      <c r="M731" s="20">
        <f>C731</f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0" t="str">
        <f>VLOOKUP(A732,'ESO zone names'!$A$3:$F$10000,4,FALSE)</f>
        <v>Die Seemoor-Xanmeer</v>
      </c>
      <c r="E732" s="20" t="str">
        <f>VLOOKUP(A732,'ESO zone names'!$A$3:$F$10000,5,FALSE)</f>
        <v>Lakemire Xanmeer Manor</v>
      </c>
      <c r="F732" s="20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0">
        <f>A732</f>
        <v>1108</v>
      </c>
      <c r="M732" s="20">
        <f>C732</f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0" t="str">
        <f>VLOOKUP(A733,'ESO zone names'!$A$3:$F$10000,4,FALSE)</f>
        <v>Verzaubertes Schneekugelheim</v>
      </c>
      <c r="E733" s="20" t="str">
        <f>VLOOKUP(A733,'ESO zone names'!$A$3:$F$10000,5,FALSE)</f>
        <v>Enchanted Snow Globe Home</v>
      </c>
      <c r="F733" s="20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0">
        <f>A733</f>
        <v>1109</v>
      </c>
      <c r="M733" s="20">
        <f>C733</f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0" t="str">
        <f>VLOOKUP(A734,'ESO zone names'!$A$3:$F$10000,4,FALSE)</f>
        <v>Der Dov-Vahl-Schrein</v>
      </c>
      <c r="E734" s="20" t="str">
        <f>VLOOKUP(A734,'ESO zone names'!$A$3:$F$10000,5,FALSE)</f>
        <v>Dov-Vahl Shrine</v>
      </c>
      <c r="F734" s="20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0">
        <f>A734</f>
        <v>1110</v>
      </c>
      <c r="M734" s="20">
        <f>C734</f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0" t="str">
        <f>VLOOKUP(A735,'ESO zone names'!$A$3:$F$10000,4,FALSE)</f>
        <v>Die Kavernen von Riefe</v>
      </c>
      <c r="E735" s="20" t="str">
        <f>VLOOKUP(A735,'ESO zone names'!$A$3:$F$10000,5,FALSE)</f>
        <v>Cicatrice Caverns</v>
      </c>
      <c r="F735" s="20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0">
        <f>A735</f>
        <v>1111</v>
      </c>
      <c r="M735" s="20">
        <f>C735</f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0" t="str">
        <f>VLOOKUP(A736,'ESO zone names'!$A$3:$F$10000,4,FALSE)</f>
        <v>Tenarr-Zalviit-Beinhaus</v>
      </c>
      <c r="E736" s="20" t="str">
        <f>VLOOKUP(A736,'ESO zone names'!$A$3:$F$10000,5,FALSE)</f>
        <v>Tenarr Zalviit Ossuary</v>
      </c>
      <c r="F736" s="20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0">
        <f>A736</f>
        <v>1112</v>
      </c>
      <c r="M736" s="20">
        <f>C736</f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0" t="str">
        <f>VLOOKUP(A737,'ESO zone names'!$A$3:$F$10000,4,FALSE)</f>
        <v>Die Krypten des Verborgenen Mondes</v>
      </c>
      <c r="E737" s="20" t="str">
        <f>VLOOKUP(A737,'ESO zone names'!$A$3:$F$10000,5,FALSE)</f>
        <v>Hidden Moon Crypts</v>
      </c>
      <c r="F737" s="20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0">
        <f>A737</f>
        <v>1113</v>
      </c>
      <c r="M737" s="20">
        <f>C737</f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0" t="str">
        <f>VLOOKUP(A738,'ESO zone names'!$A$3:$F$10000,4,FALSE)</f>
        <v>Die Hakoshae-Grabmäler</v>
      </c>
      <c r="E738" s="20" t="str">
        <f>VLOOKUP(A738,'ESO zone names'!$A$3:$F$10000,5,FALSE)</f>
        <v>Hakoshae Tombs</v>
      </c>
      <c r="F738" s="20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0">
        <f>A738</f>
        <v>1114</v>
      </c>
      <c r="M738" s="20">
        <f>C738</f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0" t="str">
        <f>VLOOKUP(A739,'ESO zone names'!$A$3:$F$10000,4,FALSE)</f>
        <v>Die Zuckerfarmhöhlen von Wonnetal</v>
      </c>
      <c r="E739" s="20" t="str">
        <f>VLOOKUP(A739,'ESO zone names'!$A$3:$F$10000,5,FALSE)</f>
        <v>Merryvale Sugar Farm Caves</v>
      </c>
      <c r="F739" s="20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0">
        <f>A739</f>
        <v>1115</v>
      </c>
      <c r="M739" s="20">
        <f>C739</f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0" t="str">
        <f>VLOOKUP(A740,'ESO zone names'!$A$3:$F$10000,4,FALSE)</f>
        <v>Moon Gate</v>
      </c>
      <c r="E740" s="20" t="str">
        <f>VLOOKUP(A740,'ESO zone names'!$A$3:$F$10000,5,FALSE)</f>
        <v>Moon Gate</v>
      </c>
      <c r="F740" s="20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0">
        <f>A740</f>
        <v>1116</v>
      </c>
      <c r="M740" s="20">
        <f>C740</f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0" t="str">
        <f>VLOOKUP(A741,'ESO zone names'!$A$3:$F$10000,4,FALSE)</f>
        <v>Der Schattentanztempel</v>
      </c>
      <c r="E741" s="20" t="str">
        <f>VLOOKUP(A741,'ESO zone names'!$A$3:$F$10000,5,FALSE)</f>
        <v>Shadow Dance Temple</v>
      </c>
      <c r="F741" s="20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0">
        <f>A741</f>
        <v>1117</v>
      </c>
      <c r="M741" s="20">
        <f>C741</f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0" t="str">
        <f>VLOOKUP(A742,'ESO zone names'!$A$3:$F$10000,4,FALSE)</f>
        <v>Das Gewölbe der Himmlischen Geißel</v>
      </c>
      <c r="E742" s="20" t="str">
        <f>VLOOKUP(A742,'ESO zone names'!$A$3:$F$10000,5,FALSE)</f>
        <v>Vault of the Heavenly Scourge</v>
      </c>
      <c r="F742" s="20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0">
        <f>A742</f>
        <v>1118</v>
      </c>
      <c r="M742" s="20">
        <f>C742</f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0" t="str">
        <f>VLOOKUP(A743,'ESO zone names'!$A$3:$F$10000,4,FALSE)</f>
        <v>Die Wüstenwind-Kavernen</v>
      </c>
      <c r="E743" s="20" t="str">
        <f>VLOOKUP(A743,'ESO zone names'!$A$3:$F$10000,5,FALSE)</f>
        <v>Desert Wind Caverns</v>
      </c>
      <c r="F743" s="20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0">
        <f>A743</f>
        <v>1119</v>
      </c>
      <c r="M743" s="20">
        <f>C743</f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0" t="str">
        <f>VLOOKUP(A744,'ESO zone names'!$A$3:$F$10000,4,FALSE)</f>
        <v>Die Burg Meirtal</v>
      </c>
      <c r="E744" s="20" t="str">
        <f>VLOOKUP(A744,'ESO zone names'!$A$3:$F$10000,5,FALSE)</f>
        <v>Meirvale Keep</v>
      </c>
      <c r="F744" s="20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0">
        <f>A744</f>
        <v>1120</v>
      </c>
      <c r="M744" s="20">
        <f>C744</f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0" t="str">
        <f>VLOOKUP(A745,'ESO zone names'!$A$3:$F$10000,4,FALSE)</f>
        <v>Sonnspitz</v>
      </c>
      <c r="E745" s="20" t="str">
        <f>VLOOKUP(A745,'ESO zone names'!$A$3:$F$10000,5,FALSE)</f>
        <v>Sunspire</v>
      </c>
      <c r="F745" s="20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0">
        <f>A745</f>
        <v>1121</v>
      </c>
      <c r="M745" s="20">
        <f>C745</f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0" t="str">
        <f>VLOOKUP(A746,'ESO zone names'!$A$3:$F$10000,4,FALSE)</f>
        <v>Die Frostgewölbekluft</v>
      </c>
      <c r="E746" s="20" t="str">
        <f>VLOOKUP(A746,'ESO zone names'!$A$3:$F$10000,5,FALSE)</f>
        <v>Frostvault Chasm</v>
      </c>
      <c r="F746" s="20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0">
        <f>A746</f>
        <v>1125</v>
      </c>
      <c r="M746" s="20">
        <f>C746</f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0" t="str">
        <f>VLOOKUP(A747,'ESO zone names'!$A$3:$F$10000,4,FALSE)</f>
        <v>Die Elinhir-Privatarena</v>
      </c>
      <c r="E747" s="20" t="str">
        <f>VLOOKUP(A747,'ESO zone names'!$A$3:$F$10000,5,FALSE)</f>
        <v>Elinhir Private Arena</v>
      </c>
      <c r="F747" s="20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0">
        <f>A747</f>
        <v>1126</v>
      </c>
      <c r="M747" s="20">
        <f>C747</f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0" t="str">
        <f>VLOOKUP(A748,'ESO zone names'!$A$3:$F$10000,4,FALSE)</f>
        <v>Das Zuckerschüsselgemach</v>
      </c>
      <c r="E748" s="20" t="str">
        <f>VLOOKUP(A748,'ESO zone names'!$A$3:$F$10000,5,FALSE)</f>
        <v>Sugar Bowl Suite</v>
      </c>
      <c r="F748" s="20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0">
        <f>A748</f>
        <v>1128</v>
      </c>
      <c r="M748" s="20">
        <f>C748</f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0" t="str">
        <f>VLOOKUP(A749,'ESO zone names'!$A$3:$F$10000,4,FALSE)</f>
        <v>Die Halle des Mondchampions</v>
      </c>
      <c r="E749" s="20" t="str">
        <f>VLOOKUP(A749,'ESO zone names'!$A$3:$F$10000,5,FALSE)</f>
        <v>Hall of the Lunar Champion</v>
      </c>
      <c r="F749" s="20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0">
        <f>A749</f>
        <v>1129</v>
      </c>
      <c r="M749" s="20">
        <f>C749</f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0" t="str">
        <f>VLOOKUP(A750,'ESO zone names'!$A$3:$F$10000,4,FALSE)</f>
        <v>Jodes Umarmung</v>
      </c>
      <c r="E750" s="20" t="str">
        <f>VLOOKUP(A750,'ESO zone names'!$A$3:$F$10000,5,FALSE)</f>
        <v>Jode's Embrace</v>
      </c>
      <c r="F750" s="20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0">
        <f>A750</f>
        <v>1130</v>
      </c>
      <c r="M750" s="20">
        <f>C750</f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4115</v>
      </c>
      <c r="C1" s="5" t="s">
        <v>4116</v>
      </c>
      <c r="D1" t="s">
        <v>81</v>
      </c>
      <c r="E1" t="s">
        <v>82</v>
      </c>
      <c r="F1" t="s">
        <v>89</v>
      </c>
    </row>
    <row r="2" spans="1:6" s="34" customFormat="1" ht="14.25" customHeight="1" x14ac:dyDescent="0.25">
      <c r="A2" s="34">
        <v>1</v>
      </c>
      <c r="B2" s="34">
        <v>1</v>
      </c>
      <c r="C2" s="34">
        <v>1</v>
      </c>
      <c r="D2" s="34" t="s">
        <v>4265</v>
      </c>
      <c r="E2" s="34" t="s">
        <v>4265</v>
      </c>
      <c r="F2" s="34" t="s">
        <v>4265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4255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4082</v>
      </c>
      <c r="E435" t="s">
        <v>4256</v>
      </c>
      <c r="F435" t="s">
        <v>4227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4083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4084</v>
      </c>
      <c r="E714" t="s">
        <v>4229</v>
      </c>
      <c r="F714" t="s">
        <v>4200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4085</v>
      </c>
      <c r="E715" t="s">
        <v>4257</v>
      </c>
      <c r="F715" t="s">
        <v>4228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4086</v>
      </c>
      <c r="E716" t="s">
        <v>4230</v>
      </c>
      <c r="F716" t="s">
        <v>4201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4087</v>
      </c>
      <c r="E717" t="s">
        <v>4231</v>
      </c>
      <c r="F717" t="s">
        <v>4202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4088</v>
      </c>
      <c r="E718" t="s">
        <v>4232</v>
      </c>
      <c r="F718" t="s">
        <v>4203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4089</v>
      </c>
      <c r="E719" t="s">
        <v>4233</v>
      </c>
      <c r="F719" t="s">
        <v>4204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4090</v>
      </c>
      <c r="E720" t="s">
        <v>4234</v>
      </c>
      <c r="F720" t="s">
        <v>4205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4091</v>
      </c>
      <c r="E721" t="s">
        <v>4235</v>
      </c>
      <c r="F721" t="s">
        <v>4206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4092</v>
      </c>
      <c r="E722" t="s">
        <v>4236</v>
      </c>
      <c r="F722" t="s">
        <v>4207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4093</v>
      </c>
      <c r="E723" t="s">
        <v>4237</v>
      </c>
      <c r="F723" t="s">
        <v>4208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4094</v>
      </c>
      <c r="E724" t="s">
        <v>4238</v>
      </c>
      <c r="F724" t="s">
        <v>4209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4095</v>
      </c>
      <c r="E725" t="s">
        <v>4239</v>
      </c>
      <c r="F725" t="s">
        <v>4210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4096</v>
      </c>
      <c r="E726" t="s">
        <v>4240</v>
      </c>
      <c r="F726" t="s">
        <v>4211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4097</v>
      </c>
      <c r="E727" t="s">
        <v>4241</v>
      </c>
      <c r="F727" t="s">
        <v>4212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4098</v>
      </c>
      <c r="E728" t="s">
        <v>4242</v>
      </c>
      <c r="F728" t="s">
        <v>4213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4099</v>
      </c>
      <c r="E729" t="s">
        <v>4243</v>
      </c>
      <c r="F729" t="s">
        <v>4214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4100</v>
      </c>
      <c r="E730" t="s">
        <v>4244</v>
      </c>
      <c r="F730" t="s">
        <v>4215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4101</v>
      </c>
      <c r="E734" t="s">
        <v>4245</v>
      </c>
      <c r="F734" t="s">
        <v>4216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4102</v>
      </c>
      <c r="E735" t="s">
        <v>4246</v>
      </c>
      <c r="F735" t="s">
        <v>4217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4103</v>
      </c>
      <c r="E736" t="s">
        <v>4247</v>
      </c>
      <c r="F736" t="s">
        <v>4218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4104</v>
      </c>
      <c r="E737" t="s">
        <v>4248</v>
      </c>
      <c r="F737" t="s">
        <v>4219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4105</v>
      </c>
      <c r="E738" t="s">
        <v>4249</v>
      </c>
      <c r="F738" t="s">
        <v>4220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4106</v>
      </c>
      <c r="E739" t="s">
        <v>4250</v>
      </c>
      <c r="F739" t="s">
        <v>4221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4107</v>
      </c>
      <c r="E740" t="s">
        <v>4107</v>
      </c>
      <c r="F740" t="s">
        <v>4107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4108</v>
      </c>
      <c r="E741" t="s">
        <v>4251</v>
      </c>
      <c r="F741" t="s">
        <v>4222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4109</v>
      </c>
      <c r="E742" t="s">
        <v>4252</v>
      </c>
      <c r="F742" t="s">
        <v>4223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4110</v>
      </c>
      <c r="E743" t="s">
        <v>4253</v>
      </c>
      <c r="F743" t="s">
        <v>4224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4111</v>
      </c>
      <c r="E744" t="s">
        <v>4254</v>
      </c>
      <c r="F744" t="s">
        <v>4225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4226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4112</v>
      </c>
      <c r="E748" t="s">
        <v>4194</v>
      </c>
      <c r="F748" t="s">
        <v>4142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4113</v>
      </c>
      <c r="E749" t="s">
        <v>4197</v>
      </c>
      <c r="F749" t="s">
        <v>4145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4114</v>
      </c>
      <c r="E750" t="s">
        <v>4198</v>
      </c>
      <c r="F750" t="s">
        <v>4146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4199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4147</v>
      </c>
      <c r="C171" t="s">
        <v>4169</v>
      </c>
      <c r="D171" t="s">
        <v>4117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4148</v>
      </c>
      <c r="C182" t="s">
        <v>4170</v>
      </c>
      <c r="D182" t="s">
        <v>4118</v>
      </c>
    </row>
    <row r="183" spans="1:4" x14ac:dyDescent="0.25">
      <c r="A183" s="5">
        <v>182</v>
      </c>
      <c r="B183" t="s">
        <v>4149</v>
      </c>
      <c r="C183" t="s">
        <v>4171</v>
      </c>
      <c r="D183" t="s">
        <v>4119</v>
      </c>
    </row>
    <row r="184" spans="1:4" x14ac:dyDescent="0.25">
      <c r="A184" s="5">
        <v>183</v>
      </c>
      <c r="B184" t="s">
        <v>4150</v>
      </c>
      <c r="C184" t="s">
        <v>4172</v>
      </c>
      <c r="D184" t="s">
        <v>4120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4151</v>
      </c>
      <c r="C200" t="s">
        <v>4173</v>
      </c>
      <c r="D200" t="s">
        <v>4121</v>
      </c>
    </row>
    <row r="201" spans="1:4" x14ac:dyDescent="0.25">
      <c r="A201" s="5">
        <v>200</v>
      </c>
      <c r="B201" t="s">
        <v>4152</v>
      </c>
      <c r="C201" t="s">
        <v>4174</v>
      </c>
      <c r="D201" t="s">
        <v>4122</v>
      </c>
    </row>
    <row r="202" spans="1:4" x14ac:dyDescent="0.25">
      <c r="A202" s="5">
        <v>201</v>
      </c>
      <c r="B202" t="s">
        <v>4153</v>
      </c>
      <c r="C202" t="s">
        <v>4175</v>
      </c>
      <c r="D202" t="s">
        <v>4123</v>
      </c>
    </row>
    <row r="203" spans="1:4" x14ac:dyDescent="0.25">
      <c r="A203" s="5">
        <v>202</v>
      </c>
      <c r="B203" t="s">
        <v>4154</v>
      </c>
      <c r="C203" t="s">
        <v>4176</v>
      </c>
      <c r="D203" t="s">
        <v>4124</v>
      </c>
    </row>
    <row r="204" spans="1:4" x14ac:dyDescent="0.25">
      <c r="A204" s="5">
        <v>203</v>
      </c>
      <c r="B204" t="s">
        <v>4155</v>
      </c>
      <c r="C204" t="s">
        <v>4177</v>
      </c>
      <c r="D204" t="s">
        <v>4125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4156</v>
      </c>
      <c r="C231" t="s">
        <v>4178</v>
      </c>
      <c r="D231" t="s">
        <v>4126</v>
      </c>
    </row>
    <row r="232" spans="1:4" x14ac:dyDescent="0.25">
      <c r="A232" s="5">
        <v>231</v>
      </c>
      <c r="B232" t="s">
        <v>4157</v>
      </c>
      <c r="C232" t="s">
        <v>4179</v>
      </c>
      <c r="D232" t="s">
        <v>4127</v>
      </c>
    </row>
    <row r="233" spans="1:4" x14ac:dyDescent="0.25">
      <c r="A233" s="5">
        <v>232</v>
      </c>
      <c r="B233" t="s">
        <v>4158</v>
      </c>
      <c r="C233" t="s">
        <v>4180</v>
      </c>
      <c r="D233" t="s">
        <v>4128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4159</v>
      </c>
      <c r="C237" t="s">
        <v>4181</v>
      </c>
      <c r="D237" t="s">
        <v>4129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4160</v>
      </c>
      <c r="C248" t="s">
        <v>4182</v>
      </c>
      <c r="D248" t="s">
        <v>4130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4161</v>
      </c>
      <c r="C259" t="s">
        <v>4183</v>
      </c>
      <c r="D259" t="s">
        <v>4131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4184</v>
      </c>
      <c r="D332" t="s">
        <v>4132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4185</v>
      </c>
      <c r="D347" t="s">
        <v>4133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4186</v>
      </c>
      <c r="D365" t="s">
        <v>4134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4187</v>
      </c>
      <c r="D380" t="s">
        <v>4135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4162</v>
      </c>
      <c r="C382" t="s">
        <v>4188</v>
      </c>
      <c r="D382" t="s">
        <v>4136</v>
      </c>
    </row>
    <row r="383" spans="1:4" x14ac:dyDescent="0.25">
      <c r="A383" s="5">
        <v>382</v>
      </c>
      <c r="B383" t="s">
        <v>4163</v>
      </c>
      <c r="C383" t="s">
        <v>4189</v>
      </c>
      <c r="D383" t="s">
        <v>4137</v>
      </c>
    </row>
    <row r="384" spans="1:4" x14ac:dyDescent="0.25">
      <c r="A384" s="5">
        <v>383</v>
      </c>
      <c r="B384" t="s">
        <v>4164</v>
      </c>
      <c r="C384" t="s">
        <v>4190</v>
      </c>
      <c r="D384" t="s">
        <v>4138</v>
      </c>
    </row>
    <row r="385" spans="1:4" x14ac:dyDescent="0.25">
      <c r="A385" s="5">
        <v>384</v>
      </c>
      <c r="B385" t="s">
        <v>4165</v>
      </c>
      <c r="C385" t="s">
        <v>4191</v>
      </c>
      <c r="D385" t="s">
        <v>4139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4166</v>
      </c>
      <c r="C387" t="s">
        <v>4192</v>
      </c>
      <c r="D387" t="s">
        <v>4140</v>
      </c>
    </row>
    <row r="388" spans="1:4" x14ac:dyDescent="0.25">
      <c r="A388" s="5">
        <v>387</v>
      </c>
      <c r="B388" t="s">
        <v>4167</v>
      </c>
      <c r="C388" t="s">
        <v>4193</v>
      </c>
      <c r="D388" t="s">
        <v>4141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4112</v>
      </c>
      <c r="C397" t="s">
        <v>4194</v>
      </c>
      <c r="D397" t="s">
        <v>4142</v>
      </c>
    </row>
    <row r="398" spans="1:4" x14ac:dyDescent="0.25">
      <c r="A398" s="5">
        <v>397</v>
      </c>
      <c r="B398" t="s">
        <v>4168</v>
      </c>
      <c r="C398" t="s">
        <v>4195</v>
      </c>
      <c r="D398" t="s">
        <v>4143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4196</v>
      </c>
      <c r="D400" t="s">
        <v>4144</v>
      </c>
    </row>
    <row r="401" spans="1:4" x14ac:dyDescent="0.25">
      <c r="A401" s="5">
        <v>400</v>
      </c>
      <c r="B401" t="s">
        <v>4113</v>
      </c>
      <c r="C401" t="s">
        <v>4197</v>
      </c>
      <c r="D401" t="s">
        <v>4145</v>
      </c>
    </row>
    <row r="402" spans="1:4" x14ac:dyDescent="0.25">
      <c r="A402" s="5">
        <v>401</v>
      </c>
      <c r="B402" t="s">
        <v>4114</v>
      </c>
      <c r="C402" t="s">
        <v>4198</v>
      </c>
      <c r="D402" t="s">
        <v>4146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2019-05-18T21:47:09Z</dcterms:modified>
</cp:coreProperties>
</file>